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tinsley/FPLSolver/data/"/>
    </mc:Choice>
  </mc:AlternateContent>
  <xr:revisionPtr revIDLastSave="0" documentId="8_{09B62B41-9352-8246-8DCD-4BB7BACD424B}" xr6:coauthVersionLast="47" xr6:coauthVersionMax="47" xr10:uidLastSave="{00000000-0000-0000-0000-000000000000}"/>
  <bookViews>
    <workbookView xWindow="0" yWindow="880" windowWidth="36000" windowHeight="22500" activeTab="1" xr2:uid="{64F9D05A-403F-F242-A5B4-0AB1F1D260C5}"/>
  </bookViews>
  <sheets>
    <sheet name="Sheet1" sheetId="2" r:id="rId1"/>
    <sheet name="4m" sheetId="1" r:id="rId2"/>
    <sheet name="Sheet2" sheetId="3" r:id="rId3"/>
  </sheets>
  <definedNames>
    <definedName name="_xlnm._FilterDatabase" localSheetId="1" hidden="1">'4m'!$A$1:$BJ$217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2" i="1" l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I192" i="1"/>
  <c r="BJ1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I92" i="1"/>
  <c r="BJ92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I214" i="1"/>
  <c r="BJ214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I132" i="1"/>
  <c r="BJ132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I31" i="1"/>
  <c r="BJ31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I10" i="1"/>
  <c r="BJ10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I198" i="1"/>
  <c r="BJ198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I16" i="1"/>
  <c r="BJ16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I120" i="1"/>
  <c r="BJ120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I124" i="1"/>
  <c r="BJ124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I155" i="1"/>
  <c r="BJ155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I106" i="1"/>
  <c r="BJ106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I64" i="1"/>
  <c r="BJ64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I58" i="1"/>
  <c r="BJ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I158" i="1"/>
  <c r="BJ158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I61" i="1"/>
  <c r="BJ61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I98" i="1"/>
  <c r="BJ98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I163" i="1"/>
  <c r="BJ163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I176" i="1"/>
  <c r="BJ176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I12" i="1"/>
  <c r="BJ12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I107" i="1"/>
  <c r="BJ107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I133" i="1"/>
  <c r="BJ133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I60" i="1"/>
  <c r="BJ60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I49" i="1"/>
  <c r="BJ49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I154" i="1"/>
  <c r="BJ154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I159" i="1"/>
  <c r="BJ159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I41" i="1"/>
  <c r="BJ41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I169" i="1"/>
  <c r="BJ169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I138" i="1"/>
  <c r="BJ138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I95" i="1"/>
  <c r="BJ9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I55" i="1"/>
  <c r="BJ5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I36" i="1"/>
  <c r="BJ36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I2" i="1"/>
  <c r="BJ2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I39" i="1"/>
  <c r="BJ39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I104" i="1"/>
  <c r="BJ104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I9" i="1"/>
  <c r="BJ9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I161" i="1"/>
  <c r="BJ161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I117" i="1"/>
  <c r="BJ11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I7" i="1"/>
  <c r="BJ7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I129" i="1"/>
  <c r="BJ129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I53" i="1"/>
  <c r="BJ53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I162" i="1"/>
  <c r="BJ162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I5" i="1"/>
  <c r="BJ5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I99" i="1"/>
  <c r="BJ99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I217" i="1"/>
  <c r="BJ217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I139" i="1"/>
  <c r="BJ139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I86" i="1"/>
  <c r="BJ86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I93" i="1"/>
  <c r="BJ93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I109" i="1"/>
  <c r="BJ109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I147" i="1"/>
  <c r="BJ147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I125" i="1"/>
  <c r="BJ125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I71" i="1"/>
  <c r="BJ71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I207" i="1"/>
  <c r="BJ207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I215" i="1"/>
  <c r="BJ215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I181" i="1"/>
  <c r="BJ181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I80" i="1"/>
  <c r="BJ80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I189" i="1"/>
  <c r="BJ189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I3" i="1"/>
  <c r="BJ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I83" i="1"/>
  <c r="BJ83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I75" i="1"/>
  <c r="BJ75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I72" i="1"/>
  <c r="BJ7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I193" i="1"/>
  <c r="BJ193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I211" i="1"/>
  <c r="BJ211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I188" i="1"/>
  <c r="BJ188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I141" i="1"/>
  <c r="BJ141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I210" i="1"/>
  <c r="BJ21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I191" i="1"/>
  <c r="BJ191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I84" i="1"/>
  <c r="BJ84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I87" i="1"/>
  <c r="BJ8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I57" i="1"/>
  <c r="BJ57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I76" i="1"/>
  <c r="BJ76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I145" i="1"/>
  <c r="BJ145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I208" i="1"/>
  <c r="BJ208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I69" i="1"/>
  <c r="BJ69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I180" i="1"/>
  <c r="BJ180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I102" i="1"/>
  <c r="BJ102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I38" i="1"/>
  <c r="BJ38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I136" i="1"/>
  <c r="BJ136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I200" i="1"/>
  <c r="BJ20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I190" i="1"/>
  <c r="BJ190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I65" i="1"/>
  <c r="BJ65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I23" i="1"/>
  <c r="BJ23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I112" i="1"/>
  <c r="BJ112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I195" i="1"/>
  <c r="BJ195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I28" i="1"/>
  <c r="BJ28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I182" i="1"/>
  <c r="BJ182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I20" i="1"/>
  <c r="BJ20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I203" i="1"/>
  <c r="BJ203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I11" i="1"/>
  <c r="BJ11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I90" i="1"/>
  <c r="BJ90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I179" i="1"/>
  <c r="BJ179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I51" i="1"/>
  <c r="BJ51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I137" i="1"/>
  <c r="BJ137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I73" i="1"/>
  <c r="BJ73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I78" i="1"/>
  <c r="BJ78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I35" i="1"/>
  <c r="BJ35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I152" i="1"/>
  <c r="BJ152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I157" i="1"/>
  <c r="BJ157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I185" i="1"/>
  <c r="BJ185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I167" i="1"/>
  <c r="BJ167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I40" i="1"/>
  <c r="BJ40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I216" i="1"/>
  <c r="BJ216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I131" i="1"/>
  <c r="BJ131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I96" i="1"/>
  <c r="BJ9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I146" i="1"/>
  <c r="BJ14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I6" i="1"/>
  <c r="BJ6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I8" i="1"/>
  <c r="BJ8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I15" i="1"/>
  <c r="BJ15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I118" i="1"/>
  <c r="BJ118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I46" i="1"/>
  <c r="BJ4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I27" i="1"/>
  <c r="BJ27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I199" i="1"/>
  <c r="BJ199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I184" i="1"/>
  <c r="BJ184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I206" i="1"/>
  <c r="BJ206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I74" i="1"/>
  <c r="BJ7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I115" i="1"/>
  <c r="BJ115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I70" i="1"/>
  <c r="BJ70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I212" i="1"/>
  <c r="BJ212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I63" i="1"/>
  <c r="BJ63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I56" i="1"/>
  <c r="BJ56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I135" i="1"/>
  <c r="BJ135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I113" i="1"/>
  <c r="BJ113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I121" i="1"/>
  <c r="BJ121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I205" i="1"/>
  <c r="BJ205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I19" i="1"/>
  <c r="BJ19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I44" i="1"/>
  <c r="BJ44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I183" i="1"/>
  <c r="BJ183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I178" i="1"/>
  <c r="BJ178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I150" i="1"/>
  <c r="BJ150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I33" i="1"/>
  <c r="BJ33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I142" i="1"/>
  <c r="BJ142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I119" i="1"/>
  <c r="BJ119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I94" i="1"/>
  <c r="BJ9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I25" i="1"/>
  <c r="BJ25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I149" i="1"/>
  <c r="BJ149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I45" i="1"/>
  <c r="BJ45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I101" i="1"/>
  <c r="BJ101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I13" i="1"/>
  <c r="BJ1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I123" i="1"/>
  <c r="BJ123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I196" i="1"/>
  <c r="BJ196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I42" i="1"/>
  <c r="BJ42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I79" i="1"/>
  <c r="BJ79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I175" i="1"/>
  <c r="BJ17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I116" i="1"/>
  <c r="BJ116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I22" i="1"/>
  <c r="BJ22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I67" i="1"/>
  <c r="BJ67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I143" i="1"/>
  <c r="BJ143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I177" i="1"/>
  <c r="BJ177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I165" i="1"/>
  <c r="BJ16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I105" i="1"/>
  <c r="BJ105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I153" i="1"/>
  <c r="BJ15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I194" i="1"/>
  <c r="BJ194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I50" i="1"/>
  <c r="BJ50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I4" i="1"/>
  <c r="BJ4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I172" i="1"/>
  <c r="BJ172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I47" i="1"/>
  <c r="BJ47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I168" i="1"/>
  <c r="BJ168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I204" i="1"/>
  <c r="BJ204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I110" i="1"/>
  <c r="BJ110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I171" i="1"/>
  <c r="BJ171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I52" i="1"/>
  <c r="BJ52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I148" i="1"/>
  <c r="BJ148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I66" i="1"/>
  <c r="BJ6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I26" i="1"/>
  <c r="BJ26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I48" i="1"/>
  <c r="BJ48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I166" i="1"/>
  <c r="BJ166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I32" i="1"/>
  <c r="BJ32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I126" i="1"/>
  <c r="BJ126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I34" i="1"/>
  <c r="BJ34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I122" i="1"/>
  <c r="BJ12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I82" i="1"/>
  <c r="BJ82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I68" i="1"/>
  <c r="BJ68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I187" i="1"/>
  <c r="BJ187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I29" i="1"/>
  <c r="BJ29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I21" i="1"/>
  <c r="BJ21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I77" i="1"/>
  <c r="BJ7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I18" i="1"/>
  <c r="BJ18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I85" i="1"/>
  <c r="BJ85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I209" i="1"/>
  <c r="BJ209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I160" i="1"/>
  <c r="BJ16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I130" i="1"/>
  <c r="BJ13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I170" i="1"/>
  <c r="BJ170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I144" i="1"/>
  <c r="BJ144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I17" i="1"/>
  <c r="BJ17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I103" i="1"/>
  <c r="BJ103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I97" i="1"/>
  <c r="BJ97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I174" i="1"/>
  <c r="BJ174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I140" i="1"/>
  <c r="BJ14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I201" i="1"/>
  <c r="BJ201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I128" i="1"/>
  <c r="BJ128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I54" i="1"/>
  <c r="BJ54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I59" i="1"/>
  <c r="BJ59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I24" i="1"/>
  <c r="BJ24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I111" i="1"/>
  <c r="BJ111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I100" i="1"/>
  <c r="BJ100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I186" i="1"/>
  <c r="BJ186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I173" i="1"/>
  <c r="BJ173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I91" i="1"/>
  <c r="BJ91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I88" i="1"/>
  <c r="BJ88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I81" i="1"/>
  <c r="BJ81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I213" i="1"/>
  <c r="BJ213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I114" i="1"/>
  <c r="BJ114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I127" i="1"/>
  <c r="BJ127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I164" i="1"/>
  <c r="BJ164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I43" i="1"/>
  <c r="BJ43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I108" i="1"/>
  <c r="BJ10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I89" i="1"/>
  <c r="BJ89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I62" i="1"/>
  <c r="BJ62" i="1"/>
  <c r="BJ37" i="1"/>
  <c r="BJ156" i="1"/>
  <c r="BJ197" i="1"/>
  <c r="BJ30" i="1"/>
  <c r="BJ151" i="1"/>
  <c r="BJ14" i="1"/>
  <c r="BJ134" i="1"/>
  <c r="BJ202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I156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I202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I197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I151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I30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I14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I37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I134" i="1"/>
  <c r="BD194" i="1" l="1"/>
  <c r="BE63" i="1"/>
  <c r="BG210" i="1"/>
  <c r="BG86" i="1"/>
  <c r="BF46" i="1"/>
  <c r="BE94" i="1"/>
  <c r="BF75" i="1"/>
  <c r="BD116" i="1"/>
  <c r="BE135" i="1"/>
  <c r="BF184" i="1"/>
  <c r="BF203" i="1"/>
  <c r="BG20" i="1"/>
  <c r="BD112" i="1"/>
  <c r="BD176" i="1"/>
  <c r="BD153" i="1"/>
  <c r="BE146" i="1"/>
  <c r="BF95" i="1"/>
  <c r="BE115" i="1"/>
  <c r="BE180" i="1"/>
  <c r="BD120" i="1"/>
  <c r="BG120" i="1"/>
  <c r="BE139" i="1"/>
  <c r="BG8" i="1"/>
  <c r="BE196" i="1"/>
  <c r="BG146" i="1"/>
  <c r="BE11" i="1"/>
  <c r="BD178" i="1"/>
  <c r="BG178" i="1"/>
  <c r="BE40" i="1"/>
  <c r="BE185" i="1"/>
  <c r="BD102" i="1"/>
  <c r="BE102" i="1"/>
  <c r="BG39" i="1"/>
  <c r="BE176" i="1"/>
  <c r="BF83" i="1"/>
  <c r="BE65" i="1"/>
  <c r="BG190" i="1"/>
  <c r="BG180" i="1"/>
  <c r="BD99" i="1"/>
  <c r="BE129" i="1"/>
  <c r="BF214" i="1"/>
  <c r="BD143" i="1"/>
  <c r="BG149" i="1"/>
  <c r="BG73" i="1"/>
  <c r="BD51" i="1"/>
  <c r="BF102" i="1"/>
  <c r="BE83" i="1"/>
  <c r="BD163" i="1"/>
  <c r="BD124" i="1"/>
  <c r="BF194" i="1"/>
  <c r="BF123" i="1"/>
  <c r="BD96" i="1"/>
  <c r="BF78" i="1"/>
  <c r="BE23" i="1"/>
  <c r="BF47" i="1"/>
  <c r="BG13" i="1"/>
  <c r="BF101" i="1"/>
  <c r="BG33" i="1"/>
  <c r="BF183" i="1"/>
  <c r="BD184" i="1"/>
  <c r="BG42" i="1"/>
  <c r="BF142" i="1"/>
  <c r="BE143" i="1"/>
  <c r="BE13" i="1"/>
  <c r="BD101" i="1"/>
  <c r="BD25" i="1"/>
  <c r="BG153" i="1"/>
  <c r="BE19" i="1"/>
  <c r="BD47" i="1"/>
  <c r="BD4" i="1"/>
  <c r="BE4" i="1"/>
  <c r="BF50" i="1"/>
  <c r="BE50" i="1"/>
  <c r="BF175" i="1"/>
  <c r="BF79" i="1"/>
  <c r="BF113" i="1"/>
  <c r="BG115" i="1"/>
  <c r="BG118" i="1"/>
  <c r="BE152" i="1"/>
  <c r="BD203" i="1"/>
  <c r="BD9" i="1"/>
  <c r="BE9" i="1"/>
  <c r="BG169" i="1"/>
  <c r="BF107" i="1"/>
  <c r="BF124" i="1"/>
  <c r="BD50" i="1"/>
  <c r="BF65" i="1"/>
  <c r="BE69" i="1"/>
  <c r="BG83" i="1"/>
  <c r="BD158" i="1"/>
  <c r="BD64" i="1"/>
  <c r="BE64" i="1"/>
  <c r="BF120" i="1"/>
  <c r="BF31" i="1"/>
  <c r="BD192" i="1"/>
  <c r="BG47" i="1"/>
  <c r="BF19" i="1"/>
  <c r="BF167" i="1"/>
  <c r="BE157" i="1"/>
  <c r="BD152" i="1"/>
  <c r="BG152" i="1"/>
  <c r="BD78" i="1"/>
  <c r="BE203" i="1"/>
  <c r="BE20" i="1"/>
  <c r="BD28" i="1"/>
  <c r="BG65" i="1"/>
  <c r="BD3" i="1"/>
  <c r="BF129" i="1"/>
  <c r="BE55" i="1"/>
  <c r="BD60" i="1"/>
  <c r="BF12" i="1"/>
  <c r="BD106" i="1"/>
  <c r="BE120" i="1"/>
  <c r="BD172" i="1"/>
  <c r="BE172" i="1"/>
  <c r="BD123" i="1"/>
  <c r="BD13" i="1"/>
  <c r="BE149" i="1"/>
  <c r="BE178" i="1"/>
  <c r="BE6" i="1"/>
  <c r="BE131" i="1"/>
  <c r="BD20" i="1"/>
  <c r="BD83" i="1"/>
  <c r="BF181" i="1"/>
  <c r="BD217" i="1"/>
  <c r="BD58" i="1"/>
  <c r="BG58" i="1"/>
  <c r="BG194" i="1"/>
  <c r="BG135" i="1"/>
  <c r="BD70" i="1"/>
  <c r="BE73" i="1"/>
  <c r="BD137" i="1"/>
  <c r="BF28" i="1"/>
  <c r="BD23" i="1"/>
  <c r="BD65" i="1"/>
  <c r="BD161" i="1"/>
  <c r="BF61" i="1"/>
  <c r="BD73" i="1"/>
  <c r="BF23" i="1"/>
  <c r="BF69" i="1"/>
  <c r="BF193" i="1"/>
  <c r="BG193" i="1"/>
  <c r="BE75" i="1"/>
  <c r="BD71" i="1"/>
  <c r="BG109" i="1"/>
  <c r="BG129" i="1"/>
  <c r="BD159" i="1"/>
  <c r="BE159" i="1"/>
  <c r="BE133" i="1"/>
  <c r="BF163" i="1"/>
  <c r="BD146" i="1"/>
  <c r="BF137" i="1"/>
  <c r="BD11" i="1"/>
  <c r="BF4" i="1"/>
  <c r="BD149" i="1"/>
  <c r="BD46" i="1"/>
  <c r="BE216" i="1"/>
  <c r="BE35" i="1"/>
  <c r="BF190" i="1"/>
  <c r="BD210" i="1"/>
  <c r="BF3" i="1"/>
  <c r="BG3" i="1"/>
  <c r="BG36" i="1"/>
  <c r="BD41" i="1"/>
  <c r="BG41" i="1"/>
  <c r="BE154" i="1"/>
  <c r="BD12" i="1"/>
  <c r="BG12" i="1"/>
  <c r="BF67" i="1"/>
  <c r="BG116" i="1"/>
  <c r="BD79" i="1"/>
  <c r="BF196" i="1"/>
  <c r="BF94" i="1"/>
  <c r="BD113" i="1"/>
  <c r="BG212" i="1"/>
  <c r="BF115" i="1"/>
  <c r="BG199" i="1"/>
  <c r="BE78" i="1"/>
  <c r="BG207" i="1"/>
  <c r="BE86" i="1"/>
  <c r="BD10" i="1"/>
  <c r="BG63" i="1"/>
  <c r="BD115" i="1"/>
  <c r="BE112" i="1"/>
  <c r="BG69" i="1"/>
  <c r="BF99" i="1"/>
  <c r="BD7" i="1"/>
  <c r="BF117" i="1"/>
  <c r="BE117" i="1"/>
  <c r="BF198" i="1"/>
  <c r="BE67" i="1"/>
  <c r="BG67" i="1"/>
  <c r="BD45" i="1"/>
  <c r="BF45" i="1"/>
  <c r="BE119" i="1"/>
  <c r="BG119" i="1"/>
  <c r="BG142" i="1"/>
  <c r="BE142" i="1"/>
  <c r="BE183" i="1"/>
  <c r="BG183" i="1"/>
  <c r="BE194" i="1"/>
  <c r="BE165" i="1"/>
  <c r="BG165" i="1"/>
  <c r="BF150" i="1"/>
  <c r="BD183" i="1"/>
  <c r="BE74" i="1"/>
  <c r="BG74" i="1"/>
  <c r="BG22" i="1"/>
  <c r="BE22" i="1"/>
  <c r="BE45" i="1"/>
  <c r="BG45" i="1"/>
  <c r="BF172" i="1"/>
  <c r="BD105" i="1"/>
  <c r="BF105" i="1"/>
  <c r="BE105" i="1"/>
  <c r="BG105" i="1"/>
  <c r="BE116" i="1"/>
  <c r="BG101" i="1"/>
  <c r="BE101" i="1"/>
  <c r="BG150" i="1"/>
  <c r="BE150" i="1"/>
  <c r="BE44" i="1"/>
  <c r="BD56" i="1"/>
  <c r="BF56" i="1"/>
  <c r="BE47" i="1"/>
  <c r="BD142" i="1"/>
  <c r="BF33" i="1"/>
  <c r="BE121" i="1"/>
  <c r="BG121" i="1"/>
  <c r="BG50" i="1"/>
  <c r="BE175" i="1"/>
  <c r="BG175" i="1"/>
  <c r="BG25" i="1"/>
  <c r="BG177" i="1"/>
  <c r="BE177" i="1"/>
  <c r="BF143" i="1"/>
  <c r="BD175" i="1"/>
  <c r="BF44" i="1"/>
  <c r="BD205" i="1"/>
  <c r="BF205" i="1"/>
  <c r="BD67" i="1"/>
  <c r="BE123" i="1"/>
  <c r="BD119" i="1"/>
  <c r="BF119" i="1"/>
  <c r="BF165" i="1"/>
  <c r="BD165" i="1"/>
  <c r="BE79" i="1"/>
  <c r="BF42" i="1"/>
  <c r="BD150" i="1"/>
  <c r="BG44" i="1"/>
  <c r="BG205" i="1"/>
  <c r="BG79" i="1"/>
  <c r="BG123" i="1"/>
  <c r="BE70" i="1"/>
  <c r="BG70" i="1"/>
  <c r="BE8" i="1"/>
  <c r="BG19" i="1"/>
  <c r="BG56" i="1"/>
  <c r="BD206" i="1"/>
  <c r="BF206" i="1"/>
  <c r="BG4" i="1"/>
  <c r="BF153" i="1"/>
  <c r="BF116" i="1"/>
  <c r="BG196" i="1"/>
  <c r="BF25" i="1"/>
  <c r="BG94" i="1"/>
  <c r="BD135" i="1"/>
  <c r="BE199" i="1"/>
  <c r="BE118" i="1"/>
  <c r="BG172" i="1"/>
  <c r="BD42" i="1"/>
  <c r="BD33" i="1"/>
  <c r="BG206" i="1"/>
  <c r="BE206" i="1"/>
  <c r="BF27" i="1"/>
  <c r="BD27" i="1"/>
  <c r="BE153" i="1"/>
  <c r="BG143" i="1"/>
  <c r="BF13" i="1"/>
  <c r="BF149" i="1"/>
  <c r="BE25" i="1"/>
  <c r="BF178" i="1"/>
  <c r="BD44" i="1"/>
  <c r="BE205" i="1"/>
  <c r="BD121" i="1"/>
  <c r="BF121" i="1"/>
  <c r="BE113" i="1"/>
  <c r="BF177" i="1"/>
  <c r="BD177" i="1"/>
  <c r="BF22" i="1"/>
  <c r="BD22" i="1"/>
  <c r="BE42" i="1"/>
  <c r="BE33" i="1"/>
  <c r="BG113" i="1"/>
  <c r="BF135" i="1"/>
  <c r="BE212" i="1"/>
  <c r="BF70" i="1"/>
  <c r="BD196" i="1"/>
  <c r="BD94" i="1"/>
  <c r="BD19" i="1"/>
  <c r="BF74" i="1"/>
  <c r="BF141" i="1"/>
  <c r="BD141" i="1"/>
  <c r="BE27" i="1"/>
  <c r="BG27" i="1"/>
  <c r="BF131" i="1"/>
  <c r="BD131" i="1"/>
  <c r="BF185" i="1"/>
  <c r="BD185" i="1"/>
  <c r="BD212" i="1"/>
  <c r="BF212" i="1"/>
  <c r="BD118" i="1"/>
  <c r="BG96" i="1"/>
  <c r="BG131" i="1"/>
  <c r="BD167" i="1"/>
  <c r="BG167" i="1"/>
  <c r="BG185" i="1"/>
  <c r="BF35" i="1"/>
  <c r="BE38" i="1"/>
  <c r="BG38" i="1"/>
  <c r="BE57" i="1"/>
  <c r="BG57" i="1"/>
  <c r="BD199" i="1"/>
  <c r="BD8" i="1"/>
  <c r="BF146" i="1"/>
  <c r="BF63" i="1"/>
  <c r="BG40" i="1"/>
  <c r="BD40" i="1"/>
  <c r="BF40" i="1"/>
  <c r="BE51" i="1"/>
  <c r="BG46" i="1"/>
  <c r="BF15" i="1"/>
  <c r="BF6" i="1"/>
  <c r="BG200" i="1"/>
  <c r="BD15" i="1"/>
  <c r="BG6" i="1"/>
  <c r="BF96" i="1"/>
  <c r="BD216" i="1"/>
  <c r="BF216" i="1"/>
  <c r="BD157" i="1"/>
  <c r="BF157" i="1"/>
  <c r="BE56" i="1"/>
  <c r="BE184" i="1"/>
  <c r="BE15" i="1"/>
  <c r="BG15" i="1"/>
  <c r="BD63" i="1"/>
  <c r="BD74" i="1"/>
  <c r="BG184" i="1"/>
  <c r="BE46" i="1"/>
  <c r="BF118" i="1"/>
  <c r="BD6" i="1"/>
  <c r="BE96" i="1"/>
  <c r="BE182" i="1"/>
  <c r="BG182" i="1"/>
  <c r="BD195" i="1"/>
  <c r="BF195" i="1"/>
  <c r="BE190" i="1"/>
  <c r="BF208" i="1"/>
  <c r="BD80" i="1"/>
  <c r="BE80" i="1"/>
  <c r="BG80" i="1"/>
  <c r="BF215" i="1"/>
  <c r="BG215" i="1"/>
  <c r="BF51" i="1"/>
  <c r="BE179" i="1"/>
  <c r="BG179" i="1"/>
  <c r="BD90" i="1"/>
  <c r="BF90" i="1"/>
  <c r="BF112" i="1"/>
  <c r="BE136" i="1"/>
  <c r="BG136" i="1"/>
  <c r="BD211" i="1"/>
  <c r="BF211" i="1"/>
  <c r="BE211" i="1"/>
  <c r="BG211" i="1"/>
  <c r="BG132" i="1"/>
  <c r="BE132" i="1"/>
  <c r="BF199" i="1"/>
  <c r="BF8" i="1"/>
  <c r="BG51" i="1"/>
  <c r="BG90" i="1"/>
  <c r="BD182" i="1"/>
  <c r="BE195" i="1"/>
  <c r="BG195" i="1"/>
  <c r="BG112" i="1"/>
  <c r="BG23" i="1"/>
  <c r="BG102" i="1"/>
  <c r="BD180" i="1"/>
  <c r="BG84" i="1"/>
  <c r="BF152" i="1"/>
  <c r="BD35" i="1"/>
  <c r="BE90" i="1"/>
  <c r="BE208" i="1"/>
  <c r="BG208" i="1"/>
  <c r="BD145" i="1"/>
  <c r="BF145" i="1"/>
  <c r="BG76" i="1"/>
  <c r="BE76" i="1"/>
  <c r="BE87" i="1"/>
  <c r="BG87" i="1"/>
  <c r="BF191" i="1"/>
  <c r="BF87" i="1"/>
  <c r="BD188" i="1"/>
  <c r="BF188" i="1"/>
  <c r="BG35" i="1"/>
  <c r="BE200" i="1"/>
  <c r="BE145" i="1"/>
  <c r="BG145" i="1"/>
  <c r="BF76" i="1"/>
  <c r="BD87" i="1"/>
  <c r="BG216" i="1"/>
  <c r="BE167" i="1"/>
  <c r="BG157" i="1"/>
  <c r="BE137" i="1"/>
  <c r="BG137" i="1"/>
  <c r="BD179" i="1"/>
  <c r="BF11" i="1"/>
  <c r="BF182" i="1"/>
  <c r="BE28" i="1"/>
  <c r="BG28" i="1"/>
  <c r="BD200" i="1"/>
  <c r="BD136" i="1"/>
  <c r="BD69" i="1"/>
  <c r="BE188" i="1"/>
  <c r="BE72" i="1"/>
  <c r="BD147" i="1"/>
  <c r="BF147" i="1"/>
  <c r="BE147" i="1"/>
  <c r="BG147" i="1"/>
  <c r="BG78" i="1"/>
  <c r="BG11" i="1"/>
  <c r="BG203" i="1"/>
  <c r="BD38" i="1"/>
  <c r="BF38" i="1"/>
  <c r="BD57" i="1"/>
  <c r="BF57" i="1"/>
  <c r="BG72" i="1"/>
  <c r="BG53" i="1"/>
  <c r="BE53" i="1"/>
  <c r="BF179" i="1"/>
  <c r="BD190" i="1"/>
  <c r="BF136" i="1"/>
  <c r="BD208" i="1"/>
  <c r="BD76" i="1"/>
  <c r="BE84" i="1"/>
  <c r="BG217" i="1"/>
  <c r="BE217" i="1"/>
  <c r="BG162" i="1"/>
  <c r="BE162" i="1"/>
  <c r="BD138" i="1"/>
  <c r="BF138" i="1"/>
  <c r="BE215" i="1"/>
  <c r="BF207" i="1"/>
  <c r="BF86" i="1"/>
  <c r="BD86" i="1"/>
  <c r="BG99" i="1"/>
  <c r="BE2" i="1"/>
  <c r="BG2" i="1"/>
  <c r="BG155" i="1"/>
  <c r="BE155" i="1"/>
  <c r="BE192" i="1"/>
  <c r="BG192" i="1"/>
  <c r="BF73" i="1"/>
  <c r="BF20" i="1"/>
  <c r="BF200" i="1"/>
  <c r="BF210" i="1"/>
  <c r="BG188" i="1"/>
  <c r="BE210" i="1"/>
  <c r="BG141" i="1"/>
  <c r="BD75" i="1"/>
  <c r="BF189" i="1"/>
  <c r="BG189" i="1"/>
  <c r="BE181" i="1"/>
  <c r="BE207" i="1"/>
  <c r="BF93" i="1"/>
  <c r="BG93" i="1"/>
  <c r="BE99" i="1"/>
  <c r="BG7" i="1"/>
  <c r="BE158" i="1"/>
  <c r="BG158" i="1"/>
  <c r="BG92" i="1"/>
  <c r="BE92" i="1"/>
  <c r="BF180" i="1"/>
  <c r="BD191" i="1"/>
  <c r="BF72" i="1"/>
  <c r="BD72" i="1"/>
  <c r="BD189" i="1"/>
  <c r="BG181" i="1"/>
  <c r="BD181" i="1"/>
  <c r="BD93" i="1"/>
  <c r="BD162" i="1"/>
  <c r="BG16" i="1"/>
  <c r="BE16" i="1"/>
  <c r="BD193" i="1"/>
  <c r="BD215" i="1"/>
  <c r="BD125" i="1"/>
  <c r="BE125" i="1"/>
  <c r="BG125" i="1"/>
  <c r="BD53" i="1"/>
  <c r="BF7" i="1"/>
  <c r="BF41" i="1"/>
  <c r="BG98" i="1"/>
  <c r="BE98" i="1"/>
  <c r="BD84" i="1"/>
  <c r="BF84" i="1"/>
  <c r="BE191" i="1"/>
  <c r="BG191" i="1"/>
  <c r="BE3" i="1"/>
  <c r="BF109" i="1"/>
  <c r="BD109" i="1"/>
  <c r="BE109" i="1"/>
  <c r="BF217" i="1"/>
  <c r="BF5" i="1"/>
  <c r="BD5" i="1"/>
  <c r="BG55" i="1"/>
  <c r="BF154" i="1"/>
  <c r="BD49" i="1"/>
  <c r="BF49" i="1"/>
  <c r="BE5" i="1"/>
  <c r="BG5" i="1"/>
  <c r="BF162" i="1"/>
  <c r="BE141" i="1"/>
  <c r="BF71" i="1"/>
  <c r="BG71" i="1"/>
  <c r="BD139" i="1"/>
  <c r="BD104" i="1"/>
  <c r="BF104" i="1"/>
  <c r="BG133" i="1"/>
  <c r="BG10" i="1"/>
  <c r="BE104" i="1"/>
  <c r="BD55" i="1"/>
  <c r="BF55" i="1"/>
  <c r="BE138" i="1"/>
  <c r="BE49" i="1"/>
  <c r="BD133" i="1"/>
  <c r="BF133" i="1"/>
  <c r="BE31" i="1"/>
  <c r="BE161" i="1"/>
  <c r="BG161" i="1"/>
  <c r="BD61" i="1"/>
  <c r="BD198" i="1"/>
  <c r="BG31" i="1"/>
  <c r="BD214" i="1"/>
  <c r="BG214" i="1"/>
  <c r="BF139" i="1"/>
  <c r="BG117" i="1"/>
  <c r="BF9" i="1"/>
  <c r="BF159" i="1"/>
  <c r="BG154" i="1"/>
  <c r="BF176" i="1"/>
  <c r="BF64" i="1"/>
  <c r="BF106" i="1"/>
  <c r="BE214" i="1"/>
  <c r="BF80" i="1"/>
  <c r="BD207" i="1"/>
  <c r="BF125" i="1"/>
  <c r="BG139" i="1"/>
  <c r="BE7" i="1"/>
  <c r="BG9" i="1"/>
  <c r="BG159" i="1"/>
  <c r="BF60" i="1"/>
  <c r="BE60" i="1"/>
  <c r="BG60" i="1"/>
  <c r="BG176" i="1"/>
  <c r="BD98" i="1"/>
  <c r="BF58" i="1"/>
  <c r="BG64" i="1"/>
  <c r="BE106" i="1"/>
  <c r="BG106" i="1"/>
  <c r="BD16" i="1"/>
  <c r="BF10" i="1"/>
  <c r="BD92" i="1"/>
  <c r="BE193" i="1"/>
  <c r="BG75" i="1"/>
  <c r="BF53" i="1"/>
  <c r="BD129" i="1"/>
  <c r="BG104" i="1"/>
  <c r="BF39" i="1"/>
  <c r="BF36" i="1"/>
  <c r="BD95" i="1"/>
  <c r="BG95" i="1"/>
  <c r="BG138" i="1"/>
  <c r="BF169" i="1"/>
  <c r="BE41" i="1"/>
  <c r="BG49" i="1"/>
  <c r="BD107" i="1"/>
  <c r="BG107" i="1"/>
  <c r="BE12" i="1"/>
  <c r="BE61" i="1"/>
  <c r="BE58" i="1"/>
  <c r="BE198" i="1"/>
  <c r="BE10" i="1"/>
  <c r="BE189" i="1"/>
  <c r="BE71" i="1"/>
  <c r="BE93" i="1"/>
  <c r="BF161" i="1"/>
  <c r="BD39" i="1"/>
  <c r="BD36" i="1"/>
  <c r="BD169" i="1"/>
  <c r="BG61" i="1"/>
  <c r="BD155" i="1"/>
  <c r="BG198" i="1"/>
  <c r="BD31" i="1"/>
  <c r="BD132" i="1"/>
  <c r="BD117" i="1"/>
  <c r="BE39" i="1"/>
  <c r="BD2" i="1"/>
  <c r="BF2" i="1"/>
  <c r="BE36" i="1"/>
  <c r="BE95" i="1"/>
  <c r="BE169" i="1"/>
  <c r="BD154" i="1"/>
  <c r="BE107" i="1"/>
  <c r="BE163" i="1"/>
  <c r="BF98" i="1"/>
  <c r="BF158" i="1"/>
  <c r="BF155" i="1"/>
  <c r="BE124" i="1"/>
  <c r="BF16" i="1"/>
  <c r="BF132" i="1"/>
  <c r="BF92" i="1"/>
  <c r="BF192" i="1"/>
  <c r="BG163" i="1"/>
  <c r="BG124" i="1"/>
  <c r="BG186" i="1"/>
  <c r="BD201" i="1"/>
  <c r="BD18" i="1"/>
  <c r="BG110" i="1"/>
  <c r="BG54" i="1"/>
  <c r="BD54" i="1"/>
  <c r="BE128" i="1"/>
  <c r="BD85" i="1"/>
  <c r="BD34" i="1"/>
  <c r="BD140" i="1"/>
  <c r="BE100" i="1"/>
  <c r="BF128" i="1"/>
  <c r="BF100" i="1"/>
  <c r="BD24" i="1"/>
  <c r="BE82" i="1"/>
  <c r="BG85" i="1"/>
  <c r="BD171" i="1"/>
  <c r="BG171" i="1"/>
  <c r="BF186" i="1"/>
  <c r="BE186" i="1"/>
  <c r="BG201" i="1"/>
  <c r="BF54" i="1"/>
  <c r="BF160" i="1"/>
  <c r="BD32" i="1"/>
  <c r="BF66" i="1"/>
  <c r="BG148" i="1"/>
  <c r="BE171" i="1"/>
  <c r="BG204" i="1"/>
  <c r="BD186" i="1"/>
  <c r="BG170" i="1"/>
  <c r="BF130" i="1"/>
  <c r="BD130" i="1"/>
  <c r="BD77" i="1"/>
  <c r="BG21" i="1"/>
  <c r="BD52" i="1"/>
  <c r="BG77" i="1"/>
  <c r="BF187" i="1"/>
  <c r="BG187" i="1"/>
  <c r="BF68" i="1"/>
  <c r="BF52" i="1"/>
  <c r="BD168" i="1"/>
  <c r="BE168" i="1"/>
  <c r="BG144" i="1"/>
  <c r="BE170" i="1"/>
  <c r="BD68" i="1"/>
  <c r="BE26" i="1"/>
  <c r="BE66" i="1"/>
  <c r="BF110" i="1"/>
  <c r="BE204" i="1"/>
  <c r="BG68" i="1"/>
  <c r="BG34" i="1"/>
  <c r="BG160" i="1"/>
  <c r="BF21" i="1"/>
  <c r="BE187" i="1"/>
  <c r="BE52" i="1"/>
  <c r="BE110" i="1"/>
  <c r="BF85" i="1"/>
  <c r="BE21" i="1"/>
  <c r="BD66" i="1"/>
  <c r="BF24" i="1"/>
  <c r="BE24" i="1"/>
  <c r="BD59" i="1"/>
  <c r="BE103" i="1"/>
  <c r="BE85" i="1"/>
  <c r="BE29" i="1"/>
  <c r="BD82" i="1"/>
  <c r="BE122" i="1"/>
  <c r="BF32" i="1"/>
  <c r="BG48" i="1"/>
  <c r="BD170" i="1"/>
  <c r="BD160" i="1"/>
  <c r="BE77" i="1"/>
  <c r="BD110" i="1"/>
  <c r="BD204" i="1"/>
  <c r="BD103" i="1"/>
  <c r="BF77" i="1"/>
  <c r="BF29" i="1"/>
  <c r="BG66" i="1"/>
  <c r="BD148" i="1"/>
  <c r="BF204" i="1"/>
  <c r="BE201" i="1"/>
  <c r="BD97" i="1"/>
  <c r="BF97" i="1"/>
  <c r="BD111" i="1"/>
  <c r="BF111" i="1"/>
  <c r="BG103" i="1"/>
  <c r="BG111" i="1"/>
  <c r="BF59" i="1"/>
  <c r="BG128" i="1"/>
  <c r="BF140" i="1"/>
  <c r="BG100" i="1"/>
  <c r="BE111" i="1"/>
  <c r="BE54" i="1"/>
  <c r="BE140" i="1"/>
  <c r="BD174" i="1"/>
  <c r="BF174" i="1"/>
  <c r="BF103" i="1"/>
  <c r="BE59" i="1"/>
  <c r="BG140" i="1"/>
  <c r="BG174" i="1"/>
  <c r="BD100" i="1"/>
  <c r="BE174" i="1"/>
  <c r="BG24" i="1"/>
  <c r="BD17" i="1"/>
  <c r="BF17" i="1"/>
  <c r="BG97" i="1"/>
  <c r="BE17" i="1"/>
  <c r="BD144" i="1"/>
  <c r="BF144" i="1"/>
  <c r="BE144" i="1"/>
  <c r="BE209" i="1"/>
  <c r="BD128" i="1"/>
  <c r="BF201" i="1"/>
  <c r="BG59" i="1"/>
  <c r="BE130" i="1"/>
  <c r="BE97" i="1"/>
  <c r="BG17" i="1"/>
  <c r="BF170" i="1"/>
  <c r="BG209" i="1"/>
  <c r="BE18" i="1"/>
  <c r="BF18" i="1"/>
  <c r="BG18" i="1"/>
  <c r="BG130" i="1"/>
  <c r="BE160" i="1"/>
  <c r="BD209" i="1"/>
  <c r="BF209" i="1"/>
  <c r="BD21" i="1"/>
  <c r="BD187" i="1"/>
  <c r="BE48" i="1"/>
  <c r="BD126" i="1"/>
  <c r="BF126" i="1"/>
  <c r="BE126" i="1"/>
  <c r="BG126" i="1"/>
  <c r="BD48" i="1"/>
  <c r="BF48" i="1"/>
  <c r="BG29" i="1"/>
  <c r="BE68" i="1"/>
  <c r="BD122" i="1"/>
  <c r="BD26" i="1"/>
  <c r="BF122" i="1"/>
  <c r="BF26" i="1"/>
  <c r="BF82" i="1"/>
  <c r="BE32" i="1"/>
  <c r="BG32" i="1"/>
  <c r="BD166" i="1"/>
  <c r="BG122" i="1"/>
  <c r="BF34" i="1"/>
  <c r="BE166" i="1"/>
  <c r="BG166" i="1"/>
  <c r="BG26" i="1"/>
  <c r="BD29" i="1"/>
  <c r="BG82" i="1"/>
  <c r="BE34" i="1"/>
  <c r="BF148" i="1"/>
  <c r="BF166" i="1"/>
  <c r="BE148" i="1"/>
  <c r="BG168" i="1"/>
  <c r="BG52" i="1"/>
  <c r="BF168" i="1"/>
  <c r="BF171" i="1"/>
  <c r="BD89" i="1"/>
  <c r="BG91" i="1"/>
  <c r="BG173" i="1"/>
  <c r="BD114" i="1"/>
  <c r="BG114" i="1"/>
  <c r="BD81" i="1"/>
  <c r="BE43" i="1"/>
  <c r="BD108" i="1"/>
  <c r="BE114" i="1"/>
  <c r="BG127" i="1"/>
  <c r="BE127" i="1"/>
  <c r="BG213" i="1"/>
  <c r="BD173" i="1"/>
  <c r="BE173" i="1"/>
  <c r="BF114" i="1"/>
  <c r="BD88" i="1"/>
  <c r="BD91" i="1"/>
  <c r="BE91" i="1"/>
  <c r="BF173" i="1"/>
  <c r="BE89" i="1"/>
  <c r="BD127" i="1"/>
  <c r="BE88" i="1"/>
  <c r="BF127" i="1"/>
  <c r="BG62" i="1"/>
  <c r="BG43" i="1"/>
  <c r="BF89" i="1"/>
  <c r="BD62" i="1"/>
  <c r="BE62" i="1"/>
  <c r="BF62" i="1"/>
  <c r="BG89" i="1"/>
  <c r="BE108" i="1"/>
  <c r="BG108" i="1"/>
  <c r="BD43" i="1"/>
  <c r="BF43" i="1"/>
  <c r="BG164" i="1"/>
  <c r="BE164" i="1"/>
  <c r="BF164" i="1"/>
  <c r="BF108" i="1"/>
  <c r="BD164" i="1"/>
  <c r="BD213" i="1"/>
  <c r="BF213" i="1"/>
  <c r="BE213" i="1"/>
  <c r="BG81" i="1"/>
  <c r="BF81" i="1"/>
  <c r="BE81" i="1"/>
  <c r="BF91" i="1"/>
  <c r="BG88" i="1"/>
  <c r="BF88" i="1"/>
  <c r="BD151" i="1"/>
  <c r="BF151" i="1"/>
  <c r="BG151" i="1"/>
  <c r="BG156" i="1"/>
  <c r="BF156" i="1"/>
  <c r="BG30" i="1"/>
  <c r="BE202" i="1"/>
  <c r="BD202" i="1"/>
  <c r="BD156" i="1"/>
  <c r="BE156" i="1"/>
  <c r="BD197" i="1"/>
  <c r="BE197" i="1"/>
  <c r="BD30" i="1"/>
  <c r="BE30" i="1"/>
  <c r="BF30" i="1"/>
  <c r="BE151" i="1"/>
  <c r="BG197" i="1"/>
  <c r="BG202" i="1"/>
  <c r="BF197" i="1"/>
  <c r="BF202" i="1"/>
  <c r="BE14" i="1"/>
  <c r="BG14" i="1"/>
  <c r="BD14" i="1"/>
  <c r="BF14" i="1"/>
  <c r="BD37" i="1"/>
  <c r="BE37" i="1"/>
  <c r="BF37" i="1"/>
  <c r="BG37" i="1"/>
  <c r="BD134" i="1"/>
  <c r="BG134" i="1"/>
  <c r="BF134" i="1"/>
  <c r="BE134" i="1"/>
  <c r="BH50" i="1" l="1"/>
  <c r="BH58" i="1"/>
  <c r="BH83" i="1"/>
  <c r="BH159" i="1"/>
  <c r="BH185" i="1"/>
  <c r="BH12" i="1"/>
  <c r="BH198" i="1"/>
  <c r="BH203" i="1"/>
  <c r="BH176" i="1"/>
  <c r="BH65" i="1"/>
  <c r="BH102" i="1"/>
  <c r="BH60" i="1"/>
  <c r="BH189" i="1"/>
  <c r="BH36" i="1"/>
  <c r="BH161" i="1"/>
  <c r="BH196" i="1"/>
  <c r="BH20" i="1"/>
  <c r="BH23" i="1"/>
  <c r="BH96" i="1"/>
  <c r="BH6" i="1"/>
  <c r="BH217" i="1"/>
  <c r="BH42" i="1"/>
  <c r="BH44" i="1"/>
  <c r="BH163" i="1"/>
  <c r="BH120" i="1"/>
  <c r="BH133" i="1"/>
  <c r="BH194" i="1"/>
  <c r="BH31" i="1"/>
  <c r="BH19" i="1"/>
  <c r="BH70" i="1"/>
  <c r="BH69" i="1"/>
  <c r="BH146" i="1"/>
  <c r="BH106" i="1"/>
  <c r="BH94" i="1"/>
  <c r="BH149" i="1"/>
  <c r="BH135" i="1"/>
  <c r="BH11" i="1"/>
  <c r="BH123" i="1"/>
  <c r="BH210" i="1"/>
  <c r="BH73" i="1"/>
  <c r="BH184" i="1"/>
  <c r="BH113" i="1"/>
  <c r="BH178" i="1"/>
  <c r="BH115" i="1"/>
  <c r="BH84" i="1"/>
  <c r="BH93" i="1"/>
  <c r="BH116" i="1"/>
  <c r="BH208" i="1"/>
  <c r="BH27" i="1"/>
  <c r="BH165" i="1"/>
  <c r="BH47" i="1"/>
  <c r="BH10" i="1"/>
  <c r="BH41" i="1"/>
  <c r="BH3" i="1"/>
  <c r="BH7" i="1"/>
  <c r="BH192" i="1"/>
  <c r="BH137" i="1"/>
  <c r="BH109" i="1"/>
  <c r="BH71" i="1"/>
  <c r="BH64" i="1"/>
  <c r="BH55" i="1"/>
  <c r="BH158" i="1"/>
  <c r="BH13" i="1"/>
  <c r="BH143" i="1"/>
  <c r="BH172" i="1"/>
  <c r="BH4" i="1"/>
  <c r="BH101" i="1"/>
  <c r="BH183" i="1"/>
  <c r="BH92" i="1"/>
  <c r="BH99" i="1"/>
  <c r="BH78" i="1"/>
  <c r="BH28" i="1"/>
  <c r="BH112" i="1"/>
  <c r="BH153" i="1"/>
  <c r="BH129" i="1"/>
  <c r="BH9" i="1"/>
  <c r="BH190" i="1"/>
  <c r="BH152" i="1"/>
  <c r="BH46" i="1"/>
  <c r="BH51" i="1"/>
  <c r="BH25" i="1"/>
  <c r="BH79" i="1"/>
  <c r="BH124" i="1"/>
  <c r="BH169" i="1"/>
  <c r="BH75" i="1"/>
  <c r="BH142" i="1"/>
  <c r="BH90" i="1"/>
  <c r="BH199" i="1"/>
  <c r="BH145" i="1"/>
  <c r="BH167" i="1"/>
  <c r="BH206" i="1"/>
  <c r="BH119" i="1"/>
  <c r="BH105" i="1"/>
  <c r="BH72" i="1"/>
  <c r="BH132" i="1"/>
  <c r="BH147" i="1"/>
  <c r="BH157" i="1"/>
  <c r="BH15" i="1"/>
  <c r="BH131" i="1"/>
  <c r="BH121" i="1"/>
  <c r="BH155" i="1"/>
  <c r="BH154" i="1"/>
  <c r="BH98" i="1"/>
  <c r="BH61" i="1"/>
  <c r="BH104" i="1"/>
  <c r="BH5" i="1"/>
  <c r="BH193" i="1"/>
  <c r="BH162" i="1"/>
  <c r="BH191" i="1"/>
  <c r="BH38" i="1"/>
  <c r="BH87" i="1"/>
  <c r="BH182" i="1"/>
  <c r="BH118" i="1"/>
  <c r="BH22" i="1"/>
  <c r="BH8" i="1"/>
  <c r="BH141" i="1"/>
  <c r="BH138" i="1"/>
  <c r="BH179" i="1"/>
  <c r="BH107" i="1"/>
  <c r="BH53" i="1"/>
  <c r="BH216" i="1"/>
  <c r="BH33" i="1"/>
  <c r="BH205" i="1"/>
  <c r="BH56" i="1"/>
  <c r="BH2" i="1"/>
  <c r="BH207" i="1"/>
  <c r="BH181" i="1"/>
  <c r="BH136" i="1"/>
  <c r="BH180" i="1"/>
  <c r="BH211" i="1"/>
  <c r="BH74" i="1"/>
  <c r="BH175" i="1"/>
  <c r="BH49" i="1"/>
  <c r="BH76" i="1"/>
  <c r="BH95" i="1"/>
  <c r="BH39" i="1"/>
  <c r="BH16" i="1"/>
  <c r="BH117" i="1"/>
  <c r="BH125" i="1"/>
  <c r="BH86" i="1"/>
  <c r="BH200" i="1"/>
  <c r="BH188" i="1"/>
  <c r="BH35" i="1"/>
  <c r="BH80" i="1"/>
  <c r="BH195" i="1"/>
  <c r="BH63" i="1"/>
  <c r="BH40" i="1"/>
  <c r="BH212" i="1"/>
  <c r="BH177" i="1"/>
  <c r="BH150" i="1"/>
  <c r="BH67" i="1"/>
  <c r="BH45" i="1"/>
  <c r="BH214" i="1"/>
  <c r="BH139" i="1"/>
  <c r="BH215" i="1"/>
  <c r="BH57" i="1"/>
  <c r="BH52" i="1"/>
  <c r="BH54" i="1"/>
  <c r="BH66" i="1"/>
  <c r="BH68" i="1"/>
  <c r="BH21" i="1"/>
  <c r="BH204" i="1"/>
  <c r="BH29" i="1"/>
  <c r="BH140" i="1"/>
  <c r="BH85" i="1"/>
  <c r="BH170" i="1"/>
  <c r="BH34" i="1"/>
  <c r="BH103" i="1"/>
  <c r="BH32" i="1"/>
  <c r="BH130" i="1"/>
  <c r="BH77" i="1"/>
  <c r="BH171" i="1"/>
  <c r="BH148" i="1"/>
  <c r="BH160" i="1"/>
  <c r="BH110" i="1"/>
  <c r="BH100" i="1"/>
  <c r="BH168" i="1"/>
  <c r="BH128" i="1"/>
  <c r="BH144" i="1"/>
  <c r="BH59" i="1"/>
  <c r="BH82" i="1"/>
  <c r="BH18" i="1"/>
  <c r="BH201" i="1"/>
  <c r="BH187" i="1"/>
  <c r="BH24" i="1"/>
  <c r="BH186" i="1"/>
  <c r="BH174" i="1"/>
  <c r="BH166" i="1"/>
  <c r="BH126" i="1"/>
  <c r="BH97" i="1"/>
  <c r="BH122" i="1"/>
  <c r="BH209" i="1"/>
  <c r="BH17" i="1"/>
  <c r="BH111" i="1"/>
  <c r="BH26" i="1"/>
  <c r="BH48" i="1"/>
  <c r="BH197" i="1"/>
  <c r="BH14" i="1"/>
  <c r="BH164" i="1"/>
  <c r="BH151" i="1"/>
  <c r="BH108" i="1"/>
  <c r="BH173" i="1"/>
  <c r="BH81" i="1"/>
  <c r="BH89" i="1"/>
  <c r="BH127" i="1"/>
  <c r="BH156" i="1"/>
  <c r="BH62" i="1"/>
  <c r="BH30" i="1"/>
  <c r="BH91" i="1"/>
  <c r="BH37" i="1"/>
  <c r="BH202" i="1"/>
  <c r="BH213" i="1"/>
  <c r="BH88" i="1"/>
  <c r="BH114" i="1"/>
  <c r="BH134" i="1"/>
  <c r="BH43" i="1"/>
</calcChain>
</file>

<file path=xl/sharedStrings.xml><?xml version="1.0" encoding="utf-8"?>
<sst xmlns="http://schemas.openxmlformats.org/spreadsheetml/2006/main" count="1243" uniqueCount="477">
  <si>
    <t>Pos</t>
  </si>
  <si>
    <t>ID</t>
  </si>
  <si>
    <t>Name</t>
  </si>
  <si>
    <t>BV</t>
  </si>
  <si>
    <t>SV</t>
  </si>
  <si>
    <t>Team</t>
  </si>
  <si>
    <t>10_xMins</t>
  </si>
  <si>
    <t>10_Pts</t>
  </si>
  <si>
    <t>11_xMins</t>
  </si>
  <si>
    <t>11_Pts</t>
  </si>
  <si>
    <t>12_xMins</t>
  </si>
  <si>
    <t>12_Pts</t>
  </si>
  <si>
    <t>13_xMins</t>
  </si>
  <si>
    <t>13_Pts</t>
  </si>
  <si>
    <t>14_xMins</t>
  </si>
  <si>
    <t>14_Pts</t>
  </si>
  <si>
    <t>15_xMins</t>
  </si>
  <si>
    <t>15_Pts</t>
  </si>
  <si>
    <t>Elite%</t>
  </si>
  <si>
    <t>M</t>
  </si>
  <si>
    <t>Arsenal</t>
  </si>
  <si>
    <t>F</t>
  </si>
  <si>
    <t>D</t>
  </si>
  <si>
    <t>Gabriel</t>
  </si>
  <si>
    <t>Havertz</t>
  </si>
  <si>
    <t>G</t>
  </si>
  <si>
    <t>Nketiah</t>
  </si>
  <si>
    <t>Crystal Palace</t>
  </si>
  <si>
    <t>Ødegaard</t>
  </si>
  <si>
    <t>Ramsdale</t>
  </si>
  <si>
    <t>Southampton</t>
  </si>
  <si>
    <t>Raya</t>
  </si>
  <si>
    <t>Rice</t>
  </si>
  <si>
    <t>Saka</t>
  </si>
  <si>
    <t>Saliba</t>
  </si>
  <si>
    <t>Smith Rowe</t>
  </si>
  <si>
    <t>Fulham</t>
  </si>
  <si>
    <t>Trossard</t>
  </si>
  <si>
    <t>White</t>
  </si>
  <si>
    <t>Alex Moreno</t>
  </si>
  <si>
    <t>Nott'm Forest</t>
  </si>
  <si>
    <t>Archer</t>
  </si>
  <si>
    <t>Bailey</t>
  </si>
  <si>
    <t>Aston Villa</t>
  </si>
  <si>
    <t>Cash</t>
  </si>
  <si>
    <t>Digne</t>
  </si>
  <si>
    <t>Duran</t>
  </si>
  <si>
    <t>Konsa</t>
  </si>
  <si>
    <t>Martinez</t>
  </si>
  <si>
    <t>McGinn</t>
  </si>
  <si>
    <t>Nedeljkovic</t>
  </si>
  <si>
    <t>Rogers</t>
  </si>
  <si>
    <t>Tielemans</t>
  </si>
  <si>
    <t>Watkins</t>
  </si>
  <si>
    <t>Bournemouth</t>
  </si>
  <si>
    <t>Christie</t>
  </si>
  <si>
    <t>Cook</t>
  </si>
  <si>
    <t>Kerkez</t>
  </si>
  <si>
    <t>Kluivert</t>
  </si>
  <si>
    <t>Semenyo</t>
  </si>
  <si>
    <t>Senesi</t>
  </si>
  <si>
    <t>Solanke</t>
  </si>
  <si>
    <t>Spurs</t>
  </si>
  <si>
    <t>Tavernier</t>
  </si>
  <si>
    <t>Zabarnyi</t>
  </si>
  <si>
    <t>Brentford</t>
  </si>
  <si>
    <t>Flekken</t>
  </si>
  <si>
    <t>Henry</t>
  </si>
  <si>
    <t>Jensen</t>
  </si>
  <si>
    <t>Mbeumo</t>
  </si>
  <si>
    <t>Mee</t>
  </si>
  <si>
    <t>Nørgaard</t>
  </si>
  <si>
    <t>Pinnock</t>
  </si>
  <si>
    <t>Schade</t>
  </si>
  <si>
    <t>Wissa</t>
  </si>
  <si>
    <t>Brighton</t>
  </si>
  <si>
    <t>Leicester</t>
  </si>
  <si>
    <t>Dunk</t>
  </si>
  <si>
    <t>Estupiñan</t>
  </si>
  <si>
    <t>João Pedro</t>
  </si>
  <si>
    <t>Minteh</t>
  </si>
  <si>
    <t>Mitoma</t>
  </si>
  <si>
    <t>Van Hecke</t>
  </si>
  <si>
    <t>Verbruggen</t>
  </si>
  <si>
    <t>Welbeck</t>
  </si>
  <si>
    <t>Wieffer</t>
  </si>
  <si>
    <t>Chelsea</t>
  </si>
  <si>
    <t>Arrizabalaga</t>
  </si>
  <si>
    <t>Everton</t>
  </si>
  <si>
    <t>Colwill</t>
  </si>
  <si>
    <t>Cucurella</t>
  </si>
  <si>
    <t>Enzo</t>
  </si>
  <si>
    <t>N.Jackson</t>
  </si>
  <si>
    <t>Nkunku</t>
  </si>
  <si>
    <t>Palmer</t>
  </si>
  <si>
    <t>Sánchez</t>
  </si>
  <si>
    <t>W.Fofana</t>
  </si>
  <si>
    <t>Eze</t>
  </si>
  <si>
    <t>Guéhi</t>
  </si>
  <si>
    <t>Henderson</t>
  </si>
  <si>
    <t>Johnstone</t>
  </si>
  <si>
    <t>Wolves</t>
  </si>
  <si>
    <t>Kamada</t>
  </si>
  <si>
    <t>M.França</t>
  </si>
  <si>
    <t>Mitchell</t>
  </si>
  <si>
    <t>Muñoz</t>
  </si>
  <si>
    <t>Wharton</t>
  </si>
  <si>
    <t>Branthwaite</t>
  </si>
  <si>
    <t>Calvert-Lewin</t>
  </si>
  <si>
    <t>Keane</t>
  </si>
  <si>
    <t>McNeil</t>
  </si>
  <si>
    <t>Mykolenko</t>
  </si>
  <si>
    <t>Ndiaye</t>
  </si>
  <si>
    <t>Onana</t>
  </si>
  <si>
    <t>Pickford</t>
  </si>
  <si>
    <t>Tarkowski</t>
  </si>
  <si>
    <t>Andreas</t>
  </si>
  <si>
    <t>Bassey</t>
  </si>
  <si>
    <t>Iwobi</t>
  </si>
  <si>
    <t>Leno</t>
  </si>
  <si>
    <t>Muniz</t>
  </si>
  <si>
    <t>Robinson</t>
  </si>
  <si>
    <t>Ipswich</t>
  </si>
  <si>
    <t>Davis</t>
  </si>
  <si>
    <t>Delap</t>
  </si>
  <si>
    <t>Greaves</t>
  </si>
  <si>
    <t>Hutchinson</t>
  </si>
  <si>
    <t>Johnson</t>
  </si>
  <si>
    <t>Daka</t>
  </si>
  <si>
    <t>Faes</t>
  </si>
  <si>
    <t>Hermansen</t>
  </si>
  <si>
    <t>Justin</t>
  </si>
  <si>
    <t>Vardy</t>
  </si>
  <si>
    <t>Winks</t>
  </si>
  <si>
    <t>A.Becker</t>
  </si>
  <si>
    <t>Liverpool</t>
  </si>
  <si>
    <t>Alexander-Arnold</t>
  </si>
  <si>
    <t>Diogo J.</t>
  </si>
  <si>
    <t>Luis Díaz</t>
  </si>
  <si>
    <t>M.Salah</t>
  </si>
  <si>
    <t>Mac Allister</t>
  </si>
  <si>
    <t>Robertson</t>
  </si>
  <si>
    <t>Szoboszlai</t>
  </si>
  <si>
    <t>Virgil</t>
  </si>
  <si>
    <t>Akanji</t>
  </si>
  <si>
    <t>Man City</t>
  </si>
  <si>
    <t>Aké</t>
  </si>
  <si>
    <t>De Bruyne</t>
  </si>
  <si>
    <t>Doku</t>
  </si>
  <si>
    <t>Ederson M.</t>
  </si>
  <si>
    <t>Foden</t>
  </si>
  <si>
    <t>Gvardiol</t>
  </si>
  <si>
    <t>Haaland</t>
  </si>
  <si>
    <t>Lewis</t>
  </si>
  <si>
    <t>Rodrigo</t>
  </si>
  <si>
    <t>Rúben</t>
  </si>
  <si>
    <t>Walker</t>
  </si>
  <si>
    <t>Man Utd</t>
  </si>
  <si>
    <t>B.Fernandes</t>
  </si>
  <si>
    <t>Dalot</t>
  </si>
  <si>
    <t>Garnacho</t>
  </si>
  <si>
    <t>Rashford</t>
  </si>
  <si>
    <t>Shaw</t>
  </si>
  <si>
    <t>West Ham</t>
  </si>
  <si>
    <t>Newcastle</t>
  </si>
  <si>
    <t>Bruno G.</t>
  </si>
  <si>
    <t>Burn</t>
  </si>
  <si>
    <t>Gordon</t>
  </si>
  <si>
    <t>Isak</t>
  </si>
  <si>
    <t>Pope</t>
  </si>
  <si>
    <t>Schär</t>
  </si>
  <si>
    <t>Aina</t>
  </si>
  <si>
    <t>Elanga</t>
  </si>
  <si>
    <t>Gibbs-White</t>
  </si>
  <si>
    <t>Hudson-Odoi</t>
  </si>
  <si>
    <t>Murillo</t>
  </si>
  <si>
    <t>Sels</t>
  </si>
  <si>
    <t>Wood</t>
  </si>
  <si>
    <t>Armstrong</t>
  </si>
  <si>
    <t>Bednarek</t>
  </si>
  <si>
    <t>Harwood-Bellis</t>
  </si>
  <si>
    <t>Stewart</t>
  </si>
  <si>
    <t>Sugawara</t>
  </si>
  <si>
    <t>Walker-Peters</t>
  </si>
  <si>
    <t>Maddison</t>
  </si>
  <si>
    <t>Pedro Porro</t>
  </si>
  <si>
    <t>Romero</t>
  </si>
  <si>
    <t>Son</t>
  </si>
  <si>
    <t>Udogie</t>
  </si>
  <si>
    <t>Van de Ven</t>
  </si>
  <si>
    <t>Vicario</t>
  </si>
  <si>
    <t>Areola</t>
  </si>
  <si>
    <t>Bowen</t>
  </si>
  <si>
    <t>Emerson</t>
  </si>
  <si>
    <t>Kilman</t>
  </si>
  <si>
    <t>Kudus</t>
  </si>
  <si>
    <t>L.Paquetá</t>
  </si>
  <si>
    <t>Souček</t>
  </si>
  <si>
    <t>Aït-Nouri</t>
  </si>
  <si>
    <t>Bentley</t>
  </si>
  <si>
    <t>Cunha</t>
  </si>
  <si>
    <t>Hee Chan</t>
  </si>
  <si>
    <t>Mosquera</t>
  </si>
  <si>
    <t>N.Semedo</t>
  </si>
  <si>
    <t>Strand Larsen</t>
  </si>
  <si>
    <t>Muric</t>
  </si>
  <si>
    <t>A.Fatawu</t>
  </si>
  <si>
    <t>Calafiori</t>
  </si>
  <si>
    <t>Brereton Díaz</t>
  </si>
  <si>
    <t>Füllkrug</t>
  </si>
  <si>
    <t>De Ligt</t>
  </si>
  <si>
    <t>Szmodics</t>
  </si>
  <si>
    <t>Evanilson</t>
  </si>
  <si>
    <t>Max EV</t>
  </si>
  <si>
    <t>Max Mins</t>
  </si>
  <si>
    <t>Sum EV</t>
  </si>
  <si>
    <t>Sum Mins</t>
  </si>
  <si>
    <t>Logic</t>
  </si>
  <si>
    <t>Grand Total</t>
  </si>
  <si>
    <t>Count of Name</t>
  </si>
  <si>
    <t>PosPr</t>
  </si>
  <si>
    <t>PosPrTeam</t>
  </si>
  <si>
    <t>Mins 4</t>
  </si>
  <si>
    <t>Mins 5</t>
  </si>
  <si>
    <t>Mins 6</t>
  </si>
  <si>
    <t>Mins 7</t>
  </si>
  <si>
    <t>Mins 8</t>
  </si>
  <si>
    <t>Mins 9</t>
  </si>
  <si>
    <t>Mins 10</t>
  </si>
  <si>
    <t>Mins 11</t>
  </si>
  <si>
    <t>Mins 12</t>
  </si>
  <si>
    <t>Mins 13</t>
  </si>
  <si>
    <t>Mins 14</t>
  </si>
  <si>
    <t>Mins 15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</si>
  <si>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</si>
  <si>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</si>
  <si>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</si>
  <si>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</si>
  <si>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</si>
  <si>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</si>
  <si>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</si>
  <si>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</si>
  <si>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</si>
  <si>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</si>
  <si>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</si>
  <si>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</si>
  <si>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Max. of Max EV</t>
  </si>
  <si>
    <t>Max. of Max Mins</t>
  </si>
  <si>
    <t>Max. of Sum EV</t>
  </si>
  <si>
    <t>Max. of Sum Mins</t>
  </si>
  <si>
    <t>Pau</t>
  </si>
  <si>
    <t>Travers</t>
  </si>
  <si>
    <t>Ajer</t>
  </si>
  <si>
    <t>Janelt</t>
  </si>
  <si>
    <t>Disasi</t>
  </si>
  <si>
    <t>James</t>
  </si>
  <si>
    <t>C.Richards</t>
  </si>
  <si>
    <t>Harrison</t>
  </si>
  <si>
    <t>Adama</t>
  </si>
  <si>
    <t>Tete</t>
  </si>
  <si>
    <t>Kristiansen</t>
  </si>
  <si>
    <t>Gravenberch</t>
  </si>
  <si>
    <t>Konaté</t>
  </si>
  <si>
    <t>Stones</t>
  </si>
  <si>
    <t>Amad</t>
  </si>
  <si>
    <t>Wan-Bissaka</t>
  </si>
  <si>
    <t>N.Williams</t>
  </si>
  <si>
    <t>Fabianski</t>
  </si>
  <si>
    <t>Toti</t>
  </si>
  <si>
    <t>Milenković</t>
  </si>
  <si>
    <t>Todibo</t>
  </si>
  <si>
    <t>J.Araujo</t>
  </si>
  <si>
    <t>Mazraoui</t>
  </si>
  <si>
    <t>Odobert</t>
  </si>
  <si>
    <t>F.Kadıoğlu</t>
  </si>
  <si>
    <t>(blank)</t>
  </si>
  <si>
    <t>Martinelli</t>
  </si>
  <si>
    <t>Mateta</t>
  </si>
  <si>
    <t>Darwin</t>
  </si>
  <si>
    <t>Højlund</t>
  </si>
  <si>
    <t>Zirkzee</t>
  </si>
  <si>
    <t>Barnes</t>
  </si>
  <si>
    <t>Sávio</t>
  </si>
  <si>
    <t>D4.5Brighton</t>
  </si>
  <si>
    <t>D4.5Aston Villa</t>
  </si>
  <si>
    <t>M6.5Man City</t>
  </si>
  <si>
    <t>D4.5Bournemouth</t>
  </si>
  <si>
    <t>M5.5Aston Villa</t>
  </si>
  <si>
    <t>D6Liverpool</t>
  </si>
  <si>
    <t>D4.5Brentford</t>
  </si>
  <si>
    <t>M5Brentford</t>
  </si>
  <si>
    <t>D5Man Utd</t>
  </si>
  <si>
    <t>D4.5Chelsea</t>
  </si>
  <si>
    <t>D4.5Crystal Palace</t>
  </si>
  <si>
    <t>M5.5Brighton</t>
  </si>
  <si>
    <t>D4.5Fulham</t>
  </si>
  <si>
    <t>D5Chelsea</t>
  </si>
  <si>
    <t>D4.5Man Utd</t>
  </si>
  <si>
    <t>D6Arsenal</t>
  </si>
  <si>
    <t>D4.5Nott'm Forest</t>
  </si>
  <si>
    <t>D4.5Southampton</t>
  </si>
  <si>
    <t>D4.5West Ham</t>
  </si>
  <si>
    <t>M5.5Brentford</t>
  </si>
  <si>
    <t>D4.5Wolves</t>
  </si>
  <si>
    <t>M5.5Fulham</t>
  </si>
  <si>
    <t>D5.5Man City</t>
  </si>
  <si>
    <t>D4Southampton</t>
  </si>
  <si>
    <t>G5.5Arsenal</t>
  </si>
  <si>
    <t>D5Brighton</t>
  </si>
  <si>
    <t>D5Crystal Palace</t>
  </si>
  <si>
    <t>D5Liverpool</t>
  </si>
  <si>
    <t>M6.5Liverpool</t>
  </si>
  <si>
    <t>D5Spurs</t>
  </si>
  <si>
    <t>G5Fulham</t>
  </si>
  <si>
    <t>D6.5Arsenal</t>
  </si>
  <si>
    <t>D4.5Spurs</t>
  </si>
  <si>
    <t>D6Man City</t>
  </si>
  <si>
    <t>D7Liverpool</t>
  </si>
  <si>
    <t>F4.5Southampton</t>
  </si>
  <si>
    <t>G5.5Man City</t>
  </si>
  <si>
    <t>G5Newcastle</t>
  </si>
  <si>
    <t>M10Spurs</t>
  </si>
  <si>
    <t>F5.5Brighton</t>
  </si>
  <si>
    <t>F5.5Ipswich</t>
  </si>
  <si>
    <t>D4Ipswich</t>
  </si>
  <si>
    <t>F5.5Wolves</t>
  </si>
  <si>
    <t>M5Bournemouth</t>
  </si>
  <si>
    <t>D4.5Newcastle</t>
  </si>
  <si>
    <t>M6.5Brighton</t>
  </si>
  <si>
    <t>M6.5Nott'm Forest</t>
  </si>
  <si>
    <t>F5Southampton</t>
  </si>
  <si>
    <t>G4Wolves</t>
  </si>
  <si>
    <t>G5.5Liverpool</t>
  </si>
  <si>
    <t>G5Aston Villa</t>
  </si>
  <si>
    <t>G5Man Utd</t>
  </si>
  <si>
    <t>F6.5Wolves</t>
  </si>
  <si>
    <t>G5Spurs</t>
  </si>
  <si>
    <t>M10Arsenal</t>
  </si>
  <si>
    <t>F6Aston Villa</t>
  </si>
  <si>
    <t>F6Bournemouth</t>
  </si>
  <si>
    <t>M5.5Bournemouth</t>
  </si>
  <si>
    <t>D4Leicester</t>
  </si>
  <si>
    <t>M5.5Leicester</t>
  </si>
  <si>
    <t>M6Ipswich</t>
  </si>
  <si>
    <t>M7.5Spurs</t>
  </si>
  <si>
    <t>D4.5Ipswich</t>
  </si>
  <si>
    <t>M5Man Utd</t>
  </si>
  <si>
    <t>G4.5Bournemouth</t>
  </si>
  <si>
    <t>G4.5Brentford</t>
  </si>
  <si>
    <t>G4.5Brighton</t>
  </si>
  <si>
    <t>G4.5Chelsea</t>
  </si>
  <si>
    <t>G4.5Crystal Palace</t>
  </si>
  <si>
    <t>M6.5Chelsea</t>
  </si>
  <si>
    <t>G4.5Leicester</t>
  </si>
  <si>
    <t>D5.5Spurs</t>
  </si>
  <si>
    <t>G4.5Nott'm Forest</t>
  </si>
  <si>
    <t>G4.5West Ham</t>
  </si>
  <si>
    <t>F7.5Spurs</t>
  </si>
  <si>
    <t>M6West Ham</t>
  </si>
  <si>
    <t>F7Man Utd</t>
  </si>
  <si>
    <t>M7.5West Ham</t>
  </si>
  <si>
    <t>F8.5Newcastle</t>
  </si>
  <si>
    <t>16_xMins</t>
  </si>
  <si>
    <t>16_Pts</t>
  </si>
  <si>
    <t>Collins</t>
  </si>
  <si>
    <t>Andersen</t>
  </si>
  <si>
    <t>Young</t>
  </si>
  <si>
    <t>Mavididi</t>
  </si>
  <si>
    <t>D4.5Everton</t>
  </si>
  <si>
    <t>Kulusevski</t>
  </si>
  <si>
    <t>M7Arsenal</t>
  </si>
  <si>
    <t>M5.5Nott'm Forest</t>
  </si>
  <si>
    <t>F6Nott'm Forest</t>
  </si>
  <si>
    <t>M6.5Spurs</t>
  </si>
  <si>
    <t>D5Everton</t>
  </si>
  <si>
    <t>F7Liverpool</t>
  </si>
  <si>
    <t>M5.5Everton</t>
  </si>
  <si>
    <t>M6.5Newcastle</t>
  </si>
  <si>
    <t>M7.5Liverpool</t>
  </si>
  <si>
    <t>M9.5Man City</t>
  </si>
  <si>
    <t>F7.5Crystal Palace</t>
  </si>
  <si>
    <t>F6Crystal Palace</t>
  </si>
  <si>
    <t>M10.5Chelsea</t>
  </si>
  <si>
    <t>G4.5Ipswich</t>
  </si>
  <si>
    <t>M7Man Utd</t>
  </si>
  <si>
    <t>D5.5Newcastle</t>
  </si>
  <si>
    <t>F5.5Leicester</t>
  </si>
  <si>
    <t>F6Brentford</t>
  </si>
  <si>
    <t>F8Arsenal</t>
  </si>
  <si>
    <t>G4.5Wolves</t>
  </si>
  <si>
    <t>M4.5Crystal Palace</t>
  </si>
  <si>
    <t>M5.5Ipswich</t>
  </si>
  <si>
    <t>M6Chelsea</t>
  </si>
  <si>
    <t>M6.5Aston Villa</t>
  </si>
  <si>
    <t>M7.5Newcastle</t>
  </si>
  <si>
    <t>F6Everton</t>
  </si>
  <si>
    <t>F7Arsenal</t>
  </si>
  <si>
    <t>M5Aston Villa</t>
  </si>
  <si>
    <t>F7.5Chelsea</t>
  </si>
  <si>
    <t>F9Aston Villa</t>
  </si>
  <si>
    <t>G4.5Southampton</t>
  </si>
  <si>
    <t>M8.5Man Utd</t>
  </si>
  <si>
    <t>G5Everton</t>
  </si>
  <si>
    <t>M12.5Liverpool</t>
  </si>
  <si>
    <t>M5.5Southampton</t>
  </si>
  <si>
    <t>M6.5Arsenal</t>
  </si>
  <si>
    <t>M6.5Man Utd</t>
  </si>
  <si>
    <t>M6.5West Ham</t>
  </si>
  <si>
    <t>M7Crystal Palace</t>
  </si>
  <si>
    <t>M7Brentford</t>
  </si>
  <si>
    <t>D5Bournemouth</t>
  </si>
  <si>
    <t>17_xMins</t>
  </si>
  <si>
    <t>17_Pts</t>
  </si>
  <si>
    <t>Ramsey</t>
  </si>
  <si>
    <t>Raúl</t>
  </si>
  <si>
    <t>Sancho</t>
  </si>
  <si>
    <t>Trippier</t>
  </si>
  <si>
    <t>Mario Jr.</t>
  </si>
  <si>
    <t>Dibling</t>
  </si>
  <si>
    <t>M5Wolves</t>
  </si>
  <si>
    <t>F6Brighton</t>
  </si>
  <si>
    <t>F5.5Fulham</t>
  </si>
  <si>
    <t>F15.5Man City</t>
  </si>
  <si>
    <t>M8Liverpool</t>
  </si>
  <si>
    <t>M4.5Southampton</t>
  </si>
  <si>
    <t>M5Fulham</t>
  </si>
  <si>
    <t>M5Liverpool</t>
  </si>
  <si>
    <t>F5.5Everton</t>
  </si>
  <si>
    <t>F6.5West Ham</t>
  </si>
  <si>
    <t>M5Chelsea</t>
  </si>
  <si>
    <t>M5Brighton</t>
  </si>
  <si>
    <t>Madueke</t>
  </si>
  <si>
    <t>Bernardo</t>
  </si>
  <si>
    <t>Anderson</t>
  </si>
  <si>
    <t>Yates</t>
  </si>
  <si>
    <t>Lacroix</t>
  </si>
  <si>
    <t>M5Nott'm Forest</t>
  </si>
  <si>
    <t>D4.5Leicester</t>
  </si>
  <si>
    <t>M8Arsenal</t>
  </si>
  <si>
    <t>M6Fulham</t>
  </si>
  <si>
    <t>18_xMins</t>
  </si>
  <si>
    <t>18_Pts</t>
  </si>
  <si>
    <t>19_xMins</t>
  </si>
  <si>
    <t>19_Pts</t>
  </si>
  <si>
    <t>20_xMins</t>
  </si>
  <si>
    <t>20_Pts</t>
  </si>
  <si>
    <t>21_xMins</t>
  </si>
  <si>
    <t>21_Pts</t>
  </si>
  <si>
    <t>J.Timber</t>
  </si>
  <si>
    <t>Enes Ünal</t>
  </si>
  <si>
    <t>O.Dango</t>
  </si>
  <si>
    <t>Lewis-Potter</t>
  </si>
  <si>
    <t>Thiago</t>
  </si>
  <si>
    <t>Veltman</t>
  </si>
  <si>
    <t>Chalobah</t>
  </si>
  <si>
    <t>A.Doucoure</t>
  </si>
  <si>
    <t>Burgess</t>
  </si>
  <si>
    <t>Okoli</t>
  </si>
  <si>
    <t>Gakpo</t>
  </si>
  <si>
    <t>Kelleher</t>
  </si>
  <si>
    <t>Van den Berg</t>
  </si>
  <si>
    <t>Grealish</t>
  </si>
  <si>
    <t>Botman</t>
  </si>
  <si>
    <t>Hall</t>
  </si>
  <si>
    <t>Joelinton</t>
  </si>
  <si>
    <t>Livramento</t>
  </si>
  <si>
    <t>Sangaré</t>
  </si>
  <si>
    <t>Manning</t>
  </si>
  <si>
    <t>Richarlison</t>
  </si>
  <si>
    <t>Antonio</t>
  </si>
  <si>
    <t>Chiwome</t>
  </si>
  <si>
    <t>Dawson</t>
  </si>
  <si>
    <t>I.Sarr</t>
  </si>
  <si>
    <t>Berge</t>
  </si>
  <si>
    <t>Gündogan</t>
  </si>
  <si>
    <t>O'Shea</t>
  </si>
  <si>
    <t>J.Clarke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</si>
</sst>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Tinsley" refreshedDate="45562.468995370371" createdVersion="8" refreshedVersion="8" minRefreshableVersion="3" recordCount="674" xr:uid="{3891E645-E24F-0D43-9B52-C9DA4F74B186}">
  <cacheSource type="worksheet">
    <worksheetSource ref="A1:BJ175714" sheet="4m"/>
  </cacheSource>
  <cacheFields count="62">
    <cacheField name="Pos" numFmtId="0">
      <sharedItems containsBlank="1"/>
    </cacheField>
    <cacheField name="ID" numFmtId="0">
      <sharedItems containsString="0" containsBlank="1" containsNumber="1" containsInteger="1" minValue="2" maxValue="650"/>
    </cacheField>
    <cacheField name="Name" numFmtId="0">
      <sharedItems containsBlank="1"/>
    </cacheField>
    <cacheField name="BV" numFmtId="0">
      <sharedItems containsString="0" containsBlank="1" containsNumber="1" minValue="4" maxValue="15.3"/>
    </cacheField>
    <cacheField name="SV" numFmtId="0">
      <sharedItems containsString="0" containsBlank="1" containsNumber="1" minValue="4" maxValue="15.3"/>
    </cacheField>
    <cacheField name="Team" numFmtId="0">
      <sharedItems containsBlank="1"/>
    </cacheField>
    <cacheField name="6_xMins" numFmtId="0">
      <sharedItems containsString="0" containsBlank="1" containsNumber="1" containsInteger="1" minValue="0" maxValue="95"/>
    </cacheField>
    <cacheField name="6_Pts" numFmtId="0">
      <sharedItems containsString="0" containsBlank="1" containsNumber="1" minValue="0" maxValue="7.08"/>
    </cacheField>
    <cacheField name="7_xMins" numFmtId="0">
      <sharedItems containsString="0" containsBlank="1" containsNumber="1" containsInteger="1" minValue="0" maxValue="94"/>
    </cacheField>
    <cacheField name="7_Pts" numFmtId="0">
      <sharedItems containsString="0" containsBlank="1" containsNumber="1" minValue="0" maxValue="7.26"/>
    </cacheField>
    <cacheField name="8_xMins" numFmtId="0">
      <sharedItems containsString="0" containsBlank="1" containsNumber="1" containsInteger="1" minValue="0" maxValue="93"/>
    </cacheField>
    <cacheField name="8_Pts" numFmtId="0">
      <sharedItems containsString="0" containsBlank="1" containsNumber="1" minValue="0" maxValue="6.66"/>
    </cacheField>
    <cacheField name="9_xMins" numFmtId="0">
      <sharedItems containsString="0" containsBlank="1" containsNumber="1" containsInteger="1" minValue="0" maxValue="92"/>
    </cacheField>
    <cacheField name="9_Pts" numFmtId="0">
      <sharedItems containsString="0" containsBlank="1" containsNumber="1" minValue="0" maxValue="8.3699999999999992"/>
    </cacheField>
    <cacheField name="10_xMins" numFmtId="0">
      <sharedItems containsString="0" containsBlank="1" containsNumber="1" containsInteger="1" minValue="0" maxValue="92"/>
    </cacheField>
    <cacheField name="10_Pts" numFmtId="0">
      <sharedItems containsString="0" containsBlank="1" containsNumber="1" minValue="0" maxValue="6.51"/>
    </cacheField>
    <cacheField name="11_xMins" numFmtId="0">
      <sharedItems containsString="0" containsBlank="1" containsNumber="1" containsInteger="1" minValue="0" maxValue="92"/>
    </cacheField>
    <cacheField name="11_Pts" numFmtId="0">
      <sharedItems containsString="0" containsBlank="1" containsNumber="1" minValue="0" maxValue="6.63"/>
    </cacheField>
    <cacheField name="12_xMins" numFmtId="0">
      <sharedItems containsString="0" containsBlank="1" containsNumber="1" containsInteger="1" minValue="0" maxValue="93"/>
    </cacheField>
    <cacheField name="12_Pts" numFmtId="0">
      <sharedItems containsString="0" containsBlank="1" containsNumber="1" minValue="0" maxValue="6.76"/>
    </cacheField>
    <cacheField name="13_xMins" numFmtId="0">
      <sharedItems containsString="0" containsBlank="1" containsNumber="1" containsInteger="1" minValue="0" maxValue="92"/>
    </cacheField>
    <cacheField name="13_Pts" numFmtId="0">
      <sharedItems containsString="0" containsBlank="1" containsNumber="1" minValue="0" maxValue="5.87"/>
    </cacheField>
    <cacheField name="14_xMins" numFmtId="0">
      <sharedItems containsString="0" containsBlank="1" containsNumber="1" containsInteger="1" minValue="0" maxValue="92"/>
    </cacheField>
    <cacheField name="14_Pts" numFmtId="0">
      <sharedItems containsString="0" containsBlank="1" containsNumber="1" minValue="0" maxValue="6.99"/>
    </cacheField>
    <cacheField name="15_xMins" numFmtId="0">
      <sharedItems containsString="0" containsBlank="1" containsNumber="1" containsInteger="1" minValue="0" maxValue="92"/>
    </cacheField>
    <cacheField name="15_Pts" numFmtId="0">
      <sharedItems containsString="0" containsBlank="1" containsNumber="1" minValue="0" maxValue="6.15"/>
    </cacheField>
    <cacheField name="16_xMins" numFmtId="0">
      <sharedItems containsString="0" containsBlank="1" containsNumber="1" containsInteger="1" minValue="0" maxValue="92"/>
    </cacheField>
    <cacheField name="16_Pts" numFmtId="0">
      <sharedItems containsString="0" containsBlank="1" containsNumber="1" minValue="0" maxValue="6.72"/>
    </cacheField>
    <cacheField name="17_xMins" numFmtId="0">
      <sharedItems containsString="0" containsBlank="1" containsNumber="1" containsInteger="1" minValue="0" maxValue="92"/>
    </cacheField>
    <cacheField name="17_Pts" numFmtId="0">
      <sharedItems containsString="0" containsBlank="1" containsNumber="1" minValue="0" maxValue="5.57"/>
    </cacheField>
    <cacheField name="Elite%" numFmtId="0">
      <sharedItems containsString="0" containsBlank="1" containsNumber="1" minValue="0" maxValue="0.87"/>
    </cacheField>
    <cacheField name="Mins 4" numFmtId="0">
      <sharedItems containsString="0" containsBlank="1" containsNumber="1" containsInteger="1" minValue="0" maxValue="95"/>
    </cacheField>
    <cacheField name="Mins 5" numFmtId="0">
      <sharedItems containsString="0" containsBlank="1" containsNumber="1" containsInteger="1" minValue="0" maxValue="94"/>
    </cacheField>
    <cacheField name="Mins 6" numFmtId="0">
      <sharedItems containsString="0" containsBlank="1" containsNumber="1" containsInteger="1" minValue="0" maxValue="93"/>
    </cacheField>
    <cacheField name="Mins 7" numFmtId="0">
      <sharedItems containsString="0" containsBlank="1" containsNumber="1" containsInteger="1" minValue="0" maxValue="92"/>
    </cacheField>
    <cacheField name="Mins 8" numFmtId="0">
      <sharedItems containsString="0" containsBlank="1" containsNumber="1" containsInteger="1" minValue="0" maxValue="92"/>
    </cacheField>
    <cacheField name="Mins 9" numFmtId="0">
      <sharedItems containsString="0" containsBlank="1" containsNumber="1" containsInteger="1" minValue="0" maxValue="92"/>
    </cacheField>
    <cacheField name="Mins 10" numFmtId="0">
      <sharedItems containsString="0" containsBlank="1" containsNumber="1" containsInteger="1" minValue="0" maxValue="93"/>
    </cacheField>
    <cacheField name="Mins 11" numFmtId="0">
      <sharedItems containsString="0" containsBlank="1" containsNumber="1" containsInteger="1" minValue="0" maxValue="92"/>
    </cacheField>
    <cacheField name="Mins 12" numFmtId="0">
      <sharedItems containsString="0" containsBlank="1" containsNumber="1" containsInteger="1" minValue="0" maxValue="92"/>
    </cacheField>
    <cacheField name="Mins 13" numFmtId="0">
      <sharedItems containsString="0" containsBlank="1" containsNumber="1" containsInteger="1" minValue="0" maxValue="92"/>
    </cacheField>
    <cacheField name="Mins 14" numFmtId="0">
      <sharedItems containsString="0" containsBlank="1" containsNumber="1" containsInteger="1" minValue="0" maxValue="92"/>
    </cacheField>
    <cacheField name="Mins 15" numFmtId="0">
      <sharedItems containsString="0" containsBlank="1" containsNumber="1" containsInteger="1" minValue="0" maxValue="92"/>
    </cacheField>
    <cacheField name="EV4" numFmtId="0">
      <sharedItems containsString="0" containsBlank="1" containsNumber="1" minValue="0" maxValue="7.08"/>
    </cacheField>
    <cacheField name="EV5" numFmtId="0">
      <sharedItems containsString="0" containsBlank="1" containsNumber="1" minValue="0" maxValue="7.26"/>
    </cacheField>
    <cacheField name="EV6" numFmtId="0">
      <sharedItems containsString="0" containsBlank="1" containsNumber="1" minValue="0" maxValue="6.66"/>
    </cacheField>
    <cacheField name="EV7" numFmtId="0">
      <sharedItems containsString="0" containsBlank="1" containsNumber="1" minValue="0" maxValue="8.3699999999999992"/>
    </cacheField>
    <cacheField name="EV8" numFmtId="0">
      <sharedItems containsString="0" containsBlank="1" containsNumber="1" minValue="0" maxValue="6.51"/>
    </cacheField>
    <cacheField name="EV9" numFmtId="0">
      <sharedItems containsString="0" containsBlank="1" containsNumber="1" minValue="0" maxValue="6.63"/>
    </cacheField>
    <cacheField name="EV10" numFmtId="0">
      <sharedItems containsString="0" containsBlank="1" containsNumber="1" minValue="0" maxValue="6.76"/>
    </cacheField>
    <cacheField name="EV11" numFmtId="0">
      <sharedItems containsString="0" containsBlank="1" containsNumber="1" minValue="0" maxValue="5.87"/>
    </cacheField>
    <cacheField name="EV12" numFmtId="0">
      <sharedItems containsString="0" containsBlank="1" containsNumber="1" minValue="0" maxValue="6.99"/>
    </cacheField>
    <cacheField name="EV13" numFmtId="0">
      <sharedItems containsString="0" containsBlank="1" containsNumber="1" minValue="0" maxValue="6.15"/>
    </cacheField>
    <cacheField name="EV14" numFmtId="0">
      <sharedItems containsString="0" containsBlank="1" containsNumber="1" minValue="0" maxValue="6.72"/>
    </cacheField>
    <cacheField name="EV15" numFmtId="0">
      <sharedItems containsString="0" containsBlank="1" containsNumber="1" minValue="0" maxValue="5.57"/>
    </cacheField>
    <cacheField name="Max EV" numFmtId="0">
      <sharedItems containsString="0" containsBlank="1" containsNumber="1" minValue="0" maxValue="8.3699999999999992"/>
    </cacheField>
    <cacheField name="Max Mins" numFmtId="0">
      <sharedItems containsString="0" containsBlank="1" containsNumber="1" containsInteger="1" minValue="0" maxValue="95"/>
    </cacheField>
    <cacheField name="Sum EV" numFmtId="0">
      <sharedItems containsString="0" containsBlank="1" containsNumber="1" minValue="0" maxValue="74.53"/>
    </cacheField>
    <cacheField name="Sum Mins" numFmtId="0">
      <sharedItems containsString="0" containsBlank="1" containsNumber="1" containsInteger="1" minValue="0" maxValue="1106"/>
    </cacheField>
    <cacheField name="Logic" numFmtId="0">
      <sharedItems containsBlank="1"/>
    </cacheField>
    <cacheField name="PosPr" numFmtId="0">
      <sharedItems containsBlank="1"/>
    </cacheField>
    <cacheField name="PosPrTeam" numFmtId="0">
      <sharedItems containsBlank="1" count="287">
        <s v="M9.5Man City"/>
        <s v="M8Liverpool"/>
        <s v="M8Arsenal"/>
        <s v="M8.5Man Utd"/>
        <s v="M7Man Utd"/>
        <s v="M7Crystal Palace"/>
        <s v="M7Brentford"/>
        <s v="M7Arsenal"/>
        <s v="M7.5West Ham"/>
        <s v="M7.5Spurs"/>
        <s v="M7.5Newcastle"/>
        <s v="M7.5Liverpool"/>
        <s v="M6West Ham"/>
        <s v="M6Ipswich"/>
        <s v="M6Fulham"/>
        <s v="M6Chelsea"/>
        <s v="M6.5West Ham"/>
        <s v="M6.5Spurs"/>
        <s v="M6.5Nott'm Forest"/>
        <s v="M6.5Newcastle"/>
        <s v="M6.5Man Utd"/>
        <s v="M6.5Man City"/>
        <s v="M6.5Liverpool"/>
        <s v="M6.5Chelsea"/>
        <s v="M6.5Brighton"/>
        <s v="M6.5Aston Villa"/>
        <s v="M6.5Arsenal"/>
        <s v="M5Wolves"/>
        <s v="M5Nott'm Forest"/>
        <s v="M5Man Utd"/>
        <s v="M5Liverpool"/>
        <s v="M5Fulham"/>
        <s v="M5Chelsea"/>
        <s v="M5Brighton"/>
        <s v="M5Brentford"/>
        <s v="M5Bournemouth"/>
        <s v="M5Aston Villa"/>
        <s v="M5.5Southampton"/>
        <s v="M5.5Nott'm Forest"/>
        <s v="M5.5Leicester"/>
        <s v="M5.5Ipswich"/>
        <s v="M5.5Fulham"/>
        <s v="M5.5Everton"/>
        <s v="M5.5Brighton"/>
        <s v="M5.5Brentford"/>
        <s v="M5.5Bournemouth"/>
        <s v="M5.5Aston Villa"/>
        <s v="M4.5Southampton"/>
        <s v="M4.5Crystal Palace"/>
        <s v="M12.5Liverpool"/>
        <s v="M10Spurs"/>
        <s v="M10Arsenal"/>
        <s v="M10.5Chelsea"/>
        <s v="G5Spurs"/>
        <s v="G5Newcastle"/>
        <s v="G5Man Utd"/>
        <s v="G5Fulham"/>
        <s v="G5Everton"/>
        <s v="G5Aston Villa"/>
        <s v="G5.5Man City"/>
        <s v="G5.5Liverpool"/>
        <s v="G5.5Arsenal"/>
        <s v="G4Wolves"/>
        <s v="G4.5Wolves"/>
        <s v="G4.5West Ham"/>
        <s v="G4.5Southampton"/>
        <s v="G4.5Nott'm Forest"/>
        <s v="G4.5Leicester"/>
        <s v="G4.5Ipswich"/>
        <s v="G4.5Crystal Palace"/>
        <s v="G4.5Chelsea"/>
        <s v="G4.5Brighton"/>
        <s v="G4.5Brentford"/>
        <s v="G4.5Bournemouth"/>
        <s v="F9Aston Villa"/>
        <s v="F8Arsenal"/>
        <s v="F8.5Newcastle"/>
        <s v="F7Man Utd"/>
        <s v="F7Liverpool"/>
        <s v="F7Arsenal"/>
        <s v="F7.5Spurs"/>
        <s v="F7.5Crystal Palace"/>
        <s v="F7.5Chelsea"/>
        <s v="F6Nott'm Forest"/>
        <s v="F6Everton"/>
        <s v="F6Crystal Palace"/>
        <s v="F6Brighton"/>
        <s v="F6Brentford"/>
        <s v="F6Bournemouth"/>
        <s v="F6Aston Villa"/>
        <s v="F6.5Wolves"/>
        <s v="F6.5West Ham"/>
        <s v="F5Southampton"/>
        <s v="F5.5Wolves"/>
        <s v="F5.5Leicester"/>
        <s v="F5.5Ipswich"/>
        <s v="F5.5Fulham"/>
        <s v="F5.5Everton"/>
        <s v="F5.5Brighton"/>
        <s v="F4.5Southampton"/>
        <s v="F15.5Man City"/>
        <s v="D7Liverpool"/>
        <s v="D6Man City"/>
        <s v="D6Liverpool"/>
        <s v="D6Arsenal"/>
        <s v="D6.5Arsenal"/>
        <s v="D5Spurs"/>
        <s v="D5Man Utd"/>
        <s v="D5Liverpool"/>
        <s v="D5Everton"/>
        <s v="D5Crystal Palace"/>
        <s v="D5Chelsea"/>
        <s v="D5Brighton"/>
        <s v="D5Bournemouth"/>
        <s v="D5.5Spurs"/>
        <s v="D5.5Newcastle"/>
        <s v="D5.5Man City"/>
        <s v="D4Southampton"/>
        <s v="D4Leicester"/>
        <s v="D4Ipswich"/>
        <s v="D4.5Wolves"/>
        <s v="D4.5West Ham"/>
        <s v="D4.5Spurs"/>
        <s v="D4.5Southampton"/>
        <s v="D4.5Nott'm Forest"/>
        <s v="D4.5Newcastle"/>
        <s v="D4.5Man Utd"/>
        <s v="D4.5Leicester"/>
        <s v="D4.5Ipswich"/>
        <s v="D4.5Fulham"/>
        <s v="D4.5Everton"/>
        <s v="D4.5Crystal Palace"/>
        <s v="D4.5Chelsea"/>
        <s v="D4.5Brighton"/>
        <s v="D4.5Brentford"/>
        <s v="D4.5Bournemouth"/>
        <s v="D4.5Aston Villa"/>
        <m/>
        <s v="D4.5Man City" u="1"/>
        <s v="D4Wolves" u="1"/>
        <s v="D5.5Arsenal" u="1"/>
        <s v="D6Newcastle" u="1"/>
        <s v="F5.5Bournemouth" u="1"/>
        <s v="F6Fulham" u="1"/>
        <s v="G4.5Liverpool" u="1"/>
        <s v="M4.5Leicester" u="1"/>
        <s v="M8.5Arsenal" u="1"/>
        <s v="D4Everton" u="1"/>
        <s v="F15Man City" u="1"/>
        <s v="F5.5Southampton" u="1"/>
        <s v="F5Everton" u="1"/>
        <s v="F5Leicester" u="1"/>
        <s v="F7Newcastle" u="1"/>
        <s v="F7Spurs" u="1"/>
        <s v="F7West Ham" u="1"/>
        <s v="M4.5Spurs" u="1"/>
        <s v="M5.5Spurs" u="1"/>
        <s v="M5.5Wolves" u="1"/>
        <s v="M5Crystal Palace" u="1"/>
        <s v="M6.5Wolves" u="1"/>
        <s v="M6Crystal Palace" u="1"/>
        <s v="M6Newcastle" u="1"/>
        <s v="M7Liverpool" u="1"/>
        <s v="D4.4Brentford" u="1"/>
        <s v="D4.4Everton" u="1"/>
        <s v="D4.4Nott'm Forest" u="1"/>
        <s v="D4.4Aston Villa" u="1"/>
        <s v="D4.4Wolves" u="1"/>
        <s v="D4.4Fulham" u="1"/>
        <s v="D4.4Crystal Palace" u="1"/>
        <s v="D4.4West Ham" u="1"/>
        <s v="D4.6Aston Villa" u="1"/>
        <s v="D4.7Fulham" u="1"/>
        <s v="D4.9Man Utd" u="1"/>
        <s v="D4.9Bournemouth" u="1"/>
        <s v="D4.9Crystal Palace" u="1"/>
        <s v="D4.9Everton" u="1"/>
        <s v="D5.1Spurs" u="1"/>
        <s v="D5.1Liverpool" u="1"/>
        <s v="D5.3Man City" u="1"/>
        <s v="D5.4Newcastle" u="1"/>
        <s v="D5.4Man City" u="1"/>
        <s v="D5.8Arsenal" u="1"/>
        <s v="F4.9Leicester" u="1"/>
        <s v="F5.4Southampton" u="1"/>
        <s v="F5.4Bournemouth" u="1"/>
        <s v="F5.6Brighton" u="1"/>
        <s v="F5.7Leicester" u="1"/>
        <s v="F5.7Brighton" u="1"/>
        <s v="F5.8Nott'm Forest" u="1"/>
        <s v="F5.9Everton" u="1"/>
        <s v="F5.9Bournemouth" u="1"/>
        <s v="F5.9Crystal Palace" u="1"/>
        <s v="F6.1Nott'm Forest" u="1"/>
        <s v="F6.1Brentford" u="1"/>
        <s v="F6.8West Ham" u="1"/>
        <s v="F6.8Arsenal" u="1"/>
        <s v="F6.9Man Utd" u="1"/>
        <s v="F6.9Newcastle" u="1"/>
        <s v="F6.9Spurs" u="1"/>
        <s v="F7.2Liverpool" u="1"/>
        <s v="F7.4Crystal Palace" u="1"/>
        <s v="F7.6Chelsea" u="1"/>
        <s v="F8.1Arsenal" u="1"/>
        <s v="F8.4Newcastle" u="1"/>
        <s v="F8.9Aston Villa" u="1"/>
        <s v="F15.2Man City" u="1"/>
        <s v="G4.4Southampton" u="1"/>
        <s v="G4.4Ipswich" u="1"/>
        <s v="G4.4Wolves" u="1"/>
        <s v="G4.9Everton" u="1"/>
        <s v="M4.8Brentford" u="1"/>
        <s v="M4.9Bournemouth" u="1"/>
        <s v="M4.9Crystal Palace" u="1"/>
        <s v="M5.1Aston Villa" u="1"/>
        <s v="M5.3Nott'm Forest" u="1"/>
        <s v="M5.3Leicester" u="1"/>
        <s v="M5.3Wolves" u="1"/>
        <s v="M5.4Southampton" u="1"/>
        <s v="M5.4Brentford" u="1"/>
        <s v="M5.4Aston Villa" u="1"/>
        <s v="M5.4Everton" u="1"/>
        <s v="M5.4Fulham" u="1"/>
        <s v="M5.4Nott'm Forest" u="1"/>
        <s v="M5.4Bournemouth" u="1"/>
        <s v="M5.4Ipswich" u="1"/>
        <s v="M5.6Bournemouth" u="1"/>
        <s v="M5.7Fulham" u="1"/>
        <s v="M5.8Newcastle" u="1"/>
        <s v="M5.9Crystal Palace" u="1"/>
        <s v="M6.2Chelsea" u="1"/>
        <s v="M6.3Wolves" u="1"/>
        <s v="M6.3Arsenal" u="1"/>
        <s v="M6.3Nott'm Forest" u="1"/>
        <s v="M6.3Spurs" u="1"/>
        <s v="M6.3Chelsea" u="1"/>
        <s v="M6.4Aston Villa" u="1"/>
        <s v="M6.4Man Utd" u="1"/>
        <s v="M6.4West Ham" u="1"/>
        <s v="M6.4Liverpool" u="1"/>
        <s v="M6.4Man City" u="1"/>
        <s v="M6.4Newcastle" u="1"/>
        <s v="M6.4Spurs" u="1"/>
        <s v="M6.4Chelsea" u="1"/>
        <s v="M6.6Man City" u="1"/>
        <s v="M6.6Chelsea" u="1"/>
        <s v="M6.7Brighton" u="1"/>
        <s v="M6.8Arsenal" u="1"/>
        <s v="M6.9Crystal Palace" u="1"/>
        <s v="M6.9Man Utd" u="1"/>
        <s v="M6.9Arsenal" u="1"/>
        <s v="M7.1Brentford" u="1"/>
        <s v="M7.4Newcastle" u="1"/>
        <s v="M7.6Liverpool" u="1"/>
        <s v="M7.7Liverpool" u="1"/>
        <s v="M8.3Arsenal" u="1"/>
        <s v="M8.4Man Utd" u="1"/>
        <s v="M9.3Man City" u="1"/>
        <s v="M9.6Man City" u="1"/>
        <s v="M10.6Chelsea" u="1"/>
        <s v="M12.6Liverpool" u="1"/>
        <s v="M4.4Crystal Palace" u="1"/>
        <s v="M5Ipswich" u="1"/>
        <s v="D4.6Fulham" u="1"/>
        <s v="F5.4Everton" u="1"/>
        <s v="F5.4Leicester" u="1"/>
        <s v="F5.6Leicester" u="1"/>
        <s v="M4.9Brentford" u="1"/>
        <s v="M5.4Crystal Palace" u="1"/>
        <s v="M5.6Fulham" u="1"/>
        <s v="M5.8West Ham" u="1"/>
        <s v="M5Leicester" u="1"/>
        <s v="D4.7Man City" u="1"/>
        <s v="D4Aston Villa" u="1"/>
        <s v="F15.1Man City" u="1"/>
        <s v="F7.3Liverpool" u="1"/>
        <s v="F6.1Fulham" u="1"/>
        <s v="F5.4Fulham" u="1"/>
        <s v="M12.7Liverpool" u="1"/>
        <s v="M9.4Man City" u="1"/>
        <s v="M8.4Arsenal" u="1"/>
        <s v="M6.6Brighton" u="1"/>
        <s v="M6.4Arsenal" u="1"/>
        <s v="M6.4Wolves" u="1"/>
        <s v="M5.9West Ham" u="1"/>
        <s v="M5.4Wolves" u="1"/>
        <s v="M5West Ha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s v="M"/>
    <n v="348"/>
    <s v="Foden"/>
    <n v="9.3000000000000007"/>
    <n v="9.3000000000000007"/>
    <s v="Man City"/>
    <n v="78"/>
    <n v="4.9400000000000004"/>
    <n v="78"/>
    <n v="5.6"/>
    <n v="75"/>
    <n v="5.25"/>
    <n v="75"/>
    <n v="6.51"/>
    <n v="76"/>
    <n v="4.8899999999999997"/>
    <n v="76"/>
    <n v="4.49"/>
    <n v="76"/>
    <n v="5.0199999999999996"/>
    <n v="74"/>
    <n v="3.85"/>
    <n v="75"/>
    <n v="5.52"/>
    <n v="75"/>
    <n v="4.67"/>
    <n v="74"/>
    <n v="5.05"/>
    <n v="74"/>
    <n v="4.3600000000000003"/>
    <n v="0"/>
    <n v="78"/>
    <n v="78"/>
    <n v="75"/>
    <n v="75"/>
    <n v="76"/>
    <n v="76"/>
    <n v="76"/>
    <n v="74"/>
    <n v="75"/>
    <n v="75"/>
    <n v="74"/>
    <n v="74"/>
    <n v="4.9400000000000004"/>
    <n v="5.6"/>
    <n v="5.25"/>
    <n v="6.51"/>
    <n v="4.8899999999999997"/>
    <n v="4.49"/>
    <n v="5.0199999999999996"/>
    <n v="3.85"/>
    <n v="5.52"/>
    <n v="4.67"/>
    <n v="5.05"/>
    <n v="4.3600000000000003"/>
    <n v="6.51"/>
    <n v="78"/>
    <n v="60.150000000000006"/>
    <n v="906"/>
    <b v="1"/>
    <s v="M9.3"/>
    <x v="0"/>
  </r>
  <r>
    <s v="M"/>
    <n v="345"/>
    <s v="De Bruyne"/>
    <n v="9.5"/>
    <n v="9.5"/>
    <s v="Man City"/>
    <n v="51"/>
    <n v="3.14"/>
    <n v="74"/>
    <n v="5.18"/>
    <n v="72"/>
    <n v="4.9400000000000004"/>
    <n v="69"/>
    <n v="5.9"/>
    <n v="70"/>
    <n v="4.5999999999999996"/>
    <n v="70"/>
    <n v="4.13"/>
    <n v="67"/>
    <n v="4.59"/>
    <n v="70"/>
    <n v="3.65"/>
    <n v="68"/>
    <n v="5.14"/>
    <n v="70"/>
    <n v="4.4400000000000004"/>
    <n v="69"/>
    <n v="4.7"/>
    <n v="68"/>
    <n v="4.0999999999999996"/>
    <n v="0"/>
    <n v="51"/>
    <n v="74"/>
    <n v="72"/>
    <n v="69"/>
    <n v="70"/>
    <n v="70"/>
    <n v="67"/>
    <n v="70"/>
    <n v="68"/>
    <n v="70"/>
    <n v="69"/>
    <n v="68"/>
    <n v="3.14"/>
    <n v="5.18"/>
    <n v="4.9400000000000004"/>
    <n v="5.9"/>
    <n v="4.5999999999999996"/>
    <n v="4.13"/>
    <n v="4.59"/>
    <n v="3.65"/>
    <n v="5.14"/>
    <n v="4.4400000000000004"/>
    <n v="4.7"/>
    <n v="4.0999999999999996"/>
    <n v="5.9"/>
    <n v="74"/>
    <n v="54.510000000000005"/>
    <n v="818"/>
    <b v="1"/>
    <s v="M9.5"/>
    <x v="0"/>
  </r>
  <r>
    <s v="M"/>
    <n v="327"/>
    <s v="Luis Díaz"/>
    <n v="8"/>
    <n v="8"/>
    <s v="Liverpool"/>
    <n v="70"/>
    <n v="4.43"/>
    <n v="66"/>
    <n v="3.75"/>
    <n v="66"/>
    <n v="3.96"/>
    <n v="63"/>
    <n v="2.73"/>
    <n v="64"/>
    <n v="3.99"/>
    <n v="61"/>
    <n v="3.85"/>
    <n v="61"/>
    <n v="4.0999999999999996"/>
    <n v="62"/>
    <n v="2.94"/>
    <n v="61"/>
    <n v="3.39"/>
    <n v="61"/>
    <n v="3.81"/>
    <n v="60"/>
    <n v="4.01"/>
    <n v="60"/>
    <n v="3.13"/>
    <n v="0.01"/>
    <n v="70"/>
    <n v="66"/>
    <n v="66"/>
    <n v="63"/>
    <n v="64"/>
    <n v="61"/>
    <n v="61"/>
    <n v="62"/>
    <n v="61"/>
    <n v="61"/>
    <n v="60"/>
    <n v="60"/>
    <n v="4.43"/>
    <n v="3.75"/>
    <n v="3.96"/>
    <n v="2.73"/>
    <n v="3.99"/>
    <n v="3.85"/>
    <n v="4.0999999999999996"/>
    <n v="2.94"/>
    <n v="3.39"/>
    <n v="3.81"/>
    <n v="4.01"/>
    <n v="3.13"/>
    <n v="4.43"/>
    <n v="70"/>
    <n v="44.09"/>
    <n v="755"/>
    <b v="1"/>
    <s v="M8"/>
    <x v="1"/>
  </r>
  <r>
    <s v="M"/>
    <n v="13"/>
    <s v="Ødegaard"/>
    <n v="8.1999999999999993"/>
    <n v="8.1999999999999993"/>
    <s v="Arsenal"/>
    <n v="0"/>
    <n v="0"/>
    <n v="0"/>
    <n v="0"/>
    <n v="0"/>
    <n v="0"/>
    <n v="24"/>
    <n v="1.29"/>
    <n v="62"/>
    <n v="3.22"/>
    <n v="83"/>
    <n v="3.99"/>
    <n v="81"/>
    <n v="5.12"/>
    <n v="83"/>
    <n v="4.4400000000000004"/>
    <n v="82"/>
    <n v="4.78"/>
    <n v="82"/>
    <n v="4.3600000000000003"/>
    <n v="81"/>
    <n v="5.44"/>
    <n v="82"/>
    <n v="4.3099999999999996"/>
    <n v="0"/>
    <n v="0"/>
    <n v="0"/>
    <n v="0"/>
    <n v="24"/>
    <n v="62"/>
    <n v="83"/>
    <n v="81"/>
    <n v="83"/>
    <n v="82"/>
    <n v="82"/>
    <n v="81"/>
    <n v="82"/>
    <n v="0"/>
    <n v="0"/>
    <n v="0"/>
    <n v="1.29"/>
    <n v="3.22"/>
    <n v="3.99"/>
    <n v="5.12"/>
    <n v="4.4400000000000004"/>
    <n v="4.78"/>
    <n v="4.3600000000000003"/>
    <n v="5.44"/>
    <n v="4.3099999999999996"/>
    <n v="5.44"/>
    <n v="83"/>
    <n v="36.950000000000003"/>
    <n v="660"/>
    <b v="1"/>
    <s v="M8.2"/>
    <x v="2"/>
  </r>
  <r>
    <s v="M"/>
    <n v="366"/>
    <s v="B.Fernandes"/>
    <n v="8.3000000000000007"/>
    <n v="8.4"/>
    <s v="Man Utd"/>
    <n v="89"/>
    <n v="5.42"/>
    <n v="86"/>
    <n v="4.54"/>
    <n v="86"/>
    <n v="5.89"/>
    <n v="83"/>
    <n v="4.78"/>
    <n v="85"/>
    <n v="5.17"/>
    <n v="82"/>
    <n v="5.97"/>
    <n v="82"/>
    <n v="5.12"/>
    <n v="80"/>
    <n v="5.82"/>
    <n v="82"/>
    <n v="3.36"/>
    <n v="80"/>
    <n v="5.53"/>
    <n v="81"/>
    <n v="3.18"/>
    <n v="80"/>
    <n v="5.57"/>
    <n v="0.53"/>
    <n v="89"/>
    <n v="86"/>
    <n v="86"/>
    <n v="83"/>
    <n v="85"/>
    <n v="82"/>
    <n v="82"/>
    <n v="80"/>
    <n v="82"/>
    <n v="80"/>
    <n v="81"/>
    <n v="80"/>
    <n v="5.42"/>
    <n v="4.54"/>
    <n v="5.89"/>
    <n v="4.78"/>
    <n v="5.17"/>
    <n v="5.97"/>
    <n v="5.12"/>
    <n v="5.82"/>
    <n v="3.36"/>
    <n v="5.53"/>
    <n v="3.18"/>
    <n v="5.57"/>
    <n v="5.97"/>
    <n v="89"/>
    <n v="60.35"/>
    <n v="996"/>
    <b v="1"/>
    <s v="M8.4"/>
    <x v="3"/>
  </r>
  <r>
    <s v="M"/>
    <n v="385"/>
    <s v="Rashford"/>
    <n v="6.9"/>
    <n v="6.9"/>
    <s v="Man Utd"/>
    <n v="63"/>
    <n v="3.96"/>
    <n v="62"/>
    <n v="3.53"/>
    <n v="59"/>
    <n v="4.17"/>
    <n v="59"/>
    <n v="3.58"/>
    <n v="58"/>
    <n v="3.68"/>
    <n v="57"/>
    <n v="4.28"/>
    <n v="57"/>
    <n v="3.71"/>
    <n v="59"/>
    <n v="4.42"/>
    <n v="60"/>
    <n v="2.64"/>
    <n v="57"/>
    <n v="3.96"/>
    <n v="58"/>
    <n v="2.4300000000000002"/>
    <n v="59"/>
    <n v="4.22"/>
    <n v="0"/>
    <n v="63"/>
    <n v="62"/>
    <n v="59"/>
    <n v="59"/>
    <n v="58"/>
    <n v="57"/>
    <n v="57"/>
    <n v="59"/>
    <n v="60"/>
    <n v="57"/>
    <n v="58"/>
    <n v="59"/>
    <n v="3.96"/>
    <n v="3.53"/>
    <n v="4.17"/>
    <n v="3.58"/>
    <n v="3.68"/>
    <n v="4.28"/>
    <n v="3.71"/>
    <n v="4.42"/>
    <n v="2.64"/>
    <n v="3.96"/>
    <n v="2.4300000000000002"/>
    <n v="4.22"/>
    <n v="4.42"/>
    <n v="63"/>
    <n v="44.580000000000005"/>
    <n v="708"/>
    <b v="1"/>
    <s v="M6.9"/>
    <x v="4"/>
  </r>
  <r>
    <s v="M"/>
    <n v="199"/>
    <s v="Eze"/>
    <n v="6.9"/>
    <n v="6.9"/>
    <s v="Crystal Palace"/>
    <n v="88"/>
    <n v="4.82"/>
    <n v="84"/>
    <n v="3.94"/>
    <n v="83"/>
    <n v="4.3499999999999996"/>
    <n v="81"/>
    <n v="4.42"/>
    <n v="79"/>
    <n v="4.47"/>
    <n v="80"/>
    <n v="4.78"/>
    <n v="79"/>
    <n v="3.81"/>
    <n v="79"/>
    <n v="4.63"/>
    <n v="78"/>
    <n v="4.53"/>
    <n v="78"/>
    <n v="3.25"/>
    <n v="80"/>
    <n v="3.85"/>
    <n v="78"/>
    <n v="3.49"/>
    <n v="0.87"/>
    <n v="88"/>
    <n v="84"/>
    <n v="83"/>
    <n v="81"/>
    <n v="79"/>
    <n v="80"/>
    <n v="79"/>
    <n v="79"/>
    <n v="78"/>
    <n v="78"/>
    <n v="80"/>
    <n v="78"/>
    <n v="4.82"/>
    <n v="3.94"/>
    <n v="4.3499999999999996"/>
    <n v="4.42"/>
    <n v="4.47"/>
    <n v="4.78"/>
    <n v="3.81"/>
    <n v="4.63"/>
    <n v="4.53"/>
    <n v="3.25"/>
    <n v="3.85"/>
    <n v="3.49"/>
    <n v="4.82"/>
    <n v="88"/>
    <n v="50.34"/>
    <n v="967"/>
    <b v="1"/>
    <s v="M6.9"/>
    <x v="5"/>
  </r>
  <r>
    <s v="M"/>
    <n v="99"/>
    <s v="Mbeumo"/>
    <n v="7.2"/>
    <n v="7.2"/>
    <s v="Brentford"/>
    <n v="89"/>
    <n v="6.15"/>
    <n v="86"/>
    <n v="5.83"/>
    <n v="84"/>
    <n v="4.33"/>
    <n v="82"/>
    <n v="6.06"/>
    <n v="82"/>
    <n v="4.55"/>
    <n v="81"/>
    <n v="5.61"/>
    <n v="78"/>
    <n v="4.75"/>
    <n v="76"/>
    <n v="5.47"/>
    <n v="75"/>
    <n v="3.84"/>
    <n v="75"/>
    <n v="4.8"/>
    <n v="75"/>
    <n v="3.8"/>
    <n v="73"/>
    <n v="4.83"/>
    <n v="0.19"/>
    <n v="89"/>
    <n v="86"/>
    <n v="84"/>
    <n v="82"/>
    <n v="82"/>
    <n v="81"/>
    <n v="78"/>
    <n v="76"/>
    <n v="75"/>
    <n v="75"/>
    <n v="75"/>
    <n v="73"/>
    <n v="6.15"/>
    <n v="5.83"/>
    <n v="4.33"/>
    <n v="6.06"/>
    <n v="4.55"/>
    <n v="5.61"/>
    <n v="4.75"/>
    <n v="5.47"/>
    <n v="3.84"/>
    <n v="4.8"/>
    <n v="3.8"/>
    <n v="4.83"/>
    <n v="6.15"/>
    <n v="89"/>
    <n v="60.019999999999996"/>
    <n v="956"/>
    <b v="1"/>
    <s v="M7.2"/>
    <x v="6"/>
  </r>
  <r>
    <s v="M"/>
    <n v="9"/>
    <s v="Martinelli"/>
    <n v="6.9"/>
    <n v="6.9"/>
    <s v="Arsenal"/>
    <n v="66"/>
    <n v="4.71"/>
    <n v="59"/>
    <n v="4.34"/>
    <n v="56"/>
    <n v="3.34"/>
    <n v="53"/>
    <n v="2.93"/>
    <n v="48"/>
    <n v="2.76"/>
    <n v="57"/>
    <n v="3.02"/>
    <n v="42"/>
    <n v="2.91"/>
    <n v="41"/>
    <n v="2.5099999999999998"/>
    <n v="43"/>
    <n v="2.73"/>
    <n v="41"/>
    <n v="2.42"/>
    <n v="44"/>
    <n v="3.14"/>
    <n v="42"/>
    <n v="2.48"/>
    <n v="0"/>
    <n v="66"/>
    <n v="59"/>
    <n v="56"/>
    <n v="53"/>
    <n v="48"/>
    <n v="57"/>
    <n v="42"/>
    <n v="41"/>
    <n v="43"/>
    <n v="41"/>
    <n v="44"/>
    <n v="42"/>
    <n v="4.71"/>
    <n v="4.34"/>
    <n v="3.34"/>
    <n v="2.93"/>
    <n v="2.76"/>
    <n v="3.02"/>
    <n v="2.91"/>
    <n v="2.5099999999999998"/>
    <n v="2.73"/>
    <n v="2.42"/>
    <n v="3.14"/>
    <n v="2.48"/>
    <n v="4.71"/>
    <n v="66"/>
    <n v="37.289999999999992"/>
    <n v="592"/>
    <b v="1"/>
    <s v="M6.9"/>
    <x v="7"/>
  </r>
  <r>
    <s v="M"/>
    <n v="23"/>
    <s v="Trossard"/>
    <n v="6.9"/>
    <n v="6.9"/>
    <s v="Arsenal"/>
    <n v="65"/>
    <n v="4.7300000000000004"/>
    <n v="60"/>
    <n v="4.4800000000000004"/>
    <n v="59"/>
    <n v="3.63"/>
    <n v="50"/>
    <n v="2.79"/>
    <n v="45"/>
    <n v="2.66"/>
    <n v="47"/>
    <n v="2.52"/>
    <n v="37"/>
    <n v="2.6"/>
    <n v="35"/>
    <n v="2.21"/>
    <n v="37"/>
    <n v="2.4"/>
    <n v="37"/>
    <n v="2.23"/>
    <n v="34"/>
    <n v="2.52"/>
    <n v="34"/>
    <n v="2.08"/>
    <n v="0"/>
    <n v="65"/>
    <n v="60"/>
    <n v="59"/>
    <n v="50"/>
    <n v="45"/>
    <n v="47"/>
    <n v="37"/>
    <n v="35"/>
    <n v="37"/>
    <n v="37"/>
    <n v="34"/>
    <n v="34"/>
    <n v="4.7300000000000004"/>
    <n v="4.4800000000000004"/>
    <n v="3.63"/>
    <n v="2.79"/>
    <n v="2.66"/>
    <n v="2.52"/>
    <n v="2.6"/>
    <n v="2.21"/>
    <n v="2.4"/>
    <n v="2.23"/>
    <n v="2.52"/>
    <n v="2.08"/>
    <n v="4.7300000000000004"/>
    <n v="65"/>
    <n v="34.85"/>
    <n v="540"/>
    <b v="1"/>
    <s v="M6.9"/>
    <x v="7"/>
  </r>
  <r>
    <s v="M"/>
    <n v="514"/>
    <s v="Bowen"/>
    <n v="7.5"/>
    <n v="7.5"/>
    <s v="West Ham"/>
    <n v="88"/>
    <n v="4.4400000000000004"/>
    <n v="83"/>
    <n v="5.22"/>
    <n v="82"/>
    <n v="3.68"/>
    <n v="82"/>
    <n v="4.42"/>
    <n v="79"/>
    <n v="4.05"/>
    <n v="79"/>
    <n v="5.08"/>
    <n v="80"/>
    <n v="3.81"/>
    <n v="80"/>
    <n v="3.4"/>
    <n v="79"/>
    <n v="4.24"/>
    <n v="79"/>
    <n v="5.17"/>
    <n v="78"/>
    <n v="3.99"/>
    <n v="78"/>
    <n v="4.2"/>
    <n v="0"/>
    <n v="88"/>
    <n v="83"/>
    <n v="82"/>
    <n v="82"/>
    <n v="79"/>
    <n v="79"/>
    <n v="80"/>
    <n v="80"/>
    <n v="79"/>
    <n v="79"/>
    <n v="78"/>
    <n v="78"/>
    <n v="4.4400000000000004"/>
    <n v="5.22"/>
    <n v="3.68"/>
    <n v="4.42"/>
    <n v="4.05"/>
    <n v="5.08"/>
    <n v="3.81"/>
    <n v="3.4"/>
    <n v="4.24"/>
    <n v="5.17"/>
    <n v="3.99"/>
    <n v="4.2"/>
    <n v="5.22"/>
    <n v="88"/>
    <n v="51.70000000000001"/>
    <n v="967"/>
    <b v="1"/>
    <s v="M7.5"/>
    <x v="8"/>
  </r>
  <r>
    <s v="M"/>
    <n v="494"/>
    <s v="Maddison"/>
    <n v="7.5"/>
    <n v="7.5"/>
    <s v="Spurs"/>
    <n v="72"/>
    <n v="3.73"/>
    <n v="69"/>
    <n v="3.71"/>
    <n v="66"/>
    <n v="4.62"/>
    <n v="66"/>
    <n v="3.7"/>
    <n v="65"/>
    <n v="3.96"/>
    <n v="63"/>
    <n v="4.53"/>
    <n v="64"/>
    <n v="2.52"/>
    <n v="62"/>
    <n v="4.01"/>
    <n v="63"/>
    <n v="3.56"/>
    <n v="62"/>
    <n v="3.67"/>
    <n v="62"/>
    <n v="4.0199999999999996"/>
    <n v="62"/>
    <n v="3.32"/>
    <n v="0"/>
    <n v="72"/>
    <n v="69"/>
    <n v="66"/>
    <n v="66"/>
    <n v="65"/>
    <n v="63"/>
    <n v="64"/>
    <n v="62"/>
    <n v="63"/>
    <n v="62"/>
    <n v="62"/>
    <n v="62"/>
    <n v="3.73"/>
    <n v="3.71"/>
    <n v="4.62"/>
    <n v="3.7"/>
    <n v="3.96"/>
    <n v="4.53"/>
    <n v="2.52"/>
    <n v="4.01"/>
    <n v="3.56"/>
    <n v="3.67"/>
    <n v="4.0199999999999996"/>
    <n v="3.32"/>
    <n v="4.62"/>
    <n v="72"/>
    <n v="45.35"/>
    <n v="776"/>
    <b v="1"/>
    <s v="M7.5"/>
    <x v="9"/>
  </r>
  <r>
    <s v="M"/>
    <n v="398"/>
    <s v="Gordon"/>
    <n v="7.3"/>
    <n v="7.3"/>
    <s v="Newcastle"/>
    <n v="88"/>
    <n v="3.42"/>
    <n v="86"/>
    <n v="4.29"/>
    <n v="82"/>
    <n v="4.3899999999999997"/>
    <n v="80"/>
    <n v="3.52"/>
    <n v="81"/>
    <n v="3.32"/>
    <n v="78"/>
    <n v="3.9"/>
    <n v="78"/>
    <n v="4.53"/>
    <n v="79"/>
    <n v="3.79"/>
    <n v="77"/>
    <n v="3.6"/>
    <n v="78"/>
    <n v="3.86"/>
    <n v="77"/>
    <n v="4.76"/>
    <n v="77"/>
    <n v="4.2"/>
    <n v="0.09"/>
    <n v="88"/>
    <n v="86"/>
    <n v="82"/>
    <n v="80"/>
    <n v="81"/>
    <n v="78"/>
    <n v="78"/>
    <n v="79"/>
    <n v="77"/>
    <n v="78"/>
    <n v="77"/>
    <n v="77"/>
    <n v="3.42"/>
    <n v="4.29"/>
    <n v="4.3899999999999997"/>
    <n v="3.52"/>
    <n v="3.32"/>
    <n v="3.9"/>
    <n v="4.53"/>
    <n v="3.79"/>
    <n v="3.6"/>
    <n v="3.86"/>
    <n v="4.76"/>
    <n v="4.2"/>
    <n v="4.76"/>
    <n v="88"/>
    <n v="47.58"/>
    <n v="961"/>
    <b v="1"/>
    <s v="M7.3"/>
    <x v="10"/>
  </r>
  <r>
    <s v="M"/>
    <n v="317"/>
    <s v="Diogo J."/>
    <n v="7.5"/>
    <n v="7.5"/>
    <s v="Liverpool"/>
    <n v="50"/>
    <n v="3.57"/>
    <n v="48"/>
    <n v="3.08"/>
    <n v="49"/>
    <n v="3.26"/>
    <n v="46"/>
    <n v="2.1800000000000002"/>
    <n v="47"/>
    <n v="3.24"/>
    <n v="45"/>
    <n v="3.08"/>
    <n v="45"/>
    <n v="3.37"/>
    <n v="47"/>
    <n v="2.4"/>
    <n v="46"/>
    <n v="2.85"/>
    <n v="47"/>
    <n v="3.24"/>
    <n v="46"/>
    <n v="3.4"/>
    <n v="47"/>
    <n v="2.7"/>
    <n v="0.28000000000000003"/>
    <n v="50"/>
    <n v="48"/>
    <n v="49"/>
    <n v="46"/>
    <n v="47"/>
    <n v="45"/>
    <n v="45"/>
    <n v="47"/>
    <n v="46"/>
    <n v="47"/>
    <n v="46"/>
    <n v="47"/>
    <n v="3.57"/>
    <n v="3.08"/>
    <n v="3.26"/>
    <n v="2.1800000000000002"/>
    <n v="3.24"/>
    <n v="3.08"/>
    <n v="3.37"/>
    <n v="2.4"/>
    <n v="2.85"/>
    <n v="3.24"/>
    <n v="3.4"/>
    <n v="2.7"/>
    <n v="3.57"/>
    <n v="50"/>
    <n v="36.370000000000005"/>
    <n v="563"/>
    <b v="1"/>
    <s v="M7.5"/>
    <x v="11"/>
  </r>
  <r>
    <s v="M"/>
    <n v="527"/>
    <s v="L.Paquetá"/>
    <n v="6"/>
    <n v="6"/>
    <s v="West Ham"/>
    <n v="78"/>
    <n v="3.64"/>
    <n v="74"/>
    <n v="4.07"/>
    <n v="71"/>
    <n v="2.9"/>
    <n v="70"/>
    <n v="3.41"/>
    <n v="67"/>
    <n v="3.03"/>
    <n v="68"/>
    <n v="3.77"/>
    <n v="67"/>
    <n v="2.94"/>
    <n v="66"/>
    <n v="2.63"/>
    <n v="67"/>
    <n v="3.3"/>
    <n v="67"/>
    <n v="3.82"/>
    <n v="66"/>
    <n v="3.1"/>
    <n v="69"/>
    <n v="3.36"/>
    <n v="0"/>
    <n v="78"/>
    <n v="74"/>
    <n v="71"/>
    <n v="70"/>
    <n v="67"/>
    <n v="68"/>
    <n v="67"/>
    <n v="66"/>
    <n v="67"/>
    <n v="67"/>
    <n v="66"/>
    <n v="69"/>
    <n v="3.64"/>
    <n v="4.07"/>
    <n v="2.9"/>
    <n v="3.41"/>
    <n v="3.03"/>
    <n v="3.77"/>
    <n v="2.94"/>
    <n v="2.63"/>
    <n v="3.3"/>
    <n v="3.82"/>
    <n v="3.1"/>
    <n v="3.36"/>
    <n v="4.07"/>
    <n v="78"/>
    <n v="39.97"/>
    <n v="830"/>
    <b v="1"/>
    <s v="M6"/>
    <x v="12"/>
  </r>
  <r>
    <s v="M"/>
    <n v="611"/>
    <s v="Szmodics"/>
    <n v="6"/>
    <n v="6"/>
    <s v="Ipswich"/>
    <n v="67"/>
    <n v="3.42"/>
    <n v="65"/>
    <n v="3.21"/>
    <n v="65"/>
    <n v="3.79"/>
    <n v="61"/>
    <n v="2.88"/>
    <n v="60"/>
    <n v="3.46"/>
    <n v="60"/>
    <n v="2.59"/>
    <n v="59"/>
    <n v="2.98"/>
    <n v="58"/>
    <n v="2.72"/>
    <n v="58"/>
    <n v="3.08"/>
    <n v="60"/>
    <n v="3.33"/>
    <n v="57"/>
    <n v="2.94"/>
    <n v="57"/>
    <n v="2.99"/>
    <n v="0"/>
    <n v="67"/>
    <n v="65"/>
    <n v="65"/>
    <n v="61"/>
    <n v="60"/>
    <n v="60"/>
    <n v="59"/>
    <n v="58"/>
    <n v="58"/>
    <n v="60"/>
    <n v="57"/>
    <n v="57"/>
    <n v="3.42"/>
    <n v="3.21"/>
    <n v="3.79"/>
    <n v="2.88"/>
    <n v="3.46"/>
    <n v="2.59"/>
    <n v="2.98"/>
    <n v="2.72"/>
    <n v="3.08"/>
    <n v="3.33"/>
    <n v="2.94"/>
    <n v="2.99"/>
    <n v="3.79"/>
    <n v="67"/>
    <n v="37.39"/>
    <n v="727"/>
    <b v="1"/>
    <s v="M6"/>
    <x v="13"/>
  </r>
  <r>
    <s v="M"/>
    <n v="19"/>
    <s v="Smith Rowe"/>
    <n v="5.8"/>
    <n v="5.8"/>
    <s v="Fulham"/>
    <n v="71"/>
    <n v="3.23"/>
    <n v="68"/>
    <n v="2.4"/>
    <n v="66"/>
    <n v="3.14"/>
    <n v="65"/>
    <n v="3.1"/>
    <n v="66"/>
    <n v="3.41"/>
    <n v="64"/>
    <n v="2.8"/>
    <n v="62"/>
    <n v="3.47"/>
    <n v="64"/>
    <n v="2.67"/>
    <n v="63"/>
    <n v="3.01"/>
    <n v="67"/>
    <n v="2.63"/>
    <n v="63"/>
    <n v="2.37"/>
    <n v="63"/>
    <n v="3.67"/>
    <n v="0.23"/>
    <n v="71"/>
    <n v="68"/>
    <n v="66"/>
    <n v="65"/>
    <n v="66"/>
    <n v="64"/>
    <n v="62"/>
    <n v="64"/>
    <n v="63"/>
    <n v="67"/>
    <n v="63"/>
    <n v="63"/>
    <n v="3.23"/>
    <n v="2.4"/>
    <n v="3.14"/>
    <n v="3.1"/>
    <n v="3.41"/>
    <n v="2.8"/>
    <n v="3.47"/>
    <n v="2.67"/>
    <n v="3.01"/>
    <n v="2.63"/>
    <n v="2.37"/>
    <n v="3.67"/>
    <n v="3.67"/>
    <n v="71"/>
    <n v="35.9"/>
    <n v="782"/>
    <b v="1"/>
    <s v="M5.8"/>
    <x v="14"/>
  </r>
  <r>
    <s v="M"/>
    <n v="181"/>
    <s v="Nkunku"/>
    <n v="6.1"/>
    <n v="6.1"/>
    <s v="Chelsea"/>
    <n v="31"/>
    <n v="2.23"/>
    <n v="31"/>
    <n v="2.36"/>
    <n v="33"/>
    <n v="1.85"/>
    <n v="33"/>
    <n v="2.54"/>
    <n v="38"/>
    <n v="2.33"/>
    <n v="35"/>
    <n v="1.99"/>
    <n v="33"/>
    <n v="2.41"/>
    <n v="32"/>
    <n v="2.4"/>
    <n v="33"/>
    <n v="2.6"/>
    <n v="33"/>
    <n v="1.99"/>
    <n v="35"/>
    <n v="2.85"/>
    <n v="33"/>
    <n v="2.41"/>
    <n v="0.05"/>
    <n v="31"/>
    <n v="31"/>
    <n v="33"/>
    <n v="33"/>
    <n v="38"/>
    <n v="35"/>
    <n v="33"/>
    <n v="32"/>
    <n v="33"/>
    <n v="33"/>
    <n v="35"/>
    <n v="33"/>
    <n v="2.23"/>
    <n v="2.36"/>
    <n v="1.85"/>
    <n v="2.54"/>
    <n v="2.33"/>
    <n v="1.99"/>
    <n v="2.41"/>
    <n v="2.4"/>
    <n v="2.6"/>
    <n v="1.99"/>
    <n v="2.85"/>
    <n v="2.41"/>
    <n v="2.85"/>
    <n v="38"/>
    <n v="27.96"/>
    <n v="400"/>
    <b v="1"/>
    <s v="M6.1"/>
    <x v="15"/>
  </r>
  <r>
    <s v="M"/>
    <n v="525"/>
    <s v="Kudus"/>
    <n v="6.3"/>
    <n v="6.3"/>
    <s v="West Ham"/>
    <n v="85"/>
    <n v="3.77"/>
    <n v="80"/>
    <n v="4.26"/>
    <n v="77"/>
    <n v="2.98"/>
    <n v="76"/>
    <n v="3.56"/>
    <n v="77"/>
    <n v="3.35"/>
    <n v="74"/>
    <n v="4.04"/>
    <n v="74"/>
    <n v="3.02"/>
    <n v="73"/>
    <n v="2.68"/>
    <n v="72"/>
    <n v="3.38"/>
    <n v="73"/>
    <n v="4.05"/>
    <n v="73"/>
    <n v="3.22"/>
    <n v="71"/>
    <n v="3.39"/>
    <n v="0"/>
    <n v="85"/>
    <n v="80"/>
    <n v="77"/>
    <n v="76"/>
    <n v="77"/>
    <n v="74"/>
    <n v="74"/>
    <n v="73"/>
    <n v="72"/>
    <n v="73"/>
    <n v="73"/>
    <n v="71"/>
    <n v="3.77"/>
    <n v="4.26"/>
    <n v="2.98"/>
    <n v="3.56"/>
    <n v="3.35"/>
    <n v="4.04"/>
    <n v="3.02"/>
    <n v="2.68"/>
    <n v="3.38"/>
    <n v="4.05"/>
    <n v="3.22"/>
    <n v="3.39"/>
    <n v="4.26"/>
    <n v="85"/>
    <n v="41.699999999999996"/>
    <n v="905"/>
    <b v="1"/>
    <s v="M6.3"/>
    <x v="16"/>
  </r>
  <r>
    <s v="M"/>
    <n v="492"/>
    <s v="Kulusevski"/>
    <n v="6.3"/>
    <n v="6.3"/>
    <s v="Spurs"/>
    <n v="73"/>
    <n v="3.06"/>
    <n v="71"/>
    <n v="3.13"/>
    <n v="70"/>
    <n v="3.72"/>
    <n v="67"/>
    <n v="3.06"/>
    <n v="65"/>
    <n v="3.23"/>
    <n v="64"/>
    <n v="3.71"/>
    <n v="62"/>
    <n v="2.11"/>
    <n v="62"/>
    <n v="3.25"/>
    <n v="63"/>
    <n v="2.98"/>
    <n v="62"/>
    <n v="2.98"/>
    <n v="62"/>
    <n v="3.24"/>
    <n v="62"/>
    <n v="2.66"/>
    <n v="0"/>
    <n v="73"/>
    <n v="71"/>
    <n v="70"/>
    <n v="67"/>
    <n v="65"/>
    <n v="64"/>
    <n v="62"/>
    <n v="62"/>
    <n v="63"/>
    <n v="62"/>
    <n v="62"/>
    <n v="62"/>
    <n v="3.06"/>
    <n v="3.13"/>
    <n v="3.72"/>
    <n v="3.06"/>
    <n v="3.23"/>
    <n v="3.71"/>
    <n v="2.11"/>
    <n v="3.25"/>
    <n v="2.98"/>
    <n v="2.98"/>
    <n v="3.24"/>
    <n v="2.66"/>
    <n v="3.72"/>
    <n v="73"/>
    <n v="37.129999999999995"/>
    <n v="783"/>
    <b v="1"/>
    <s v="M6.3"/>
    <x v="17"/>
  </r>
  <r>
    <s v="M"/>
    <n v="491"/>
    <s v="Johnson"/>
    <n v="6.4"/>
    <n v="6.4"/>
    <s v="Spurs"/>
    <n v="50"/>
    <n v="2.68"/>
    <n v="53"/>
    <n v="2.95"/>
    <n v="49"/>
    <n v="3.34"/>
    <n v="43"/>
    <n v="2.48"/>
    <n v="38"/>
    <n v="2.4700000000000002"/>
    <n v="37"/>
    <n v="2.78"/>
    <n v="37"/>
    <n v="1.63"/>
    <n v="40"/>
    <n v="2.69"/>
    <n v="39"/>
    <n v="2.37"/>
    <n v="38"/>
    <n v="2.34"/>
    <n v="38"/>
    <n v="2.52"/>
    <n v="39"/>
    <n v="2.15"/>
    <n v="0"/>
    <n v="50"/>
    <n v="53"/>
    <n v="49"/>
    <n v="43"/>
    <n v="38"/>
    <n v="37"/>
    <n v="37"/>
    <n v="40"/>
    <n v="39"/>
    <n v="38"/>
    <n v="38"/>
    <n v="39"/>
    <n v="2.68"/>
    <n v="2.95"/>
    <n v="3.34"/>
    <n v="2.48"/>
    <n v="2.4700000000000002"/>
    <n v="2.78"/>
    <n v="1.63"/>
    <n v="2.69"/>
    <n v="2.37"/>
    <n v="2.34"/>
    <n v="2.52"/>
    <n v="2.15"/>
    <n v="3.34"/>
    <n v="53"/>
    <n v="30.400000000000002"/>
    <n v="501"/>
    <b v="1"/>
    <s v="M6.4"/>
    <x v="17"/>
  </r>
  <r>
    <s v="M"/>
    <n v="433"/>
    <s v="Gibbs-White"/>
    <n v="6.4"/>
    <n v="6.4"/>
    <s v="Nott'm Forest"/>
    <n v="0"/>
    <n v="0"/>
    <n v="0"/>
    <n v="0"/>
    <n v="77"/>
    <n v="3.67"/>
    <n v="76"/>
    <n v="3.41"/>
    <n v="78"/>
    <n v="4.01"/>
    <n v="74"/>
    <n v="3.47"/>
    <n v="74"/>
    <n v="2.48"/>
    <n v="73"/>
    <n v="3.96"/>
    <n v="72"/>
    <n v="2.3199999999999998"/>
    <n v="72"/>
    <n v="2.85"/>
    <n v="70"/>
    <n v="3.27"/>
    <n v="73"/>
    <n v="3.16"/>
    <n v="0.06"/>
    <n v="0"/>
    <n v="0"/>
    <n v="77"/>
    <n v="76"/>
    <n v="78"/>
    <n v="74"/>
    <n v="74"/>
    <n v="73"/>
    <n v="72"/>
    <n v="72"/>
    <n v="70"/>
    <n v="73"/>
    <n v="0"/>
    <n v="0"/>
    <n v="3.67"/>
    <n v="3.41"/>
    <n v="4.01"/>
    <n v="3.47"/>
    <n v="2.48"/>
    <n v="3.96"/>
    <n v="2.3199999999999998"/>
    <n v="2.85"/>
    <n v="3.27"/>
    <n v="3.16"/>
    <n v="4.01"/>
    <n v="78"/>
    <n v="32.6"/>
    <n v="739"/>
    <b v="1"/>
    <s v="M6.4"/>
    <x v="18"/>
  </r>
  <r>
    <s v="M"/>
    <n v="531"/>
    <s v="Ward-Prowse"/>
    <n v="6.3"/>
    <n v="6.3"/>
    <s v="Nott'm Forest"/>
    <n v="78"/>
    <n v="3.35"/>
    <n v="78"/>
    <n v="2.73"/>
    <n v="65"/>
    <n v="2.73"/>
    <n v="65"/>
    <n v="2.63"/>
    <n v="0"/>
    <n v="0"/>
    <n v="64"/>
    <n v="2.73"/>
    <n v="62"/>
    <n v="1.94"/>
    <n v="58"/>
    <n v="2.73"/>
    <n v="58"/>
    <n v="1.75"/>
    <n v="59"/>
    <n v="2.1"/>
    <n v="56"/>
    <n v="2.39"/>
    <n v="56"/>
    <n v="2.19"/>
    <n v="0"/>
    <n v="78"/>
    <n v="78"/>
    <n v="65"/>
    <n v="65"/>
    <n v="0"/>
    <n v="64"/>
    <n v="62"/>
    <n v="58"/>
    <n v="58"/>
    <n v="59"/>
    <n v="56"/>
    <n v="56"/>
    <n v="3.35"/>
    <n v="2.73"/>
    <n v="2.73"/>
    <n v="2.63"/>
    <n v="0"/>
    <n v="2.73"/>
    <n v="1.94"/>
    <n v="2.73"/>
    <n v="1.75"/>
    <n v="2.1"/>
    <n v="2.39"/>
    <n v="2.19"/>
    <n v="3.35"/>
    <n v="78"/>
    <n v="27.270000000000007"/>
    <n v="699"/>
    <b v="1"/>
    <s v="M6.3"/>
    <x v="18"/>
  </r>
  <r>
    <s v="M"/>
    <n v="392"/>
    <s v="Barnes"/>
    <n v="6.5"/>
    <n v="6.5"/>
    <s v="Newcastle"/>
    <n v="61"/>
    <n v="2.75"/>
    <n v="60"/>
    <n v="3.32"/>
    <n v="59"/>
    <n v="3.44"/>
    <n v="57"/>
    <n v="2.78"/>
    <n v="56"/>
    <n v="2.61"/>
    <n v="56"/>
    <n v="3.08"/>
    <n v="57"/>
    <n v="3.52"/>
    <n v="56"/>
    <n v="2.98"/>
    <n v="54"/>
    <n v="2.76"/>
    <n v="56"/>
    <n v="3.08"/>
    <n v="55"/>
    <n v="3.64"/>
    <n v="56"/>
    <n v="3.38"/>
    <n v="0"/>
    <n v="61"/>
    <n v="60"/>
    <n v="59"/>
    <n v="57"/>
    <n v="56"/>
    <n v="56"/>
    <n v="57"/>
    <n v="56"/>
    <n v="54"/>
    <n v="56"/>
    <n v="55"/>
    <n v="56"/>
    <n v="2.75"/>
    <n v="3.32"/>
    <n v="3.44"/>
    <n v="2.78"/>
    <n v="2.61"/>
    <n v="3.08"/>
    <n v="3.52"/>
    <n v="2.98"/>
    <n v="2.76"/>
    <n v="3.08"/>
    <n v="3.64"/>
    <n v="3.38"/>
    <n v="3.64"/>
    <n v="61"/>
    <n v="37.339999999999996"/>
    <n v="683"/>
    <b v="1"/>
    <s v="M6.5"/>
    <x v="19"/>
  </r>
  <r>
    <s v="M"/>
    <n v="394"/>
    <s v="Bruno G."/>
    <n v="6.3"/>
    <n v="6.3"/>
    <s v="Newcastle"/>
    <n v="89"/>
    <n v="2.71"/>
    <n v="87"/>
    <n v="3.15"/>
    <n v="85"/>
    <n v="3.26"/>
    <n v="85"/>
    <n v="2.7"/>
    <n v="83"/>
    <n v="2.63"/>
    <n v="82"/>
    <n v="2.94"/>
    <n v="80"/>
    <n v="3.31"/>
    <n v="79"/>
    <n v="2.75"/>
    <n v="78"/>
    <n v="2.66"/>
    <n v="77"/>
    <n v="2.77"/>
    <n v="75"/>
    <n v="3.29"/>
    <n v="78"/>
    <n v="3.06"/>
    <n v="0"/>
    <n v="89"/>
    <n v="87"/>
    <n v="85"/>
    <n v="85"/>
    <n v="83"/>
    <n v="82"/>
    <n v="80"/>
    <n v="79"/>
    <n v="78"/>
    <n v="77"/>
    <n v="75"/>
    <n v="78"/>
    <n v="2.71"/>
    <n v="3.15"/>
    <n v="3.26"/>
    <n v="2.7"/>
    <n v="2.63"/>
    <n v="2.94"/>
    <n v="3.31"/>
    <n v="2.75"/>
    <n v="2.66"/>
    <n v="2.77"/>
    <n v="3.29"/>
    <n v="3.06"/>
    <n v="3.31"/>
    <n v="89"/>
    <n v="35.230000000000004"/>
    <n v="978"/>
    <b v="1"/>
    <s v="M6.3"/>
    <x v="19"/>
  </r>
  <r>
    <s v="M"/>
    <n v="372"/>
    <s v="Garnacho"/>
    <n v="6.4"/>
    <n v="6.4"/>
    <s v="Man Utd"/>
    <n v="51"/>
    <n v="2.83"/>
    <n v="53"/>
    <n v="2.66"/>
    <n v="66"/>
    <n v="3.92"/>
    <n v="64"/>
    <n v="3.32"/>
    <n v="65"/>
    <n v="3.47"/>
    <n v="66"/>
    <n v="4.12"/>
    <n v="66"/>
    <n v="3.7"/>
    <n v="64"/>
    <n v="4.03"/>
    <n v="64"/>
    <n v="2.44"/>
    <n v="64"/>
    <n v="3.75"/>
    <n v="64"/>
    <n v="2.33"/>
    <n v="62"/>
    <n v="3.74"/>
    <n v="0.01"/>
    <n v="51"/>
    <n v="53"/>
    <n v="66"/>
    <n v="64"/>
    <n v="65"/>
    <n v="66"/>
    <n v="66"/>
    <n v="64"/>
    <n v="64"/>
    <n v="64"/>
    <n v="64"/>
    <n v="62"/>
    <n v="2.83"/>
    <n v="2.66"/>
    <n v="3.92"/>
    <n v="3.32"/>
    <n v="3.47"/>
    <n v="4.12"/>
    <n v="3.7"/>
    <n v="4.03"/>
    <n v="2.44"/>
    <n v="3.75"/>
    <n v="2.33"/>
    <n v="3.74"/>
    <n v="4.12"/>
    <n v="66"/>
    <n v="40.31"/>
    <n v="749"/>
    <b v="1"/>
    <s v="M6.4"/>
    <x v="20"/>
  </r>
  <r>
    <s v="M"/>
    <n v="571"/>
    <s v="Sávio"/>
    <n v="6.5"/>
    <n v="6.5"/>
    <s v="Man City"/>
    <n v="55"/>
    <n v="3.14"/>
    <n v="53"/>
    <n v="3.41"/>
    <n v="54"/>
    <n v="3.41"/>
    <n v="53"/>
    <n v="4.05"/>
    <n v="52"/>
    <n v="3.14"/>
    <n v="53"/>
    <n v="2.94"/>
    <n v="52"/>
    <n v="3.19"/>
    <n v="52"/>
    <n v="2.4900000000000002"/>
    <n v="51"/>
    <n v="3.4"/>
    <n v="51"/>
    <n v="2.94"/>
    <n v="53"/>
    <n v="3.25"/>
    <n v="50"/>
    <n v="2.75"/>
    <n v="0"/>
    <n v="55"/>
    <n v="53"/>
    <n v="54"/>
    <n v="53"/>
    <n v="52"/>
    <n v="53"/>
    <n v="52"/>
    <n v="52"/>
    <n v="51"/>
    <n v="51"/>
    <n v="53"/>
    <n v="50"/>
    <n v="3.14"/>
    <n v="3.41"/>
    <n v="3.41"/>
    <n v="4.05"/>
    <n v="3.14"/>
    <n v="2.94"/>
    <n v="3.19"/>
    <n v="2.4900000000000002"/>
    <n v="3.4"/>
    <n v="2.94"/>
    <n v="3.25"/>
    <n v="2.75"/>
    <n v="4.05"/>
    <n v="55"/>
    <n v="38.11"/>
    <n v="629"/>
    <b v="1"/>
    <s v="M6.5"/>
    <x v="21"/>
  </r>
  <r>
    <s v="M"/>
    <n v="342"/>
    <s v="Bernardo"/>
    <n v="6.5"/>
    <n v="6.5"/>
    <s v="Man City"/>
    <n v="61"/>
    <n v="2.81"/>
    <n v="56"/>
    <n v="3"/>
    <n v="59"/>
    <n v="3.03"/>
    <n v="60"/>
    <n v="3.74"/>
    <n v="60"/>
    <n v="2.94"/>
    <n v="58"/>
    <n v="2.64"/>
    <n v="61"/>
    <n v="3.05"/>
    <n v="60"/>
    <n v="2.4500000000000002"/>
    <n v="60"/>
    <n v="3.28"/>
    <n v="61"/>
    <n v="2.93"/>
    <n v="59"/>
    <n v="3.05"/>
    <n v="58"/>
    <n v="2.61"/>
    <n v="0"/>
    <n v="61"/>
    <n v="56"/>
    <n v="59"/>
    <n v="60"/>
    <n v="60"/>
    <n v="58"/>
    <n v="61"/>
    <n v="60"/>
    <n v="60"/>
    <n v="61"/>
    <n v="59"/>
    <n v="58"/>
    <n v="2.81"/>
    <n v="3"/>
    <n v="3.03"/>
    <n v="3.74"/>
    <n v="2.94"/>
    <n v="2.64"/>
    <n v="3.05"/>
    <n v="2.4500000000000002"/>
    <n v="3.28"/>
    <n v="2.93"/>
    <n v="3.05"/>
    <n v="2.61"/>
    <n v="3.74"/>
    <n v="61"/>
    <n v="35.53"/>
    <n v="713"/>
    <b v="1"/>
    <s v="M6.5"/>
    <x v="21"/>
  </r>
  <r>
    <s v="M"/>
    <n v="336"/>
    <s v="Szoboszlai"/>
    <n v="6.5"/>
    <n v="6.5"/>
    <s v="Liverpool"/>
    <n v="74"/>
    <n v="4.1500000000000004"/>
    <n v="71"/>
    <n v="3.67"/>
    <n v="69"/>
    <n v="3.71"/>
    <n v="67"/>
    <n v="2.66"/>
    <n v="65"/>
    <n v="3.64"/>
    <n v="64"/>
    <n v="3.54"/>
    <n v="64"/>
    <n v="3.77"/>
    <n v="63"/>
    <n v="2.66"/>
    <n v="60"/>
    <n v="3.05"/>
    <n v="61"/>
    <n v="3.42"/>
    <n v="61"/>
    <n v="3.58"/>
    <n v="61"/>
    <n v="2.87"/>
    <n v="0"/>
    <n v="74"/>
    <n v="71"/>
    <n v="69"/>
    <n v="67"/>
    <n v="65"/>
    <n v="64"/>
    <n v="64"/>
    <n v="63"/>
    <n v="60"/>
    <n v="61"/>
    <n v="61"/>
    <n v="61"/>
    <n v="4.1500000000000004"/>
    <n v="3.67"/>
    <n v="3.71"/>
    <n v="2.66"/>
    <n v="3.64"/>
    <n v="3.54"/>
    <n v="3.77"/>
    <n v="2.66"/>
    <n v="3.05"/>
    <n v="3.42"/>
    <n v="3.58"/>
    <n v="2.87"/>
    <n v="4.1500000000000004"/>
    <n v="74"/>
    <n v="40.72"/>
    <n v="780"/>
    <b v="1"/>
    <s v="M6.5"/>
    <x v="22"/>
  </r>
  <r>
    <s v="M"/>
    <n v="329"/>
    <s v="Mac Allister"/>
    <n v="6.3"/>
    <n v="6.3"/>
    <s v="Liverpool"/>
    <n v="82"/>
    <n v="3.6"/>
    <n v="82"/>
    <n v="3.35"/>
    <n v="79"/>
    <n v="3.26"/>
    <n v="78"/>
    <n v="2.5099999999999998"/>
    <n v="77"/>
    <n v="3.36"/>
    <n v="77"/>
    <n v="3.45"/>
    <n v="74"/>
    <n v="3.47"/>
    <n v="75"/>
    <n v="2.62"/>
    <n v="76"/>
    <n v="3.09"/>
    <n v="76"/>
    <n v="3.32"/>
    <n v="75"/>
    <n v="3.51"/>
    <n v="74"/>
    <n v="2.73"/>
    <n v="0"/>
    <n v="82"/>
    <n v="82"/>
    <n v="79"/>
    <n v="78"/>
    <n v="77"/>
    <n v="77"/>
    <n v="74"/>
    <n v="75"/>
    <n v="76"/>
    <n v="76"/>
    <n v="75"/>
    <n v="74"/>
    <n v="3.6"/>
    <n v="3.35"/>
    <n v="3.26"/>
    <n v="2.5099999999999998"/>
    <n v="3.36"/>
    <n v="3.45"/>
    <n v="3.47"/>
    <n v="2.62"/>
    <n v="3.09"/>
    <n v="3.32"/>
    <n v="3.51"/>
    <n v="2.73"/>
    <n v="3.6"/>
    <n v="82"/>
    <n v="38.269999999999996"/>
    <n v="925"/>
    <b v="1"/>
    <s v="M6.3"/>
    <x v="22"/>
  </r>
  <r>
    <s v="M"/>
    <n v="177"/>
    <s v="Madueke"/>
    <n v="6.6"/>
    <n v="6.6"/>
    <s v="Chelsea"/>
    <n v="58"/>
    <n v="3.26"/>
    <n v="57"/>
    <n v="3.36"/>
    <n v="55"/>
    <n v="2.42"/>
    <n v="54"/>
    <n v="3.22"/>
    <n v="58"/>
    <n v="2.82"/>
    <n v="51"/>
    <n v="2.35"/>
    <n v="53"/>
    <n v="2.98"/>
    <n v="52"/>
    <n v="2.98"/>
    <n v="50"/>
    <n v="3.06"/>
    <n v="53"/>
    <n v="2.56"/>
    <n v="52"/>
    <n v="3.25"/>
    <n v="52"/>
    <n v="2.94"/>
    <n v="0.01"/>
    <n v="58"/>
    <n v="57"/>
    <n v="55"/>
    <n v="54"/>
    <n v="58"/>
    <n v="51"/>
    <n v="53"/>
    <n v="52"/>
    <n v="50"/>
    <n v="53"/>
    <n v="52"/>
    <n v="52"/>
    <n v="3.26"/>
    <n v="3.36"/>
    <n v="2.42"/>
    <n v="3.22"/>
    <n v="2.82"/>
    <n v="2.35"/>
    <n v="2.98"/>
    <n v="2.98"/>
    <n v="3.06"/>
    <n v="2.56"/>
    <n v="3.25"/>
    <n v="2.94"/>
    <n v="3.36"/>
    <n v="58"/>
    <n v="35.199999999999996"/>
    <n v="645"/>
    <b v="1"/>
    <s v="M6.6"/>
    <x v="23"/>
  </r>
  <r>
    <s v="M"/>
    <n v="386"/>
    <s v="Sancho"/>
    <n v="6.3"/>
    <n v="6.3"/>
    <s v="Chelsea"/>
    <n v="54"/>
    <n v="3"/>
    <n v="52"/>
    <n v="3.01"/>
    <n v="53"/>
    <n v="2.34"/>
    <n v="53"/>
    <n v="3.15"/>
    <n v="0"/>
    <n v="0"/>
    <n v="50"/>
    <n v="2.33"/>
    <n v="48"/>
    <n v="2.71"/>
    <n v="48"/>
    <n v="2.77"/>
    <n v="49"/>
    <n v="2.98"/>
    <n v="48"/>
    <n v="2.31"/>
    <n v="48"/>
    <n v="2.92"/>
    <n v="48"/>
    <n v="2.71"/>
    <n v="0"/>
    <n v="54"/>
    <n v="52"/>
    <n v="53"/>
    <n v="53"/>
    <n v="0"/>
    <n v="50"/>
    <n v="48"/>
    <n v="48"/>
    <n v="49"/>
    <n v="48"/>
    <n v="48"/>
    <n v="48"/>
    <n v="3"/>
    <n v="3.01"/>
    <n v="2.34"/>
    <n v="3.15"/>
    <n v="0"/>
    <n v="2.33"/>
    <n v="2.71"/>
    <n v="2.77"/>
    <n v="2.98"/>
    <n v="2.31"/>
    <n v="2.92"/>
    <n v="2.71"/>
    <n v="3.15"/>
    <n v="54"/>
    <n v="30.229999999999997"/>
    <n v="551"/>
    <b v="1"/>
    <s v="M6.3"/>
    <x v="23"/>
  </r>
  <r>
    <s v="M"/>
    <n v="136"/>
    <s v="Mitoma"/>
    <n v="6.7"/>
    <n v="6.7"/>
    <s v="Brighton"/>
    <n v="85"/>
    <n v="3.43"/>
    <n v="81"/>
    <n v="3.85"/>
    <n v="79"/>
    <n v="3.35"/>
    <n v="75"/>
    <n v="4.17"/>
    <n v="77"/>
    <n v="2.81"/>
    <n v="75"/>
    <n v="2.75"/>
    <n v="75"/>
    <n v="3.37"/>
    <n v="73"/>
    <n v="4.29"/>
    <n v="73"/>
    <n v="3.17"/>
    <n v="71"/>
    <n v="3.35"/>
    <n v="72"/>
    <n v="3.64"/>
    <n v="71"/>
    <n v="3.21"/>
    <n v="0.02"/>
    <n v="85"/>
    <n v="81"/>
    <n v="79"/>
    <n v="75"/>
    <n v="77"/>
    <n v="75"/>
    <n v="75"/>
    <n v="73"/>
    <n v="73"/>
    <n v="71"/>
    <n v="72"/>
    <n v="71"/>
    <n v="3.43"/>
    <n v="3.85"/>
    <n v="3.35"/>
    <n v="4.17"/>
    <n v="2.81"/>
    <n v="2.75"/>
    <n v="3.37"/>
    <n v="4.29"/>
    <n v="3.17"/>
    <n v="3.35"/>
    <n v="3.64"/>
    <n v="3.21"/>
    <n v="4.29"/>
    <n v="85"/>
    <n v="41.39"/>
    <n v="907"/>
    <b v="1"/>
    <s v="M6.7"/>
    <x v="24"/>
  </r>
  <r>
    <s v="M"/>
    <n v="28"/>
    <s v="Bailey"/>
    <n v="6.4"/>
    <n v="6.4"/>
    <s v="Aston Villa"/>
    <n v="73"/>
    <n v="4.04"/>
    <n v="72"/>
    <n v="3.74"/>
    <n v="67"/>
    <n v="3.32"/>
    <n v="60"/>
    <n v="3.64"/>
    <n v="56"/>
    <n v="2.64"/>
    <n v="56"/>
    <n v="2.35"/>
    <n v="56"/>
    <n v="3.33"/>
    <n v="54"/>
    <n v="2.56"/>
    <n v="56"/>
    <n v="3.39"/>
    <n v="55"/>
    <n v="3.86"/>
    <n v="55"/>
    <n v="2.87"/>
    <n v="55"/>
    <n v="2.34"/>
    <n v="0"/>
    <n v="73"/>
    <n v="72"/>
    <n v="67"/>
    <n v="60"/>
    <n v="56"/>
    <n v="56"/>
    <n v="56"/>
    <n v="54"/>
    <n v="56"/>
    <n v="55"/>
    <n v="55"/>
    <n v="55"/>
    <n v="4.04"/>
    <n v="3.74"/>
    <n v="3.32"/>
    <n v="3.64"/>
    <n v="2.64"/>
    <n v="2.35"/>
    <n v="3.33"/>
    <n v="2.56"/>
    <n v="3.39"/>
    <n v="3.86"/>
    <n v="2.87"/>
    <n v="2.34"/>
    <n v="4.04"/>
    <n v="73"/>
    <n v="38.08"/>
    <n v="715"/>
    <b v="1"/>
    <s v="M6.4"/>
    <x v="25"/>
  </r>
  <r>
    <s v="M"/>
    <n v="16"/>
    <s v="Rice"/>
    <n v="6.3"/>
    <n v="6.3"/>
    <s v="Arsenal"/>
    <n v="91"/>
    <n v="3.99"/>
    <n v="87"/>
    <n v="3.9"/>
    <n v="85"/>
    <n v="3.21"/>
    <n v="84"/>
    <n v="2.89"/>
    <n v="81"/>
    <n v="2.76"/>
    <n v="78"/>
    <n v="2.5299999999999998"/>
    <n v="77"/>
    <n v="3.08"/>
    <n v="76"/>
    <n v="2.72"/>
    <n v="75"/>
    <n v="2.8"/>
    <n v="74"/>
    <n v="2.63"/>
    <n v="76"/>
    <n v="3.21"/>
    <n v="75"/>
    <n v="2.65"/>
    <n v="0"/>
    <n v="91"/>
    <n v="87"/>
    <n v="85"/>
    <n v="84"/>
    <n v="81"/>
    <n v="78"/>
    <n v="77"/>
    <n v="76"/>
    <n v="75"/>
    <n v="74"/>
    <n v="76"/>
    <n v="75"/>
    <n v="3.99"/>
    <n v="3.9"/>
    <n v="3.21"/>
    <n v="2.89"/>
    <n v="2.76"/>
    <n v="2.5299999999999998"/>
    <n v="3.08"/>
    <n v="2.72"/>
    <n v="2.8"/>
    <n v="2.63"/>
    <n v="3.21"/>
    <n v="2.65"/>
    <n v="3.99"/>
    <n v="91"/>
    <n v="36.369999999999997"/>
    <n v="959"/>
    <b v="1"/>
    <s v="M6.3"/>
    <x v="26"/>
  </r>
  <r>
    <s v="M"/>
    <n v="535"/>
    <s v="Bellegarde"/>
    <n v="5"/>
    <n v="5"/>
    <s v="Wolves"/>
    <n v="60"/>
    <n v="2.3199999999999998"/>
    <n v="58"/>
    <n v="2.5"/>
    <n v="57"/>
    <n v="2.02"/>
    <n v="57"/>
    <n v="2.1800000000000002"/>
    <n v="58"/>
    <n v="2.59"/>
    <n v="56"/>
    <n v="2.78"/>
    <n v="55"/>
    <n v="2.2200000000000002"/>
    <n v="57"/>
    <n v="2.62"/>
    <n v="55"/>
    <n v="2.29"/>
    <n v="56"/>
    <n v="2.23"/>
    <n v="55"/>
    <n v="2.67"/>
    <n v="55"/>
    <n v="2.34"/>
    <n v="0"/>
    <n v="60"/>
    <n v="58"/>
    <n v="57"/>
    <n v="57"/>
    <n v="58"/>
    <n v="56"/>
    <n v="55"/>
    <n v="57"/>
    <n v="55"/>
    <n v="56"/>
    <n v="55"/>
    <n v="55"/>
    <n v="2.3199999999999998"/>
    <n v="2.5"/>
    <n v="2.02"/>
    <n v="2.1800000000000002"/>
    <n v="2.59"/>
    <n v="2.78"/>
    <n v="2.2200000000000002"/>
    <n v="2.62"/>
    <n v="2.29"/>
    <n v="2.23"/>
    <n v="2.67"/>
    <n v="2.34"/>
    <n v="2.78"/>
    <n v="60"/>
    <n v="28.76"/>
    <n v="679"/>
    <b v="1"/>
    <s v="M5"/>
    <x v="27"/>
  </r>
  <r>
    <s v="M"/>
    <n v="557"/>
    <s v="Mario Jr."/>
    <n v="5"/>
    <n v="5"/>
    <s v="Wolves"/>
    <n v="85"/>
    <n v="2.37"/>
    <n v="84"/>
    <n v="2.5499999999999998"/>
    <n v="80"/>
    <n v="2.0699999999999998"/>
    <n v="78"/>
    <n v="2.2000000000000002"/>
    <n v="74"/>
    <n v="2.44"/>
    <n v="74"/>
    <n v="2.71"/>
    <n v="70"/>
    <n v="2.0699999999999998"/>
    <n v="71"/>
    <n v="2.38"/>
    <n v="69"/>
    <n v="2.14"/>
    <n v="71"/>
    <n v="2.1"/>
    <n v="71"/>
    <n v="2.52"/>
    <n v="73"/>
    <n v="2.2000000000000002"/>
    <n v="0"/>
    <n v="85"/>
    <n v="84"/>
    <n v="80"/>
    <n v="78"/>
    <n v="74"/>
    <n v="74"/>
    <n v="70"/>
    <n v="71"/>
    <n v="69"/>
    <n v="71"/>
    <n v="71"/>
    <n v="73"/>
    <n v="2.37"/>
    <n v="2.5499999999999998"/>
    <n v="2.0699999999999998"/>
    <n v="2.2000000000000002"/>
    <n v="2.44"/>
    <n v="2.71"/>
    <n v="2.0699999999999998"/>
    <n v="2.38"/>
    <n v="2.14"/>
    <n v="2.1"/>
    <n v="2.52"/>
    <n v="2.2000000000000002"/>
    <n v="2.71"/>
    <n v="85"/>
    <n v="27.75"/>
    <n v="900"/>
    <b v="1"/>
    <s v="M5"/>
    <x v="27"/>
  </r>
  <r>
    <s v="M"/>
    <n v="423"/>
    <s v="Anderson"/>
    <n v="5"/>
    <n v="5"/>
    <s v="Nott'm Forest"/>
    <n v="71"/>
    <n v="2.75"/>
    <n v="68"/>
    <n v="2.2200000000000002"/>
    <n v="56"/>
    <n v="2.19"/>
    <n v="55"/>
    <n v="2.0699999999999998"/>
    <n v="69"/>
    <n v="2.5099999999999998"/>
    <n v="56"/>
    <n v="2.14"/>
    <n v="56"/>
    <n v="1.71"/>
    <n v="53"/>
    <n v="2.29"/>
    <n v="53"/>
    <n v="1.59"/>
    <n v="52"/>
    <n v="1.8"/>
    <n v="53"/>
    <n v="2.06"/>
    <n v="51"/>
    <n v="1.89"/>
    <n v="0"/>
    <n v="71"/>
    <n v="68"/>
    <n v="56"/>
    <n v="55"/>
    <n v="69"/>
    <n v="56"/>
    <n v="56"/>
    <n v="53"/>
    <n v="53"/>
    <n v="52"/>
    <n v="53"/>
    <n v="51"/>
    <n v="2.75"/>
    <n v="2.2200000000000002"/>
    <n v="2.19"/>
    <n v="2.0699999999999998"/>
    <n v="2.5099999999999998"/>
    <n v="2.14"/>
    <n v="1.71"/>
    <n v="2.29"/>
    <n v="1.59"/>
    <n v="1.8"/>
    <n v="2.06"/>
    <n v="1.89"/>
    <n v="2.75"/>
    <n v="71"/>
    <n v="25.22"/>
    <n v="693"/>
    <b v="1"/>
    <s v="M5"/>
    <x v="28"/>
  </r>
  <r>
    <s v="M"/>
    <n v="449"/>
    <s v="Yates"/>
    <n v="5"/>
    <n v="5"/>
    <s v="Nott'm Forest"/>
    <n v="78"/>
    <n v="2.67"/>
    <n v="77"/>
    <n v="2.2000000000000002"/>
    <n v="70"/>
    <n v="2.4500000000000002"/>
    <n v="71"/>
    <n v="2.39"/>
    <n v="76"/>
    <n v="2.54"/>
    <n v="68"/>
    <n v="2.25"/>
    <n v="59"/>
    <n v="1.65"/>
    <n v="47"/>
    <n v="1.85"/>
    <n v="46"/>
    <n v="1.33"/>
    <n v="48"/>
    <n v="1.55"/>
    <n v="46"/>
    <n v="1.63"/>
    <n v="42"/>
    <n v="1.47"/>
    <n v="0"/>
    <n v="78"/>
    <n v="77"/>
    <n v="70"/>
    <n v="71"/>
    <n v="76"/>
    <n v="68"/>
    <n v="59"/>
    <n v="47"/>
    <n v="46"/>
    <n v="48"/>
    <n v="46"/>
    <n v="42"/>
    <n v="2.67"/>
    <n v="2.2000000000000002"/>
    <n v="2.4500000000000002"/>
    <n v="2.39"/>
    <n v="2.54"/>
    <n v="2.25"/>
    <n v="1.65"/>
    <n v="1.85"/>
    <n v="1.33"/>
    <n v="1.55"/>
    <n v="1.63"/>
    <n v="1.47"/>
    <n v="2.67"/>
    <n v="78"/>
    <n v="23.979999999999997"/>
    <n v="728"/>
    <b v="1"/>
    <s v="M5"/>
    <x v="28"/>
  </r>
  <r>
    <s v="M"/>
    <n v="364"/>
    <s v="Amad"/>
    <n v="5"/>
    <n v="5"/>
    <s v="Man Utd"/>
    <n v="63"/>
    <n v="3.34"/>
    <n v="60"/>
    <n v="2.92"/>
    <n v="51"/>
    <n v="3.12"/>
    <n v="50"/>
    <n v="2.62"/>
    <n v="52"/>
    <n v="2.79"/>
    <n v="52"/>
    <n v="3.32"/>
    <n v="52"/>
    <n v="2.89"/>
    <n v="52"/>
    <n v="3.29"/>
    <n v="50"/>
    <n v="1.99"/>
    <n v="51"/>
    <n v="3.08"/>
    <n v="52"/>
    <n v="1.96"/>
    <n v="52"/>
    <n v="3.17"/>
    <n v="0"/>
    <n v="63"/>
    <n v="60"/>
    <n v="51"/>
    <n v="50"/>
    <n v="52"/>
    <n v="52"/>
    <n v="52"/>
    <n v="52"/>
    <n v="50"/>
    <n v="51"/>
    <n v="52"/>
    <n v="52"/>
    <n v="3.34"/>
    <n v="2.92"/>
    <n v="3.12"/>
    <n v="2.62"/>
    <n v="2.79"/>
    <n v="3.32"/>
    <n v="2.89"/>
    <n v="3.29"/>
    <n v="1.99"/>
    <n v="3.08"/>
    <n v="1.96"/>
    <n v="3.17"/>
    <n v="3.34"/>
    <n v="63"/>
    <n v="34.49"/>
    <n v="637"/>
    <b v="1"/>
    <s v="M5"/>
    <x v="29"/>
  </r>
  <r>
    <s v="M"/>
    <n v="323"/>
    <s v="Gravenberch"/>
    <n v="5"/>
    <n v="5"/>
    <s v="Liverpool"/>
    <n v="81"/>
    <n v="3.27"/>
    <n v="77"/>
    <n v="2.92"/>
    <n v="73"/>
    <n v="2.88"/>
    <n v="73"/>
    <n v="2.2599999999999998"/>
    <n v="73"/>
    <n v="2.94"/>
    <n v="69"/>
    <n v="2.78"/>
    <n v="69"/>
    <n v="2.92"/>
    <n v="70"/>
    <n v="2.33"/>
    <n v="68"/>
    <n v="2.4500000000000002"/>
    <n v="69"/>
    <n v="2.72"/>
    <n v="70"/>
    <n v="2.92"/>
    <n v="69"/>
    <n v="2.39"/>
    <n v="0"/>
    <n v="81"/>
    <n v="77"/>
    <n v="73"/>
    <n v="73"/>
    <n v="73"/>
    <n v="69"/>
    <n v="69"/>
    <n v="70"/>
    <n v="68"/>
    <n v="69"/>
    <n v="70"/>
    <n v="69"/>
    <n v="3.27"/>
    <n v="2.92"/>
    <n v="2.88"/>
    <n v="2.2599999999999998"/>
    <n v="2.94"/>
    <n v="2.78"/>
    <n v="2.92"/>
    <n v="2.33"/>
    <n v="2.4500000000000002"/>
    <n v="2.72"/>
    <n v="2.92"/>
    <n v="2.39"/>
    <n v="3.27"/>
    <n v="81"/>
    <n v="32.779999999999994"/>
    <n v="861"/>
    <b v="1"/>
    <s v="M5"/>
    <x v="30"/>
  </r>
  <r>
    <s v="M"/>
    <n v="239"/>
    <s v="Adama"/>
    <n v="5.0999999999999996"/>
    <n v="5.0999999999999996"/>
    <s v="Fulham"/>
    <n v="73"/>
    <n v="3.15"/>
    <n v="69"/>
    <n v="2.36"/>
    <n v="68"/>
    <n v="3.09"/>
    <n v="65"/>
    <n v="2.96"/>
    <n v="64"/>
    <n v="3.16"/>
    <n v="61"/>
    <n v="2.63"/>
    <n v="61"/>
    <n v="3.24"/>
    <n v="64"/>
    <n v="2.4700000000000002"/>
    <n v="63"/>
    <n v="2.86"/>
    <n v="64"/>
    <n v="2.42"/>
    <n v="63"/>
    <n v="2.2400000000000002"/>
    <n v="61"/>
    <n v="3.37"/>
    <n v="0"/>
    <n v="73"/>
    <n v="69"/>
    <n v="68"/>
    <n v="65"/>
    <n v="64"/>
    <n v="61"/>
    <n v="61"/>
    <n v="64"/>
    <n v="63"/>
    <n v="64"/>
    <n v="63"/>
    <n v="61"/>
    <n v="3.15"/>
    <n v="2.36"/>
    <n v="3.09"/>
    <n v="2.96"/>
    <n v="3.16"/>
    <n v="2.63"/>
    <n v="3.24"/>
    <n v="2.4700000000000002"/>
    <n v="2.86"/>
    <n v="2.42"/>
    <n v="2.2400000000000002"/>
    <n v="3.37"/>
    <n v="3.37"/>
    <n v="73"/>
    <n v="33.949999999999996"/>
    <n v="776"/>
    <b v="1"/>
    <s v="M5.1"/>
    <x v="31"/>
  </r>
  <r>
    <s v="M"/>
    <n v="168"/>
    <s v="Enzo"/>
    <n v="5"/>
    <n v="5"/>
    <s v="Chelsea"/>
    <n v="87"/>
    <n v="3.22"/>
    <n v="83"/>
    <n v="3.25"/>
    <n v="83"/>
    <n v="2.48"/>
    <n v="81"/>
    <n v="3.14"/>
    <n v="80"/>
    <n v="2.63"/>
    <n v="80"/>
    <n v="2.4900000000000002"/>
    <n v="78"/>
    <n v="2.95"/>
    <n v="80"/>
    <n v="3.08"/>
    <n v="80"/>
    <n v="3.15"/>
    <n v="79"/>
    <n v="2.61"/>
    <n v="78"/>
    <n v="3.25"/>
    <n v="79"/>
    <n v="2.94"/>
    <n v="0"/>
    <n v="87"/>
    <n v="83"/>
    <n v="83"/>
    <n v="81"/>
    <n v="80"/>
    <n v="80"/>
    <n v="78"/>
    <n v="80"/>
    <n v="80"/>
    <n v="79"/>
    <n v="78"/>
    <n v="79"/>
    <n v="3.22"/>
    <n v="3.25"/>
    <n v="2.48"/>
    <n v="3.14"/>
    <n v="2.63"/>
    <n v="2.4900000000000002"/>
    <n v="2.95"/>
    <n v="3.08"/>
    <n v="3.15"/>
    <n v="2.61"/>
    <n v="3.25"/>
    <n v="2.94"/>
    <n v="3.25"/>
    <n v="87"/>
    <n v="35.19"/>
    <n v="968"/>
    <b v="1"/>
    <s v="M5"/>
    <x v="32"/>
  </r>
  <r>
    <s v="M"/>
    <n v="149"/>
    <s v="Wieffer"/>
    <n v="4.9000000000000004"/>
    <n v="4.9000000000000004"/>
    <s v="Brighton"/>
    <n v="86"/>
    <n v="2.41"/>
    <n v="84"/>
    <n v="2.57"/>
    <n v="80"/>
    <n v="2.33"/>
    <n v="79"/>
    <n v="2.8"/>
    <n v="78"/>
    <n v="2.0699999999999998"/>
    <n v="77"/>
    <n v="2.1"/>
    <n v="75"/>
    <n v="2.33"/>
    <n v="73"/>
    <n v="2.72"/>
    <n v="75"/>
    <n v="2.2999999999999998"/>
    <n v="73"/>
    <n v="2.3199999999999998"/>
    <n v="73"/>
    <n v="2.41"/>
    <n v="76"/>
    <n v="2.2999999999999998"/>
    <n v="0"/>
    <n v="86"/>
    <n v="84"/>
    <n v="80"/>
    <n v="79"/>
    <n v="78"/>
    <n v="77"/>
    <n v="75"/>
    <n v="73"/>
    <n v="75"/>
    <n v="73"/>
    <n v="73"/>
    <n v="76"/>
    <n v="2.41"/>
    <n v="2.57"/>
    <n v="2.33"/>
    <n v="2.8"/>
    <n v="2.0699999999999998"/>
    <n v="2.1"/>
    <n v="2.33"/>
    <n v="2.72"/>
    <n v="2.2999999999999998"/>
    <n v="2.3199999999999998"/>
    <n v="2.41"/>
    <n v="2.2999999999999998"/>
    <n v="2.8"/>
    <n v="86"/>
    <n v="28.66"/>
    <n v="929"/>
    <b v="1"/>
    <s v="M4.9"/>
    <x v="33"/>
  </r>
  <r>
    <s v="M"/>
    <n v="314"/>
    <s v="Carvalho"/>
    <n v="4.8"/>
    <n v="4.8"/>
    <s v="Brentford"/>
    <n v="68"/>
    <n v="3.9"/>
    <n v="67"/>
    <n v="3.83"/>
    <n v="61"/>
    <n v="2.78"/>
    <n v="57"/>
    <n v="3.64"/>
    <n v="53"/>
    <n v="2.61"/>
    <n v="55"/>
    <n v="3.25"/>
    <n v="47"/>
    <n v="2.61"/>
    <n v="37"/>
    <n v="2.36"/>
    <n v="34"/>
    <n v="1.72"/>
    <n v="34"/>
    <n v="1.99"/>
    <n v="34"/>
    <n v="1.69"/>
    <n v="36"/>
    <n v="2.21"/>
    <n v="0"/>
    <n v="68"/>
    <n v="67"/>
    <n v="61"/>
    <n v="57"/>
    <n v="53"/>
    <n v="55"/>
    <n v="47"/>
    <n v="37"/>
    <n v="34"/>
    <n v="34"/>
    <n v="34"/>
    <n v="36"/>
    <n v="3.9"/>
    <n v="3.83"/>
    <n v="2.78"/>
    <n v="3.64"/>
    <n v="2.61"/>
    <n v="3.25"/>
    <n v="2.61"/>
    <n v="2.36"/>
    <n v="1.72"/>
    <n v="1.99"/>
    <n v="1.69"/>
    <n v="2.21"/>
    <n v="3.9"/>
    <n v="68"/>
    <n v="32.589999999999996"/>
    <n v="583"/>
    <b v="1"/>
    <s v="M4.8"/>
    <x v="34"/>
  </r>
  <r>
    <s v="M"/>
    <n v="64"/>
    <s v="Cook"/>
    <n v="5"/>
    <n v="5"/>
    <s v="Bournemouth"/>
    <n v="88"/>
    <n v="2.98"/>
    <n v="85"/>
    <n v="2.57"/>
    <n v="79"/>
    <n v="2.08"/>
    <n v="76"/>
    <n v="2.0499999999999998"/>
    <n v="74"/>
    <n v="1.89"/>
    <n v="72"/>
    <n v="2.06"/>
    <n v="72"/>
    <n v="2.14"/>
    <n v="69"/>
    <n v="2.08"/>
    <n v="69"/>
    <n v="1.99"/>
    <n v="70"/>
    <n v="2.12"/>
    <n v="72"/>
    <n v="2.2400000000000002"/>
    <n v="72"/>
    <n v="1.9"/>
    <n v="0"/>
    <n v="88"/>
    <n v="85"/>
    <n v="79"/>
    <n v="76"/>
    <n v="74"/>
    <n v="72"/>
    <n v="72"/>
    <n v="69"/>
    <n v="69"/>
    <n v="70"/>
    <n v="72"/>
    <n v="72"/>
    <n v="2.98"/>
    <n v="2.57"/>
    <n v="2.08"/>
    <n v="2.0499999999999998"/>
    <n v="1.89"/>
    <n v="2.06"/>
    <n v="2.14"/>
    <n v="2.08"/>
    <n v="1.99"/>
    <n v="2.12"/>
    <n v="2.2400000000000002"/>
    <n v="1.9"/>
    <n v="2.98"/>
    <n v="88"/>
    <n v="26.1"/>
    <n v="898"/>
    <b v="1"/>
    <s v="M5"/>
    <x v="35"/>
  </r>
  <r>
    <s v="M"/>
    <n v="63"/>
    <s v="Christie"/>
    <n v="4.9000000000000004"/>
    <n v="4.9000000000000004"/>
    <s v="Bournemouth"/>
    <n v="68"/>
    <n v="2.97"/>
    <n v="66"/>
    <n v="2.54"/>
    <n v="64"/>
    <n v="2.04"/>
    <n v="63"/>
    <n v="2.13"/>
    <n v="58"/>
    <n v="1.82"/>
    <n v="56"/>
    <n v="2.0299999999999998"/>
    <n v="53"/>
    <n v="2"/>
    <n v="57"/>
    <n v="2.14"/>
    <n v="54"/>
    <n v="1.98"/>
    <n v="55"/>
    <n v="2.1"/>
    <n v="54"/>
    <n v="2.14"/>
    <n v="55"/>
    <n v="1.82"/>
    <n v="0"/>
    <n v="68"/>
    <n v="66"/>
    <n v="64"/>
    <n v="63"/>
    <n v="58"/>
    <n v="56"/>
    <n v="53"/>
    <n v="57"/>
    <n v="54"/>
    <n v="55"/>
    <n v="54"/>
    <n v="55"/>
    <n v="2.97"/>
    <n v="2.54"/>
    <n v="2.04"/>
    <n v="2.13"/>
    <n v="1.82"/>
    <n v="2.0299999999999998"/>
    <n v="2"/>
    <n v="2.14"/>
    <n v="1.98"/>
    <n v="2.1"/>
    <n v="2.14"/>
    <n v="1.82"/>
    <n v="2.97"/>
    <n v="68"/>
    <n v="25.71"/>
    <n v="703"/>
    <b v="1"/>
    <s v="M4.9"/>
    <x v="35"/>
  </r>
  <r>
    <s v="M"/>
    <n v="54"/>
    <s v="Rogers"/>
    <n v="5.2"/>
    <n v="5.2"/>
    <s v="Aston Villa"/>
    <n v="81"/>
    <n v="4"/>
    <n v="79"/>
    <n v="3.68"/>
    <n v="75"/>
    <n v="3.38"/>
    <n v="72"/>
    <n v="3.92"/>
    <n v="72"/>
    <n v="2.99"/>
    <n v="73"/>
    <n v="2.73"/>
    <n v="69"/>
    <n v="3.64"/>
    <n v="71"/>
    <n v="2.9"/>
    <n v="68"/>
    <n v="3.66"/>
    <n v="68"/>
    <n v="4.1399999999999997"/>
    <n v="69"/>
    <n v="3.19"/>
    <n v="69"/>
    <n v="2.6"/>
    <n v="0.78"/>
    <n v="81"/>
    <n v="79"/>
    <n v="75"/>
    <n v="72"/>
    <n v="72"/>
    <n v="73"/>
    <n v="69"/>
    <n v="71"/>
    <n v="68"/>
    <n v="68"/>
    <n v="69"/>
    <n v="69"/>
    <n v="4"/>
    <n v="3.68"/>
    <n v="3.38"/>
    <n v="3.92"/>
    <n v="2.99"/>
    <n v="2.73"/>
    <n v="3.64"/>
    <n v="2.9"/>
    <n v="3.66"/>
    <n v="4.1399999999999997"/>
    <n v="3.19"/>
    <n v="2.6"/>
    <n v="4.1399999999999997"/>
    <n v="81"/>
    <n v="40.83"/>
    <n v="866"/>
    <b v="1"/>
    <s v="M5.2"/>
    <x v="36"/>
  </r>
  <r>
    <s v="M"/>
    <n v="584"/>
    <s v="Brereton Díaz"/>
    <n v="5.3"/>
    <n v="5.3"/>
    <s v="Southampton"/>
    <n v="61"/>
    <n v="3.14"/>
    <n v="60"/>
    <n v="2.33"/>
    <n v="58"/>
    <n v="3.64"/>
    <n v="57"/>
    <n v="2.1"/>
    <n v="57"/>
    <n v="3.56"/>
    <n v="54"/>
    <n v="2.96"/>
    <n v="55"/>
    <n v="2.62"/>
    <n v="54"/>
    <n v="2.56"/>
    <n v="54"/>
    <n v="2.79"/>
    <n v="55"/>
    <n v="2.61"/>
    <n v="54"/>
    <n v="2.87"/>
    <n v="54"/>
    <n v="2.61"/>
    <n v="0.02"/>
    <n v="61"/>
    <n v="60"/>
    <n v="58"/>
    <n v="57"/>
    <n v="57"/>
    <n v="54"/>
    <n v="55"/>
    <n v="54"/>
    <n v="54"/>
    <n v="55"/>
    <n v="54"/>
    <n v="54"/>
    <n v="3.14"/>
    <n v="2.33"/>
    <n v="3.64"/>
    <n v="2.1"/>
    <n v="3.56"/>
    <n v="2.96"/>
    <n v="2.62"/>
    <n v="2.56"/>
    <n v="2.79"/>
    <n v="2.61"/>
    <n v="2.87"/>
    <n v="2.61"/>
    <n v="3.64"/>
    <n v="61"/>
    <n v="33.79"/>
    <n v="673"/>
    <b v="1"/>
    <s v="M5.3"/>
    <x v="37"/>
  </r>
  <r>
    <s v="M"/>
    <n v="434"/>
    <s v="Hudson-Odoi"/>
    <n v="5.4"/>
    <n v="5.4"/>
    <s v="Nott'm Forest"/>
    <n v="76"/>
    <n v="3.48"/>
    <n v="74"/>
    <n v="2.78"/>
    <n v="68"/>
    <n v="3.16"/>
    <n v="67"/>
    <n v="2.92"/>
    <n v="67"/>
    <n v="3.19"/>
    <n v="64"/>
    <n v="2.86"/>
    <n v="64"/>
    <n v="2.14"/>
    <n v="63"/>
    <n v="3.28"/>
    <n v="64"/>
    <n v="2.06"/>
    <n v="64"/>
    <n v="2.46"/>
    <n v="65"/>
    <n v="2.9"/>
    <n v="63"/>
    <n v="2.66"/>
    <n v="0"/>
    <n v="76"/>
    <n v="74"/>
    <n v="68"/>
    <n v="67"/>
    <n v="67"/>
    <n v="64"/>
    <n v="64"/>
    <n v="63"/>
    <n v="64"/>
    <n v="64"/>
    <n v="65"/>
    <n v="63"/>
    <n v="3.48"/>
    <n v="2.78"/>
    <n v="3.16"/>
    <n v="2.92"/>
    <n v="3.19"/>
    <n v="2.86"/>
    <n v="2.14"/>
    <n v="3.28"/>
    <n v="2.06"/>
    <n v="2.46"/>
    <n v="2.9"/>
    <n v="2.66"/>
    <n v="3.48"/>
    <n v="76"/>
    <n v="33.89"/>
    <n v="799"/>
    <b v="1"/>
    <s v="M5.4"/>
    <x v="38"/>
  </r>
  <r>
    <s v="M"/>
    <n v="432"/>
    <s v="Elanga"/>
    <n v="5.3"/>
    <n v="5.3"/>
    <s v="Nott'm Forest"/>
    <n v="62"/>
    <n v="3.12"/>
    <n v="63"/>
    <n v="2.56"/>
    <n v="52"/>
    <n v="2.62"/>
    <n v="51"/>
    <n v="2.42"/>
    <n v="54"/>
    <n v="2.83"/>
    <n v="51"/>
    <n v="2.54"/>
    <n v="50"/>
    <n v="1.85"/>
    <n v="49"/>
    <n v="2.78"/>
    <n v="50"/>
    <n v="1.76"/>
    <n v="49"/>
    <n v="2.11"/>
    <n v="48"/>
    <n v="2.39"/>
    <n v="48"/>
    <n v="2.27"/>
    <n v="0"/>
    <n v="62"/>
    <n v="63"/>
    <n v="52"/>
    <n v="51"/>
    <n v="54"/>
    <n v="51"/>
    <n v="50"/>
    <n v="49"/>
    <n v="50"/>
    <n v="49"/>
    <n v="48"/>
    <n v="48"/>
    <n v="3.12"/>
    <n v="2.56"/>
    <n v="2.62"/>
    <n v="2.42"/>
    <n v="2.83"/>
    <n v="2.54"/>
    <n v="1.85"/>
    <n v="2.78"/>
    <n v="1.76"/>
    <n v="2.11"/>
    <n v="2.39"/>
    <n v="2.27"/>
    <n v="3.12"/>
    <n v="63"/>
    <n v="29.250000000000004"/>
    <n v="627"/>
    <b v="1"/>
    <s v="M5.3"/>
    <x v="38"/>
  </r>
  <r>
    <s v="M"/>
    <n v="298"/>
    <s v="Mavididi"/>
    <n v="5.3"/>
    <n v="5.3"/>
    <s v="Leicester"/>
    <n v="69"/>
    <n v="2.42"/>
    <n v="63"/>
    <n v="3.3"/>
    <n v="58"/>
    <n v="3.01"/>
    <n v="55"/>
    <n v="2.92"/>
    <n v="55"/>
    <n v="2.78"/>
    <n v="55"/>
    <n v="2.37"/>
    <n v="56"/>
    <n v="2.68"/>
    <n v="54"/>
    <n v="2.54"/>
    <n v="52"/>
    <n v="2.77"/>
    <n v="54"/>
    <n v="2.65"/>
    <n v="51"/>
    <n v="2.27"/>
    <n v="55"/>
    <n v="3.05"/>
    <n v="0.02"/>
    <n v="69"/>
    <n v="63"/>
    <n v="58"/>
    <n v="55"/>
    <n v="55"/>
    <n v="55"/>
    <n v="56"/>
    <n v="54"/>
    <n v="52"/>
    <n v="54"/>
    <n v="51"/>
    <n v="55"/>
    <n v="2.42"/>
    <n v="3.3"/>
    <n v="3.01"/>
    <n v="2.92"/>
    <n v="2.78"/>
    <n v="2.37"/>
    <n v="2.68"/>
    <n v="2.54"/>
    <n v="2.77"/>
    <n v="2.65"/>
    <n v="2.27"/>
    <n v="3.05"/>
    <n v="3.3"/>
    <n v="69"/>
    <n v="32.76"/>
    <n v="677"/>
    <b v="1"/>
    <s v="M5.3"/>
    <x v="39"/>
  </r>
  <r>
    <s v="M"/>
    <n v="192"/>
    <s v="J.Ayew"/>
    <n v="5.3"/>
    <n v="5.3"/>
    <s v="Leicester"/>
    <n v="69"/>
    <n v="2.2000000000000002"/>
    <n v="66"/>
    <n v="3.05"/>
    <n v="65"/>
    <n v="2.94"/>
    <n v="65"/>
    <n v="2.98"/>
    <n v="65"/>
    <n v="2.78"/>
    <n v="63"/>
    <n v="2.3199999999999998"/>
    <n v="62"/>
    <n v="2.6"/>
    <n v="63"/>
    <n v="2.59"/>
    <n v="63"/>
    <n v="2.84"/>
    <n v="62"/>
    <n v="2.64"/>
    <n v="60"/>
    <n v="2.3199999999999998"/>
    <n v="60"/>
    <n v="2.88"/>
    <n v="0"/>
    <n v="69"/>
    <n v="66"/>
    <n v="65"/>
    <n v="65"/>
    <n v="65"/>
    <n v="63"/>
    <n v="62"/>
    <n v="63"/>
    <n v="63"/>
    <n v="62"/>
    <n v="60"/>
    <n v="60"/>
    <n v="2.2000000000000002"/>
    <n v="3.05"/>
    <n v="2.94"/>
    <n v="2.98"/>
    <n v="2.78"/>
    <n v="2.3199999999999998"/>
    <n v="2.6"/>
    <n v="2.59"/>
    <n v="2.84"/>
    <n v="2.64"/>
    <n v="2.3199999999999998"/>
    <n v="2.88"/>
    <n v="3.05"/>
    <n v="69"/>
    <n v="32.14"/>
    <n v="763"/>
    <b v="1"/>
    <s v="M5.3"/>
    <x v="39"/>
  </r>
  <r>
    <s v="M"/>
    <n v="274"/>
    <s v="Hutchinson"/>
    <n v="5.4"/>
    <n v="5.4"/>
    <s v="Ipswich"/>
    <n v="79"/>
    <n v="3.11"/>
    <n v="75"/>
    <n v="2.94"/>
    <n v="73"/>
    <n v="3.28"/>
    <n v="72"/>
    <n v="2.76"/>
    <n v="69"/>
    <n v="3.16"/>
    <n v="69"/>
    <n v="2.4"/>
    <n v="68"/>
    <n v="2.7"/>
    <n v="70"/>
    <n v="2.69"/>
    <n v="69"/>
    <n v="2.92"/>
    <n v="68"/>
    <n v="3.02"/>
    <n v="67"/>
    <n v="2.71"/>
    <n v="68"/>
    <n v="2.8"/>
    <n v="0"/>
    <n v="79"/>
    <n v="75"/>
    <n v="73"/>
    <n v="72"/>
    <n v="69"/>
    <n v="69"/>
    <n v="68"/>
    <n v="70"/>
    <n v="69"/>
    <n v="68"/>
    <n v="67"/>
    <n v="68"/>
    <n v="3.11"/>
    <n v="2.94"/>
    <n v="3.28"/>
    <n v="2.76"/>
    <n v="3.16"/>
    <n v="2.4"/>
    <n v="2.7"/>
    <n v="2.69"/>
    <n v="2.92"/>
    <n v="3.02"/>
    <n v="2.71"/>
    <n v="2.8"/>
    <n v="3.28"/>
    <n v="79"/>
    <n v="34.49"/>
    <n v="847"/>
    <b v="1"/>
    <s v="M5.4"/>
    <x v="40"/>
  </r>
  <r>
    <s v="M"/>
    <n v="240"/>
    <s v="Andreas"/>
    <n v="5.3"/>
    <n v="5.3"/>
    <s v="Fulham"/>
    <n v="77"/>
    <n v="3.3"/>
    <n v="75"/>
    <n v="2.61"/>
    <n v="73"/>
    <n v="3.42"/>
    <n v="72"/>
    <n v="3.37"/>
    <n v="71"/>
    <n v="3.59"/>
    <n v="70"/>
    <n v="2.99"/>
    <n v="69"/>
    <n v="3.75"/>
    <n v="69"/>
    <n v="2.7"/>
    <n v="68"/>
    <n v="3.2"/>
    <n v="68"/>
    <n v="2.62"/>
    <n v="68"/>
    <n v="2.46"/>
    <n v="66"/>
    <n v="3.82"/>
    <n v="0"/>
    <n v="77"/>
    <n v="75"/>
    <n v="73"/>
    <n v="72"/>
    <n v="71"/>
    <n v="70"/>
    <n v="69"/>
    <n v="69"/>
    <n v="68"/>
    <n v="68"/>
    <n v="68"/>
    <n v="66"/>
    <n v="3.3"/>
    <n v="2.61"/>
    <n v="3.42"/>
    <n v="3.37"/>
    <n v="3.59"/>
    <n v="2.99"/>
    <n v="3.75"/>
    <n v="2.7"/>
    <n v="3.2"/>
    <n v="2.62"/>
    <n v="2.46"/>
    <n v="3.82"/>
    <n v="3.82"/>
    <n v="77"/>
    <n v="37.83"/>
    <n v="846"/>
    <b v="1"/>
    <s v="M5.3"/>
    <x v="41"/>
  </r>
  <r>
    <s v="M"/>
    <n v="247"/>
    <s v="Iwobi"/>
    <n v="5.5"/>
    <n v="5.5"/>
    <s v="Fulham"/>
    <n v="86"/>
    <n v="3.38"/>
    <n v="82"/>
    <n v="2.52"/>
    <n v="80"/>
    <n v="3.29"/>
    <n v="77"/>
    <n v="3.2"/>
    <n v="76"/>
    <n v="3.42"/>
    <n v="78"/>
    <n v="2.95"/>
    <n v="76"/>
    <n v="3.61"/>
    <n v="76"/>
    <n v="2.7"/>
    <n v="76"/>
    <n v="3.11"/>
    <n v="77"/>
    <n v="2.62"/>
    <n v="77"/>
    <n v="2.4900000000000002"/>
    <n v="74"/>
    <n v="3.67"/>
    <n v="0"/>
    <n v="86"/>
    <n v="82"/>
    <n v="80"/>
    <n v="77"/>
    <n v="76"/>
    <n v="78"/>
    <n v="76"/>
    <n v="76"/>
    <n v="76"/>
    <n v="77"/>
    <n v="77"/>
    <n v="74"/>
    <n v="3.38"/>
    <n v="2.52"/>
    <n v="3.29"/>
    <n v="3.2"/>
    <n v="3.42"/>
    <n v="2.95"/>
    <n v="3.61"/>
    <n v="2.7"/>
    <n v="3.11"/>
    <n v="2.62"/>
    <n v="2.4900000000000002"/>
    <n v="3.67"/>
    <n v="3.67"/>
    <n v="86"/>
    <n v="36.96"/>
    <n v="935"/>
    <b v="1"/>
    <s v="M5.5"/>
    <x v="41"/>
  </r>
  <r>
    <s v="M"/>
    <n v="230"/>
    <s v="McNeil"/>
    <n v="5.4"/>
    <n v="5.4"/>
    <s v="Everton"/>
    <n v="83"/>
    <n v="3.73"/>
    <n v="82"/>
    <n v="3.45"/>
    <n v="79"/>
    <n v="3.44"/>
    <n v="78"/>
    <n v="3.45"/>
    <n v="78"/>
    <n v="3.5"/>
    <n v="76"/>
    <n v="3.06"/>
    <n v="76"/>
    <n v="3.53"/>
    <n v="76"/>
    <n v="2.75"/>
    <n v="76"/>
    <n v="3.69"/>
    <n v="77"/>
    <n v="2.84"/>
    <n v="77"/>
    <n v="2.4"/>
    <n v="76"/>
    <n v="3.11"/>
    <n v="0.01"/>
    <n v="83"/>
    <n v="82"/>
    <n v="79"/>
    <n v="78"/>
    <n v="78"/>
    <n v="76"/>
    <n v="76"/>
    <n v="76"/>
    <n v="76"/>
    <n v="77"/>
    <n v="77"/>
    <n v="76"/>
    <n v="3.73"/>
    <n v="3.45"/>
    <n v="3.44"/>
    <n v="3.45"/>
    <n v="3.5"/>
    <n v="3.06"/>
    <n v="3.53"/>
    <n v="2.75"/>
    <n v="3.69"/>
    <n v="2.84"/>
    <n v="2.4"/>
    <n v="3.11"/>
    <n v="3.73"/>
    <n v="83"/>
    <n v="38.949999999999996"/>
    <n v="934"/>
    <b v="1"/>
    <s v="M5.4"/>
    <x v="42"/>
  </r>
  <r>
    <s v="M"/>
    <n v="135"/>
    <s v="Minteh"/>
    <n v="5.5"/>
    <n v="5.5"/>
    <s v="Brighton"/>
    <n v="64"/>
    <n v="2.92"/>
    <n v="58"/>
    <n v="3.13"/>
    <n v="56"/>
    <n v="2.7"/>
    <n v="54"/>
    <n v="3.37"/>
    <n v="51"/>
    <n v="2.17"/>
    <n v="51"/>
    <n v="2.16"/>
    <n v="51"/>
    <n v="2.69"/>
    <n v="49"/>
    <n v="3.22"/>
    <n v="47"/>
    <n v="2.39"/>
    <n v="48"/>
    <n v="2.64"/>
    <n v="49"/>
    <n v="2.77"/>
    <n v="50"/>
    <n v="2.61"/>
    <n v="0.12"/>
    <n v="64"/>
    <n v="58"/>
    <n v="56"/>
    <n v="54"/>
    <n v="51"/>
    <n v="51"/>
    <n v="51"/>
    <n v="49"/>
    <n v="47"/>
    <n v="48"/>
    <n v="49"/>
    <n v="50"/>
    <n v="2.92"/>
    <n v="3.13"/>
    <n v="2.7"/>
    <n v="3.37"/>
    <n v="2.17"/>
    <n v="2.16"/>
    <n v="2.69"/>
    <n v="3.22"/>
    <n v="2.39"/>
    <n v="2.64"/>
    <n v="2.77"/>
    <n v="2.61"/>
    <n v="3.37"/>
    <n v="64"/>
    <n v="32.770000000000003"/>
    <n v="628"/>
    <b v="1"/>
    <s v="M5.5"/>
    <x v="43"/>
  </r>
  <r>
    <s v="M"/>
    <n v="106"/>
    <s v="Schade"/>
    <n v="5.4"/>
    <n v="5.4"/>
    <s v="Brentford"/>
    <n v="65"/>
    <n v="3.51"/>
    <n v="63"/>
    <n v="3.4"/>
    <n v="60"/>
    <n v="2.62"/>
    <n v="54"/>
    <n v="3.29"/>
    <n v="56"/>
    <n v="2.67"/>
    <n v="55"/>
    <n v="3.18"/>
    <n v="47"/>
    <n v="2.4500000000000002"/>
    <n v="40"/>
    <n v="2.38"/>
    <n v="37"/>
    <n v="1.77"/>
    <n v="38"/>
    <n v="2.0499999999999998"/>
    <n v="41"/>
    <n v="1.79"/>
    <n v="39"/>
    <n v="2.15"/>
    <n v="0"/>
    <n v="65"/>
    <n v="63"/>
    <n v="60"/>
    <n v="54"/>
    <n v="56"/>
    <n v="55"/>
    <n v="47"/>
    <n v="40"/>
    <n v="37"/>
    <n v="38"/>
    <n v="41"/>
    <n v="39"/>
    <n v="3.51"/>
    <n v="3.4"/>
    <n v="2.62"/>
    <n v="3.29"/>
    <n v="2.67"/>
    <n v="3.18"/>
    <n v="2.4500000000000002"/>
    <n v="2.38"/>
    <n v="1.77"/>
    <n v="2.0499999999999998"/>
    <n v="1.79"/>
    <n v="2.15"/>
    <n v="3.51"/>
    <n v="65"/>
    <n v="31.259999999999998"/>
    <n v="595"/>
    <b v="1"/>
    <s v="M5.4"/>
    <x v="44"/>
  </r>
  <r>
    <s v="M"/>
    <n v="83"/>
    <s v="Tavernier"/>
    <n v="5.5"/>
    <n v="5.5"/>
    <s v="Bournemouth"/>
    <n v="79"/>
    <n v="4.5999999999999996"/>
    <n v="77"/>
    <n v="3.81"/>
    <n v="76"/>
    <n v="2.95"/>
    <n v="73"/>
    <n v="3.01"/>
    <n v="72"/>
    <n v="2.67"/>
    <n v="72"/>
    <n v="3.22"/>
    <n v="71"/>
    <n v="3.36"/>
    <n v="69"/>
    <n v="3.29"/>
    <n v="70"/>
    <n v="3.19"/>
    <n v="72"/>
    <n v="3.44"/>
    <n v="71"/>
    <n v="3.63"/>
    <n v="71"/>
    <n v="2.83"/>
    <n v="0"/>
    <n v="79"/>
    <n v="77"/>
    <n v="76"/>
    <n v="73"/>
    <n v="72"/>
    <n v="72"/>
    <n v="71"/>
    <n v="69"/>
    <n v="70"/>
    <n v="72"/>
    <n v="71"/>
    <n v="71"/>
    <n v="4.5999999999999996"/>
    <n v="3.81"/>
    <n v="2.95"/>
    <n v="3.01"/>
    <n v="2.67"/>
    <n v="3.22"/>
    <n v="3.36"/>
    <n v="3.29"/>
    <n v="3.19"/>
    <n v="3.44"/>
    <n v="3.63"/>
    <n v="2.83"/>
    <n v="4.5999999999999996"/>
    <n v="79"/>
    <n v="40"/>
    <n v="873"/>
    <b v="1"/>
    <s v="M5.5"/>
    <x v="45"/>
  </r>
  <r>
    <s v="M"/>
    <n v="78"/>
    <s v="Semenyo"/>
    <n v="5.6"/>
    <n v="5.6"/>
    <s v="Bournemouth"/>
    <n v="80"/>
    <n v="4.7699999999999996"/>
    <n v="76"/>
    <n v="3.85"/>
    <n v="74"/>
    <n v="2.8"/>
    <n v="74"/>
    <n v="3.03"/>
    <n v="73"/>
    <n v="2.63"/>
    <n v="71"/>
    <n v="3.2"/>
    <n v="72"/>
    <n v="3.43"/>
    <n v="70"/>
    <n v="3.37"/>
    <n v="71"/>
    <n v="3.24"/>
    <n v="66"/>
    <n v="3.24"/>
    <n v="68"/>
    <n v="3.59"/>
    <n v="69"/>
    <n v="2.79"/>
    <n v="0.03"/>
    <n v="80"/>
    <n v="76"/>
    <n v="74"/>
    <n v="74"/>
    <n v="73"/>
    <n v="71"/>
    <n v="72"/>
    <n v="70"/>
    <n v="71"/>
    <n v="66"/>
    <n v="68"/>
    <n v="69"/>
    <n v="4.7699999999999996"/>
    <n v="3.85"/>
    <n v="2.8"/>
    <n v="3.03"/>
    <n v="2.63"/>
    <n v="3.2"/>
    <n v="3.43"/>
    <n v="3.37"/>
    <n v="3.24"/>
    <n v="3.24"/>
    <n v="3.59"/>
    <n v="2.79"/>
    <n v="4.7699999999999996"/>
    <n v="80"/>
    <n v="39.940000000000005"/>
    <n v="864"/>
    <b v="1"/>
    <s v="M5.6"/>
    <x v="45"/>
  </r>
  <r>
    <s v="M"/>
    <n v="57"/>
    <s v="Tielemans"/>
    <n v="5.5"/>
    <n v="5.5"/>
    <s v="Aston Villa"/>
    <n v="83"/>
    <n v="3.44"/>
    <n v="81"/>
    <n v="3.19"/>
    <n v="76"/>
    <n v="2.93"/>
    <n v="72"/>
    <n v="3.22"/>
    <n v="71"/>
    <n v="2.5499999999999998"/>
    <n v="70"/>
    <n v="2.35"/>
    <n v="69"/>
    <n v="3.06"/>
    <n v="70"/>
    <n v="2.58"/>
    <n v="69"/>
    <n v="3.11"/>
    <n v="68"/>
    <n v="3.34"/>
    <n v="67"/>
    <n v="2.66"/>
    <n v="69"/>
    <n v="2.35"/>
    <n v="0"/>
    <n v="83"/>
    <n v="81"/>
    <n v="76"/>
    <n v="72"/>
    <n v="71"/>
    <n v="70"/>
    <n v="69"/>
    <n v="70"/>
    <n v="69"/>
    <n v="68"/>
    <n v="67"/>
    <n v="69"/>
    <n v="3.44"/>
    <n v="3.19"/>
    <n v="2.93"/>
    <n v="3.22"/>
    <n v="2.5499999999999998"/>
    <n v="2.35"/>
    <n v="3.06"/>
    <n v="2.58"/>
    <n v="3.11"/>
    <n v="3.34"/>
    <n v="2.66"/>
    <n v="2.35"/>
    <n v="3.44"/>
    <n v="83"/>
    <n v="34.78"/>
    <n v="865"/>
    <b v="1"/>
    <s v="M5.5"/>
    <x v="46"/>
  </r>
  <r>
    <s v="M"/>
    <n v="53"/>
    <s v="Ramsey"/>
    <n v="5.5"/>
    <n v="5.5"/>
    <s v="Aston Villa"/>
    <n v="65"/>
    <n v="3.12"/>
    <n v="63"/>
    <n v="2.89"/>
    <n v="56"/>
    <n v="2.5099999999999998"/>
    <n v="51"/>
    <n v="2.68"/>
    <n v="47"/>
    <n v="2.0099999999999998"/>
    <n v="47"/>
    <n v="1.83"/>
    <n v="48"/>
    <n v="2.46"/>
    <n v="47"/>
    <n v="1.96"/>
    <n v="47"/>
    <n v="2.5"/>
    <n v="49"/>
    <n v="2.87"/>
    <n v="47"/>
    <n v="2.1800000000000002"/>
    <n v="49"/>
    <n v="1.91"/>
    <n v="0"/>
    <n v="65"/>
    <n v="63"/>
    <n v="56"/>
    <n v="51"/>
    <n v="47"/>
    <n v="47"/>
    <n v="48"/>
    <n v="47"/>
    <n v="47"/>
    <n v="49"/>
    <n v="47"/>
    <n v="49"/>
    <n v="3.12"/>
    <n v="2.89"/>
    <n v="2.5099999999999998"/>
    <n v="2.68"/>
    <n v="2.0099999999999998"/>
    <n v="1.83"/>
    <n v="2.46"/>
    <n v="1.96"/>
    <n v="2.5"/>
    <n v="2.87"/>
    <n v="2.1800000000000002"/>
    <n v="1.91"/>
    <n v="3.12"/>
    <n v="65"/>
    <n v="28.92"/>
    <n v="616"/>
    <b v="1"/>
    <s v="M5.5"/>
    <x v="46"/>
  </r>
  <r>
    <s v="M"/>
    <n v="608"/>
    <s v="Dibling"/>
    <n v="4.5"/>
    <n v="4.5"/>
    <s v="Southampton"/>
    <n v="45"/>
    <n v="2.2599999999999998"/>
    <n v="45"/>
    <n v="1.77"/>
    <n v="43"/>
    <n v="2.54"/>
    <n v="39"/>
    <n v="1.48"/>
    <n v="41"/>
    <n v="2.36"/>
    <n v="40"/>
    <n v="2.08"/>
    <n v="43"/>
    <n v="1.97"/>
    <n v="39"/>
    <n v="1.78"/>
    <n v="41"/>
    <n v="2.0299999999999998"/>
    <n v="38"/>
    <n v="1.72"/>
    <n v="40"/>
    <n v="2.0299999999999998"/>
    <n v="37"/>
    <n v="1.79"/>
    <n v="0"/>
    <n v="45"/>
    <n v="45"/>
    <n v="43"/>
    <n v="39"/>
    <n v="41"/>
    <n v="40"/>
    <n v="43"/>
    <n v="39"/>
    <n v="41"/>
    <n v="38"/>
    <n v="40"/>
    <n v="37"/>
    <n v="2.2599999999999998"/>
    <n v="1.77"/>
    <n v="2.54"/>
    <n v="1.48"/>
    <n v="2.36"/>
    <n v="2.08"/>
    <n v="1.97"/>
    <n v="1.78"/>
    <n v="2.0299999999999998"/>
    <n v="1.72"/>
    <n v="2.0299999999999998"/>
    <n v="1.79"/>
    <n v="2.54"/>
    <n v="45"/>
    <n v="23.81"/>
    <n v="491"/>
    <b v="1"/>
    <s v="M4.5"/>
    <x v="47"/>
  </r>
  <r>
    <s v="M"/>
    <n v="208"/>
    <s v="M.França"/>
    <n v="4.4000000000000004"/>
    <n v="4.4000000000000004"/>
    <s v="Crystal Palace"/>
    <n v="4"/>
    <n v="0.27"/>
    <n v="11"/>
    <n v="0.55000000000000004"/>
    <n v="12"/>
    <n v="0.64"/>
    <n v="12"/>
    <n v="0.65"/>
    <n v="12"/>
    <n v="0.64"/>
    <n v="13"/>
    <n v="0.73"/>
    <n v="14"/>
    <n v="0.68"/>
    <n v="15"/>
    <n v="0.85"/>
    <n v="15"/>
    <n v="0.82"/>
    <n v="15"/>
    <n v="0.69"/>
    <n v="15"/>
    <n v="0.76"/>
    <n v="16"/>
    <n v="0.75"/>
    <n v="0"/>
    <n v="4"/>
    <n v="11"/>
    <n v="12"/>
    <n v="12"/>
    <n v="12"/>
    <n v="13"/>
    <n v="14"/>
    <n v="15"/>
    <n v="15"/>
    <n v="15"/>
    <n v="15"/>
    <n v="16"/>
    <n v="0.27"/>
    <n v="0.55000000000000004"/>
    <n v="0.64"/>
    <n v="0.65"/>
    <n v="0.64"/>
    <n v="0.73"/>
    <n v="0.68"/>
    <n v="0.85"/>
    <n v="0.82"/>
    <n v="0.69"/>
    <n v="0.76"/>
    <n v="0.75"/>
    <n v="0.85"/>
    <n v="16"/>
    <n v="8.0299999999999994"/>
    <n v="154"/>
    <b v="0"/>
    <s v="M4.4"/>
    <x v="48"/>
  </r>
  <r>
    <s v="M"/>
    <n v="328"/>
    <s v="M.Salah"/>
    <n v="12.8"/>
    <n v="12.6"/>
    <s v="Liverpool"/>
    <n v="87"/>
    <n v="6.92"/>
    <n v="86"/>
    <n v="6.25"/>
    <n v="84"/>
    <n v="6.49"/>
    <n v="83"/>
    <n v="4.24"/>
    <n v="82"/>
    <n v="6.51"/>
    <n v="80"/>
    <n v="6.5"/>
    <n v="79"/>
    <n v="6.76"/>
    <n v="79"/>
    <n v="4.55"/>
    <n v="78"/>
    <n v="5.45"/>
    <n v="80"/>
    <n v="6.15"/>
    <n v="79"/>
    <n v="6.72"/>
    <n v="79"/>
    <n v="5.0599999999999996"/>
    <n v="0.86"/>
    <n v="87"/>
    <n v="86"/>
    <n v="84"/>
    <n v="83"/>
    <n v="82"/>
    <n v="80"/>
    <n v="79"/>
    <n v="79"/>
    <n v="78"/>
    <n v="80"/>
    <n v="79"/>
    <n v="79"/>
    <n v="6.92"/>
    <n v="6.25"/>
    <n v="6.49"/>
    <n v="4.24"/>
    <n v="6.51"/>
    <n v="6.5"/>
    <n v="6.76"/>
    <n v="4.55"/>
    <n v="5.45"/>
    <n v="6.15"/>
    <n v="6.72"/>
    <n v="5.0599999999999996"/>
    <n v="6.92"/>
    <n v="87"/>
    <n v="71.599999999999994"/>
    <n v="976"/>
    <b v="1"/>
    <s v="M12.6"/>
    <x v="49"/>
  </r>
  <r>
    <s v="M"/>
    <n v="503"/>
    <s v="Son"/>
    <n v="10"/>
    <n v="10"/>
    <s v="Spurs"/>
    <n v="89"/>
    <n v="5.14"/>
    <n v="87"/>
    <n v="5.2"/>
    <n v="85"/>
    <n v="6.35"/>
    <n v="84"/>
    <n v="5.2"/>
    <n v="83"/>
    <n v="5.76"/>
    <n v="81"/>
    <n v="6.63"/>
    <n v="82"/>
    <n v="3.55"/>
    <n v="82"/>
    <n v="5.86"/>
    <n v="82"/>
    <n v="5.22"/>
    <n v="81"/>
    <n v="5.46"/>
    <n v="81"/>
    <n v="5.96"/>
    <n v="82"/>
    <n v="4.82"/>
    <n v="0.04"/>
    <n v="89"/>
    <n v="87"/>
    <n v="85"/>
    <n v="84"/>
    <n v="83"/>
    <n v="81"/>
    <n v="82"/>
    <n v="82"/>
    <n v="82"/>
    <n v="81"/>
    <n v="81"/>
    <n v="82"/>
    <n v="5.14"/>
    <n v="5.2"/>
    <n v="6.35"/>
    <n v="5.2"/>
    <n v="5.76"/>
    <n v="6.63"/>
    <n v="3.55"/>
    <n v="5.86"/>
    <n v="5.22"/>
    <n v="5.46"/>
    <n v="5.96"/>
    <n v="4.82"/>
    <n v="6.63"/>
    <n v="89"/>
    <n v="65.150000000000006"/>
    <n v="999"/>
    <b v="1"/>
    <s v="M10"/>
    <x v="50"/>
  </r>
  <r>
    <s v="M"/>
    <n v="17"/>
    <s v="Saka"/>
    <n v="10"/>
    <n v="10"/>
    <s v="Arsenal"/>
    <n v="83"/>
    <n v="7.08"/>
    <n v="81"/>
    <n v="6.95"/>
    <n v="82"/>
    <n v="5.48"/>
    <n v="80"/>
    <n v="5.1100000000000003"/>
    <n v="79"/>
    <n v="4.95"/>
    <n v="79"/>
    <n v="4.67"/>
    <n v="75"/>
    <n v="5.85"/>
    <n v="78"/>
    <n v="5.0999999999999996"/>
    <n v="76"/>
    <n v="5.4"/>
    <n v="76"/>
    <n v="4.8099999999999996"/>
    <n v="75"/>
    <n v="6.21"/>
    <n v="75"/>
    <n v="4.74"/>
    <n v="0.35"/>
    <n v="83"/>
    <n v="81"/>
    <n v="82"/>
    <n v="80"/>
    <n v="79"/>
    <n v="79"/>
    <n v="75"/>
    <n v="78"/>
    <n v="76"/>
    <n v="76"/>
    <n v="75"/>
    <n v="75"/>
    <n v="7.08"/>
    <n v="6.95"/>
    <n v="5.48"/>
    <n v="5.1100000000000003"/>
    <n v="4.95"/>
    <n v="4.67"/>
    <n v="5.85"/>
    <n v="5.0999999999999996"/>
    <n v="5.4"/>
    <n v="4.8099999999999996"/>
    <n v="6.21"/>
    <n v="4.74"/>
    <n v="7.08"/>
    <n v="83"/>
    <n v="66.350000000000009"/>
    <n v="939"/>
    <b v="1"/>
    <s v="M10"/>
    <x v="51"/>
  </r>
  <r>
    <s v="M"/>
    <n v="182"/>
    <s v="Palmer"/>
    <n v="10.6"/>
    <n v="10.6"/>
    <s v="Chelsea"/>
    <n v="87"/>
    <n v="6.62"/>
    <n v="83"/>
    <n v="6.48"/>
    <n v="81"/>
    <n v="4.34"/>
    <n v="78"/>
    <n v="6.29"/>
    <n v="80"/>
    <n v="4.79"/>
    <n v="78"/>
    <n v="4.45"/>
    <n v="77"/>
    <n v="5.75"/>
    <n v="76"/>
    <n v="5.87"/>
    <n v="76"/>
    <n v="6.09"/>
    <n v="76"/>
    <n v="4.47"/>
    <n v="74"/>
    <n v="6.28"/>
    <n v="77"/>
    <n v="5.51"/>
    <n v="0.09"/>
    <n v="87"/>
    <n v="83"/>
    <n v="81"/>
    <n v="78"/>
    <n v="80"/>
    <n v="78"/>
    <n v="77"/>
    <n v="76"/>
    <n v="76"/>
    <n v="76"/>
    <n v="74"/>
    <n v="77"/>
    <n v="6.62"/>
    <n v="6.48"/>
    <n v="4.34"/>
    <n v="6.29"/>
    <n v="4.79"/>
    <n v="4.45"/>
    <n v="5.75"/>
    <n v="5.87"/>
    <n v="6.09"/>
    <n v="4.47"/>
    <n v="6.28"/>
    <n v="5.51"/>
    <n v="6.62"/>
    <n v="87"/>
    <n v="66.94"/>
    <n v="943"/>
    <b v="1"/>
    <s v="M10.6"/>
    <x v="52"/>
  </r>
  <r>
    <s v="G"/>
    <n v="508"/>
    <s v="Vicario"/>
    <n v="5"/>
    <n v="5"/>
    <s v="Spurs"/>
    <n v="94"/>
    <n v="3.29"/>
    <n v="93"/>
    <n v="3.39"/>
    <n v="92"/>
    <n v="3.59"/>
    <n v="91"/>
    <n v="3.44"/>
    <n v="92"/>
    <n v="3.45"/>
    <n v="92"/>
    <n v="3.91"/>
    <n v="92"/>
    <n v="3.05"/>
    <n v="91"/>
    <n v="3.67"/>
    <n v="92"/>
    <n v="3.4"/>
    <n v="91"/>
    <n v="3.22"/>
    <n v="90"/>
    <n v="3.55"/>
    <n v="91"/>
    <n v="3.14"/>
    <n v="0.01"/>
    <n v="94"/>
    <n v="93"/>
    <n v="92"/>
    <n v="91"/>
    <n v="92"/>
    <n v="92"/>
    <n v="92"/>
    <n v="91"/>
    <n v="92"/>
    <n v="91"/>
    <n v="90"/>
    <n v="91"/>
    <n v="3.29"/>
    <n v="3.39"/>
    <n v="3.59"/>
    <n v="3.44"/>
    <n v="3.45"/>
    <n v="3.91"/>
    <n v="3.05"/>
    <n v="3.67"/>
    <n v="3.4"/>
    <n v="3.22"/>
    <n v="3.55"/>
    <n v="3.14"/>
    <n v="3.91"/>
    <n v="94"/>
    <n v="41.099999999999994"/>
    <n v="1101"/>
    <b v="1"/>
    <s v="G5"/>
    <x v="53"/>
  </r>
  <r>
    <s v="G"/>
    <n v="413"/>
    <s v="Pope"/>
    <n v="5"/>
    <n v="5"/>
    <s v="Newcastle"/>
    <n v="93"/>
    <n v="3.06"/>
    <n v="93"/>
    <n v="3.51"/>
    <n v="92"/>
    <n v="3.39"/>
    <n v="92"/>
    <n v="3.12"/>
    <n v="92"/>
    <n v="3.14"/>
    <n v="91"/>
    <n v="3.32"/>
    <n v="92"/>
    <n v="3.45"/>
    <n v="91"/>
    <n v="3.24"/>
    <n v="91"/>
    <n v="3.02"/>
    <n v="90"/>
    <n v="3.23"/>
    <n v="91"/>
    <n v="3.67"/>
    <n v="91"/>
    <n v="3.47"/>
    <n v="0"/>
    <n v="93"/>
    <n v="93"/>
    <n v="92"/>
    <n v="92"/>
    <n v="92"/>
    <n v="91"/>
    <n v="92"/>
    <n v="91"/>
    <n v="91"/>
    <n v="90"/>
    <n v="91"/>
    <n v="91"/>
    <n v="3.06"/>
    <n v="3.51"/>
    <n v="3.39"/>
    <n v="3.12"/>
    <n v="3.14"/>
    <n v="3.32"/>
    <n v="3.45"/>
    <n v="3.24"/>
    <n v="3.02"/>
    <n v="3.23"/>
    <n v="3.67"/>
    <n v="3.47"/>
    <n v="3.67"/>
    <n v="93"/>
    <n v="39.620000000000005"/>
    <n v="1099"/>
    <b v="1"/>
    <s v="G5"/>
    <x v="54"/>
  </r>
  <r>
    <s v="G"/>
    <n v="383"/>
    <s v="Onana"/>
    <n v="5"/>
    <n v="5"/>
    <s v="Man Utd"/>
    <n v="94"/>
    <n v="3.28"/>
    <n v="92"/>
    <n v="3.25"/>
    <n v="91"/>
    <n v="3.6"/>
    <n v="91"/>
    <n v="3.31"/>
    <n v="91"/>
    <n v="3.23"/>
    <n v="91"/>
    <n v="3.81"/>
    <n v="91"/>
    <n v="3.59"/>
    <n v="90"/>
    <n v="3.72"/>
    <n v="90"/>
    <n v="2.95"/>
    <n v="91"/>
    <n v="3.67"/>
    <n v="90"/>
    <n v="2.95"/>
    <n v="91"/>
    <n v="3.58"/>
    <n v="0"/>
    <n v="94"/>
    <n v="92"/>
    <n v="91"/>
    <n v="91"/>
    <n v="91"/>
    <n v="91"/>
    <n v="91"/>
    <n v="90"/>
    <n v="90"/>
    <n v="91"/>
    <n v="90"/>
    <n v="91"/>
    <n v="3.28"/>
    <n v="3.25"/>
    <n v="3.6"/>
    <n v="3.31"/>
    <n v="3.23"/>
    <n v="3.81"/>
    <n v="3.59"/>
    <n v="3.72"/>
    <n v="2.95"/>
    <n v="3.67"/>
    <n v="2.95"/>
    <n v="3.58"/>
    <n v="3.81"/>
    <n v="94"/>
    <n v="40.94"/>
    <n v="1093"/>
    <b v="1"/>
    <s v="G5"/>
    <x v="55"/>
  </r>
  <r>
    <s v="G"/>
    <n v="248"/>
    <s v="Leno"/>
    <n v="5"/>
    <n v="5"/>
    <s v="Fulham"/>
    <n v="94"/>
    <n v="3.46"/>
    <n v="92"/>
    <n v="3.03"/>
    <n v="92"/>
    <n v="3.39"/>
    <n v="91"/>
    <n v="3.48"/>
    <n v="91"/>
    <n v="3.52"/>
    <n v="91"/>
    <n v="3.38"/>
    <n v="90"/>
    <n v="3.65"/>
    <n v="90"/>
    <n v="2.97"/>
    <n v="90"/>
    <n v="3.38"/>
    <n v="90"/>
    <n v="3.05"/>
    <n v="91"/>
    <n v="2.93"/>
    <n v="90"/>
    <n v="3.63"/>
    <n v="0"/>
    <n v="94"/>
    <n v="92"/>
    <n v="92"/>
    <n v="91"/>
    <n v="91"/>
    <n v="91"/>
    <n v="90"/>
    <n v="90"/>
    <n v="90"/>
    <n v="90"/>
    <n v="91"/>
    <n v="90"/>
    <n v="3.46"/>
    <n v="3.03"/>
    <n v="3.39"/>
    <n v="3.48"/>
    <n v="3.52"/>
    <n v="3.38"/>
    <n v="3.65"/>
    <n v="2.97"/>
    <n v="3.38"/>
    <n v="3.05"/>
    <n v="2.93"/>
    <n v="3.63"/>
    <n v="3.65"/>
    <n v="94"/>
    <n v="39.869999999999997"/>
    <n v="1092"/>
    <b v="1"/>
    <s v="G5"/>
    <x v="56"/>
  </r>
  <r>
    <s v="G"/>
    <n v="235"/>
    <s v="Pickford"/>
    <n v="4.8"/>
    <n v="4.8"/>
    <s v="Everton"/>
    <n v="94"/>
    <n v="3.42"/>
    <n v="94"/>
    <n v="3.26"/>
    <n v="93"/>
    <n v="3.4"/>
    <n v="92"/>
    <n v="3.43"/>
    <n v="91"/>
    <n v="3.31"/>
    <n v="91"/>
    <n v="3.14"/>
    <n v="90"/>
    <n v="3.29"/>
    <n v="91"/>
    <n v="2.99"/>
    <n v="91"/>
    <n v="3.52"/>
    <n v="90"/>
    <n v="2.9"/>
    <n v="90"/>
    <n v="2.9"/>
    <n v="90"/>
    <n v="3.03"/>
    <n v="0"/>
    <n v="94"/>
    <n v="94"/>
    <n v="93"/>
    <n v="92"/>
    <n v="91"/>
    <n v="91"/>
    <n v="90"/>
    <n v="91"/>
    <n v="91"/>
    <n v="90"/>
    <n v="90"/>
    <n v="90"/>
    <n v="3.42"/>
    <n v="3.26"/>
    <n v="3.4"/>
    <n v="3.43"/>
    <n v="3.31"/>
    <n v="3.14"/>
    <n v="3.29"/>
    <n v="2.99"/>
    <n v="3.52"/>
    <n v="2.9"/>
    <n v="2.9"/>
    <n v="3.03"/>
    <n v="3.52"/>
    <n v="94"/>
    <n v="38.590000000000003"/>
    <n v="1097"/>
    <b v="1"/>
    <s v="G4.8"/>
    <x v="57"/>
  </r>
  <r>
    <s v="G"/>
    <n v="47"/>
    <s v="Martinez"/>
    <n v="5"/>
    <n v="5"/>
    <s v="Aston Villa"/>
    <n v="93"/>
    <n v="3.69"/>
    <n v="93"/>
    <n v="3.33"/>
    <n v="93"/>
    <n v="3.5"/>
    <n v="92"/>
    <n v="3.63"/>
    <n v="91"/>
    <n v="3.06"/>
    <n v="91"/>
    <n v="3.03"/>
    <n v="91"/>
    <n v="3.58"/>
    <n v="92"/>
    <n v="3.17"/>
    <n v="91"/>
    <n v="3.6"/>
    <n v="90"/>
    <n v="3.71"/>
    <n v="91"/>
    <n v="3.41"/>
    <n v="90"/>
    <n v="2.97"/>
    <n v="0.01"/>
    <n v="93"/>
    <n v="93"/>
    <n v="93"/>
    <n v="92"/>
    <n v="91"/>
    <n v="91"/>
    <n v="91"/>
    <n v="92"/>
    <n v="91"/>
    <n v="90"/>
    <n v="91"/>
    <n v="90"/>
    <n v="3.69"/>
    <n v="3.33"/>
    <n v="3.5"/>
    <n v="3.63"/>
    <n v="3.06"/>
    <n v="3.03"/>
    <n v="3.58"/>
    <n v="3.17"/>
    <n v="3.6"/>
    <n v="3.71"/>
    <n v="3.41"/>
    <n v="2.97"/>
    <n v="3.71"/>
    <n v="93"/>
    <n v="40.680000000000007"/>
    <n v="1098"/>
    <b v="1"/>
    <s v="G5"/>
    <x v="58"/>
  </r>
  <r>
    <s v="G"/>
    <n v="347"/>
    <s v="Ederson M."/>
    <n v="5.5"/>
    <n v="5.5"/>
    <s v="Man City"/>
    <n v="92"/>
    <n v="3.53"/>
    <n v="91"/>
    <n v="4.0199999999999996"/>
    <n v="90"/>
    <n v="4.0199999999999996"/>
    <n v="91"/>
    <n v="4.34"/>
    <n v="89"/>
    <n v="3.81"/>
    <n v="87"/>
    <n v="3.58"/>
    <n v="88"/>
    <n v="3.54"/>
    <n v="87"/>
    <n v="3.2"/>
    <n v="87"/>
    <n v="4.05"/>
    <n v="86"/>
    <n v="3.64"/>
    <n v="85"/>
    <n v="3.6"/>
    <n v="88"/>
    <n v="3.54"/>
    <n v="0.02"/>
    <n v="92"/>
    <n v="91"/>
    <n v="90"/>
    <n v="91"/>
    <n v="89"/>
    <n v="87"/>
    <n v="88"/>
    <n v="87"/>
    <n v="87"/>
    <n v="86"/>
    <n v="85"/>
    <n v="88"/>
    <n v="3.53"/>
    <n v="4.0199999999999996"/>
    <n v="4.0199999999999996"/>
    <n v="4.34"/>
    <n v="3.81"/>
    <n v="3.58"/>
    <n v="3.54"/>
    <n v="3.2"/>
    <n v="4.05"/>
    <n v="3.64"/>
    <n v="3.6"/>
    <n v="3.54"/>
    <n v="4.34"/>
    <n v="92"/>
    <n v="44.87"/>
    <n v="1061"/>
    <b v="1"/>
    <s v="G5.5"/>
    <x v="59"/>
  </r>
  <r>
    <s v="G"/>
    <n v="310"/>
    <s v="A.Becker"/>
    <n v="5.5"/>
    <n v="5.5"/>
    <s v="Liverpool"/>
    <n v="38"/>
    <n v="1.61"/>
    <n v="85"/>
    <n v="3.53"/>
    <n v="92"/>
    <n v="3.54"/>
    <n v="92"/>
    <n v="3.31"/>
    <n v="91"/>
    <n v="3.71"/>
    <n v="92"/>
    <n v="3.77"/>
    <n v="92"/>
    <n v="3.84"/>
    <n v="91"/>
    <n v="3.32"/>
    <n v="91"/>
    <n v="3.37"/>
    <n v="91"/>
    <n v="3.78"/>
    <n v="92"/>
    <n v="3.96"/>
    <n v="92"/>
    <n v="3.3"/>
    <n v="0.01"/>
    <n v="38"/>
    <n v="85"/>
    <n v="92"/>
    <n v="92"/>
    <n v="91"/>
    <n v="92"/>
    <n v="92"/>
    <n v="91"/>
    <n v="91"/>
    <n v="91"/>
    <n v="92"/>
    <n v="92"/>
    <n v="1.61"/>
    <n v="3.53"/>
    <n v="3.54"/>
    <n v="3.31"/>
    <n v="3.71"/>
    <n v="3.77"/>
    <n v="3.84"/>
    <n v="3.32"/>
    <n v="3.37"/>
    <n v="3.78"/>
    <n v="3.96"/>
    <n v="3.3"/>
    <n v="3.96"/>
    <n v="92"/>
    <n v="41.04"/>
    <n v="1039"/>
    <b v="1"/>
    <s v="G5.5"/>
    <x v="60"/>
  </r>
  <r>
    <s v="G"/>
    <n v="15"/>
    <s v="Raya"/>
    <n v="5.6"/>
    <n v="5.5"/>
    <s v="Arsenal"/>
    <n v="95"/>
    <n v="4.47"/>
    <n v="93"/>
    <n v="4.3600000000000003"/>
    <n v="92"/>
    <n v="3.85"/>
    <n v="92"/>
    <n v="3.56"/>
    <n v="92"/>
    <n v="3.6"/>
    <n v="92"/>
    <n v="3.59"/>
    <n v="91"/>
    <n v="4.1900000000000004"/>
    <n v="92"/>
    <n v="3.87"/>
    <n v="91"/>
    <n v="3.79"/>
    <n v="90"/>
    <n v="3.87"/>
    <n v="90"/>
    <n v="4.22"/>
    <n v="90"/>
    <n v="3.79"/>
    <n v="0.1"/>
    <n v="95"/>
    <n v="93"/>
    <n v="92"/>
    <n v="92"/>
    <n v="92"/>
    <n v="92"/>
    <n v="91"/>
    <n v="92"/>
    <n v="91"/>
    <n v="90"/>
    <n v="90"/>
    <n v="90"/>
    <n v="4.47"/>
    <n v="4.3600000000000003"/>
    <n v="3.85"/>
    <n v="3.56"/>
    <n v="3.6"/>
    <n v="3.59"/>
    <n v="4.1900000000000004"/>
    <n v="3.87"/>
    <n v="3.79"/>
    <n v="3.87"/>
    <n v="4.22"/>
    <n v="3.79"/>
    <n v="4.47"/>
    <n v="95"/>
    <n v="47.16"/>
    <n v="1100"/>
    <b v="1"/>
    <s v="G5.5"/>
    <x v="61"/>
  </r>
  <r>
    <s v="G"/>
    <n v="536"/>
    <s v="Bentley"/>
    <n v="4"/>
    <n v="4"/>
    <s v="Wolv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s v="G4"/>
    <x v="62"/>
  </r>
  <r>
    <s v="G"/>
    <n v="204"/>
    <s v="Johnstone"/>
    <n v="4.4000000000000004"/>
    <n v="4.4000000000000004"/>
    <s v="Wolves"/>
    <n v="93"/>
    <n v="2.93"/>
    <n v="93"/>
    <n v="3.38"/>
    <n v="91"/>
    <n v="2.83"/>
    <n v="90"/>
    <n v="3"/>
    <n v="89"/>
    <n v="3.21"/>
    <n v="89"/>
    <n v="3.4"/>
    <n v="88"/>
    <n v="3.08"/>
    <n v="88"/>
    <n v="3.19"/>
    <n v="87"/>
    <n v="3.13"/>
    <n v="87"/>
    <n v="2.96"/>
    <n v="86"/>
    <n v="3.35"/>
    <n v="86"/>
    <n v="3.15"/>
    <n v="0"/>
    <n v="93"/>
    <n v="93"/>
    <n v="91"/>
    <n v="90"/>
    <n v="89"/>
    <n v="89"/>
    <n v="88"/>
    <n v="88"/>
    <n v="87"/>
    <n v="87"/>
    <n v="86"/>
    <n v="86"/>
    <n v="2.93"/>
    <n v="3.38"/>
    <n v="2.83"/>
    <n v="3"/>
    <n v="3.21"/>
    <n v="3.4"/>
    <n v="3.08"/>
    <n v="3.19"/>
    <n v="3.13"/>
    <n v="2.96"/>
    <n v="3.35"/>
    <n v="3.15"/>
    <n v="3.4"/>
    <n v="93"/>
    <n v="37.61"/>
    <n v="1067"/>
    <b v="1"/>
    <s v="G4.4"/>
    <x v="63"/>
  </r>
  <r>
    <s v="G"/>
    <n v="513"/>
    <s v="Areola"/>
    <n v="4.5"/>
    <n v="4.5"/>
    <s v="West Ham"/>
    <n v="94"/>
    <n v="3.33"/>
    <n v="93"/>
    <n v="3.68"/>
    <n v="92"/>
    <n v="3.05"/>
    <n v="92"/>
    <n v="3.2"/>
    <n v="91"/>
    <n v="3.26"/>
    <n v="91"/>
    <n v="3.59"/>
    <n v="91"/>
    <n v="3.08"/>
    <n v="90"/>
    <n v="3.03"/>
    <n v="90"/>
    <n v="3.35"/>
    <n v="90"/>
    <n v="3.59"/>
    <n v="90"/>
    <n v="3.21"/>
    <n v="90"/>
    <n v="3.23"/>
    <n v="0.01"/>
    <n v="94"/>
    <n v="93"/>
    <n v="92"/>
    <n v="92"/>
    <n v="91"/>
    <n v="91"/>
    <n v="91"/>
    <n v="90"/>
    <n v="90"/>
    <n v="90"/>
    <n v="90"/>
    <n v="90"/>
    <n v="3.33"/>
    <n v="3.68"/>
    <n v="3.05"/>
    <n v="3.2"/>
    <n v="3.26"/>
    <n v="3.59"/>
    <n v="3.08"/>
    <n v="3.03"/>
    <n v="3.35"/>
    <n v="3.59"/>
    <n v="3.21"/>
    <n v="3.23"/>
    <n v="3.68"/>
    <n v="94"/>
    <n v="39.599999999999994"/>
    <n v="1094"/>
    <b v="1"/>
    <s v="G4.5"/>
    <x v="64"/>
  </r>
  <r>
    <s v="G"/>
    <n v="14"/>
    <s v="Ramsdale"/>
    <n v="4.4000000000000004"/>
    <n v="4.4000000000000004"/>
    <s v="Southampton"/>
    <n v="94"/>
    <n v="3.14"/>
    <n v="93"/>
    <n v="3.04"/>
    <n v="92"/>
    <n v="3.41"/>
    <n v="91"/>
    <n v="3.01"/>
    <n v="90"/>
    <n v="3.31"/>
    <n v="90"/>
    <n v="3.19"/>
    <n v="90"/>
    <n v="2.86"/>
    <n v="90"/>
    <n v="2.98"/>
    <n v="90"/>
    <n v="2.94"/>
    <n v="90"/>
    <n v="2.94"/>
    <n v="90"/>
    <n v="2.94"/>
    <n v="90"/>
    <n v="3.08"/>
    <n v="0.01"/>
    <n v="94"/>
    <n v="93"/>
    <n v="92"/>
    <n v="91"/>
    <n v="90"/>
    <n v="90"/>
    <n v="90"/>
    <n v="90"/>
    <n v="90"/>
    <n v="90"/>
    <n v="90"/>
    <n v="90"/>
    <n v="3.14"/>
    <n v="3.04"/>
    <n v="3.41"/>
    <n v="3.01"/>
    <n v="3.31"/>
    <n v="3.19"/>
    <n v="2.86"/>
    <n v="2.98"/>
    <n v="2.94"/>
    <n v="2.94"/>
    <n v="2.94"/>
    <n v="3.08"/>
    <n v="3.41"/>
    <n v="94"/>
    <n v="36.840000000000003"/>
    <n v="1090"/>
    <b v="1"/>
    <s v="G4.4"/>
    <x v="65"/>
  </r>
  <r>
    <s v="G"/>
    <n v="443"/>
    <s v="Sels"/>
    <n v="4.5"/>
    <n v="4.5"/>
    <s v="Nott'm Forest"/>
    <n v="93"/>
    <n v="3.51"/>
    <n v="92"/>
    <n v="3.08"/>
    <n v="92"/>
    <n v="3.42"/>
    <n v="92"/>
    <n v="3.51"/>
    <n v="92"/>
    <n v="3.39"/>
    <n v="92"/>
    <n v="3.18"/>
    <n v="91"/>
    <n v="2.94"/>
    <n v="91"/>
    <n v="3.65"/>
    <n v="89"/>
    <n v="2.9"/>
    <n v="90"/>
    <n v="3.01"/>
    <n v="90"/>
    <n v="3.17"/>
    <n v="90"/>
    <n v="3.18"/>
    <n v="0"/>
    <n v="93"/>
    <n v="92"/>
    <n v="92"/>
    <n v="92"/>
    <n v="92"/>
    <n v="92"/>
    <n v="91"/>
    <n v="91"/>
    <n v="89"/>
    <n v="90"/>
    <n v="90"/>
    <n v="90"/>
    <n v="3.51"/>
    <n v="3.08"/>
    <n v="3.42"/>
    <n v="3.51"/>
    <n v="3.39"/>
    <n v="3.18"/>
    <n v="2.94"/>
    <n v="3.65"/>
    <n v="2.9"/>
    <n v="3.01"/>
    <n v="3.17"/>
    <n v="3.18"/>
    <n v="3.65"/>
    <n v="93"/>
    <n v="38.94"/>
    <n v="1094"/>
    <b v="1"/>
    <s v="G4.5"/>
    <x v="66"/>
  </r>
  <r>
    <s v="G"/>
    <n v="293"/>
    <s v="Hermansen"/>
    <n v="4.5"/>
    <n v="4.5"/>
    <s v="Leicester"/>
    <n v="94"/>
    <n v="3.08"/>
    <n v="93"/>
    <n v="3.3"/>
    <n v="92"/>
    <n v="3.38"/>
    <n v="92"/>
    <n v="3.45"/>
    <n v="92"/>
    <n v="3.43"/>
    <n v="91"/>
    <n v="2.99"/>
    <n v="91"/>
    <n v="3.11"/>
    <n v="91"/>
    <n v="3.2"/>
    <n v="90"/>
    <n v="3.31"/>
    <n v="91"/>
    <n v="3.27"/>
    <n v="91"/>
    <n v="2.99"/>
    <n v="91"/>
    <n v="3.54"/>
    <n v="0"/>
    <n v="94"/>
    <n v="93"/>
    <n v="92"/>
    <n v="92"/>
    <n v="92"/>
    <n v="91"/>
    <n v="91"/>
    <n v="91"/>
    <n v="90"/>
    <n v="91"/>
    <n v="91"/>
    <n v="91"/>
    <n v="3.08"/>
    <n v="3.3"/>
    <n v="3.38"/>
    <n v="3.45"/>
    <n v="3.43"/>
    <n v="2.99"/>
    <n v="3.11"/>
    <n v="3.2"/>
    <n v="3.31"/>
    <n v="3.27"/>
    <n v="2.99"/>
    <n v="3.54"/>
    <n v="3.54"/>
    <n v="94"/>
    <n v="39.050000000000004"/>
    <n v="1099"/>
    <b v="1"/>
    <s v="G4.5"/>
    <x v="67"/>
  </r>
  <r>
    <s v="G"/>
    <n v="568"/>
    <s v="Muric"/>
    <n v="4.4000000000000004"/>
    <n v="4.4000000000000004"/>
    <s v="Ipswich"/>
    <n v="93"/>
    <n v="3.21"/>
    <n v="93"/>
    <n v="3.23"/>
    <n v="91"/>
    <n v="3.48"/>
    <n v="91"/>
    <n v="3.16"/>
    <n v="90"/>
    <n v="3.49"/>
    <n v="90"/>
    <n v="2.87"/>
    <n v="89"/>
    <n v="3.02"/>
    <n v="89"/>
    <n v="3.07"/>
    <n v="89"/>
    <n v="3.22"/>
    <n v="90"/>
    <n v="3.28"/>
    <n v="88"/>
    <n v="3.19"/>
    <n v="89"/>
    <n v="2.99"/>
    <n v="0"/>
    <n v="93"/>
    <n v="93"/>
    <n v="91"/>
    <n v="91"/>
    <n v="90"/>
    <n v="90"/>
    <n v="89"/>
    <n v="89"/>
    <n v="89"/>
    <n v="90"/>
    <n v="88"/>
    <n v="89"/>
    <n v="3.21"/>
    <n v="3.23"/>
    <n v="3.48"/>
    <n v="3.16"/>
    <n v="3.49"/>
    <n v="2.87"/>
    <n v="3.02"/>
    <n v="3.07"/>
    <n v="3.22"/>
    <n v="3.28"/>
    <n v="3.19"/>
    <n v="2.99"/>
    <n v="3.49"/>
    <n v="93"/>
    <n v="38.21"/>
    <n v="1082"/>
    <b v="1"/>
    <s v="G4.4"/>
    <x v="68"/>
  </r>
  <r>
    <s v="G"/>
    <n v="201"/>
    <s v="Henderson"/>
    <n v="4.5"/>
    <n v="4.5"/>
    <s v="Crystal Palace"/>
    <n v="93"/>
    <n v="3.45"/>
    <n v="93"/>
    <n v="3.02"/>
    <n v="91"/>
    <n v="3.27"/>
    <n v="91"/>
    <n v="3.04"/>
    <n v="91"/>
    <n v="3.37"/>
    <n v="90"/>
    <n v="3.43"/>
    <n v="90"/>
    <n v="3.08"/>
    <n v="90"/>
    <n v="3.14"/>
    <n v="90"/>
    <n v="3.4"/>
    <n v="89"/>
    <n v="2.83"/>
    <n v="90"/>
    <n v="3.09"/>
    <n v="90"/>
    <n v="2.94"/>
    <n v="0.6"/>
    <n v="93"/>
    <n v="93"/>
    <n v="91"/>
    <n v="91"/>
    <n v="91"/>
    <n v="90"/>
    <n v="90"/>
    <n v="90"/>
    <n v="90"/>
    <n v="89"/>
    <n v="90"/>
    <n v="90"/>
    <n v="3.45"/>
    <n v="3.02"/>
    <n v="3.27"/>
    <n v="3.04"/>
    <n v="3.37"/>
    <n v="3.43"/>
    <n v="3.08"/>
    <n v="3.14"/>
    <n v="3.4"/>
    <n v="2.83"/>
    <n v="3.09"/>
    <n v="2.94"/>
    <n v="3.45"/>
    <n v="93"/>
    <n v="38.06"/>
    <n v="1088"/>
    <b v="1"/>
    <s v="G4.5"/>
    <x v="69"/>
  </r>
  <r>
    <s v="G"/>
    <n v="185"/>
    <s v="Sánchez"/>
    <n v="4.7"/>
    <n v="4.7"/>
    <s v="Chelsea"/>
    <n v="93"/>
    <n v="3.55"/>
    <n v="91"/>
    <n v="3.68"/>
    <n v="90"/>
    <n v="3.02"/>
    <n v="88"/>
    <n v="3.19"/>
    <n v="89"/>
    <n v="3.07"/>
    <n v="88"/>
    <n v="3.1"/>
    <n v="87"/>
    <n v="3.42"/>
    <n v="87"/>
    <n v="3.3"/>
    <n v="87"/>
    <n v="3.36"/>
    <n v="87"/>
    <n v="2.88"/>
    <n v="86"/>
    <n v="3.42"/>
    <n v="86"/>
    <n v="3.33"/>
    <n v="0"/>
    <n v="93"/>
    <n v="91"/>
    <n v="90"/>
    <n v="88"/>
    <n v="89"/>
    <n v="88"/>
    <n v="87"/>
    <n v="87"/>
    <n v="87"/>
    <n v="87"/>
    <n v="86"/>
    <n v="86"/>
    <n v="3.55"/>
    <n v="3.68"/>
    <n v="3.02"/>
    <n v="3.19"/>
    <n v="3.07"/>
    <n v="3.1"/>
    <n v="3.42"/>
    <n v="3.3"/>
    <n v="3.36"/>
    <n v="2.88"/>
    <n v="3.42"/>
    <n v="3.33"/>
    <n v="3.68"/>
    <n v="93"/>
    <n v="39.32"/>
    <n v="1059"/>
    <b v="1"/>
    <s v="G4.7"/>
    <x v="70"/>
  </r>
  <r>
    <s v="G"/>
    <n v="146"/>
    <s v="Verbruggen"/>
    <n v="4.5"/>
    <n v="4.5"/>
    <s v="Brighton"/>
    <n v="93"/>
    <n v="3.22"/>
    <n v="90"/>
    <n v="3.14"/>
    <n v="90"/>
    <n v="3.11"/>
    <n v="89"/>
    <n v="3.7"/>
    <n v="89"/>
    <n v="2.94"/>
    <n v="88"/>
    <n v="2.95"/>
    <n v="87"/>
    <n v="3.25"/>
    <n v="86"/>
    <n v="3.53"/>
    <n v="86"/>
    <n v="3.26"/>
    <n v="86"/>
    <n v="3.46"/>
    <n v="86"/>
    <n v="3.42"/>
    <n v="86"/>
    <n v="3.2"/>
    <n v="0.04"/>
    <n v="93"/>
    <n v="90"/>
    <n v="90"/>
    <n v="89"/>
    <n v="89"/>
    <n v="88"/>
    <n v="87"/>
    <n v="86"/>
    <n v="86"/>
    <n v="86"/>
    <n v="86"/>
    <n v="86"/>
    <n v="3.22"/>
    <n v="3.14"/>
    <n v="3.11"/>
    <n v="3.7"/>
    <n v="2.94"/>
    <n v="2.95"/>
    <n v="3.25"/>
    <n v="3.53"/>
    <n v="3.26"/>
    <n v="3.46"/>
    <n v="3.42"/>
    <n v="3.2"/>
    <n v="3.7"/>
    <n v="93"/>
    <n v="39.180000000000007"/>
    <n v="1056"/>
    <b v="1"/>
    <s v="G4.5"/>
    <x v="71"/>
  </r>
  <r>
    <s v="G"/>
    <n v="91"/>
    <s v="Flekken"/>
    <n v="4.5"/>
    <n v="4.5"/>
    <s v="Brentford"/>
    <n v="94"/>
    <n v="3.52"/>
    <n v="93"/>
    <n v="3.76"/>
    <n v="92"/>
    <n v="3.14"/>
    <n v="92"/>
    <n v="3.77"/>
    <n v="92"/>
    <n v="3.4"/>
    <n v="92"/>
    <n v="3.5"/>
    <n v="93"/>
    <n v="3.45"/>
    <n v="92"/>
    <n v="3.69"/>
    <n v="91"/>
    <n v="3.19"/>
    <n v="92"/>
    <n v="3.24"/>
    <n v="92"/>
    <n v="3.09"/>
    <n v="91"/>
    <n v="3.58"/>
    <n v="0.28000000000000003"/>
    <n v="94"/>
    <n v="93"/>
    <n v="92"/>
    <n v="92"/>
    <n v="92"/>
    <n v="92"/>
    <n v="93"/>
    <n v="92"/>
    <n v="91"/>
    <n v="92"/>
    <n v="92"/>
    <n v="91"/>
    <n v="3.52"/>
    <n v="3.76"/>
    <n v="3.14"/>
    <n v="3.77"/>
    <n v="3.4"/>
    <n v="3.5"/>
    <n v="3.45"/>
    <n v="3.69"/>
    <n v="3.19"/>
    <n v="3.24"/>
    <n v="3.09"/>
    <n v="3.58"/>
    <n v="3.77"/>
    <n v="94"/>
    <n v="41.33"/>
    <n v="1106"/>
    <b v="1"/>
    <s v="G4.5"/>
    <x v="72"/>
  </r>
  <r>
    <s v="G"/>
    <n v="152"/>
    <s v="Arrizabalaga"/>
    <n v="4.5"/>
    <n v="4.5"/>
    <s v="Bournemouth"/>
    <n v="94"/>
    <n v="3.71"/>
    <n v="93"/>
    <n v="3.54"/>
    <n v="92"/>
    <n v="3.06"/>
    <n v="90"/>
    <n v="3.11"/>
    <n v="91"/>
    <n v="2.98"/>
    <n v="90"/>
    <n v="3.3"/>
    <n v="91"/>
    <n v="3.32"/>
    <n v="90"/>
    <n v="3.37"/>
    <n v="90"/>
    <n v="3.07"/>
    <n v="90"/>
    <n v="3.44"/>
    <n v="90"/>
    <n v="3.34"/>
    <n v="90"/>
    <n v="3.04"/>
    <n v="0"/>
    <n v="94"/>
    <n v="93"/>
    <n v="92"/>
    <n v="90"/>
    <n v="91"/>
    <n v="90"/>
    <n v="91"/>
    <n v="90"/>
    <n v="90"/>
    <n v="90"/>
    <n v="90"/>
    <n v="90"/>
    <n v="3.71"/>
    <n v="3.54"/>
    <n v="3.06"/>
    <n v="3.11"/>
    <n v="2.98"/>
    <n v="3.3"/>
    <n v="3.32"/>
    <n v="3.37"/>
    <n v="3.07"/>
    <n v="3.44"/>
    <n v="3.34"/>
    <n v="3.04"/>
    <n v="3.71"/>
    <n v="94"/>
    <n v="39.279999999999994"/>
    <n v="1091"/>
    <b v="1"/>
    <s v="G4.5"/>
    <x v="73"/>
  </r>
  <r>
    <s v="F"/>
    <n v="58"/>
    <s v="Watkins"/>
    <n v="9"/>
    <n v="9"/>
    <s v="Aston Villa"/>
    <n v="85"/>
    <n v="4.87"/>
    <n v="84"/>
    <n v="4.62"/>
    <n v="82"/>
    <n v="4.22"/>
    <n v="80"/>
    <n v="5.17"/>
    <n v="78"/>
    <n v="3.78"/>
    <n v="78"/>
    <n v="3.45"/>
    <n v="77"/>
    <n v="4.7699999999999996"/>
    <n v="78"/>
    <n v="3.77"/>
    <n v="77"/>
    <n v="4.9800000000000004"/>
    <n v="79"/>
    <n v="5.76"/>
    <n v="79"/>
    <n v="4.18"/>
    <n v="78"/>
    <n v="3.3"/>
    <n v="0.09"/>
    <n v="85"/>
    <n v="84"/>
    <n v="82"/>
    <n v="80"/>
    <n v="78"/>
    <n v="78"/>
    <n v="77"/>
    <n v="78"/>
    <n v="77"/>
    <n v="79"/>
    <n v="79"/>
    <n v="78"/>
    <n v="4.87"/>
    <n v="4.62"/>
    <n v="4.22"/>
    <n v="5.17"/>
    <n v="3.78"/>
    <n v="3.45"/>
    <n v="4.7699999999999996"/>
    <n v="3.77"/>
    <n v="4.9800000000000004"/>
    <n v="5.76"/>
    <n v="4.18"/>
    <n v="3.3"/>
    <n v="5.76"/>
    <n v="85"/>
    <n v="52.870000000000005"/>
    <n v="955"/>
    <b v="1"/>
    <s v="F9"/>
    <x v="74"/>
  </r>
  <r>
    <s v="F"/>
    <n v="4"/>
    <s v="Havertz"/>
    <n v="8.1"/>
    <n v="8.1"/>
    <s v="Arsenal"/>
    <n v="86"/>
    <n v="5.44"/>
    <n v="84"/>
    <n v="5.5"/>
    <n v="83"/>
    <n v="4.4000000000000004"/>
    <n v="81"/>
    <n v="3.95"/>
    <n v="79"/>
    <n v="4.03"/>
    <n v="79"/>
    <n v="3.73"/>
    <n v="76"/>
    <n v="4.6500000000000004"/>
    <n v="75"/>
    <n v="3.95"/>
    <n v="74"/>
    <n v="4.1399999999999997"/>
    <n v="75"/>
    <n v="3.8"/>
    <n v="74"/>
    <n v="4.67"/>
    <n v="75"/>
    <n v="3.84"/>
    <n v="0.03"/>
    <n v="86"/>
    <n v="84"/>
    <n v="83"/>
    <n v="81"/>
    <n v="79"/>
    <n v="79"/>
    <n v="76"/>
    <n v="75"/>
    <n v="74"/>
    <n v="75"/>
    <n v="74"/>
    <n v="75"/>
    <n v="5.44"/>
    <n v="5.5"/>
    <n v="4.4000000000000004"/>
    <n v="3.95"/>
    <n v="4.03"/>
    <n v="3.73"/>
    <n v="4.6500000000000004"/>
    <n v="3.95"/>
    <n v="4.1399999999999997"/>
    <n v="3.8"/>
    <n v="4.67"/>
    <n v="3.84"/>
    <n v="5.5"/>
    <n v="86"/>
    <n v="52.100000000000009"/>
    <n v="941"/>
    <b v="1"/>
    <s v="F8.1"/>
    <x v="75"/>
  </r>
  <r>
    <s v="F"/>
    <n v="401"/>
    <s v="Isak"/>
    <n v="8.3000000000000007"/>
    <n v="8.3000000000000007"/>
    <s v="Newcastle"/>
    <n v="90"/>
    <n v="4.3899999999999997"/>
    <n v="88"/>
    <n v="5.23"/>
    <n v="81"/>
    <n v="5.34"/>
    <n v="78"/>
    <n v="4.16"/>
    <n v="77"/>
    <n v="3.82"/>
    <n v="76"/>
    <n v="4.45"/>
    <n v="75"/>
    <n v="5.26"/>
    <n v="73"/>
    <n v="4.16"/>
    <n v="73"/>
    <n v="4.0599999999999996"/>
    <n v="72"/>
    <n v="4.26"/>
    <n v="73"/>
    <n v="5.43"/>
    <n v="73"/>
    <n v="4.72"/>
    <n v="0.35"/>
    <n v="90"/>
    <n v="88"/>
    <n v="81"/>
    <n v="78"/>
    <n v="77"/>
    <n v="76"/>
    <n v="75"/>
    <n v="73"/>
    <n v="73"/>
    <n v="72"/>
    <n v="73"/>
    <n v="73"/>
    <n v="4.3899999999999997"/>
    <n v="5.23"/>
    <n v="5.34"/>
    <n v="4.16"/>
    <n v="3.82"/>
    <n v="4.45"/>
    <n v="5.26"/>
    <n v="4.16"/>
    <n v="4.0599999999999996"/>
    <n v="4.26"/>
    <n v="5.43"/>
    <n v="4.72"/>
    <n v="5.43"/>
    <n v="90"/>
    <n v="55.28"/>
    <n v="929"/>
    <b v="1"/>
    <s v="F8.3"/>
    <x v="76"/>
  </r>
  <r>
    <s v="F"/>
    <n v="389"/>
    <s v="Zirkzee"/>
    <n v="6.9"/>
    <n v="6.9"/>
    <s v="Man Utd"/>
    <n v="56"/>
    <n v="3.17"/>
    <n v="49"/>
    <n v="2.5"/>
    <n v="51"/>
    <n v="3.17"/>
    <n v="52"/>
    <n v="2.93"/>
    <n v="48"/>
    <n v="2.81"/>
    <n v="48"/>
    <n v="3.18"/>
    <n v="48"/>
    <n v="2.88"/>
    <n v="47"/>
    <n v="3.15"/>
    <n v="47"/>
    <n v="1.99"/>
    <n v="46"/>
    <n v="2.86"/>
    <n v="47"/>
    <n v="1.9"/>
    <n v="46"/>
    <n v="2.96"/>
    <n v="0"/>
    <n v="56"/>
    <n v="49"/>
    <n v="51"/>
    <n v="52"/>
    <n v="48"/>
    <n v="48"/>
    <n v="48"/>
    <n v="47"/>
    <n v="47"/>
    <n v="46"/>
    <n v="47"/>
    <n v="46"/>
    <n v="3.17"/>
    <n v="2.5"/>
    <n v="3.17"/>
    <n v="2.93"/>
    <n v="2.81"/>
    <n v="3.18"/>
    <n v="2.88"/>
    <n v="3.15"/>
    <n v="1.99"/>
    <n v="2.86"/>
    <n v="1.9"/>
    <n v="2.96"/>
    <n v="3.18"/>
    <n v="56"/>
    <n v="33.499999999999993"/>
    <n v="585"/>
    <b v="1"/>
    <s v="F6.9"/>
    <x v="77"/>
  </r>
  <r>
    <s v="F"/>
    <n v="375"/>
    <s v="Højlund"/>
    <n v="6.9"/>
    <n v="6.9"/>
    <s v="Man Utd"/>
    <n v="29"/>
    <n v="1.79"/>
    <n v="36"/>
    <n v="2.02"/>
    <n v="35"/>
    <n v="2.35"/>
    <n v="34"/>
    <n v="2"/>
    <n v="37"/>
    <n v="2.1800000000000002"/>
    <n v="35"/>
    <n v="2.44"/>
    <n v="36"/>
    <n v="2.2999999999999998"/>
    <n v="36"/>
    <n v="2.52"/>
    <n v="36"/>
    <n v="1.63"/>
    <n v="38"/>
    <n v="2.48"/>
    <n v="37"/>
    <n v="1.6"/>
    <n v="37"/>
    <n v="2.48"/>
    <n v="0"/>
    <n v="29"/>
    <n v="36"/>
    <n v="35"/>
    <n v="34"/>
    <n v="37"/>
    <n v="35"/>
    <n v="36"/>
    <n v="36"/>
    <n v="36"/>
    <n v="38"/>
    <n v="37"/>
    <n v="37"/>
    <n v="1.79"/>
    <n v="2.02"/>
    <n v="2.35"/>
    <n v="2"/>
    <n v="2.1800000000000002"/>
    <n v="2.44"/>
    <n v="2.2999999999999998"/>
    <n v="2.52"/>
    <n v="1.63"/>
    <n v="2.48"/>
    <n v="1.6"/>
    <n v="2.48"/>
    <n v="2.52"/>
    <n v="38"/>
    <n v="25.79"/>
    <n v="426"/>
    <b v="1"/>
    <s v="F6.9"/>
    <x v="77"/>
  </r>
  <r>
    <s v="F"/>
    <n v="316"/>
    <s v="Darwin"/>
    <n v="7.2"/>
    <n v="7.2"/>
    <s v="Liverpool"/>
    <n v="48"/>
    <n v="3.36"/>
    <n v="49"/>
    <n v="3.15"/>
    <n v="46"/>
    <n v="3.01"/>
    <n v="48"/>
    <n v="2.25"/>
    <n v="48"/>
    <n v="3.25"/>
    <n v="49"/>
    <n v="3.27"/>
    <n v="48"/>
    <n v="3.51"/>
    <n v="47"/>
    <n v="2.36"/>
    <n v="49"/>
    <n v="2.95"/>
    <n v="46"/>
    <n v="3.08"/>
    <n v="50"/>
    <n v="3.47"/>
    <n v="49"/>
    <n v="2.76"/>
    <n v="0"/>
    <n v="48"/>
    <n v="49"/>
    <n v="46"/>
    <n v="48"/>
    <n v="48"/>
    <n v="49"/>
    <n v="48"/>
    <n v="47"/>
    <n v="49"/>
    <n v="46"/>
    <n v="50"/>
    <n v="49"/>
    <n v="3.36"/>
    <n v="3.15"/>
    <n v="3.01"/>
    <n v="2.25"/>
    <n v="3.25"/>
    <n v="3.27"/>
    <n v="3.51"/>
    <n v="2.36"/>
    <n v="2.95"/>
    <n v="3.08"/>
    <n v="3.47"/>
    <n v="2.76"/>
    <n v="3.51"/>
    <n v="50"/>
    <n v="36.419999999999995"/>
    <n v="577"/>
    <b v="1"/>
    <s v="F7.2"/>
    <x v="78"/>
  </r>
  <r>
    <s v="F"/>
    <n v="2"/>
    <s v="G.Jesus"/>
    <n v="6.8"/>
    <n v="6.8"/>
    <s v="Arsenal"/>
    <n v="27"/>
    <n v="2.17"/>
    <n v="41"/>
    <n v="3.12"/>
    <n v="41"/>
    <n v="2.62"/>
    <n v="40"/>
    <n v="2.37"/>
    <n v="33"/>
    <n v="2.08"/>
    <n v="38"/>
    <n v="2.15"/>
    <n v="31"/>
    <n v="2.2400000000000002"/>
    <n v="32"/>
    <n v="2.04"/>
    <n v="34"/>
    <n v="2.2599999999999998"/>
    <n v="36"/>
    <n v="2.13"/>
    <n v="38"/>
    <n v="2.73"/>
    <n v="37"/>
    <n v="2.23"/>
    <n v="0"/>
    <n v="27"/>
    <n v="41"/>
    <n v="41"/>
    <n v="40"/>
    <n v="33"/>
    <n v="38"/>
    <n v="31"/>
    <n v="32"/>
    <n v="34"/>
    <n v="36"/>
    <n v="38"/>
    <n v="37"/>
    <n v="2.17"/>
    <n v="3.12"/>
    <n v="2.62"/>
    <n v="2.37"/>
    <n v="2.08"/>
    <n v="2.15"/>
    <n v="2.2400000000000002"/>
    <n v="2.04"/>
    <n v="2.2599999999999998"/>
    <n v="2.13"/>
    <n v="2.73"/>
    <n v="2.23"/>
    <n v="3.12"/>
    <n v="41"/>
    <n v="28.139999999999997"/>
    <n v="428"/>
    <b v="1"/>
    <s v="F6.8"/>
    <x v="79"/>
  </r>
  <r>
    <s v="F"/>
    <n v="82"/>
    <s v="Solanke"/>
    <n v="7.5"/>
    <n v="7.5"/>
    <s v="Spurs"/>
    <n v="87"/>
    <n v="4.6100000000000003"/>
    <n v="83"/>
    <n v="4.5599999999999996"/>
    <n v="81"/>
    <n v="5.59"/>
    <n v="77"/>
    <n v="4.3600000000000003"/>
    <n v="76"/>
    <n v="4.8"/>
    <n v="73"/>
    <n v="5.53"/>
    <n v="74"/>
    <n v="2.99"/>
    <n v="73"/>
    <n v="4.91"/>
    <n v="72"/>
    <n v="4.29"/>
    <n v="73"/>
    <n v="4.57"/>
    <n v="71"/>
    <n v="4.8499999999999996"/>
    <n v="74"/>
    <n v="4.08"/>
    <n v="0.28000000000000003"/>
    <n v="87"/>
    <n v="83"/>
    <n v="81"/>
    <n v="77"/>
    <n v="76"/>
    <n v="73"/>
    <n v="74"/>
    <n v="73"/>
    <n v="72"/>
    <n v="73"/>
    <n v="71"/>
    <n v="74"/>
    <n v="4.6100000000000003"/>
    <n v="4.5599999999999996"/>
    <n v="5.59"/>
    <n v="4.3600000000000003"/>
    <n v="4.8"/>
    <n v="5.53"/>
    <n v="2.99"/>
    <n v="4.91"/>
    <n v="4.29"/>
    <n v="4.57"/>
    <n v="4.8499999999999996"/>
    <n v="4.08"/>
    <n v="5.59"/>
    <n v="87"/>
    <n v="55.140000000000008"/>
    <n v="914"/>
    <b v="1"/>
    <s v="F7.5"/>
    <x v="80"/>
  </r>
  <r>
    <s v="F"/>
    <n v="207"/>
    <s v="Mateta"/>
    <n v="7.4"/>
    <n v="7.4"/>
    <s v="Crystal Palace"/>
    <n v="77"/>
    <n v="3.93"/>
    <n v="73"/>
    <n v="3.25"/>
    <n v="72"/>
    <n v="3.46"/>
    <n v="71"/>
    <n v="3.61"/>
    <n v="71"/>
    <n v="3.74"/>
    <n v="72"/>
    <n v="3.92"/>
    <n v="70"/>
    <n v="3.21"/>
    <n v="71"/>
    <n v="3.89"/>
    <n v="70"/>
    <n v="3.71"/>
    <n v="70"/>
    <n v="2.83"/>
    <n v="70"/>
    <n v="3.22"/>
    <n v="70"/>
    <n v="2.92"/>
    <n v="0"/>
    <n v="77"/>
    <n v="73"/>
    <n v="72"/>
    <n v="71"/>
    <n v="71"/>
    <n v="72"/>
    <n v="70"/>
    <n v="71"/>
    <n v="70"/>
    <n v="70"/>
    <n v="70"/>
    <n v="70"/>
    <n v="3.93"/>
    <n v="3.25"/>
    <n v="3.46"/>
    <n v="3.61"/>
    <n v="3.74"/>
    <n v="3.92"/>
    <n v="3.21"/>
    <n v="3.89"/>
    <n v="3.71"/>
    <n v="2.83"/>
    <n v="3.22"/>
    <n v="2.92"/>
    <n v="3.93"/>
    <n v="77"/>
    <n v="41.690000000000005"/>
    <n v="857"/>
    <b v="1"/>
    <s v="F7.4"/>
    <x v="81"/>
  </r>
  <r>
    <s v="F"/>
    <n v="180"/>
    <s v="N.Jackson"/>
    <n v="7.7"/>
    <n v="7.7"/>
    <s v="Chelsea"/>
    <n v="68"/>
    <n v="4.13"/>
    <n v="68"/>
    <n v="4.1399999999999997"/>
    <n v="64"/>
    <n v="2.99"/>
    <n v="64"/>
    <n v="4.13"/>
    <n v="64"/>
    <n v="3.33"/>
    <n v="62"/>
    <n v="2.92"/>
    <n v="63"/>
    <n v="3.78"/>
    <n v="62"/>
    <n v="3.77"/>
    <n v="58"/>
    <n v="3.85"/>
    <n v="60"/>
    <n v="3.08"/>
    <n v="59"/>
    <n v="3.94"/>
    <n v="60"/>
    <n v="3.58"/>
    <n v="0"/>
    <n v="68"/>
    <n v="68"/>
    <n v="64"/>
    <n v="64"/>
    <n v="64"/>
    <n v="62"/>
    <n v="63"/>
    <n v="62"/>
    <n v="58"/>
    <n v="60"/>
    <n v="59"/>
    <n v="60"/>
    <n v="4.13"/>
    <n v="4.1399999999999997"/>
    <n v="2.99"/>
    <n v="4.13"/>
    <n v="3.33"/>
    <n v="2.92"/>
    <n v="3.78"/>
    <n v="3.77"/>
    <n v="3.85"/>
    <n v="3.08"/>
    <n v="3.94"/>
    <n v="3.58"/>
    <n v="4.1399999999999997"/>
    <n v="68"/>
    <n v="43.639999999999993"/>
    <n v="752"/>
    <b v="1"/>
    <s v="F7.7"/>
    <x v="82"/>
  </r>
  <r>
    <s v="F"/>
    <n v="447"/>
    <s v="Wood"/>
    <n v="6.1"/>
    <n v="6.1"/>
    <s v="Nott'm Forest"/>
    <n v="83"/>
    <n v="4.53"/>
    <n v="81"/>
    <n v="3.62"/>
    <n v="77"/>
    <n v="4.1100000000000003"/>
    <n v="77"/>
    <n v="3.92"/>
    <n v="76"/>
    <n v="4.1399999999999997"/>
    <n v="76"/>
    <n v="4.0199999999999996"/>
    <n v="73"/>
    <n v="2.75"/>
    <n v="73"/>
    <n v="4.38"/>
    <n v="73"/>
    <n v="2.66"/>
    <n v="73"/>
    <n v="3.31"/>
    <n v="73"/>
    <n v="3.76"/>
    <n v="76"/>
    <n v="3.6"/>
    <n v="7.0000000000000007E-2"/>
    <n v="83"/>
    <n v="81"/>
    <n v="77"/>
    <n v="77"/>
    <n v="76"/>
    <n v="76"/>
    <n v="73"/>
    <n v="73"/>
    <n v="73"/>
    <n v="73"/>
    <n v="73"/>
    <n v="76"/>
    <n v="4.53"/>
    <n v="3.62"/>
    <n v="4.1100000000000003"/>
    <n v="3.92"/>
    <n v="4.1399999999999997"/>
    <n v="4.0199999999999996"/>
    <n v="2.75"/>
    <n v="4.38"/>
    <n v="2.66"/>
    <n v="3.31"/>
    <n v="3.76"/>
    <n v="3.6"/>
    <n v="4.53"/>
    <n v="83"/>
    <n v="44.8"/>
    <n v="911"/>
    <b v="1"/>
    <s v="F6.1"/>
    <x v="83"/>
  </r>
  <r>
    <s v="F"/>
    <n v="220"/>
    <s v="Calvert-Lewin"/>
    <n v="6"/>
    <n v="6"/>
    <s v="Everton"/>
    <n v="82"/>
    <n v="4.4800000000000004"/>
    <n v="77"/>
    <n v="4.0999999999999996"/>
    <n v="73"/>
    <n v="3.89"/>
    <n v="72"/>
    <n v="3.93"/>
    <n v="69"/>
    <n v="3.87"/>
    <n v="70"/>
    <n v="3.44"/>
    <n v="69"/>
    <n v="4.04"/>
    <n v="69"/>
    <n v="3.11"/>
    <n v="68"/>
    <n v="4.1500000000000004"/>
    <n v="68"/>
    <n v="3.15"/>
    <n v="67"/>
    <n v="2.52"/>
    <n v="68"/>
    <n v="3.47"/>
    <n v="0.13"/>
    <n v="82"/>
    <n v="77"/>
    <n v="73"/>
    <n v="72"/>
    <n v="69"/>
    <n v="70"/>
    <n v="69"/>
    <n v="69"/>
    <n v="68"/>
    <n v="68"/>
    <n v="67"/>
    <n v="68"/>
    <n v="4.4800000000000004"/>
    <n v="4.0999999999999996"/>
    <n v="3.89"/>
    <n v="3.93"/>
    <n v="3.87"/>
    <n v="3.44"/>
    <n v="4.04"/>
    <n v="3.11"/>
    <n v="4.1500000000000004"/>
    <n v="3.15"/>
    <n v="2.52"/>
    <n v="3.47"/>
    <n v="4.4800000000000004"/>
    <n v="82"/>
    <n v="44.150000000000006"/>
    <n v="852"/>
    <b v="1"/>
    <s v="F6"/>
    <x v="84"/>
  </r>
  <r>
    <s v="F"/>
    <n v="11"/>
    <s v="Nketiah"/>
    <n v="5.9"/>
    <n v="5.9"/>
    <s v="Crystal Palace"/>
    <n v="77"/>
    <n v="3.56"/>
    <n v="74"/>
    <n v="2.97"/>
    <n v="72"/>
    <n v="3.18"/>
    <n v="71"/>
    <n v="3.33"/>
    <n v="70"/>
    <n v="3.37"/>
    <n v="70"/>
    <n v="3.49"/>
    <n v="68"/>
    <n v="2.89"/>
    <n v="68"/>
    <n v="3.39"/>
    <n v="69"/>
    <n v="3.33"/>
    <n v="70"/>
    <n v="2.57"/>
    <n v="68"/>
    <n v="2.84"/>
    <n v="68"/>
    <n v="2.59"/>
    <n v="0"/>
    <n v="77"/>
    <n v="74"/>
    <n v="72"/>
    <n v="71"/>
    <n v="70"/>
    <n v="70"/>
    <n v="68"/>
    <n v="68"/>
    <n v="69"/>
    <n v="70"/>
    <n v="68"/>
    <n v="68"/>
    <n v="3.56"/>
    <n v="2.97"/>
    <n v="3.18"/>
    <n v="3.33"/>
    <n v="3.37"/>
    <n v="3.49"/>
    <n v="2.89"/>
    <n v="3.39"/>
    <n v="3.33"/>
    <n v="2.57"/>
    <n v="2.84"/>
    <n v="2.59"/>
    <n v="3.56"/>
    <n v="77"/>
    <n v="37.510000000000005"/>
    <n v="845"/>
    <b v="1"/>
    <s v="F5.9"/>
    <x v="85"/>
  </r>
  <r>
    <s v="F"/>
    <n v="148"/>
    <s v="Welbeck"/>
    <n v="5.8"/>
    <n v="5.8"/>
    <s v="Brighton"/>
    <n v="65"/>
    <n v="3.32"/>
    <n v="55"/>
    <n v="3.21"/>
    <n v="44"/>
    <n v="2.2799999999999998"/>
    <n v="45"/>
    <n v="2.9"/>
    <n v="43"/>
    <n v="1.92"/>
    <n v="47"/>
    <n v="2.04"/>
    <n v="43"/>
    <n v="2.31"/>
    <n v="47"/>
    <n v="3.13"/>
    <n v="44"/>
    <n v="2.2599999999999998"/>
    <n v="43"/>
    <n v="2.4"/>
    <n v="44"/>
    <n v="2.6"/>
    <n v="44"/>
    <n v="2.2999999999999998"/>
    <n v="0.02"/>
    <n v="65"/>
    <n v="55"/>
    <n v="44"/>
    <n v="45"/>
    <n v="43"/>
    <n v="47"/>
    <n v="43"/>
    <n v="47"/>
    <n v="44"/>
    <n v="43"/>
    <n v="44"/>
    <n v="44"/>
    <n v="3.32"/>
    <n v="3.21"/>
    <n v="2.2799999999999998"/>
    <n v="2.9"/>
    <n v="1.92"/>
    <n v="2.04"/>
    <n v="2.31"/>
    <n v="3.13"/>
    <n v="2.2599999999999998"/>
    <n v="2.4"/>
    <n v="2.6"/>
    <n v="2.2999999999999998"/>
    <n v="3.32"/>
    <n v="65"/>
    <n v="30.669999999999998"/>
    <n v="564"/>
    <b v="1"/>
    <s v="F5.8"/>
    <x v="86"/>
  </r>
  <r>
    <s v="F"/>
    <n v="110"/>
    <s v="Wissa"/>
    <n v="6"/>
    <n v="6"/>
    <s v="Brentford"/>
    <n v="0"/>
    <n v="0"/>
    <n v="0"/>
    <n v="0"/>
    <n v="0"/>
    <n v="0"/>
    <n v="0"/>
    <n v="0"/>
    <n v="0"/>
    <n v="0"/>
    <n v="0"/>
    <n v="0"/>
    <n v="26"/>
    <n v="1.42"/>
    <n v="57"/>
    <n v="3.35"/>
    <n v="67"/>
    <n v="3.02"/>
    <n v="67"/>
    <n v="3.56"/>
    <n v="65"/>
    <n v="2.84"/>
    <n v="66"/>
    <n v="3.63"/>
    <n v="0.01"/>
    <n v="0"/>
    <n v="0"/>
    <n v="0"/>
    <n v="0"/>
    <n v="0"/>
    <n v="0"/>
    <n v="26"/>
    <n v="57"/>
    <n v="67"/>
    <n v="67"/>
    <n v="65"/>
    <n v="66"/>
    <n v="0"/>
    <n v="0"/>
    <n v="0"/>
    <n v="0"/>
    <n v="0"/>
    <n v="0"/>
    <n v="1.42"/>
    <n v="3.35"/>
    <n v="3.02"/>
    <n v="3.56"/>
    <n v="2.84"/>
    <n v="3.63"/>
    <n v="3.63"/>
    <n v="67"/>
    <n v="17.82"/>
    <n v="348"/>
    <b v="1"/>
    <s v="F6"/>
    <x v="87"/>
  </r>
  <r>
    <s v="F"/>
    <n v="617"/>
    <s v="Evanilson"/>
    <n v="5.9"/>
    <n v="5.9"/>
    <s v="Bournemouth"/>
    <n v="69"/>
    <n v="4.54"/>
    <n v="66"/>
    <n v="3.71"/>
    <n v="65"/>
    <n v="2.77"/>
    <n v="63"/>
    <n v="2.91"/>
    <n v="65"/>
    <n v="2.61"/>
    <n v="62"/>
    <n v="3.11"/>
    <n v="61"/>
    <n v="3.23"/>
    <n v="59"/>
    <n v="3.17"/>
    <n v="61"/>
    <n v="3.18"/>
    <n v="62"/>
    <n v="3.27"/>
    <n v="60"/>
    <n v="3.49"/>
    <n v="60"/>
    <n v="2.78"/>
    <n v="0.01"/>
    <n v="69"/>
    <n v="66"/>
    <n v="65"/>
    <n v="63"/>
    <n v="65"/>
    <n v="62"/>
    <n v="61"/>
    <n v="59"/>
    <n v="61"/>
    <n v="62"/>
    <n v="60"/>
    <n v="60"/>
    <n v="4.54"/>
    <n v="3.71"/>
    <n v="2.77"/>
    <n v="2.91"/>
    <n v="2.61"/>
    <n v="3.11"/>
    <n v="3.23"/>
    <n v="3.17"/>
    <n v="3.18"/>
    <n v="3.27"/>
    <n v="3.49"/>
    <n v="2.78"/>
    <n v="4.54"/>
    <n v="69"/>
    <n v="38.770000000000003"/>
    <n v="753"/>
    <b v="1"/>
    <s v="F5.9"/>
    <x v="88"/>
  </r>
  <r>
    <s v="F"/>
    <n v="38"/>
    <s v="Duran"/>
    <n v="6.2"/>
    <n v="6.2"/>
    <s v="Aston Villa"/>
    <n v="46"/>
    <n v="2.68"/>
    <n v="43"/>
    <n v="2.41"/>
    <n v="37"/>
    <n v="1.96"/>
    <n v="33"/>
    <n v="2.1800000000000002"/>
    <n v="34"/>
    <n v="1.75"/>
    <n v="34"/>
    <n v="1.59"/>
    <n v="34"/>
    <n v="2.08"/>
    <n v="33"/>
    <n v="1.64"/>
    <n v="34"/>
    <n v="2.15"/>
    <n v="32"/>
    <n v="2.29"/>
    <n v="33"/>
    <n v="1.85"/>
    <n v="33"/>
    <n v="1.58"/>
    <n v="0"/>
    <n v="46"/>
    <n v="43"/>
    <n v="37"/>
    <n v="33"/>
    <n v="34"/>
    <n v="34"/>
    <n v="34"/>
    <n v="33"/>
    <n v="34"/>
    <n v="32"/>
    <n v="33"/>
    <n v="33"/>
    <n v="2.68"/>
    <n v="2.41"/>
    <n v="1.96"/>
    <n v="2.1800000000000002"/>
    <n v="1.75"/>
    <n v="1.59"/>
    <n v="2.08"/>
    <n v="1.64"/>
    <n v="2.15"/>
    <n v="2.29"/>
    <n v="1.85"/>
    <n v="1.58"/>
    <n v="2.68"/>
    <n v="46"/>
    <n v="24.159999999999997"/>
    <n v="426"/>
    <b v="1"/>
    <s v="F6.2"/>
    <x v="89"/>
  </r>
  <r>
    <s v="F"/>
    <n v="541"/>
    <s v="Cunha"/>
    <n v="6.5"/>
    <n v="6.5"/>
    <s v="Wolves"/>
    <n v="75"/>
    <n v="3.26"/>
    <n v="73"/>
    <n v="3.39"/>
    <n v="72"/>
    <n v="2.75"/>
    <n v="69"/>
    <n v="2.96"/>
    <n v="68"/>
    <n v="3.53"/>
    <n v="68"/>
    <n v="4.09"/>
    <n v="69"/>
    <n v="3.04"/>
    <n v="67"/>
    <n v="3.63"/>
    <n v="67"/>
    <n v="3.19"/>
    <n v="66"/>
    <n v="3.04"/>
    <n v="65"/>
    <n v="3.66"/>
    <n v="66"/>
    <n v="3.16"/>
    <n v="0"/>
    <n v="75"/>
    <n v="73"/>
    <n v="72"/>
    <n v="69"/>
    <n v="68"/>
    <n v="68"/>
    <n v="69"/>
    <n v="67"/>
    <n v="67"/>
    <n v="66"/>
    <n v="65"/>
    <n v="66"/>
    <n v="3.26"/>
    <n v="3.39"/>
    <n v="2.75"/>
    <n v="2.96"/>
    <n v="3.53"/>
    <n v="4.09"/>
    <n v="3.04"/>
    <n v="3.63"/>
    <n v="3.19"/>
    <n v="3.04"/>
    <n v="3.66"/>
    <n v="3.16"/>
    <n v="4.09"/>
    <n v="75"/>
    <n v="39.699999999999989"/>
    <n v="825"/>
    <b v="1"/>
    <s v="F6.5"/>
    <x v="90"/>
  </r>
  <r>
    <s v="F"/>
    <n v="589"/>
    <s v="Füllkrug"/>
    <n v="6.7"/>
    <n v="6.7"/>
    <s v="West Ham"/>
    <n v="24"/>
    <n v="1.39"/>
    <n v="42"/>
    <n v="2.78"/>
    <n v="45"/>
    <n v="2.33"/>
    <n v="44"/>
    <n v="2.62"/>
    <n v="44"/>
    <n v="2.42"/>
    <n v="44"/>
    <n v="2.95"/>
    <n v="44"/>
    <n v="2.4"/>
    <n v="43"/>
    <n v="2.0699999999999998"/>
    <n v="45"/>
    <n v="2.62"/>
    <n v="44"/>
    <n v="3.03"/>
    <n v="45"/>
    <n v="2.5299999999999998"/>
    <n v="44"/>
    <n v="2.5499999999999998"/>
    <n v="0"/>
    <n v="24"/>
    <n v="42"/>
    <n v="45"/>
    <n v="44"/>
    <n v="44"/>
    <n v="44"/>
    <n v="44"/>
    <n v="43"/>
    <n v="45"/>
    <n v="44"/>
    <n v="45"/>
    <n v="44"/>
    <n v="1.39"/>
    <n v="2.78"/>
    <n v="2.33"/>
    <n v="2.62"/>
    <n v="2.42"/>
    <n v="2.95"/>
    <n v="2.4"/>
    <n v="2.0699999999999998"/>
    <n v="2.62"/>
    <n v="3.03"/>
    <n v="2.5299999999999998"/>
    <n v="2.5499999999999998"/>
    <n v="3.03"/>
    <n v="45"/>
    <n v="29.690000000000005"/>
    <n v="508"/>
    <b v="1"/>
    <s v="F6.7"/>
    <x v="91"/>
  </r>
  <r>
    <s v="F"/>
    <n v="27"/>
    <s v="Archer"/>
    <n v="5"/>
    <n v="5"/>
    <s v="Southampton"/>
    <n v="62"/>
    <n v="3.01"/>
    <n v="59"/>
    <n v="2.25"/>
    <n v="57"/>
    <n v="3.28"/>
    <n v="56"/>
    <n v="2.06"/>
    <n v="55"/>
    <n v="3.18"/>
    <n v="55"/>
    <n v="2.83"/>
    <n v="53"/>
    <n v="2.4900000000000002"/>
    <n v="53"/>
    <n v="2.39"/>
    <n v="52"/>
    <n v="2.6"/>
    <n v="53"/>
    <n v="2.41"/>
    <n v="53"/>
    <n v="2.68"/>
    <n v="53"/>
    <n v="2.52"/>
    <n v="0"/>
    <n v="62"/>
    <n v="59"/>
    <n v="57"/>
    <n v="56"/>
    <n v="55"/>
    <n v="55"/>
    <n v="53"/>
    <n v="53"/>
    <n v="52"/>
    <n v="53"/>
    <n v="53"/>
    <n v="53"/>
    <n v="3.01"/>
    <n v="2.25"/>
    <n v="3.28"/>
    <n v="2.06"/>
    <n v="3.18"/>
    <n v="2.83"/>
    <n v="2.4900000000000002"/>
    <n v="2.39"/>
    <n v="2.6"/>
    <n v="2.41"/>
    <n v="2.68"/>
    <n v="2.52"/>
    <n v="3.28"/>
    <n v="62"/>
    <n v="31.700000000000003"/>
    <n v="661"/>
    <b v="1"/>
    <s v="F5"/>
    <x v="92"/>
  </r>
  <r>
    <s v="F"/>
    <n v="566"/>
    <s v="Strand Larsen"/>
    <n v="5.5"/>
    <n v="5.5"/>
    <s v="Wolves"/>
    <n v="72"/>
    <n v="2.93"/>
    <n v="69"/>
    <n v="3.12"/>
    <n v="67"/>
    <n v="2.4300000000000002"/>
    <n v="65"/>
    <n v="2.7"/>
    <n v="65"/>
    <n v="3.15"/>
    <n v="66"/>
    <n v="3.65"/>
    <n v="65"/>
    <n v="2.75"/>
    <n v="64"/>
    <n v="3.22"/>
    <n v="65"/>
    <n v="2.98"/>
    <n v="63"/>
    <n v="2.75"/>
    <n v="63"/>
    <n v="3.4"/>
    <n v="65"/>
    <n v="2.95"/>
    <n v="0"/>
    <n v="72"/>
    <n v="69"/>
    <n v="67"/>
    <n v="65"/>
    <n v="65"/>
    <n v="66"/>
    <n v="65"/>
    <n v="64"/>
    <n v="65"/>
    <n v="63"/>
    <n v="63"/>
    <n v="65"/>
    <n v="2.93"/>
    <n v="3.12"/>
    <n v="2.4300000000000002"/>
    <n v="2.7"/>
    <n v="3.15"/>
    <n v="3.65"/>
    <n v="2.75"/>
    <n v="3.22"/>
    <n v="2.98"/>
    <n v="2.75"/>
    <n v="3.4"/>
    <n v="2.95"/>
    <n v="3.65"/>
    <n v="72"/>
    <n v="36.03"/>
    <n v="789"/>
    <b v="1"/>
    <s v="F5.5"/>
    <x v="93"/>
  </r>
  <r>
    <s v="F"/>
    <n v="306"/>
    <s v="Vardy"/>
    <n v="5.7"/>
    <n v="5.7"/>
    <s v="Leicester"/>
    <n v="80"/>
    <n v="2.91"/>
    <n v="77"/>
    <n v="4.34"/>
    <n v="70"/>
    <n v="3.82"/>
    <n v="64"/>
    <n v="3.64"/>
    <n v="63"/>
    <n v="3.25"/>
    <n v="59"/>
    <n v="2.68"/>
    <n v="58"/>
    <n v="3.06"/>
    <n v="60"/>
    <n v="2.96"/>
    <n v="58"/>
    <n v="3.39"/>
    <n v="58"/>
    <n v="3.04"/>
    <n v="57"/>
    <n v="2.67"/>
    <n v="58"/>
    <n v="3.52"/>
    <n v="0.15"/>
    <n v="80"/>
    <n v="77"/>
    <n v="70"/>
    <n v="64"/>
    <n v="63"/>
    <n v="59"/>
    <n v="58"/>
    <n v="60"/>
    <n v="58"/>
    <n v="58"/>
    <n v="57"/>
    <n v="58"/>
    <n v="2.91"/>
    <n v="4.34"/>
    <n v="3.82"/>
    <n v="3.64"/>
    <n v="3.25"/>
    <n v="2.68"/>
    <n v="3.06"/>
    <n v="2.96"/>
    <n v="3.39"/>
    <n v="3.04"/>
    <n v="2.67"/>
    <n v="3.52"/>
    <n v="4.34"/>
    <n v="80"/>
    <n v="39.280000000000008"/>
    <n v="762"/>
    <b v="1"/>
    <s v="F5.7"/>
    <x v="94"/>
  </r>
  <r>
    <s v="F"/>
    <n v="268"/>
    <s v="Delap"/>
    <n v="5.5"/>
    <n v="5.5"/>
    <s v="Ipswich"/>
    <n v="63"/>
    <n v="3.07"/>
    <n v="63"/>
    <n v="2.98"/>
    <n v="61"/>
    <n v="3.29"/>
    <n v="59"/>
    <n v="2.79"/>
    <n v="60"/>
    <n v="3.29"/>
    <n v="57"/>
    <n v="2.39"/>
    <n v="57"/>
    <n v="2.71"/>
    <n v="57"/>
    <n v="2.61"/>
    <n v="58"/>
    <n v="2.87"/>
    <n v="57"/>
    <n v="3"/>
    <n v="56"/>
    <n v="2.73"/>
    <n v="56"/>
    <n v="2.76"/>
    <n v="0"/>
    <n v="63"/>
    <n v="63"/>
    <n v="61"/>
    <n v="59"/>
    <n v="60"/>
    <n v="57"/>
    <n v="57"/>
    <n v="57"/>
    <n v="58"/>
    <n v="57"/>
    <n v="56"/>
    <n v="56"/>
    <n v="3.07"/>
    <n v="2.98"/>
    <n v="3.29"/>
    <n v="2.79"/>
    <n v="3.29"/>
    <n v="2.39"/>
    <n v="2.71"/>
    <n v="2.61"/>
    <n v="2.87"/>
    <n v="3"/>
    <n v="2.73"/>
    <n v="2.76"/>
    <n v="3.29"/>
    <n v="63"/>
    <n v="34.49"/>
    <n v="704"/>
    <b v="1"/>
    <s v="F5.5"/>
    <x v="95"/>
  </r>
  <r>
    <s v="F"/>
    <n v="252"/>
    <s v="Raúl"/>
    <n v="5.4"/>
    <n v="5.4"/>
    <s v="Fulham"/>
    <n v="64"/>
    <n v="3.14"/>
    <n v="58"/>
    <n v="2.2999999999999998"/>
    <n v="56"/>
    <n v="2.97"/>
    <n v="57"/>
    <n v="2.96"/>
    <n v="54"/>
    <n v="3.1"/>
    <n v="54"/>
    <n v="2.71"/>
    <n v="54"/>
    <n v="3.38"/>
    <n v="55"/>
    <n v="2.52"/>
    <n v="57"/>
    <n v="3.03"/>
    <n v="53"/>
    <n v="2.2599999999999998"/>
    <n v="52"/>
    <n v="2.25"/>
    <n v="53"/>
    <n v="3.48"/>
    <n v="0"/>
    <n v="64"/>
    <n v="58"/>
    <n v="56"/>
    <n v="57"/>
    <n v="54"/>
    <n v="54"/>
    <n v="54"/>
    <n v="55"/>
    <n v="57"/>
    <n v="53"/>
    <n v="52"/>
    <n v="53"/>
    <n v="3.14"/>
    <n v="2.2999999999999998"/>
    <n v="2.97"/>
    <n v="2.96"/>
    <n v="3.1"/>
    <n v="2.71"/>
    <n v="3.38"/>
    <n v="2.52"/>
    <n v="3.03"/>
    <n v="2.2599999999999998"/>
    <n v="2.25"/>
    <n v="3.48"/>
    <n v="3.48"/>
    <n v="64"/>
    <n v="34.099999999999994"/>
    <n v="667"/>
    <b v="1"/>
    <s v="F5.4"/>
    <x v="96"/>
  </r>
  <r>
    <s v="F"/>
    <n v="232"/>
    <s v="Ndiaye"/>
    <n v="5.4"/>
    <n v="5.4"/>
    <s v="Everton"/>
    <n v="72"/>
    <n v="3.13"/>
    <n v="69"/>
    <n v="3.02"/>
    <n v="67"/>
    <n v="2.87"/>
    <n v="66"/>
    <n v="2.96"/>
    <n v="65"/>
    <n v="2.94"/>
    <n v="64"/>
    <n v="2.64"/>
    <n v="67"/>
    <n v="3"/>
    <n v="65"/>
    <n v="2.4500000000000002"/>
    <n v="65"/>
    <n v="3.1"/>
    <n v="66"/>
    <n v="2.5"/>
    <n v="65"/>
    <n v="2.11"/>
    <n v="65"/>
    <n v="2.72"/>
    <n v="0"/>
    <n v="72"/>
    <n v="69"/>
    <n v="67"/>
    <n v="66"/>
    <n v="65"/>
    <n v="64"/>
    <n v="67"/>
    <n v="65"/>
    <n v="65"/>
    <n v="66"/>
    <n v="65"/>
    <n v="65"/>
    <n v="3.13"/>
    <n v="3.02"/>
    <n v="2.87"/>
    <n v="2.96"/>
    <n v="2.94"/>
    <n v="2.64"/>
    <n v="3"/>
    <n v="2.4500000000000002"/>
    <n v="3.1"/>
    <n v="2.5"/>
    <n v="2.11"/>
    <n v="2.72"/>
    <n v="3.13"/>
    <n v="72"/>
    <n v="33.44"/>
    <n v="796"/>
    <b v="1"/>
    <s v="F5.4"/>
    <x v="97"/>
  </r>
  <r>
    <s v="F"/>
    <n v="129"/>
    <s v="João Pedro"/>
    <n v="5.6"/>
    <n v="5.5"/>
    <s v="Brighton"/>
    <n v="0"/>
    <n v="0"/>
    <n v="73"/>
    <n v="4.34"/>
    <n v="71"/>
    <n v="3.78"/>
    <n v="69"/>
    <n v="4.82"/>
    <n v="69"/>
    <n v="3.22"/>
    <n v="67"/>
    <n v="3.05"/>
    <n v="66"/>
    <n v="3.66"/>
    <n v="65"/>
    <n v="4.84"/>
    <n v="66"/>
    <n v="3.53"/>
    <n v="64"/>
    <n v="3.81"/>
    <n v="65"/>
    <n v="4.09"/>
    <n v="64"/>
    <n v="3.56"/>
    <n v="0.84"/>
    <n v="0"/>
    <n v="73"/>
    <n v="71"/>
    <n v="69"/>
    <n v="69"/>
    <n v="67"/>
    <n v="66"/>
    <n v="65"/>
    <n v="66"/>
    <n v="64"/>
    <n v="65"/>
    <n v="64"/>
    <n v="0"/>
    <n v="4.34"/>
    <n v="3.78"/>
    <n v="4.82"/>
    <n v="3.22"/>
    <n v="3.05"/>
    <n v="3.66"/>
    <n v="4.84"/>
    <n v="3.53"/>
    <n v="3.81"/>
    <n v="4.09"/>
    <n v="3.56"/>
    <n v="4.84"/>
    <n v="73"/>
    <n v="42.7"/>
    <n v="739"/>
    <b v="1"/>
    <s v="F5.5"/>
    <x v="98"/>
  </r>
  <r>
    <s v="F"/>
    <n v="473"/>
    <s v="Stewart"/>
    <n v="4.5"/>
    <n v="4.5"/>
    <s v="Southampton"/>
    <n v="22"/>
    <n v="1.31"/>
    <n v="23"/>
    <n v="1.06"/>
    <n v="25"/>
    <n v="1.63"/>
    <n v="25"/>
    <n v="1.1200000000000001"/>
    <n v="25"/>
    <n v="1.6"/>
    <n v="26"/>
    <n v="1.56"/>
    <n v="24"/>
    <n v="1.3"/>
    <n v="26"/>
    <n v="1.39"/>
    <n v="27"/>
    <n v="1.53"/>
    <n v="27"/>
    <n v="1.4"/>
    <n v="26"/>
    <n v="1.47"/>
    <n v="26"/>
    <n v="1.4"/>
    <n v="0.04"/>
    <n v="22"/>
    <n v="23"/>
    <n v="25"/>
    <n v="25"/>
    <n v="25"/>
    <n v="26"/>
    <n v="24"/>
    <n v="26"/>
    <n v="27"/>
    <n v="27"/>
    <n v="26"/>
    <n v="26"/>
    <n v="1.31"/>
    <n v="1.06"/>
    <n v="1.63"/>
    <n v="1.1200000000000001"/>
    <n v="1.6"/>
    <n v="1.56"/>
    <n v="1.3"/>
    <n v="1.39"/>
    <n v="1.53"/>
    <n v="1.4"/>
    <n v="1.47"/>
    <n v="1.4"/>
    <n v="1.63"/>
    <n v="27"/>
    <n v="16.770000000000003"/>
    <n v="302"/>
    <b v="0"/>
    <s v="F4.5"/>
    <x v="99"/>
  </r>
  <r>
    <s v="F"/>
    <n v="351"/>
    <s v="Haaland"/>
    <n v="15.3"/>
    <n v="15.3"/>
    <s v="Man City"/>
    <n v="89"/>
    <n v="6.43"/>
    <n v="84"/>
    <n v="7.26"/>
    <n v="82"/>
    <n v="6.66"/>
    <n v="79"/>
    <n v="8.3699999999999992"/>
    <n v="79"/>
    <n v="5.96"/>
    <n v="79"/>
    <n v="5.34"/>
    <n v="76"/>
    <n v="6.22"/>
    <n v="75"/>
    <n v="4.5199999999999996"/>
    <n v="78"/>
    <n v="6.99"/>
    <n v="76"/>
    <n v="5.46"/>
    <n v="75"/>
    <n v="6.12"/>
    <n v="76"/>
    <n v="5.2"/>
    <n v="0.74"/>
    <n v="89"/>
    <n v="84"/>
    <n v="82"/>
    <n v="79"/>
    <n v="79"/>
    <n v="79"/>
    <n v="76"/>
    <n v="75"/>
    <n v="78"/>
    <n v="76"/>
    <n v="75"/>
    <n v="76"/>
    <n v="6.43"/>
    <n v="7.26"/>
    <n v="6.66"/>
    <n v="8.3699999999999992"/>
    <n v="5.96"/>
    <n v="5.34"/>
    <n v="6.22"/>
    <n v="4.5199999999999996"/>
    <n v="6.99"/>
    <n v="5.46"/>
    <n v="6.12"/>
    <n v="5.2"/>
    <n v="8.3699999999999992"/>
    <n v="89"/>
    <n v="74.53"/>
    <n v="948"/>
    <b v="1"/>
    <s v="F15.3"/>
    <x v="100"/>
  </r>
  <r>
    <s v="D"/>
    <n v="311"/>
    <s v="Alexander-Arnold"/>
    <n v="7.1"/>
    <n v="7"/>
    <s v="Liverpool"/>
    <n v="83"/>
    <n v="4.7"/>
    <n v="80"/>
    <n v="4.21"/>
    <n v="77"/>
    <n v="3.77"/>
    <n v="77"/>
    <n v="2.59"/>
    <n v="77"/>
    <n v="4.25"/>
    <n v="74"/>
    <n v="4.0999999999999996"/>
    <n v="73"/>
    <n v="4.29"/>
    <n v="72"/>
    <n v="2.71"/>
    <n v="74"/>
    <n v="3.12"/>
    <n v="73"/>
    <n v="4.07"/>
    <n v="72"/>
    <n v="4.4000000000000004"/>
    <n v="74"/>
    <n v="2.77"/>
    <n v="0.78"/>
    <n v="83"/>
    <n v="80"/>
    <n v="77"/>
    <n v="77"/>
    <n v="77"/>
    <n v="74"/>
    <n v="73"/>
    <n v="72"/>
    <n v="74"/>
    <n v="73"/>
    <n v="72"/>
    <n v="74"/>
    <n v="4.7"/>
    <n v="4.21"/>
    <n v="3.77"/>
    <n v="2.59"/>
    <n v="4.25"/>
    <n v="4.0999999999999996"/>
    <n v="4.29"/>
    <n v="2.71"/>
    <n v="3.12"/>
    <n v="4.07"/>
    <n v="4.4000000000000004"/>
    <n v="2.77"/>
    <n v="4.7"/>
    <n v="83"/>
    <n v="44.98"/>
    <n v="906"/>
    <b v="1"/>
    <s v="D7"/>
    <x v="101"/>
  </r>
  <r>
    <s v="D"/>
    <n v="350"/>
    <s v="Gvardiol"/>
    <n v="5.9"/>
    <n v="5.9"/>
    <s v="Man City"/>
    <n v="84"/>
    <n v="3.44"/>
    <n v="80"/>
    <n v="4.3499999999999996"/>
    <n v="74"/>
    <n v="3.95"/>
    <n v="68"/>
    <n v="4.2300000000000004"/>
    <n v="66"/>
    <n v="3.2"/>
    <n v="64"/>
    <n v="2.86"/>
    <n v="63"/>
    <n v="2.85"/>
    <n v="62"/>
    <n v="2.1800000000000002"/>
    <n v="63"/>
    <n v="3.62"/>
    <n v="63"/>
    <n v="3.08"/>
    <n v="63"/>
    <n v="3.07"/>
    <n v="64"/>
    <n v="2.87"/>
    <n v="0.09"/>
    <n v="84"/>
    <n v="80"/>
    <n v="74"/>
    <n v="68"/>
    <n v="66"/>
    <n v="64"/>
    <n v="63"/>
    <n v="62"/>
    <n v="63"/>
    <n v="63"/>
    <n v="63"/>
    <n v="64"/>
    <n v="3.44"/>
    <n v="4.3499999999999996"/>
    <n v="3.95"/>
    <n v="4.2300000000000004"/>
    <n v="3.2"/>
    <n v="2.86"/>
    <n v="2.85"/>
    <n v="2.1800000000000002"/>
    <n v="3.62"/>
    <n v="3.08"/>
    <n v="3.07"/>
    <n v="2.87"/>
    <n v="4.3499999999999996"/>
    <n v="84"/>
    <n v="39.699999999999996"/>
    <n v="814"/>
    <b v="1"/>
    <s v="D5.9"/>
    <x v="102"/>
  </r>
  <r>
    <s v="D"/>
    <n v="335"/>
    <s v="Robertson"/>
    <n v="6"/>
    <n v="6"/>
    <s v="Liverpool"/>
    <n v="83"/>
    <n v="4.43"/>
    <n v="80"/>
    <n v="3.99"/>
    <n v="78"/>
    <n v="3.59"/>
    <n v="76"/>
    <n v="2.42"/>
    <n v="76"/>
    <n v="3.98"/>
    <n v="75"/>
    <n v="3.86"/>
    <n v="74"/>
    <n v="4.04"/>
    <n v="74"/>
    <n v="2.64"/>
    <n v="75"/>
    <n v="2.92"/>
    <n v="72"/>
    <n v="3.69"/>
    <n v="74"/>
    <n v="4.17"/>
    <n v="75"/>
    <n v="2.62"/>
    <n v="0.25"/>
    <n v="83"/>
    <n v="80"/>
    <n v="78"/>
    <n v="76"/>
    <n v="76"/>
    <n v="75"/>
    <n v="74"/>
    <n v="74"/>
    <n v="75"/>
    <n v="72"/>
    <n v="74"/>
    <n v="75"/>
    <n v="4.43"/>
    <n v="3.99"/>
    <n v="3.59"/>
    <n v="2.42"/>
    <n v="3.98"/>
    <n v="3.86"/>
    <n v="4.04"/>
    <n v="2.64"/>
    <n v="2.92"/>
    <n v="3.69"/>
    <n v="4.17"/>
    <n v="2.62"/>
    <n v="4.43"/>
    <n v="83"/>
    <n v="42.349999999999994"/>
    <n v="912"/>
    <b v="1"/>
    <s v="D6"/>
    <x v="103"/>
  </r>
  <r>
    <s v="D"/>
    <n v="339"/>
    <s v="Virgil"/>
    <n v="6"/>
    <n v="6"/>
    <s v="Liverpool"/>
    <n v="91"/>
    <n v="3.97"/>
    <n v="90"/>
    <n v="3.68"/>
    <n v="86"/>
    <n v="3.14"/>
    <n v="84"/>
    <n v="2.19"/>
    <n v="83"/>
    <n v="3.46"/>
    <n v="82"/>
    <n v="3.43"/>
    <n v="81"/>
    <n v="3.55"/>
    <n v="82"/>
    <n v="2.41"/>
    <n v="81"/>
    <n v="2.54"/>
    <n v="78"/>
    <n v="3.32"/>
    <n v="80"/>
    <n v="3.69"/>
    <n v="81"/>
    <n v="2.2400000000000002"/>
    <n v="0.01"/>
    <n v="91"/>
    <n v="90"/>
    <n v="86"/>
    <n v="84"/>
    <n v="83"/>
    <n v="82"/>
    <n v="81"/>
    <n v="82"/>
    <n v="81"/>
    <n v="78"/>
    <n v="80"/>
    <n v="81"/>
    <n v="3.97"/>
    <n v="3.68"/>
    <n v="3.14"/>
    <n v="2.19"/>
    <n v="3.46"/>
    <n v="3.43"/>
    <n v="3.55"/>
    <n v="2.41"/>
    <n v="2.54"/>
    <n v="3.32"/>
    <n v="3.69"/>
    <n v="2.2400000000000002"/>
    <n v="3.97"/>
    <n v="91"/>
    <n v="37.620000000000005"/>
    <n v="999"/>
    <b v="1"/>
    <s v="D6"/>
    <x v="103"/>
  </r>
  <r>
    <s v="D"/>
    <n v="3"/>
    <s v="Gabriel"/>
    <n v="6.1"/>
    <n v="6"/>
    <s v="Arsenal"/>
    <n v="87"/>
    <n v="4.91"/>
    <n v="86"/>
    <n v="4.87"/>
    <n v="83"/>
    <n v="3.76"/>
    <n v="79"/>
    <n v="3.03"/>
    <n v="76"/>
    <n v="2.87"/>
    <n v="77"/>
    <n v="2.75"/>
    <n v="75"/>
    <n v="4.05"/>
    <n v="75"/>
    <n v="3.34"/>
    <n v="74"/>
    <n v="3.37"/>
    <n v="74"/>
    <n v="3.45"/>
    <n v="73"/>
    <n v="4.08"/>
    <n v="74"/>
    <n v="3.33"/>
    <n v="0.27"/>
    <n v="87"/>
    <n v="86"/>
    <n v="83"/>
    <n v="79"/>
    <n v="76"/>
    <n v="77"/>
    <n v="75"/>
    <n v="75"/>
    <n v="74"/>
    <n v="74"/>
    <n v="73"/>
    <n v="74"/>
    <n v="4.91"/>
    <n v="4.87"/>
    <n v="3.76"/>
    <n v="3.03"/>
    <n v="2.87"/>
    <n v="2.75"/>
    <n v="4.05"/>
    <n v="3.34"/>
    <n v="3.37"/>
    <n v="3.45"/>
    <n v="4.08"/>
    <n v="3.33"/>
    <n v="4.91"/>
    <n v="87"/>
    <n v="43.81"/>
    <n v="933"/>
    <b v="1"/>
    <s v="D6"/>
    <x v="104"/>
  </r>
  <r>
    <s v="D"/>
    <n v="18"/>
    <s v="Saliba"/>
    <n v="6"/>
    <n v="6"/>
    <s v="Arsenal"/>
    <n v="92"/>
    <n v="4.71"/>
    <n v="89"/>
    <n v="4.54"/>
    <n v="86"/>
    <n v="3.55"/>
    <n v="85"/>
    <n v="2.95"/>
    <n v="84"/>
    <n v="2.89"/>
    <n v="82"/>
    <n v="2.62"/>
    <n v="81"/>
    <n v="3.92"/>
    <n v="81"/>
    <n v="3.27"/>
    <n v="81"/>
    <n v="3.34"/>
    <n v="80"/>
    <n v="3.38"/>
    <n v="81"/>
    <n v="4.07"/>
    <n v="81"/>
    <n v="3.38"/>
    <n v="0.05"/>
    <n v="92"/>
    <n v="89"/>
    <n v="86"/>
    <n v="85"/>
    <n v="84"/>
    <n v="82"/>
    <n v="81"/>
    <n v="81"/>
    <n v="81"/>
    <n v="80"/>
    <n v="81"/>
    <n v="81"/>
    <n v="4.71"/>
    <n v="4.54"/>
    <n v="3.55"/>
    <n v="2.95"/>
    <n v="2.89"/>
    <n v="2.62"/>
    <n v="3.92"/>
    <n v="3.27"/>
    <n v="3.34"/>
    <n v="3.38"/>
    <n v="4.07"/>
    <n v="3.38"/>
    <n v="4.71"/>
    <n v="92"/>
    <n v="42.620000000000005"/>
    <n v="1003"/>
    <b v="1"/>
    <s v="D6"/>
    <x v="104"/>
  </r>
  <r>
    <s v="D"/>
    <n v="24"/>
    <s v="White"/>
    <n v="6.4"/>
    <n v="6.4"/>
    <s v="Arsenal"/>
    <n v="64"/>
    <n v="3.46"/>
    <n v="80"/>
    <n v="4.37"/>
    <n v="78"/>
    <n v="3.45"/>
    <n v="77"/>
    <n v="2.9"/>
    <n v="75"/>
    <n v="2.78"/>
    <n v="75"/>
    <n v="2.59"/>
    <n v="76"/>
    <n v="3.88"/>
    <n v="74"/>
    <n v="3.13"/>
    <n v="75"/>
    <n v="3.28"/>
    <n v="75"/>
    <n v="3.27"/>
    <n v="72"/>
    <n v="3.88"/>
    <n v="72"/>
    <n v="3.11"/>
    <n v="0"/>
    <n v="64"/>
    <n v="80"/>
    <n v="78"/>
    <n v="77"/>
    <n v="75"/>
    <n v="75"/>
    <n v="76"/>
    <n v="74"/>
    <n v="75"/>
    <n v="75"/>
    <n v="72"/>
    <n v="72"/>
    <n v="3.46"/>
    <n v="4.37"/>
    <n v="3.45"/>
    <n v="2.9"/>
    <n v="2.78"/>
    <n v="2.59"/>
    <n v="3.88"/>
    <n v="3.13"/>
    <n v="3.28"/>
    <n v="3.27"/>
    <n v="3.88"/>
    <n v="3.11"/>
    <n v="4.37"/>
    <n v="80"/>
    <n v="40.1"/>
    <n v="893"/>
    <b v="1"/>
    <s v="D6.4"/>
    <x v="105"/>
  </r>
  <r>
    <s v="D"/>
    <n v="505"/>
    <s v="Udogie"/>
    <n v="5"/>
    <n v="5"/>
    <s v="Spurs"/>
    <n v="85"/>
    <n v="2.52"/>
    <n v="81"/>
    <n v="2.65"/>
    <n v="77"/>
    <n v="3.54"/>
    <n v="77"/>
    <n v="2.88"/>
    <n v="79"/>
    <n v="3.23"/>
    <n v="76"/>
    <n v="4.04"/>
    <n v="76"/>
    <n v="1.49"/>
    <n v="75"/>
    <n v="3.48"/>
    <n v="74"/>
    <n v="2.84"/>
    <n v="73"/>
    <n v="2.62"/>
    <n v="71"/>
    <n v="3.14"/>
    <n v="74"/>
    <n v="2.2599999999999998"/>
    <n v="0"/>
    <n v="85"/>
    <n v="81"/>
    <n v="77"/>
    <n v="77"/>
    <n v="79"/>
    <n v="76"/>
    <n v="76"/>
    <n v="75"/>
    <n v="74"/>
    <n v="73"/>
    <n v="71"/>
    <n v="74"/>
    <n v="2.52"/>
    <n v="2.65"/>
    <n v="3.54"/>
    <n v="2.88"/>
    <n v="3.23"/>
    <n v="4.04"/>
    <n v="1.49"/>
    <n v="3.48"/>
    <n v="2.84"/>
    <n v="2.62"/>
    <n v="3.14"/>
    <n v="2.2599999999999998"/>
    <n v="4.04"/>
    <n v="85"/>
    <n v="34.69"/>
    <n v="918"/>
    <b v="1"/>
    <s v="D5"/>
    <x v="106"/>
  </r>
  <r>
    <s v="D"/>
    <n v="498"/>
    <s v="Romero"/>
    <n v="5.0999999999999996"/>
    <n v="5.0999999999999996"/>
    <s v="Spurs"/>
    <n v="90"/>
    <n v="2.1800000000000002"/>
    <n v="88"/>
    <n v="2.42"/>
    <n v="85"/>
    <n v="3.25"/>
    <n v="84"/>
    <n v="2.7"/>
    <n v="81"/>
    <n v="2.89"/>
    <n v="81"/>
    <n v="3.75"/>
    <n v="83"/>
    <n v="1.28"/>
    <n v="83"/>
    <n v="3.36"/>
    <n v="82"/>
    <n v="2.63"/>
    <n v="80"/>
    <n v="2.37"/>
    <n v="78"/>
    <n v="2.93"/>
    <n v="79"/>
    <n v="2.0099999999999998"/>
    <n v="0"/>
    <n v="90"/>
    <n v="88"/>
    <n v="85"/>
    <n v="84"/>
    <n v="81"/>
    <n v="81"/>
    <n v="83"/>
    <n v="83"/>
    <n v="82"/>
    <n v="80"/>
    <n v="78"/>
    <n v="79"/>
    <n v="2.1800000000000002"/>
    <n v="2.42"/>
    <n v="3.25"/>
    <n v="2.7"/>
    <n v="2.89"/>
    <n v="3.75"/>
    <n v="1.28"/>
    <n v="3.36"/>
    <n v="2.63"/>
    <n v="2.37"/>
    <n v="2.93"/>
    <n v="2.0099999999999998"/>
    <n v="3.75"/>
    <n v="90"/>
    <n v="31.770000000000003"/>
    <n v="994"/>
    <b v="1"/>
    <s v="D5.1"/>
    <x v="106"/>
  </r>
  <r>
    <s v="D"/>
    <n v="369"/>
    <s v="Dalot"/>
    <n v="5"/>
    <n v="5"/>
    <s v="Man Utd"/>
    <n v="91"/>
    <n v="2.85"/>
    <n v="87"/>
    <n v="2.69"/>
    <n v="79"/>
    <n v="3.5"/>
    <n v="78"/>
    <n v="2.66"/>
    <n v="76"/>
    <n v="2.5099999999999998"/>
    <n v="74"/>
    <n v="3.68"/>
    <n v="72"/>
    <n v="3.06"/>
    <n v="70"/>
    <n v="3.45"/>
    <n v="72"/>
    <n v="1.6"/>
    <n v="71"/>
    <n v="3.24"/>
    <n v="71"/>
    <n v="1.29"/>
    <n v="72"/>
    <n v="3.2"/>
    <n v="0"/>
    <n v="91"/>
    <n v="87"/>
    <n v="79"/>
    <n v="78"/>
    <n v="76"/>
    <n v="74"/>
    <n v="72"/>
    <n v="70"/>
    <n v="72"/>
    <n v="71"/>
    <n v="71"/>
    <n v="72"/>
    <n v="2.85"/>
    <n v="2.69"/>
    <n v="3.5"/>
    <n v="2.66"/>
    <n v="2.5099999999999998"/>
    <n v="3.68"/>
    <n v="3.06"/>
    <n v="3.45"/>
    <n v="1.6"/>
    <n v="3.24"/>
    <n v="1.29"/>
    <n v="3.2"/>
    <n v="3.68"/>
    <n v="91"/>
    <n v="33.730000000000004"/>
    <n v="913"/>
    <b v="1"/>
    <s v="D5"/>
    <x v="107"/>
  </r>
  <r>
    <s v="D"/>
    <n v="593"/>
    <s v="De Ligt"/>
    <n v="5"/>
    <n v="5"/>
    <s v="Man Utd"/>
    <n v="84"/>
    <n v="2.4300000000000002"/>
    <n v="79"/>
    <n v="2.33"/>
    <n v="78"/>
    <n v="3.14"/>
    <n v="78"/>
    <n v="2.4300000000000002"/>
    <n v="76"/>
    <n v="2.34"/>
    <n v="76"/>
    <n v="3.4"/>
    <n v="72"/>
    <n v="2.85"/>
    <n v="73"/>
    <n v="3.21"/>
    <n v="74"/>
    <n v="1.57"/>
    <n v="72"/>
    <n v="2.97"/>
    <n v="72"/>
    <n v="1.25"/>
    <n v="73"/>
    <n v="2.9"/>
    <n v="0"/>
    <n v="84"/>
    <n v="79"/>
    <n v="78"/>
    <n v="78"/>
    <n v="76"/>
    <n v="76"/>
    <n v="72"/>
    <n v="73"/>
    <n v="74"/>
    <n v="72"/>
    <n v="72"/>
    <n v="73"/>
    <n v="2.4300000000000002"/>
    <n v="2.33"/>
    <n v="3.14"/>
    <n v="2.4300000000000002"/>
    <n v="2.34"/>
    <n v="3.4"/>
    <n v="2.85"/>
    <n v="3.21"/>
    <n v="1.57"/>
    <n v="2.97"/>
    <n v="1.25"/>
    <n v="2.9"/>
    <n v="3.4"/>
    <n v="84"/>
    <n v="30.82"/>
    <n v="907"/>
    <b v="1"/>
    <s v="D5"/>
    <x v="107"/>
  </r>
  <r>
    <s v="D"/>
    <n v="326"/>
    <s v="Konaté"/>
    <n v="5.0999999999999996"/>
    <n v="5.0999999999999996"/>
    <s v="Liverpool"/>
    <n v="76"/>
    <n v="3.13"/>
    <n v="70"/>
    <n v="2.73"/>
    <n v="68"/>
    <n v="2.38"/>
    <n v="67"/>
    <n v="1.7"/>
    <n v="66"/>
    <n v="2.6"/>
    <n v="65"/>
    <n v="2.57"/>
    <n v="64"/>
    <n v="2.62"/>
    <n v="63"/>
    <n v="1.8"/>
    <n v="63"/>
    <n v="1.85"/>
    <n v="63"/>
    <n v="2.54"/>
    <n v="62"/>
    <n v="2.69"/>
    <n v="63"/>
    <n v="1.67"/>
    <n v="0"/>
    <n v="76"/>
    <n v="70"/>
    <n v="68"/>
    <n v="67"/>
    <n v="66"/>
    <n v="65"/>
    <n v="64"/>
    <n v="63"/>
    <n v="63"/>
    <n v="63"/>
    <n v="62"/>
    <n v="63"/>
    <n v="3.13"/>
    <n v="2.73"/>
    <n v="2.38"/>
    <n v="1.7"/>
    <n v="2.6"/>
    <n v="2.57"/>
    <n v="2.62"/>
    <n v="1.8"/>
    <n v="1.85"/>
    <n v="2.54"/>
    <n v="2.69"/>
    <n v="1.67"/>
    <n v="3.13"/>
    <n v="76"/>
    <n v="28.28"/>
    <n v="790"/>
    <b v="1"/>
    <s v="D5.1"/>
    <x v="108"/>
  </r>
  <r>
    <s v="D"/>
    <n v="236"/>
    <s v="Tarkowski"/>
    <n v="4.8"/>
    <n v="4.8"/>
    <s v="Everton"/>
    <n v="93"/>
    <n v="2.97"/>
    <n v="90"/>
    <n v="2.38"/>
    <n v="88"/>
    <n v="2.7"/>
    <n v="88"/>
    <n v="2.86"/>
    <n v="86"/>
    <n v="2.54"/>
    <n v="87"/>
    <n v="2.02"/>
    <n v="86"/>
    <n v="2.81"/>
    <n v="85"/>
    <n v="1.49"/>
    <n v="83"/>
    <n v="3.05"/>
    <n v="84"/>
    <n v="1.51"/>
    <n v="84"/>
    <n v="1.1200000000000001"/>
    <n v="82"/>
    <n v="1.78"/>
    <n v="0"/>
    <n v="93"/>
    <n v="90"/>
    <n v="88"/>
    <n v="88"/>
    <n v="86"/>
    <n v="87"/>
    <n v="86"/>
    <n v="85"/>
    <n v="83"/>
    <n v="84"/>
    <n v="84"/>
    <n v="82"/>
    <n v="2.97"/>
    <n v="2.38"/>
    <n v="2.7"/>
    <n v="2.86"/>
    <n v="2.54"/>
    <n v="2.02"/>
    <n v="2.81"/>
    <n v="1.49"/>
    <n v="3.05"/>
    <n v="1.51"/>
    <n v="1.1200000000000001"/>
    <n v="1.78"/>
    <n v="3.05"/>
    <n v="93"/>
    <n v="27.23"/>
    <n v="1036"/>
    <b v="1"/>
    <s v="D4.8"/>
    <x v="109"/>
  </r>
  <r>
    <s v="D"/>
    <n v="219"/>
    <s v="Branthwaite"/>
    <n v="4.8"/>
    <n v="4.8"/>
    <s v="Everton"/>
    <n v="62"/>
    <n v="1.96"/>
    <n v="86"/>
    <n v="2.2200000000000002"/>
    <n v="85"/>
    <n v="2.57"/>
    <n v="82"/>
    <n v="2.64"/>
    <n v="80"/>
    <n v="2.35"/>
    <n v="79"/>
    <n v="1.82"/>
    <n v="79"/>
    <n v="2.52"/>
    <n v="78"/>
    <n v="1.37"/>
    <n v="79"/>
    <n v="2.88"/>
    <n v="79"/>
    <n v="1.39"/>
    <n v="78"/>
    <n v="1.06"/>
    <n v="80"/>
    <n v="1.72"/>
    <n v="0"/>
    <n v="62"/>
    <n v="86"/>
    <n v="85"/>
    <n v="82"/>
    <n v="80"/>
    <n v="79"/>
    <n v="79"/>
    <n v="78"/>
    <n v="79"/>
    <n v="79"/>
    <n v="78"/>
    <n v="80"/>
    <n v="1.96"/>
    <n v="2.2200000000000002"/>
    <n v="2.57"/>
    <n v="2.64"/>
    <n v="2.35"/>
    <n v="1.82"/>
    <n v="2.52"/>
    <n v="1.37"/>
    <n v="2.88"/>
    <n v="1.39"/>
    <n v="1.06"/>
    <n v="1.72"/>
    <n v="2.88"/>
    <n v="86"/>
    <n v="24.5"/>
    <n v="947"/>
    <b v="1"/>
    <s v="D4.8"/>
    <x v="109"/>
  </r>
  <r>
    <s v="D"/>
    <n v="211"/>
    <s v="Muñoz"/>
    <n v="4.9000000000000004"/>
    <n v="4.9000000000000004"/>
    <s v="Crystal Palace"/>
    <n v="89"/>
    <n v="3.13"/>
    <n v="87"/>
    <n v="1.97"/>
    <n v="84"/>
    <n v="2.85"/>
    <n v="82"/>
    <n v="2.37"/>
    <n v="81"/>
    <n v="3.06"/>
    <n v="80"/>
    <n v="3.26"/>
    <n v="79"/>
    <n v="2.2000000000000002"/>
    <n v="79"/>
    <n v="2.6"/>
    <n v="79"/>
    <n v="3.04"/>
    <n v="78"/>
    <n v="1.71"/>
    <n v="76"/>
    <n v="2.11"/>
    <n v="77"/>
    <n v="2.0099999999999998"/>
    <n v="0.05"/>
    <n v="89"/>
    <n v="87"/>
    <n v="84"/>
    <n v="82"/>
    <n v="81"/>
    <n v="80"/>
    <n v="79"/>
    <n v="79"/>
    <n v="79"/>
    <n v="78"/>
    <n v="76"/>
    <n v="77"/>
    <n v="3.13"/>
    <n v="1.97"/>
    <n v="2.85"/>
    <n v="2.37"/>
    <n v="3.06"/>
    <n v="3.26"/>
    <n v="2.2000000000000002"/>
    <n v="2.6"/>
    <n v="3.04"/>
    <n v="1.71"/>
    <n v="2.11"/>
    <n v="2.0099999999999998"/>
    <n v="3.26"/>
    <n v="89"/>
    <n v="30.310000000000002"/>
    <n v="971"/>
    <b v="1"/>
    <s v="D4.9"/>
    <x v="110"/>
  </r>
  <r>
    <s v="D"/>
    <n v="210"/>
    <s v="Mitchell"/>
    <n v="4.9000000000000004"/>
    <n v="4.9000000000000004"/>
    <s v="Crystal Palace"/>
    <n v="85"/>
    <n v="2.75"/>
    <n v="84"/>
    <n v="1.78"/>
    <n v="81"/>
    <n v="2.5499999999999998"/>
    <n v="80"/>
    <n v="2.11"/>
    <n v="80"/>
    <n v="2.72"/>
    <n v="79"/>
    <n v="3.02"/>
    <n v="79"/>
    <n v="1.97"/>
    <n v="77"/>
    <n v="2.33"/>
    <n v="80"/>
    <n v="2.83"/>
    <n v="78"/>
    <n v="1.6"/>
    <n v="79"/>
    <n v="2.04"/>
    <n v="78"/>
    <n v="1.91"/>
    <n v="0"/>
    <n v="85"/>
    <n v="84"/>
    <n v="81"/>
    <n v="80"/>
    <n v="80"/>
    <n v="79"/>
    <n v="79"/>
    <n v="77"/>
    <n v="80"/>
    <n v="78"/>
    <n v="79"/>
    <n v="78"/>
    <n v="2.75"/>
    <n v="1.78"/>
    <n v="2.5499999999999998"/>
    <n v="2.11"/>
    <n v="2.72"/>
    <n v="3.02"/>
    <n v="1.97"/>
    <n v="2.33"/>
    <n v="2.83"/>
    <n v="1.6"/>
    <n v="2.04"/>
    <n v="1.91"/>
    <n v="3.02"/>
    <n v="85"/>
    <n v="27.609999999999996"/>
    <n v="960"/>
    <b v="1"/>
    <s v="D4.9"/>
    <x v="110"/>
  </r>
  <r>
    <s v="D"/>
    <n v="163"/>
    <s v="Cucurella"/>
    <n v="5"/>
    <n v="5"/>
    <s v="Chelsea"/>
    <n v="89"/>
    <n v="3.42"/>
    <n v="84"/>
    <n v="3.7"/>
    <n v="77"/>
    <n v="1.55"/>
    <n v="77"/>
    <n v="2.74"/>
    <n v="72"/>
    <n v="1.95"/>
    <n v="72"/>
    <n v="2.14"/>
    <n v="69"/>
    <n v="2.79"/>
    <n v="72"/>
    <n v="2.73"/>
    <n v="72"/>
    <n v="2.96"/>
    <n v="74"/>
    <n v="1.76"/>
    <n v="72"/>
    <n v="3.14"/>
    <n v="74"/>
    <n v="2.92"/>
    <n v="0"/>
    <n v="89"/>
    <n v="84"/>
    <n v="77"/>
    <n v="77"/>
    <n v="72"/>
    <n v="72"/>
    <n v="69"/>
    <n v="72"/>
    <n v="72"/>
    <n v="74"/>
    <n v="72"/>
    <n v="74"/>
    <n v="3.42"/>
    <n v="3.7"/>
    <n v="1.55"/>
    <n v="2.74"/>
    <n v="1.95"/>
    <n v="2.14"/>
    <n v="2.79"/>
    <n v="2.73"/>
    <n v="2.96"/>
    <n v="1.76"/>
    <n v="3.14"/>
    <n v="2.92"/>
    <n v="3.7"/>
    <n v="89"/>
    <n v="31.800000000000004"/>
    <n v="904"/>
    <b v="1"/>
    <s v="D5"/>
    <x v="111"/>
  </r>
  <r>
    <s v="D"/>
    <n v="172"/>
    <s v="James"/>
    <n v="5"/>
    <n v="5"/>
    <s v="Chelsea"/>
    <n v="0"/>
    <n v="0"/>
    <n v="0"/>
    <n v="0"/>
    <n v="23"/>
    <n v="0.73"/>
    <n v="46"/>
    <n v="2.31"/>
    <n v="58"/>
    <n v="2.21"/>
    <n v="57"/>
    <n v="2.31"/>
    <n v="58"/>
    <n v="3.11"/>
    <n v="57"/>
    <n v="2.94"/>
    <n v="57"/>
    <n v="3.15"/>
    <n v="55"/>
    <n v="1.93"/>
    <n v="55"/>
    <n v="3.18"/>
    <n v="57"/>
    <n v="3"/>
    <n v="0"/>
    <n v="0"/>
    <n v="0"/>
    <n v="23"/>
    <n v="46"/>
    <n v="58"/>
    <n v="57"/>
    <n v="58"/>
    <n v="57"/>
    <n v="57"/>
    <n v="55"/>
    <n v="55"/>
    <n v="57"/>
    <n v="0"/>
    <n v="0"/>
    <n v="0.73"/>
    <n v="2.31"/>
    <n v="2.21"/>
    <n v="2.31"/>
    <n v="3.11"/>
    <n v="2.94"/>
    <n v="3.15"/>
    <n v="1.93"/>
    <n v="3.18"/>
    <n v="3"/>
    <n v="3.18"/>
    <n v="58"/>
    <n v="24.869999999999997"/>
    <n v="523"/>
    <b v="1"/>
    <s v="D5"/>
    <x v="111"/>
  </r>
  <r>
    <s v="D"/>
    <n v="122"/>
    <s v="Estupiñan"/>
    <n v="5"/>
    <n v="5"/>
    <s v="Brighton"/>
    <n v="55"/>
    <n v="1.74"/>
    <n v="64"/>
    <n v="2.38"/>
    <n v="62"/>
    <n v="2.0699999999999998"/>
    <n v="60"/>
    <n v="3.27"/>
    <n v="56"/>
    <n v="1.44"/>
    <n v="57"/>
    <n v="1.74"/>
    <n v="54"/>
    <n v="2.23"/>
    <n v="57"/>
    <n v="3.17"/>
    <n v="56"/>
    <n v="2.33"/>
    <n v="54"/>
    <n v="2.5099999999999998"/>
    <n v="56"/>
    <n v="2.71"/>
    <n v="56"/>
    <n v="2.19"/>
    <n v="0"/>
    <n v="55"/>
    <n v="64"/>
    <n v="62"/>
    <n v="60"/>
    <n v="56"/>
    <n v="57"/>
    <n v="54"/>
    <n v="57"/>
    <n v="56"/>
    <n v="54"/>
    <n v="56"/>
    <n v="56"/>
    <n v="1.74"/>
    <n v="2.38"/>
    <n v="2.0699999999999998"/>
    <n v="3.27"/>
    <n v="1.44"/>
    <n v="1.74"/>
    <n v="2.23"/>
    <n v="3.17"/>
    <n v="2.33"/>
    <n v="2.5099999999999998"/>
    <n v="2.71"/>
    <n v="2.19"/>
    <n v="3.27"/>
    <n v="64"/>
    <n v="27.779999999999998"/>
    <n v="687"/>
    <b v="1"/>
    <s v="D5"/>
    <x v="112"/>
  </r>
  <r>
    <s v="D"/>
    <n v="79"/>
    <s v="Senesi"/>
    <n v="4.8"/>
    <n v="4.8"/>
    <s v="Bournemouth"/>
    <n v="71"/>
    <n v="2.93"/>
    <n v="69"/>
    <n v="2.4"/>
    <n v="68"/>
    <n v="1.62"/>
    <n v="68"/>
    <n v="1.65"/>
    <n v="67"/>
    <n v="1.32"/>
    <n v="67"/>
    <n v="1.98"/>
    <n v="65"/>
    <n v="2.11"/>
    <n v="66"/>
    <n v="2.2200000000000002"/>
    <n v="63"/>
    <n v="1.57"/>
    <n v="62"/>
    <n v="2.2200000000000002"/>
    <n v="63"/>
    <n v="2.2000000000000002"/>
    <n v="61"/>
    <n v="1.32"/>
    <n v="0"/>
    <n v="71"/>
    <n v="69"/>
    <n v="68"/>
    <n v="68"/>
    <n v="67"/>
    <n v="67"/>
    <n v="65"/>
    <n v="66"/>
    <n v="63"/>
    <n v="62"/>
    <n v="63"/>
    <n v="61"/>
    <n v="2.93"/>
    <n v="2.4"/>
    <n v="1.62"/>
    <n v="1.65"/>
    <n v="1.32"/>
    <n v="1.98"/>
    <n v="2.11"/>
    <n v="2.2200000000000002"/>
    <n v="1.57"/>
    <n v="2.2200000000000002"/>
    <n v="2.2000000000000002"/>
    <n v="1.32"/>
    <n v="2.93"/>
    <n v="71"/>
    <n v="23.54"/>
    <n v="790"/>
    <b v="1"/>
    <s v="D4.8"/>
    <x v="113"/>
  </r>
  <r>
    <s v="D"/>
    <n v="495"/>
    <s v="Pedro Porro"/>
    <n v="5.6"/>
    <n v="5.5"/>
    <s v="Spurs"/>
    <n v="88"/>
    <n v="2.88"/>
    <n v="84"/>
    <n v="3.12"/>
    <n v="84"/>
    <n v="4.2"/>
    <n v="82"/>
    <n v="3.43"/>
    <n v="80"/>
    <n v="3.72"/>
    <n v="77"/>
    <n v="4.71"/>
    <n v="77"/>
    <n v="1.67"/>
    <n v="77"/>
    <n v="4.07"/>
    <n v="78"/>
    <n v="3.35"/>
    <n v="78"/>
    <n v="3.17"/>
    <n v="77"/>
    <n v="3.85"/>
    <n v="79"/>
    <n v="2.74"/>
    <n v="0.72"/>
    <n v="88"/>
    <n v="84"/>
    <n v="84"/>
    <n v="82"/>
    <n v="80"/>
    <n v="77"/>
    <n v="77"/>
    <n v="77"/>
    <n v="78"/>
    <n v="78"/>
    <n v="77"/>
    <n v="79"/>
    <n v="2.88"/>
    <n v="3.12"/>
    <n v="4.2"/>
    <n v="3.43"/>
    <n v="3.72"/>
    <n v="4.71"/>
    <n v="1.67"/>
    <n v="4.07"/>
    <n v="3.35"/>
    <n v="3.17"/>
    <n v="3.85"/>
    <n v="2.74"/>
    <n v="4.71"/>
    <n v="88"/>
    <n v="40.910000000000004"/>
    <n v="961"/>
    <b v="1"/>
    <s v="D5.5"/>
    <x v="114"/>
  </r>
  <r>
    <s v="D"/>
    <n v="418"/>
    <s v="Trippier"/>
    <n v="5.7"/>
    <n v="5.7"/>
    <s v="Newcastle"/>
    <n v="67"/>
    <n v="1.88"/>
    <n v="67"/>
    <n v="3.03"/>
    <n v="66"/>
    <n v="2.95"/>
    <n v="68"/>
    <n v="1.95"/>
    <n v="66"/>
    <n v="2.19"/>
    <n v="66"/>
    <n v="2.79"/>
    <n v="65"/>
    <n v="3.21"/>
    <n v="62"/>
    <n v="2.5"/>
    <n v="64"/>
    <n v="2.06"/>
    <n v="63"/>
    <n v="2.5099999999999998"/>
    <n v="64"/>
    <n v="3.54"/>
    <n v="63"/>
    <n v="2.98"/>
    <n v="0"/>
    <n v="67"/>
    <n v="67"/>
    <n v="66"/>
    <n v="68"/>
    <n v="66"/>
    <n v="66"/>
    <n v="65"/>
    <n v="62"/>
    <n v="64"/>
    <n v="63"/>
    <n v="64"/>
    <n v="63"/>
    <n v="1.88"/>
    <n v="3.03"/>
    <n v="2.95"/>
    <n v="1.95"/>
    <n v="2.19"/>
    <n v="2.79"/>
    <n v="3.21"/>
    <n v="2.5"/>
    <n v="2.06"/>
    <n v="2.5099999999999998"/>
    <n v="3.54"/>
    <n v="2.98"/>
    <n v="3.54"/>
    <n v="68"/>
    <n v="31.59"/>
    <n v="781"/>
    <b v="1"/>
    <s v="D5.7"/>
    <x v="115"/>
  </r>
  <r>
    <s v="D"/>
    <n v="415"/>
    <s v="Schär"/>
    <n v="5.4"/>
    <n v="5.4"/>
    <s v="Newcastle"/>
    <n v="91"/>
    <n v="1.86"/>
    <n v="88"/>
    <n v="3.17"/>
    <n v="85"/>
    <n v="2.98"/>
    <n v="84"/>
    <n v="1.79"/>
    <n v="83"/>
    <n v="2.15"/>
    <n v="82"/>
    <n v="2.65"/>
    <n v="81"/>
    <n v="3.06"/>
    <n v="80"/>
    <n v="2.4900000000000002"/>
    <n v="81"/>
    <n v="1.99"/>
    <n v="81"/>
    <n v="2.5499999999999998"/>
    <n v="82"/>
    <n v="3.55"/>
    <n v="81"/>
    <n v="3.04"/>
    <n v="0"/>
    <n v="91"/>
    <n v="88"/>
    <n v="85"/>
    <n v="84"/>
    <n v="83"/>
    <n v="82"/>
    <n v="81"/>
    <n v="80"/>
    <n v="81"/>
    <n v="81"/>
    <n v="82"/>
    <n v="81"/>
    <n v="1.86"/>
    <n v="3.17"/>
    <n v="2.98"/>
    <n v="1.79"/>
    <n v="2.15"/>
    <n v="2.65"/>
    <n v="3.06"/>
    <n v="2.4900000000000002"/>
    <n v="1.99"/>
    <n v="2.5499999999999998"/>
    <n v="3.55"/>
    <n v="3.04"/>
    <n v="3.55"/>
    <n v="91"/>
    <n v="31.279999999999998"/>
    <n v="999"/>
    <b v="1"/>
    <s v="D5.4"/>
    <x v="115"/>
  </r>
  <r>
    <s v="D"/>
    <n v="340"/>
    <s v="Akanji"/>
    <n v="5.5"/>
    <n v="5.5"/>
    <s v="Man City"/>
    <n v="80"/>
    <n v="3.06"/>
    <n v="72"/>
    <n v="3.58"/>
    <n v="68"/>
    <n v="3.34"/>
    <n v="62"/>
    <n v="3.42"/>
    <n v="62"/>
    <n v="2.77"/>
    <n v="63"/>
    <n v="2.65"/>
    <n v="62"/>
    <n v="2.63"/>
    <n v="63"/>
    <n v="2.0299999999999998"/>
    <n v="60"/>
    <n v="3.13"/>
    <n v="63"/>
    <n v="2.83"/>
    <n v="63"/>
    <n v="2.87"/>
    <n v="62"/>
    <n v="2.5"/>
    <n v="0"/>
    <n v="80"/>
    <n v="72"/>
    <n v="68"/>
    <n v="62"/>
    <n v="62"/>
    <n v="63"/>
    <n v="62"/>
    <n v="63"/>
    <n v="60"/>
    <n v="63"/>
    <n v="63"/>
    <n v="62"/>
    <n v="3.06"/>
    <n v="3.58"/>
    <n v="3.34"/>
    <n v="3.42"/>
    <n v="2.77"/>
    <n v="2.65"/>
    <n v="2.63"/>
    <n v="2.0299999999999998"/>
    <n v="3.13"/>
    <n v="2.83"/>
    <n v="2.87"/>
    <n v="2.5"/>
    <n v="3.58"/>
    <n v="80"/>
    <n v="34.809999999999995"/>
    <n v="780"/>
    <b v="1"/>
    <s v="D5.5"/>
    <x v="116"/>
  </r>
  <r>
    <s v="D"/>
    <n v="455"/>
    <s v="Bednarek"/>
    <n v="4"/>
    <n v="4"/>
    <s v="Southampton"/>
    <n v="92"/>
    <n v="1.79"/>
    <n v="85"/>
    <n v="1.02"/>
    <n v="83"/>
    <n v="2.75"/>
    <n v="82"/>
    <n v="0.49"/>
    <n v="80"/>
    <n v="2.5499999999999998"/>
    <n v="78"/>
    <n v="2.02"/>
    <n v="77"/>
    <n v="1.08"/>
    <n v="76"/>
    <n v="1.32"/>
    <n v="77"/>
    <n v="1.41"/>
    <n v="76"/>
    <n v="1.26"/>
    <n v="77"/>
    <n v="1.32"/>
    <n v="76"/>
    <n v="1.64"/>
    <n v="0.01"/>
    <n v="92"/>
    <n v="85"/>
    <n v="83"/>
    <n v="82"/>
    <n v="80"/>
    <n v="78"/>
    <n v="77"/>
    <n v="76"/>
    <n v="77"/>
    <n v="76"/>
    <n v="77"/>
    <n v="76"/>
    <n v="1.79"/>
    <n v="1.02"/>
    <n v="2.75"/>
    <n v="0.49"/>
    <n v="2.5499999999999998"/>
    <n v="2.02"/>
    <n v="1.08"/>
    <n v="1.32"/>
    <n v="1.41"/>
    <n v="1.26"/>
    <n v="1.32"/>
    <n v="1.64"/>
    <n v="2.75"/>
    <n v="92"/>
    <n v="18.650000000000002"/>
    <n v="959"/>
    <b v="1"/>
    <s v="D4"/>
    <x v="117"/>
  </r>
  <r>
    <s v="D"/>
    <n v="291"/>
    <s v="Faes"/>
    <n v="4.0999999999999996"/>
    <n v="4"/>
    <s v="Leicester"/>
    <n v="92"/>
    <n v="1.23"/>
    <n v="89"/>
    <n v="2.4500000000000002"/>
    <n v="85"/>
    <n v="2.5"/>
    <n v="83"/>
    <n v="2.76"/>
    <n v="81"/>
    <n v="2.4700000000000002"/>
    <n v="81"/>
    <n v="1.4"/>
    <n v="82"/>
    <n v="1.79"/>
    <n v="81"/>
    <n v="1.99"/>
    <n v="81"/>
    <n v="2.4700000000000002"/>
    <n v="79"/>
    <n v="2.21"/>
    <n v="80"/>
    <n v="1.37"/>
    <n v="80"/>
    <n v="2.91"/>
    <n v="0.12"/>
    <n v="92"/>
    <n v="89"/>
    <n v="85"/>
    <n v="83"/>
    <n v="81"/>
    <n v="81"/>
    <n v="82"/>
    <n v="81"/>
    <n v="81"/>
    <n v="79"/>
    <n v="80"/>
    <n v="80"/>
    <n v="1.23"/>
    <n v="2.4500000000000002"/>
    <n v="2.5"/>
    <n v="2.76"/>
    <n v="2.4700000000000002"/>
    <n v="1.4"/>
    <n v="1.79"/>
    <n v="1.99"/>
    <n v="2.4700000000000002"/>
    <n v="2.21"/>
    <n v="1.37"/>
    <n v="2.91"/>
    <n v="2.91"/>
    <n v="92"/>
    <n v="25.55"/>
    <n v="994"/>
    <b v="1"/>
    <s v="D4"/>
    <x v="118"/>
  </r>
  <r>
    <s v="D"/>
    <n v="270"/>
    <s v="Greaves"/>
    <n v="4"/>
    <n v="4"/>
    <s v="Ipswich"/>
    <n v="90"/>
    <n v="2.2599999999999998"/>
    <n v="86"/>
    <n v="2.08"/>
    <n v="83"/>
    <n v="2.8"/>
    <n v="81"/>
    <n v="1.89"/>
    <n v="80"/>
    <n v="2.79"/>
    <n v="77"/>
    <n v="0.99"/>
    <n v="80"/>
    <n v="1.83"/>
    <n v="79"/>
    <n v="1.93"/>
    <n v="80"/>
    <n v="2.4"/>
    <n v="79"/>
    <n v="2.37"/>
    <n v="78"/>
    <n v="2.15"/>
    <n v="80"/>
    <n v="1.81"/>
    <n v="0.04"/>
    <n v="90"/>
    <n v="86"/>
    <n v="83"/>
    <n v="81"/>
    <n v="80"/>
    <n v="77"/>
    <n v="80"/>
    <n v="79"/>
    <n v="80"/>
    <n v="79"/>
    <n v="78"/>
    <n v="80"/>
    <n v="2.2599999999999998"/>
    <n v="2.08"/>
    <n v="2.8"/>
    <n v="1.89"/>
    <n v="2.79"/>
    <n v="0.99"/>
    <n v="1.83"/>
    <n v="1.93"/>
    <n v="2.4"/>
    <n v="2.37"/>
    <n v="2.15"/>
    <n v="1.81"/>
    <n v="2.8"/>
    <n v="90"/>
    <n v="25.299999999999997"/>
    <n v="973"/>
    <b v="1"/>
    <s v="D4"/>
    <x v="119"/>
  </r>
  <r>
    <s v="D"/>
    <n v="533"/>
    <s v="Aït-Nouri"/>
    <n v="4.4000000000000004"/>
    <n v="4.4000000000000004"/>
    <s v="Wolves"/>
    <n v="80"/>
    <n v="1.76"/>
    <n v="77"/>
    <n v="2.62"/>
    <n v="69"/>
    <n v="1.42"/>
    <n v="69"/>
    <n v="1.79"/>
    <n v="67"/>
    <n v="2.56"/>
    <n v="66"/>
    <n v="3.05"/>
    <n v="66"/>
    <n v="2.0699999999999998"/>
    <n v="64"/>
    <n v="2.46"/>
    <n v="66"/>
    <n v="2.2999999999999998"/>
    <n v="66"/>
    <n v="1.91"/>
    <n v="66"/>
    <n v="2.98"/>
    <n v="65"/>
    <n v="2.33"/>
    <n v="0"/>
    <n v="80"/>
    <n v="77"/>
    <n v="69"/>
    <n v="69"/>
    <n v="67"/>
    <n v="66"/>
    <n v="66"/>
    <n v="64"/>
    <n v="66"/>
    <n v="66"/>
    <n v="66"/>
    <n v="65"/>
    <n v="1.76"/>
    <n v="2.62"/>
    <n v="1.42"/>
    <n v="1.79"/>
    <n v="2.56"/>
    <n v="3.05"/>
    <n v="2.0699999999999998"/>
    <n v="2.46"/>
    <n v="2.2999999999999998"/>
    <n v="1.91"/>
    <n v="2.98"/>
    <n v="2.33"/>
    <n v="3.05"/>
    <n v="80"/>
    <n v="27.25"/>
    <n v="821"/>
    <b v="1"/>
    <s v="D4.4"/>
    <x v="120"/>
  </r>
  <r>
    <s v="D"/>
    <n v="559"/>
    <s v="N.Semedo"/>
    <n v="4.5"/>
    <n v="4.5"/>
    <s v="Wolves"/>
    <n v="88"/>
    <n v="1.53"/>
    <n v="83"/>
    <n v="2.41"/>
    <n v="82"/>
    <n v="1.33"/>
    <n v="81"/>
    <n v="1.71"/>
    <n v="80"/>
    <n v="2.6"/>
    <n v="77"/>
    <n v="2.94"/>
    <n v="75"/>
    <n v="1.94"/>
    <n v="75"/>
    <n v="2.4700000000000002"/>
    <n v="73"/>
    <n v="2.12"/>
    <n v="73"/>
    <n v="1.74"/>
    <n v="71"/>
    <n v="2.8"/>
    <n v="75"/>
    <n v="2.2400000000000002"/>
    <n v="0"/>
    <n v="88"/>
    <n v="83"/>
    <n v="82"/>
    <n v="81"/>
    <n v="80"/>
    <n v="77"/>
    <n v="75"/>
    <n v="75"/>
    <n v="73"/>
    <n v="73"/>
    <n v="71"/>
    <n v="75"/>
    <n v="1.53"/>
    <n v="2.41"/>
    <n v="1.33"/>
    <n v="1.71"/>
    <n v="2.6"/>
    <n v="2.94"/>
    <n v="1.94"/>
    <n v="2.4700000000000002"/>
    <n v="2.12"/>
    <n v="1.74"/>
    <n v="2.8"/>
    <n v="2.2400000000000002"/>
    <n v="2.94"/>
    <n v="88"/>
    <n v="25.83"/>
    <n v="933"/>
    <b v="1"/>
    <s v="D4.5"/>
    <x v="120"/>
  </r>
  <r>
    <s v="D"/>
    <n v="520"/>
    <s v="Emerson"/>
    <n v="4.4000000000000004"/>
    <n v="4.4000000000000004"/>
    <s v="West Ham"/>
    <n v="79"/>
    <n v="2.54"/>
    <n v="77"/>
    <n v="3.52"/>
    <n v="75"/>
    <n v="1.64"/>
    <n v="73"/>
    <n v="2.44"/>
    <n v="73"/>
    <n v="2.5499999999999998"/>
    <n v="71"/>
    <n v="3.22"/>
    <n v="71"/>
    <n v="1.79"/>
    <n v="69"/>
    <n v="1.88"/>
    <n v="69"/>
    <n v="2.64"/>
    <n v="70"/>
    <n v="3.28"/>
    <n v="68"/>
    <n v="2.2599999999999998"/>
    <n v="68"/>
    <n v="2.5"/>
    <n v="0"/>
    <n v="79"/>
    <n v="77"/>
    <n v="75"/>
    <n v="73"/>
    <n v="73"/>
    <n v="71"/>
    <n v="71"/>
    <n v="69"/>
    <n v="69"/>
    <n v="70"/>
    <n v="68"/>
    <n v="68"/>
    <n v="2.54"/>
    <n v="3.52"/>
    <n v="1.64"/>
    <n v="2.44"/>
    <n v="2.5499999999999998"/>
    <n v="3.22"/>
    <n v="1.79"/>
    <n v="1.88"/>
    <n v="2.64"/>
    <n v="3.28"/>
    <n v="2.2599999999999998"/>
    <n v="2.5"/>
    <n v="3.52"/>
    <n v="79"/>
    <n v="30.260000000000005"/>
    <n v="863"/>
    <b v="1"/>
    <s v="D4.4"/>
    <x v="121"/>
  </r>
  <r>
    <s v="D"/>
    <n v="524"/>
    <s v="Kilman"/>
    <n v="4.5"/>
    <n v="4.5"/>
    <s v="West Ham"/>
    <n v="90"/>
    <n v="2.46"/>
    <n v="87"/>
    <n v="3.37"/>
    <n v="86"/>
    <n v="1.43"/>
    <n v="83"/>
    <n v="2.2799999999999998"/>
    <n v="82"/>
    <n v="2.44"/>
    <n v="80"/>
    <n v="3.11"/>
    <n v="80"/>
    <n v="1.62"/>
    <n v="79"/>
    <n v="1.82"/>
    <n v="78"/>
    <n v="2.5"/>
    <n v="78"/>
    <n v="3.07"/>
    <n v="78"/>
    <n v="2.13"/>
    <n v="77"/>
    <n v="2.4"/>
    <n v="0"/>
    <n v="90"/>
    <n v="87"/>
    <n v="86"/>
    <n v="83"/>
    <n v="82"/>
    <n v="80"/>
    <n v="80"/>
    <n v="79"/>
    <n v="78"/>
    <n v="78"/>
    <n v="78"/>
    <n v="77"/>
    <n v="2.46"/>
    <n v="3.37"/>
    <n v="1.43"/>
    <n v="2.2799999999999998"/>
    <n v="2.44"/>
    <n v="3.11"/>
    <n v="1.62"/>
    <n v="1.82"/>
    <n v="2.5"/>
    <n v="3.07"/>
    <n v="2.13"/>
    <n v="2.4"/>
    <n v="3.37"/>
    <n v="90"/>
    <n v="28.629999999999995"/>
    <n v="978"/>
    <b v="1"/>
    <s v="D4.5"/>
    <x v="121"/>
  </r>
  <r>
    <s v="D"/>
    <n v="506"/>
    <s v="Van de Ven"/>
    <n v="4.5"/>
    <n v="4.5"/>
    <s v="Spurs"/>
    <n v="88"/>
    <n v="2.04"/>
    <n v="86"/>
    <n v="2.25"/>
    <n v="83"/>
    <n v="3"/>
    <n v="82"/>
    <n v="2.5099999999999998"/>
    <n v="80"/>
    <n v="2.71"/>
    <n v="80"/>
    <n v="3.43"/>
    <n v="79"/>
    <n v="1.27"/>
    <n v="77"/>
    <n v="3.02"/>
    <n v="76"/>
    <n v="2.37"/>
    <n v="77"/>
    <n v="2.2200000000000002"/>
    <n v="76"/>
    <n v="2.69"/>
    <n v="75"/>
    <n v="1.82"/>
    <n v="0.02"/>
    <n v="88"/>
    <n v="86"/>
    <n v="83"/>
    <n v="82"/>
    <n v="80"/>
    <n v="80"/>
    <n v="79"/>
    <n v="77"/>
    <n v="76"/>
    <n v="77"/>
    <n v="76"/>
    <n v="75"/>
    <n v="2.04"/>
    <n v="2.25"/>
    <n v="3"/>
    <n v="2.5099999999999998"/>
    <n v="2.71"/>
    <n v="3.43"/>
    <n v="1.27"/>
    <n v="3.02"/>
    <n v="2.37"/>
    <n v="2.2200000000000002"/>
    <n v="2.69"/>
    <n v="1.82"/>
    <n v="3.43"/>
    <n v="88"/>
    <n v="29.330000000000002"/>
    <n v="959"/>
    <b v="1"/>
    <s v="D4.5"/>
    <x v="122"/>
  </r>
  <r>
    <s v="D"/>
    <n v="474"/>
    <s v="Sugawara"/>
    <n v="4.5"/>
    <n v="4.5"/>
    <s v="Southampton"/>
    <n v="81"/>
    <n v="2.2999999999999998"/>
    <n v="77"/>
    <n v="1.39"/>
    <n v="75"/>
    <n v="3.26"/>
    <n v="74"/>
    <n v="0.84"/>
    <n v="74"/>
    <n v="3.09"/>
    <n v="71"/>
    <n v="2.42"/>
    <n v="72"/>
    <n v="1.54"/>
    <n v="70"/>
    <n v="1.71"/>
    <n v="71"/>
    <n v="1.87"/>
    <n v="71"/>
    <n v="1.66"/>
    <n v="71"/>
    <n v="1.78"/>
    <n v="71"/>
    <n v="2.11"/>
    <n v="0"/>
    <n v="81"/>
    <n v="77"/>
    <n v="75"/>
    <n v="74"/>
    <n v="74"/>
    <n v="71"/>
    <n v="72"/>
    <n v="70"/>
    <n v="71"/>
    <n v="71"/>
    <n v="71"/>
    <n v="71"/>
    <n v="2.2999999999999998"/>
    <n v="1.39"/>
    <n v="3.26"/>
    <n v="0.84"/>
    <n v="3.09"/>
    <n v="2.42"/>
    <n v="1.54"/>
    <n v="1.71"/>
    <n v="1.87"/>
    <n v="1.66"/>
    <n v="1.78"/>
    <n v="2.11"/>
    <n v="3.26"/>
    <n v="81"/>
    <n v="23.970000000000002"/>
    <n v="878"/>
    <b v="1"/>
    <s v="D4.5"/>
    <x v="123"/>
  </r>
  <r>
    <s v="D"/>
    <n v="436"/>
    <s v="Murillo"/>
    <n v="4.5"/>
    <n v="4.5"/>
    <s v="Nott'm Forest"/>
    <n v="90"/>
    <n v="3.16"/>
    <n v="86"/>
    <n v="1.78"/>
    <n v="85"/>
    <n v="2.95"/>
    <n v="82"/>
    <n v="2.67"/>
    <n v="82"/>
    <n v="2.81"/>
    <n v="81"/>
    <n v="2.2000000000000002"/>
    <n v="80"/>
    <n v="1.31"/>
    <n v="81"/>
    <n v="3.23"/>
    <n v="81"/>
    <n v="0.99"/>
    <n v="81"/>
    <n v="1.64"/>
    <n v="81"/>
    <n v="2.46"/>
    <n v="82"/>
    <n v="2.23"/>
    <n v="0"/>
    <n v="90"/>
    <n v="86"/>
    <n v="85"/>
    <n v="82"/>
    <n v="82"/>
    <n v="81"/>
    <n v="80"/>
    <n v="81"/>
    <n v="81"/>
    <n v="81"/>
    <n v="81"/>
    <n v="82"/>
    <n v="3.16"/>
    <n v="1.78"/>
    <n v="2.95"/>
    <n v="2.67"/>
    <n v="2.81"/>
    <n v="2.2000000000000002"/>
    <n v="1.31"/>
    <n v="3.23"/>
    <n v="0.99"/>
    <n v="1.64"/>
    <n v="2.46"/>
    <n v="2.23"/>
    <n v="3.23"/>
    <n v="90"/>
    <n v="27.43"/>
    <n v="992"/>
    <b v="1"/>
    <s v="D4.5"/>
    <x v="124"/>
  </r>
  <r>
    <s v="D"/>
    <n v="573"/>
    <s v="Milenković"/>
    <n v="4.5"/>
    <n v="4.5"/>
    <s v="Nott'm Forest"/>
    <n v="90"/>
    <n v="3.13"/>
    <n v="85"/>
    <n v="1.77"/>
    <n v="83"/>
    <n v="2.91"/>
    <n v="82"/>
    <n v="2.68"/>
    <n v="80"/>
    <n v="2.72"/>
    <n v="79"/>
    <n v="2.2200000000000002"/>
    <n v="80"/>
    <n v="1.31"/>
    <n v="78"/>
    <n v="3.27"/>
    <n v="78"/>
    <n v="0.99"/>
    <n v="77"/>
    <n v="1.6"/>
    <n v="77"/>
    <n v="2.3199999999999998"/>
    <n v="78"/>
    <n v="2.1800000000000002"/>
    <n v="0"/>
    <n v="90"/>
    <n v="85"/>
    <n v="83"/>
    <n v="82"/>
    <n v="80"/>
    <n v="79"/>
    <n v="80"/>
    <n v="78"/>
    <n v="78"/>
    <n v="77"/>
    <n v="77"/>
    <n v="78"/>
    <n v="3.13"/>
    <n v="1.77"/>
    <n v="2.91"/>
    <n v="2.68"/>
    <n v="2.72"/>
    <n v="2.2200000000000002"/>
    <n v="1.31"/>
    <n v="3.27"/>
    <n v="0.99"/>
    <n v="1.6"/>
    <n v="2.3199999999999998"/>
    <n v="2.1800000000000002"/>
    <n v="3.27"/>
    <n v="90"/>
    <n v="27.1"/>
    <n v="967"/>
    <b v="1"/>
    <s v="D4.5"/>
    <x v="124"/>
  </r>
  <r>
    <s v="D"/>
    <n v="395"/>
    <s v="Burn"/>
    <n v="4.5"/>
    <n v="4.5"/>
    <s v="Newcastle"/>
    <n v="86"/>
    <n v="1.78"/>
    <n v="82"/>
    <n v="2.9"/>
    <n v="78"/>
    <n v="2.66"/>
    <n v="76"/>
    <n v="1.65"/>
    <n v="76"/>
    <n v="1.97"/>
    <n v="73"/>
    <n v="2.38"/>
    <n v="71"/>
    <n v="2.64"/>
    <n v="71"/>
    <n v="2.23"/>
    <n v="71"/>
    <n v="1.73"/>
    <n v="70"/>
    <n v="2.2200000000000002"/>
    <n v="71"/>
    <n v="3.02"/>
    <n v="71"/>
    <n v="2.6"/>
    <n v="0.01"/>
    <n v="86"/>
    <n v="82"/>
    <n v="78"/>
    <n v="76"/>
    <n v="76"/>
    <n v="73"/>
    <n v="71"/>
    <n v="71"/>
    <n v="71"/>
    <n v="70"/>
    <n v="71"/>
    <n v="71"/>
    <n v="1.78"/>
    <n v="2.9"/>
    <n v="2.66"/>
    <n v="1.65"/>
    <n v="1.97"/>
    <n v="2.38"/>
    <n v="2.64"/>
    <n v="2.23"/>
    <n v="1.73"/>
    <n v="2.2200000000000002"/>
    <n v="3.02"/>
    <n v="2.6"/>
    <n v="3.02"/>
    <n v="86"/>
    <n v="27.78"/>
    <n v="896"/>
    <b v="1"/>
    <s v="D4.5"/>
    <x v="125"/>
  </r>
  <r>
    <s v="D"/>
    <n v="380"/>
    <s v="Martinez"/>
    <n v="4.5"/>
    <n v="4.5"/>
    <s v="Man Utd"/>
    <n v="86"/>
    <n v="2.46"/>
    <n v="82"/>
    <n v="2.34"/>
    <n v="79"/>
    <n v="3.14"/>
    <n v="75"/>
    <n v="2.3199999999999998"/>
    <n v="73"/>
    <n v="2.2200000000000002"/>
    <n v="71"/>
    <n v="3.15"/>
    <n v="71"/>
    <n v="2.7"/>
    <n v="69"/>
    <n v="2.99"/>
    <n v="69"/>
    <n v="1.41"/>
    <n v="68"/>
    <n v="2.83"/>
    <n v="72"/>
    <n v="1.17"/>
    <n v="72"/>
    <n v="2.79"/>
    <n v="0"/>
    <n v="86"/>
    <n v="82"/>
    <n v="79"/>
    <n v="75"/>
    <n v="73"/>
    <n v="71"/>
    <n v="71"/>
    <n v="69"/>
    <n v="69"/>
    <n v="68"/>
    <n v="72"/>
    <n v="72"/>
    <n v="2.46"/>
    <n v="2.34"/>
    <n v="3.14"/>
    <n v="2.3199999999999998"/>
    <n v="2.2200000000000002"/>
    <n v="3.15"/>
    <n v="2.7"/>
    <n v="2.99"/>
    <n v="1.41"/>
    <n v="2.83"/>
    <n v="1.17"/>
    <n v="2.79"/>
    <n v="3.15"/>
    <n v="86"/>
    <n v="29.520000000000003"/>
    <n v="887"/>
    <b v="1"/>
    <s v="D4.5"/>
    <x v="126"/>
  </r>
  <r>
    <s v="D"/>
    <n v="594"/>
    <s v="Mazraoui"/>
    <n v="4.5999999999999996"/>
    <n v="4.5999999999999996"/>
    <s v="Man Utd"/>
    <n v="82"/>
    <n v="2.8"/>
    <n v="68"/>
    <n v="2.4300000000000002"/>
    <n v="32"/>
    <n v="1.57"/>
    <n v="31"/>
    <n v="1.3"/>
    <n v="32"/>
    <n v="1.3"/>
    <n v="35"/>
    <n v="1.84"/>
    <n v="37"/>
    <n v="1.74"/>
    <n v="38"/>
    <n v="2.04"/>
    <n v="35"/>
    <n v="1.02"/>
    <n v="36"/>
    <n v="1.84"/>
    <n v="38"/>
    <n v="0.95"/>
    <n v="36"/>
    <n v="1.76"/>
    <n v="0"/>
    <n v="82"/>
    <n v="68"/>
    <n v="32"/>
    <n v="31"/>
    <n v="32"/>
    <n v="35"/>
    <n v="37"/>
    <n v="38"/>
    <n v="35"/>
    <n v="36"/>
    <n v="38"/>
    <n v="36"/>
    <n v="2.8"/>
    <n v="2.4300000000000002"/>
    <n v="1.57"/>
    <n v="1.3"/>
    <n v="1.3"/>
    <n v="1.84"/>
    <n v="1.74"/>
    <n v="2.04"/>
    <n v="1.02"/>
    <n v="1.84"/>
    <n v="0.95"/>
    <n v="1.76"/>
    <n v="2.8"/>
    <n v="82"/>
    <n v="20.590000000000003"/>
    <n v="500"/>
    <b v="1"/>
    <s v="D4.6"/>
    <x v="126"/>
  </r>
  <r>
    <s v="D"/>
    <n v="295"/>
    <s v="Justin"/>
    <n v="4.5"/>
    <n v="4.5"/>
    <s v="Leicester"/>
    <n v="85"/>
    <n v="1.28"/>
    <n v="80"/>
    <n v="2.44"/>
    <n v="79"/>
    <n v="2.5299999999999998"/>
    <n v="76"/>
    <n v="2.77"/>
    <n v="75"/>
    <n v="2.4900000000000002"/>
    <n v="72"/>
    <n v="1.44"/>
    <n v="72"/>
    <n v="1.76"/>
    <n v="72"/>
    <n v="1.96"/>
    <n v="72"/>
    <n v="2.4"/>
    <n v="71"/>
    <n v="2.17"/>
    <n v="70"/>
    <n v="1.37"/>
    <n v="71"/>
    <n v="2.83"/>
    <n v="0"/>
    <n v="85"/>
    <n v="80"/>
    <n v="79"/>
    <n v="76"/>
    <n v="75"/>
    <n v="72"/>
    <n v="72"/>
    <n v="72"/>
    <n v="72"/>
    <n v="71"/>
    <n v="70"/>
    <n v="71"/>
    <n v="1.28"/>
    <n v="2.44"/>
    <n v="2.5299999999999998"/>
    <n v="2.77"/>
    <n v="2.4900000000000002"/>
    <n v="1.44"/>
    <n v="1.76"/>
    <n v="1.96"/>
    <n v="2.4"/>
    <n v="2.17"/>
    <n v="1.37"/>
    <n v="2.83"/>
    <n v="2.83"/>
    <n v="85"/>
    <n v="25.439999999999998"/>
    <n v="895"/>
    <b v="1"/>
    <s v="D4.5"/>
    <x v="127"/>
  </r>
  <r>
    <s v="D"/>
    <n v="296"/>
    <s v="Kristiansen"/>
    <n v="4.5"/>
    <n v="4.5"/>
    <s v="Leicester"/>
    <n v="82"/>
    <n v="1.23"/>
    <n v="80"/>
    <n v="2.38"/>
    <n v="76"/>
    <n v="2.39"/>
    <n v="75"/>
    <n v="2.68"/>
    <n v="74"/>
    <n v="2.42"/>
    <n v="73"/>
    <n v="1.44"/>
    <n v="72"/>
    <n v="1.74"/>
    <n v="68"/>
    <n v="1.86"/>
    <n v="69"/>
    <n v="2.29"/>
    <n v="68"/>
    <n v="2.0699999999999998"/>
    <n v="69"/>
    <n v="1.35"/>
    <n v="70"/>
    <n v="2.68"/>
    <n v="0"/>
    <n v="82"/>
    <n v="80"/>
    <n v="76"/>
    <n v="75"/>
    <n v="74"/>
    <n v="73"/>
    <n v="72"/>
    <n v="68"/>
    <n v="69"/>
    <n v="68"/>
    <n v="69"/>
    <n v="70"/>
    <n v="1.23"/>
    <n v="2.38"/>
    <n v="2.39"/>
    <n v="2.68"/>
    <n v="2.42"/>
    <n v="1.44"/>
    <n v="1.74"/>
    <n v="1.86"/>
    <n v="2.29"/>
    <n v="2.0699999999999998"/>
    <n v="1.35"/>
    <n v="2.68"/>
    <n v="2.68"/>
    <n v="82"/>
    <n v="24.53"/>
    <n v="876"/>
    <b v="1"/>
    <s v="D4.5"/>
    <x v="127"/>
  </r>
  <r>
    <s v="D"/>
    <n v="267"/>
    <s v="Davis"/>
    <n v="4.5"/>
    <n v="4.5"/>
    <s v="Ipswich"/>
    <n v="87"/>
    <n v="2.75"/>
    <n v="84"/>
    <n v="2.5299999999999998"/>
    <n v="82"/>
    <n v="3.56"/>
    <n v="81"/>
    <n v="2.35"/>
    <n v="79"/>
    <n v="3.48"/>
    <n v="79"/>
    <n v="1.4"/>
    <n v="77"/>
    <n v="2.27"/>
    <n v="79"/>
    <n v="2.4"/>
    <n v="78"/>
    <n v="2.94"/>
    <n v="78"/>
    <n v="2.99"/>
    <n v="76"/>
    <n v="2.59"/>
    <n v="76"/>
    <n v="2.2799999999999998"/>
    <n v="0"/>
    <n v="87"/>
    <n v="84"/>
    <n v="82"/>
    <n v="81"/>
    <n v="79"/>
    <n v="79"/>
    <n v="77"/>
    <n v="79"/>
    <n v="78"/>
    <n v="78"/>
    <n v="76"/>
    <n v="76"/>
    <n v="2.75"/>
    <n v="2.5299999999999998"/>
    <n v="3.56"/>
    <n v="2.35"/>
    <n v="3.48"/>
    <n v="1.4"/>
    <n v="2.27"/>
    <n v="2.4"/>
    <n v="2.94"/>
    <n v="2.99"/>
    <n v="2.59"/>
    <n v="2.2799999999999998"/>
    <n v="3.56"/>
    <n v="87"/>
    <n v="31.540000000000003"/>
    <n v="956"/>
    <b v="1"/>
    <s v="D4.5"/>
    <x v="128"/>
  </r>
  <r>
    <s v="D"/>
    <n v="191"/>
    <s v="Andersen"/>
    <n v="4.4000000000000004"/>
    <n v="4.4000000000000004"/>
    <s v="Fulham"/>
    <n v="89"/>
    <n v="2.67"/>
    <n v="88"/>
    <n v="1.18"/>
    <n v="86"/>
    <n v="2.71"/>
    <n v="86"/>
    <n v="2.75"/>
    <n v="84"/>
    <n v="3.02"/>
    <n v="81"/>
    <n v="2.35"/>
    <n v="81"/>
    <n v="3.33"/>
    <n v="80"/>
    <n v="1.46"/>
    <n v="81"/>
    <n v="2.62"/>
    <n v="80"/>
    <n v="1.88"/>
    <n v="79"/>
    <n v="1.18"/>
    <n v="78"/>
    <n v="3.23"/>
    <n v="0.01"/>
    <n v="89"/>
    <n v="88"/>
    <n v="86"/>
    <n v="86"/>
    <n v="84"/>
    <n v="81"/>
    <n v="81"/>
    <n v="80"/>
    <n v="81"/>
    <n v="80"/>
    <n v="79"/>
    <n v="78"/>
    <n v="2.67"/>
    <n v="1.18"/>
    <n v="2.71"/>
    <n v="2.75"/>
    <n v="3.02"/>
    <n v="2.35"/>
    <n v="3.33"/>
    <n v="1.46"/>
    <n v="2.62"/>
    <n v="1.88"/>
    <n v="1.18"/>
    <n v="3.23"/>
    <n v="3.33"/>
    <n v="89"/>
    <n v="28.38"/>
    <n v="993"/>
    <b v="1"/>
    <s v="D4.4"/>
    <x v="129"/>
  </r>
  <r>
    <s v="D"/>
    <n v="255"/>
    <s v="Robinson"/>
    <n v="4.7"/>
    <n v="4.7"/>
    <s v="Fulham"/>
    <n v="88"/>
    <n v="2.65"/>
    <n v="83"/>
    <n v="1.1599999999999999"/>
    <n v="81"/>
    <n v="2.63"/>
    <n v="79"/>
    <n v="2.64"/>
    <n v="76"/>
    <n v="2.88"/>
    <n v="76"/>
    <n v="2.25"/>
    <n v="76"/>
    <n v="3.16"/>
    <n v="73"/>
    <n v="1.37"/>
    <n v="74"/>
    <n v="2.4900000000000002"/>
    <n v="74"/>
    <n v="1.85"/>
    <n v="72"/>
    <n v="1.1599999999999999"/>
    <n v="71"/>
    <n v="3"/>
    <n v="0.38"/>
    <n v="88"/>
    <n v="83"/>
    <n v="81"/>
    <n v="79"/>
    <n v="76"/>
    <n v="76"/>
    <n v="76"/>
    <n v="73"/>
    <n v="74"/>
    <n v="74"/>
    <n v="72"/>
    <n v="71"/>
    <n v="2.65"/>
    <n v="1.1599999999999999"/>
    <n v="2.63"/>
    <n v="2.64"/>
    <n v="2.88"/>
    <n v="2.25"/>
    <n v="3.16"/>
    <n v="1.37"/>
    <n v="2.4900000000000002"/>
    <n v="1.85"/>
    <n v="1.1599999999999999"/>
    <n v="3"/>
    <n v="3.16"/>
    <n v="88"/>
    <n v="27.240000000000006"/>
    <n v="923"/>
    <b v="1"/>
    <s v="D4.7"/>
    <x v="129"/>
  </r>
  <r>
    <s v="D"/>
    <n v="231"/>
    <s v="Mykolenko"/>
    <n v="4.3"/>
    <n v="4.3"/>
    <s v="Everton"/>
    <n v="90"/>
    <n v="3.07"/>
    <n v="86"/>
    <n v="2.42"/>
    <n v="83"/>
    <n v="2.7"/>
    <n v="82"/>
    <n v="2.87"/>
    <n v="79"/>
    <n v="2.54"/>
    <n v="79"/>
    <n v="2.04"/>
    <n v="78"/>
    <n v="2.71"/>
    <n v="78"/>
    <n v="1.54"/>
    <n v="77"/>
    <n v="3.03"/>
    <n v="77"/>
    <n v="1.54"/>
    <n v="79"/>
    <n v="1.22"/>
    <n v="76"/>
    <n v="1.87"/>
    <n v="0.04"/>
    <n v="90"/>
    <n v="86"/>
    <n v="83"/>
    <n v="82"/>
    <n v="79"/>
    <n v="79"/>
    <n v="78"/>
    <n v="78"/>
    <n v="77"/>
    <n v="77"/>
    <n v="79"/>
    <n v="76"/>
    <n v="3.07"/>
    <n v="2.42"/>
    <n v="2.7"/>
    <n v="2.87"/>
    <n v="2.54"/>
    <n v="2.04"/>
    <n v="2.71"/>
    <n v="1.54"/>
    <n v="3.03"/>
    <n v="1.54"/>
    <n v="1.22"/>
    <n v="1.87"/>
    <n v="3.07"/>
    <n v="90"/>
    <n v="27.55"/>
    <n v="964"/>
    <b v="1"/>
    <s v="D4.3"/>
    <x v="130"/>
  </r>
  <r>
    <s v="D"/>
    <n v="238"/>
    <s v="Young"/>
    <n v="4.5"/>
    <n v="4.5"/>
    <s v="Everton"/>
    <n v="82"/>
    <n v="2.93"/>
    <n v="73"/>
    <n v="2.2200000000000002"/>
    <n v="64"/>
    <n v="2.25"/>
    <n v="57"/>
    <n v="2.14"/>
    <n v="55"/>
    <n v="1.88"/>
    <n v="54"/>
    <n v="1.54"/>
    <n v="51"/>
    <n v="1.91"/>
    <n v="53"/>
    <n v="1.18"/>
    <n v="53"/>
    <n v="2.21"/>
    <n v="52"/>
    <n v="1.18"/>
    <n v="50"/>
    <n v="0.9"/>
    <n v="52"/>
    <n v="1.39"/>
    <n v="0"/>
    <n v="82"/>
    <n v="73"/>
    <n v="64"/>
    <n v="57"/>
    <n v="55"/>
    <n v="54"/>
    <n v="51"/>
    <n v="53"/>
    <n v="53"/>
    <n v="52"/>
    <n v="50"/>
    <n v="52"/>
    <n v="2.93"/>
    <n v="2.2200000000000002"/>
    <n v="2.25"/>
    <n v="2.14"/>
    <n v="1.88"/>
    <n v="1.54"/>
    <n v="1.91"/>
    <n v="1.18"/>
    <n v="2.21"/>
    <n v="1.18"/>
    <n v="0.9"/>
    <n v="1.39"/>
    <n v="2.93"/>
    <n v="82"/>
    <n v="21.73"/>
    <n v="696"/>
    <b v="1"/>
    <s v="D4.5"/>
    <x v="130"/>
  </r>
  <r>
    <s v="D"/>
    <n v="200"/>
    <s v="Guéhi"/>
    <n v="4.4000000000000004"/>
    <n v="4.4000000000000004"/>
    <s v="Crystal Palace"/>
    <n v="92"/>
    <n v="2.94"/>
    <n v="90"/>
    <n v="1.84"/>
    <n v="88"/>
    <n v="2.68"/>
    <n v="87"/>
    <n v="2.1800000000000002"/>
    <n v="86"/>
    <n v="2.84"/>
    <n v="84"/>
    <n v="3.18"/>
    <n v="84"/>
    <n v="2.06"/>
    <n v="84"/>
    <n v="2.4"/>
    <n v="84"/>
    <n v="2.91"/>
    <n v="84"/>
    <n v="1.66"/>
    <n v="82"/>
    <n v="2.0699999999999998"/>
    <n v="82"/>
    <n v="2.0099999999999998"/>
    <n v="0.01"/>
    <n v="92"/>
    <n v="90"/>
    <n v="88"/>
    <n v="87"/>
    <n v="86"/>
    <n v="84"/>
    <n v="84"/>
    <n v="84"/>
    <n v="84"/>
    <n v="84"/>
    <n v="82"/>
    <n v="82"/>
    <n v="2.94"/>
    <n v="1.84"/>
    <n v="2.68"/>
    <n v="2.1800000000000002"/>
    <n v="2.84"/>
    <n v="3.18"/>
    <n v="2.06"/>
    <n v="2.4"/>
    <n v="2.91"/>
    <n v="1.66"/>
    <n v="2.0699999999999998"/>
    <n v="2.0099999999999998"/>
    <n v="3.18"/>
    <n v="92"/>
    <n v="28.769999999999996"/>
    <n v="1027"/>
    <b v="1"/>
    <s v="D4.4"/>
    <x v="131"/>
  </r>
  <r>
    <s v="D"/>
    <n v="650"/>
    <s v="Lacroix"/>
    <n v="4.5"/>
    <n v="4.5"/>
    <s v="Crystal Palace"/>
    <n v="82"/>
    <n v="2.71"/>
    <n v="75"/>
    <n v="1.58"/>
    <n v="69"/>
    <n v="2.11"/>
    <n v="66"/>
    <n v="1.66"/>
    <n v="64"/>
    <n v="2.16"/>
    <n v="65"/>
    <n v="2.37"/>
    <n v="62"/>
    <n v="1.54"/>
    <n v="58"/>
    <n v="1.7"/>
    <n v="57"/>
    <n v="1.98"/>
    <n v="58"/>
    <n v="1.17"/>
    <n v="57"/>
    <n v="1.44"/>
    <n v="58"/>
    <n v="1.42"/>
    <n v="0"/>
    <n v="82"/>
    <n v="75"/>
    <n v="69"/>
    <n v="66"/>
    <n v="64"/>
    <n v="65"/>
    <n v="62"/>
    <n v="58"/>
    <n v="57"/>
    <n v="58"/>
    <n v="57"/>
    <n v="58"/>
    <n v="2.71"/>
    <n v="1.58"/>
    <n v="2.11"/>
    <n v="1.66"/>
    <n v="2.16"/>
    <n v="2.37"/>
    <n v="1.54"/>
    <n v="1.7"/>
    <n v="1.98"/>
    <n v="1.17"/>
    <n v="1.44"/>
    <n v="1.42"/>
    <n v="2.71"/>
    <n v="82"/>
    <n v="21.839999999999996"/>
    <n v="771"/>
    <b v="1"/>
    <s v="D4.5"/>
    <x v="131"/>
  </r>
  <r>
    <s v="D"/>
    <n v="162"/>
    <s v="Colwill"/>
    <n v="4.5"/>
    <n v="4.5"/>
    <s v="Chelsea"/>
    <n v="88"/>
    <n v="3.23"/>
    <n v="86"/>
    <n v="3.67"/>
    <n v="83"/>
    <n v="1.68"/>
    <n v="81"/>
    <n v="2.77"/>
    <n v="80"/>
    <n v="2.15"/>
    <n v="82"/>
    <n v="2.34"/>
    <n v="79"/>
    <n v="3.04"/>
    <n v="80"/>
    <n v="2.92"/>
    <n v="78"/>
    <n v="3.05"/>
    <n v="78"/>
    <n v="1.81"/>
    <n v="78"/>
    <n v="3.27"/>
    <n v="78"/>
    <n v="2.98"/>
    <n v="0.01"/>
    <n v="88"/>
    <n v="86"/>
    <n v="83"/>
    <n v="81"/>
    <n v="80"/>
    <n v="82"/>
    <n v="79"/>
    <n v="80"/>
    <n v="78"/>
    <n v="78"/>
    <n v="78"/>
    <n v="78"/>
    <n v="3.23"/>
    <n v="3.67"/>
    <n v="1.68"/>
    <n v="2.77"/>
    <n v="2.15"/>
    <n v="2.34"/>
    <n v="3.04"/>
    <n v="2.92"/>
    <n v="3.05"/>
    <n v="1.81"/>
    <n v="3.27"/>
    <n v="2.98"/>
    <n v="3.67"/>
    <n v="88"/>
    <n v="32.909999999999997"/>
    <n v="971"/>
    <b v="1"/>
    <s v="D4.5"/>
    <x v="132"/>
  </r>
  <r>
    <s v="D"/>
    <n v="189"/>
    <s v="W.Fofana"/>
    <n v="4.5"/>
    <n v="4.5"/>
    <s v="Chelsea"/>
    <n v="78"/>
    <n v="2.87"/>
    <n v="73"/>
    <n v="3.11"/>
    <n v="70"/>
    <n v="1.41"/>
    <n v="69"/>
    <n v="2.35"/>
    <n v="63"/>
    <n v="1.7"/>
    <n v="64"/>
    <n v="1.87"/>
    <n v="61"/>
    <n v="2.41"/>
    <n v="62"/>
    <n v="2.2999999999999998"/>
    <n v="61"/>
    <n v="2.4300000000000002"/>
    <n v="62"/>
    <n v="1.46"/>
    <n v="62"/>
    <n v="2.56"/>
    <n v="62"/>
    <n v="2.39"/>
    <n v="0"/>
    <n v="78"/>
    <n v="73"/>
    <n v="70"/>
    <n v="69"/>
    <n v="63"/>
    <n v="64"/>
    <n v="61"/>
    <n v="62"/>
    <n v="61"/>
    <n v="62"/>
    <n v="62"/>
    <n v="62"/>
    <n v="2.87"/>
    <n v="3.11"/>
    <n v="1.41"/>
    <n v="2.35"/>
    <n v="1.7"/>
    <n v="1.87"/>
    <n v="2.41"/>
    <n v="2.2999999999999998"/>
    <n v="2.4300000000000002"/>
    <n v="1.46"/>
    <n v="2.56"/>
    <n v="2.39"/>
    <n v="3.11"/>
    <n v="78"/>
    <n v="26.86"/>
    <n v="787"/>
    <b v="1"/>
    <s v="D4.5"/>
    <x v="132"/>
  </r>
  <r>
    <s v="D"/>
    <n v="120"/>
    <s v="Dunk"/>
    <n v="4.5999999999999996"/>
    <n v="4.5"/>
    <s v="Brighton"/>
    <n v="92"/>
    <n v="2.2400000000000002"/>
    <n v="89"/>
    <n v="2.61"/>
    <n v="88"/>
    <n v="2.2999999999999998"/>
    <n v="87"/>
    <n v="4.13"/>
    <n v="86"/>
    <n v="1.64"/>
    <n v="85"/>
    <n v="2.0499999999999998"/>
    <n v="84"/>
    <n v="2.87"/>
    <n v="84"/>
    <n v="4.01"/>
    <n v="82"/>
    <n v="2.87"/>
    <n v="84"/>
    <n v="3.26"/>
    <n v="82"/>
    <n v="3.46"/>
    <n v="82"/>
    <n v="2.7"/>
    <n v="0.45"/>
    <n v="92"/>
    <n v="89"/>
    <n v="88"/>
    <n v="87"/>
    <n v="86"/>
    <n v="85"/>
    <n v="84"/>
    <n v="84"/>
    <n v="82"/>
    <n v="84"/>
    <n v="82"/>
    <n v="82"/>
    <n v="2.2400000000000002"/>
    <n v="2.61"/>
    <n v="2.2999999999999998"/>
    <n v="4.13"/>
    <n v="1.64"/>
    <n v="2.0499999999999998"/>
    <n v="2.87"/>
    <n v="4.01"/>
    <n v="2.87"/>
    <n v="3.26"/>
    <n v="3.46"/>
    <n v="2.7"/>
    <n v="4.13"/>
    <n v="92"/>
    <n v="34.140000000000008"/>
    <n v="1025"/>
    <b v="1"/>
    <s v="D4.5"/>
    <x v="133"/>
  </r>
  <r>
    <s v="D"/>
    <n v="144"/>
    <s v="Van Hecke"/>
    <n v="4.5"/>
    <n v="4.5"/>
    <s v="Brighton"/>
    <n v="91"/>
    <n v="1.95"/>
    <n v="87"/>
    <n v="2.27"/>
    <n v="84"/>
    <n v="1.94"/>
    <n v="83"/>
    <n v="3.54"/>
    <n v="83"/>
    <n v="1.41"/>
    <n v="82"/>
    <n v="1.79"/>
    <n v="83"/>
    <n v="2.5499999999999998"/>
    <n v="81"/>
    <n v="3.49"/>
    <n v="79"/>
    <n v="2.5299999999999998"/>
    <n v="79"/>
    <n v="2.83"/>
    <n v="79"/>
    <n v="2.96"/>
    <n v="79"/>
    <n v="2.35"/>
    <n v="0"/>
    <n v="91"/>
    <n v="87"/>
    <n v="84"/>
    <n v="83"/>
    <n v="83"/>
    <n v="82"/>
    <n v="83"/>
    <n v="81"/>
    <n v="79"/>
    <n v="79"/>
    <n v="79"/>
    <n v="79"/>
    <n v="1.95"/>
    <n v="2.27"/>
    <n v="1.94"/>
    <n v="3.54"/>
    <n v="1.41"/>
    <n v="1.79"/>
    <n v="2.5499999999999998"/>
    <n v="3.49"/>
    <n v="2.5299999999999998"/>
    <n v="2.83"/>
    <n v="2.96"/>
    <n v="2.35"/>
    <n v="3.54"/>
    <n v="91"/>
    <n v="29.61"/>
    <n v="990"/>
    <b v="1"/>
    <s v="D4.5"/>
    <x v="133"/>
  </r>
  <r>
    <s v="D"/>
    <n v="104"/>
    <s v="Pinnock"/>
    <n v="4.5"/>
    <n v="4.5"/>
    <s v="Brentford"/>
    <n v="90"/>
    <n v="3.06"/>
    <n v="87"/>
    <n v="3.35"/>
    <n v="84"/>
    <n v="1.79"/>
    <n v="84"/>
    <n v="3.59"/>
    <n v="82"/>
    <n v="2.46"/>
    <n v="79"/>
    <n v="2.85"/>
    <n v="79"/>
    <n v="2.58"/>
    <n v="80"/>
    <n v="3.24"/>
    <n v="80"/>
    <n v="1.91"/>
    <n v="79"/>
    <n v="2.2400000000000002"/>
    <n v="80"/>
    <n v="1.49"/>
    <n v="81"/>
    <n v="3.02"/>
    <n v="0.02"/>
    <n v="90"/>
    <n v="87"/>
    <n v="84"/>
    <n v="84"/>
    <n v="82"/>
    <n v="79"/>
    <n v="79"/>
    <n v="80"/>
    <n v="80"/>
    <n v="79"/>
    <n v="80"/>
    <n v="81"/>
    <n v="3.06"/>
    <n v="3.35"/>
    <n v="1.79"/>
    <n v="3.59"/>
    <n v="2.46"/>
    <n v="2.85"/>
    <n v="2.58"/>
    <n v="3.24"/>
    <n v="1.91"/>
    <n v="2.2400000000000002"/>
    <n v="1.49"/>
    <n v="3.02"/>
    <n v="3.59"/>
    <n v="90"/>
    <n v="31.58"/>
    <n v="985"/>
    <b v="1"/>
    <s v="D4.5"/>
    <x v="134"/>
  </r>
  <r>
    <s v="D"/>
    <n v="88"/>
    <s v="Collins"/>
    <n v="4.5"/>
    <n v="4.5"/>
    <s v="Brentford"/>
    <n v="84"/>
    <n v="2.83"/>
    <n v="83"/>
    <n v="3.2"/>
    <n v="77"/>
    <n v="1.67"/>
    <n v="74"/>
    <n v="3.16"/>
    <n v="74"/>
    <n v="2.17"/>
    <n v="73"/>
    <n v="2.62"/>
    <n v="73"/>
    <n v="2.35"/>
    <n v="71"/>
    <n v="2.88"/>
    <n v="72"/>
    <n v="1.74"/>
    <n v="71"/>
    <n v="2.0299999999999998"/>
    <n v="70"/>
    <n v="1.28"/>
    <n v="69"/>
    <n v="2.63"/>
    <n v="0"/>
    <n v="84"/>
    <n v="83"/>
    <n v="77"/>
    <n v="74"/>
    <n v="74"/>
    <n v="73"/>
    <n v="73"/>
    <n v="71"/>
    <n v="72"/>
    <n v="71"/>
    <n v="70"/>
    <n v="69"/>
    <n v="2.83"/>
    <n v="3.2"/>
    <n v="1.67"/>
    <n v="3.16"/>
    <n v="2.17"/>
    <n v="2.62"/>
    <n v="2.35"/>
    <n v="2.88"/>
    <n v="1.74"/>
    <n v="2.0299999999999998"/>
    <n v="1.28"/>
    <n v="2.63"/>
    <n v="3.2"/>
    <n v="84"/>
    <n v="28.56"/>
    <n v="891"/>
    <b v="1"/>
    <s v="D4.5"/>
    <x v="134"/>
  </r>
  <r>
    <s v="D"/>
    <n v="70"/>
    <s v="Kerkez"/>
    <n v="4.5"/>
    <n v="4.5"/>
    <s v="Bournemouth"/>
    <n v="81"/>
    <n v="3.53"/>
    <n v="81"/>
    <n v="2.92"/>
    <n v="79"/>
    <n v="1.95"/>
    <n v="77"/>
    <n v="1.94"/>
    <n v="76"/>
    <n v="1.58"/>
    <n v="75"/>
    <n v="2.2999999999999998"/>
    <n v="72"/>
    <n v="2.5099999999999998"/>
    <n v="73"/>
    <n v="2.56"/>
    <n v="71"/>
    <n v="1.94"/>
    <n v="69"/>
    <n v="2.56"/>
    <n v="71"/>
    <n v="2.62"/>
    <n v="72"/>
    <n v="1.66"/>
    <n v="0"/>
    <n v="81"/>
    <n v="81"/>
    <n v="79"/>
    <n v="77"/>
    <n v="76"/>
    <n v="75"/>
    <n v="72"/>
    <n v="73"/>
    <n v="71"/>
    <n v="69"/>
    <n v="71"/>
    <n v="72"/>
    <n v="3.53"/>
    <n v="2.92"/>
    <n v="1.95"/>
    <n v="1.94"/>
    <n v="1.58"/>
    <n v="2.2999999999999998"/>
    <n v="2.5099999999999998"/>
    <n v="2.56"/>
    <n v="1.94"/>
    <n v="2.56"/>
    <n v="2.62"/>
    <n v="1.66"/>
    <n v="3.53"/>
    <n v="81"/>
    <n v="28.069999999999997"/>
    <n v="897"/>
    <b v="1"/>
    <s v="D4.5"/>
    <x v="135"/>
  </r>
  <r>
    <s v="D"/>
    <n v="85"/>
    <s v="Zabarnyi"/>
    <n v="4.5"/>
    <n v="4.5"/>
    <s v="Bournemouth"/>
    <n v="85"/>
    <n v="3.01"/>
    <n v="86"/>
    <n v="2.59"/>
    <n v="80"/>
    <n v="1.67"/>
    <n v="80"/>
    <n v="1.67"/>
    <n v="80"/>
    <n v="1.37"/>
    <n v="78"/>
    <n v="2.0099999999999998"/>
    <n v="78"/>
    <n v="2.25"/>
    <n v="79"/>
    <n v="2.34"/>
    <n v="78"/>
    <n v="1.68"/>
    <n v="76"/>
    <n v="2.33"/>
    <n v="78"/>
    <n v="2.4"/>
    <n v="76"/>
    <n v="1.4"/>
    <n v="0"/>
    <n v="85"/>
    <n v="86"/>
    <n v="80"/>
    <n v="80"/>
    <n v="80"/>
    <n v="78"/>
    <n v="78"/>
    <n v="79"/>
    <n v="78"/>
    <n v="76"/>
    <n v="78"/>
    <n v="76"/>
    <n v="3.01"/>
    <n v="2.59"/>
    <n v="1.67"/>
    <n v="1.67"/>
    <n v="1.37"/>
    <n v="2.0099999999999998"/>
    <n v="2.25"/>
    <n v="2.34"/>
    <n v="1.68"/>
    <n v="2.33"/>
    <n v="2.4"/>
    <n v="1.4"/>
    <n v="3.01"/>
    <n v="86"/>
    <n v="24.719999999999992"/>
    <n v="954"/>
    <b v="1"/>
    <s v="D4.5"/>
    <x v="135"/>
  </r>
  <r>
    <s v="D"/>
    <n v="44"/>
    <s v="Konsa"/>
    <n v="4.5"/>
    <n v="4.5"/>
    <s v="Aston Villa"/>
    <n v="91"/>
    <n v="3.38"/>
    <n v="88"/>
    <n v="2.69"/>
    <n v="86"/>
    <n v="2.75"/>
    <n v="86"/>
    <n v="3.31"/>
    <n v="85"/>
    <n v="1.74"/>
    <n v="85"/>
    <n v="1.47"/>
    <n v="84"/>
    <n v="3.28"/>
    <n v="83"/>
    <n v="1.8"/>
    <n v="83"/>
    <n v="3.19"/>
    <n v="83"/>
    <n v="3.57"/>
    <n v="82"/>
    <n v="2.73"/>
    <n v="81"/>
    <n v="1.79"/>
    <n v="0.65"/>
    <n v="91"/>
    <n v="88"/>
    <n v="86"/>
    <n v="86"/>
    <n v="85"/>
    <n v="85"/>
    <n v="84"/>
    <n v="83"/>
    <n v="83"/>
    <n v="83"/>
    <n v="82"/>
    <n v="81"/>
    <n v="3.38"/>
    <n v="2.69"/>
    <n v="2.75"/>
    <n v="3.31"/>
    <n v="1.74"/>
    <n v="1.47"/>
    <n v="3.28"/>
    <n v="1.8"/>
    <n v="3.19"/>
    <n v="3.57"/>
    <n v="2.73"/>
    <n v="1.79"/>
    <n v="3.57"/>
    <n v="91"/>
    <n v="31.700000000000003"/>
    <n v="1017"/>
    <b v="1"/>
    <s v="D4.5"/>
    <x v="136"/>
  </r>
  <r>
    <s v="D"/>
    <n v="52"/>
    <s v="Pau"/>
    <n v="4.5"/>
    <n v="4.5"/>
    <s v="Aston Villa"/>
    <n v="88"/>
    <n v="3.28"/>
    <n v="81"/>
    <n v="2.4900000000000002"/>
    <n v="77"/>
    <n v="2.5"/>
    <n v="77"/>
    <n v="2.96"/>
    <n v="76"/>
    <n v="1.63"/>
    <n v="75"/>
    <n v="1.35"/>
    <n v="75"/>
    <n v="2.92"/>
    <n v="72"/>
    <n v="1.62"/>
    <n v="71"/>
    <n v="2.77"/>
    <n v="72"/>
    <n v="3.15"/>
    <n v="71"/>
    <n v="2.37"/>
    <n v="73"/>
    <n v="1.65"/>
    <n v="0.01"/>
    <n v="88"/>
    <n v="81"/>
    <n v="77"/>
    <n v="77"/>
    <n v="76"/>
    <n v="75"/>
    <n v="75"/>
    <n v="72"/>
    <n v="71"/>
    <n v="72"/>
    <n v="71"/>
    <n v="73"/>
    <n v="3.28"/>
    <n v="2.4900000000000002"/>
    <n v="2.5"/>
    <n v="2.96"/>
    <n v="1.63"/>
    <n v="1.35"/>
    <n v="2.92"/>
    <n v="1.62"/>
    <n v="2.77"/>
    <n v="3.15"/>
    <n v="2.37"/>
    <n v="1.65"/>
    <n v="3.28"/>
    <n v="88"/>
    <n v="28.689999999999998"/>
    <n v="908"/>
    <b v="1"/>
    <s v="D4.5"/>
    <x v="136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890C9-D747-2C41-8D79-4F73A0C7BC66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42" firstHeaderRow="0" firstDataRow="1" firstDataCol="1"/>
  <pivotFields count="62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287">
        <item m="1" x="166"/>
        <item m="1" x="163"/>
        <item m="1" x="164"/>
        <item m="1" x="165"/>
        <item x="136"/>
        <item x="135"/>
        <item x="134"/>
        <item x="133"/>
        <item x="132"/>
        <item x="131"/>
        <item x="129"/>
        <item x="128"/>
        <item x="127"/>
        <item x="126"/>
        <item x="125"/>
        <item x="124"/>
        <item x="123"/>
        <item x="122"/>
        <item x="121"/>
        <item x="120"/>
        <item m="1" x="263"/>
        <item m="1" x="272"/>
        <item m="1" x="174"/>
        <item m="1" x="175"/>
        <item m="1" x="176"/>
        <item m="1" x="173"/>
        <item m="1" x="273"/>
        <item m="1" x="147"/>
        <item x="119"/>
        <item x="118"/>
        <item x="117"/>
        <item m="1" x="139"/>
        <item m="1" x="177"/>
        <item m="1" x="181"/>
        <item m="1" x="180"/>
        <item x="116"/>
        <item x="114"/>
        <item m="1" x="182"/>
        <item x="112"/>
        <item x="111"/>
        <item x="110"/>
        <item x="108"/>
        <item x="107"/>
        <item x="106"/>
        <item x="105"/>
        <item x="104"/>
        <item x="103"/>
        <item x="102"/>
        <item x="101"/>
        <item m="1" x="274"/>
        <item x="99"/>
        <item m="1" x="183"/>
        <item m="1" x="185"/>
        <item m="1" x="264"/>
        <item m="1" x="277"/>
        <item x="98"/>
        <item x="95"/>
        <item m="1" x="149"/>
        <item x="93"/>
        <item m="1" x="186"/>
        <item m="1" x="266"/>
        <item m="1" x="188"/>
        <item m="1" x="189"/>
        <item m="1" x="192"/>
        <item m="1" x="190"/>
        <item m="1" x="150"/>
        <item x="92"/>
        <item m="1" x="194"/>
        <item m="1" x="276"/>
        <item m="1" x="193"/>
        <item x="90"/>
        <item m="1" x="196"/>
        <item m="1" x="195"/>
        <item m="1" x="197"/>
        <item m="1" x="198"/>
        <item m="1" x="199"/>
        <item x="89"/>
        <item x="88"/>
        <item m="1" x="200"/>
        <item m="1" x="275"/>
        <item m="1" x="201"/>
        <item x="80"/>
        <item m="1" x="202"/>
        <item x="77"/>
        <item m="1" x="203"/>
        <item x="76"/>
        <item m="1" x="205"/>
        <item m="1" x="208"/>
        <item m="1" x="207"/>
        <item m="1" x="209"/>
        <item x="73"/>
        <item x="72"/>
        <item x="71"/>
        <item x="70"/>
        <item x="69"/>
        <item x="67"/>
        <item x="66"/>
        <item x="64"/>
        <item m="1" x="210"/>
        <item x="62"/>
        <item x="61"/>
        <item x="60"/>
        <item x="59"/>
        <item x="58"/>
        <item x="56"/>
        <item x="55"/>
        <item x="54"/>
        <item x="53"/>
        <item m="1" x="259"/>
        <item x="51"/>
        <item x="50"/>
        <item m="1" x="278"/>
        <item m="1" x="261"/>
        <item m="1" x="145"/>
        <item m="1" x="212"/>
        <item m="1" x="267"/>
        <item m="1" x="224"/>
        <item m="1" x="268"/>
        <item m="1" x="221"/>
        <item m="1" x="222"/>
        <item m="1" x="225"/>
        <item m="1" x="223"/>
        <item m="1" x="218"/>
        <item m="1" x="285"/>
        <item x="46"/>
        <item x="45"/>
        <item x="44"/>
        <item x="43"/>
        <item x="41"/>
        <item x="39"/>
        <item m="1" x="156"/>
        <item m="1" x="226"/>
        <item m="1" x="284"/>
        <item x="36"/>
        <item x="35"/>
        <item x="34"/>
        <item x="33"/>
        <item x="32"/>
        <item m="1" x="158"/>
        <item x="31"/>
        <item x="30"/>
        <item x="29"/>
        <item m="1" x="286"/>
        <item m="1" x="230"/>
        <item m="1" x="282"/>
        <item m="1" x="236"/>
        <item m="1" x="243"/>
        <item m="1" x="239"/>
        <item m="1" x="240"/>
        <item m="1" x="237"/>
        <item m="1" x="241"/>
        <item m="1" x="242"/>
        <item m="1" x="238"/>
        <item m="1" x="283"/>
        <item x="24"/>
        <item x="23"/>
        <item x="22"/>
        <item x="21"/>
        <item x="18"/>
        <item m="1" x="281"/>
        <item m="1" x="245"/>
        <item m="1" x="244"/>
        <item m="1" x="250"/>
        <item m="1" x="248"/>
        <item m="1" x="249"/>
        <item x="13"/>
        <item x="12"/>
        <item m="1" x="251"/>
        <item m="1" x="252"/>
        <item x="9"/>
        <item x="8"/>
        <item m="1" x="253"/>
        <item m="1" x="162"/>
        <item m="1" x="280"/>
        <item m="1" x="256"/>
        <item m="1" x="279"/>
        <item m="1" x="258"/>
        <item x="137"/>
        <item m="1" x="169"/>
        <item m="1" x="168"/>
        <item x="130"/>
        <item m="1" x="171"/>
        <item m="1" x="265"/>
        <item m="1" x="143"/>
        <item m="1" x="206"/>
        <item m="1" x="213"/>
        <item m="1" x="262"/>
        <item m="1" x="271"/>
        <item m="1" x="214"/>
        <item m="1" x="216"/>
        <item m="1" x="217"/>
        <item m="1" x="220"/>
        <item m="1" x="269"/>
        <item m="1" x="270"/>
        <item m="1" x="229"/>
        <item m="1" x="231"/>
        <item m="1" x="232"/>
        <item m="1" x="233"/>
        <item m="1" x="235"/>
        <item m="1" x="246"/>
        <item m="1" x="247"/>
        <item m="1" x="254"/>
        <item m="1" x="255"/>
        <item m="1" x="257"/>
        <item m="1" x="260"/>
        <item m="1" x="167"/>
        <item m="1" x="170"/>
        <item m="1" x="172"/>
        <item m="1" x="178"/>
        <item m="1" x="179"/>
        <item m="1" x="184"/>
        <item m="1" x="187"/>
        <item m="1" x="191"/>
        <item m="1" x="204"/>
        <item m="1" x="155"/>
        <item m="1" x="211"/>
        <item m="1" x="215"/>
        <item m="1" x="219"/>
        <item m="1" x="227"/>
        <item m="1" x="228"/>
        <item m="1" x="234"/>
        <item x="113"/>
        <item x="109"/>
        <item x="115"/>
        <item m="1" x="148"/>
        <item m="1" x="151"/>
        <item m="1" x="142"/>
        <item x="94"/>
        <item x="83"/>
        <item x="85"/>
        <item x="84"/>
        <item x="87"/>
        <item x="79"/>
        <item m="1" x="154"/>
        <item m="1" x="152"/>
        <item m="1" x="153"/>
        <item x="78"/>
        <item x="81"/>
        <item x="82"/>
        <item x="75"/>
        <item x="74"/>
        <item x="68"/>
        <item x="65"/>
        <item x="63"/>
        <item x="57"/>
        <item x="52"/>
        <item x="49"/>
        <item x="48"/>
        <item x="38"/>
        <item m="1" x="157"/>
        <item x="42"/>
        <item x="40"/>
        <item x="37"/>
        <item m="1" x="161"/>
        <item m="1" x="160"/>
        <item x="15"/>
        <item x="26"/>
        <item x="17"/>
        <item m="1" x="159"/>
        <item x="25"/>
        <item x="20"/>
        <item x="19"/>
        <item x="16"/>
        <item x="7"/>
        <item x="5"/>
        <item x="4"/>
        <item x="6"/>
        <item x="10"/>
        <item x="11"/>
        <item m="1" x="146"/>
        <item x="3"/>
        <item x="0"/>
        <item m="1" x="138"/>
        <item m="1" x="140"/>
        <item m="1" x="141"/>
        <item x="96"/>
        <item x="97"/>
        <item x="86"/>
        <item x="91"/>
        <item x="100"/>
        <item m="1" x="144"/>
        <item x="47"/>
        <item x="27"/>
        <item x="1"/>
        <item x="14"/>
        <item x="28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1"/>
  </rowFields>
  <rowItems count="139">
    <i>
      <x v="248"/>
    </i>
    <i>
      <x v="134"/>
    </i>
    <i>
      <x v="124"/>
    </i>
    <i>
      <x v="5"/>
    </i>
    <i>
      <x v="158"/>
    </i>
    <i>
      <x v="6"/>
    </i>
    <i>
      <x v="271"/>
    </i>
    <i>
      <x v="7"/>
    </i>
    <i>
      <x v="128"/>
    </i>
    <i>
      <x v="8"/>
    </i>
    <i>
      <x v="156"/>
    </i>
    <i>
      <x v="9"/>
    </i>
    <i>
      <x v="222"/>
    </i>
    <i>
      <x v="10"/>
    </i>
    <i>
      <x v="261"/>
    </i>
    <i>
      <x v="12"/>
    </i>
    <i>
      <x v="285"/>
    </i>
    <i>
      <x v="13"/>
    </i>
    <i>
      <x v="125"/>
    </i>
    <i>
      <x v="15"/>
    </i>
    <i>
      <x v="4"/>
    </i>
    <i>
      <x v="18"/>
    </i>
    <i>
      <x v="155"/>
    </i>
    <i>
      <x v="19"/>
    </i>
    <i>
      <x v="157"/>
    </i>
    <i>
      <x v="39"/>
    </i>
    <i>
      <x v="180"/>
    </i>
    <i>
      <x v="40"/>
    </i>
    <i>
      <x v="223"/>
    </i>
    <i>
      <x v="42"/>
    </i>
    <i>
      <x v="257"/>
    </i>
    <i>
      <x v="43"/>
    </i>
    <i>
      <x v="263"/>
    </i>
    <i>
      <x v="45"/>
    </i>
    <i>
      <x v="282"/>
    </i>
    <i>
      <x v="46"/>
    </i>
    <i>
      <x v="83"/>
    </i>
    <i>
      <x v="129"/>
    </i>
    <i>
      <x v="242"/>
    </i>
    <i>
      <x v="283"/>
    </i>
    <i>
      <x v="262"/>
    </i>
    <i>
      <x v="77"/>
    </i>
    <i>
      <x v="231"/>
    </i>
    <i>
      <x v="81"/>
    </i>
    <i>
      <x v="251"/>
    </i>
    <i>
      <x v="30"/>
    </i>
    <i>
      <x v="58"/>
    </i>
    <i>
      <x v="85"/>
    </i>
    <i>
      <x v="227"/>
    </i>
    <i>
      <x v="90"/>
    </i>
    <i>
      <x v="238"/>
    </i>
    <i>
      <x v="91"/>
    </i>
    <i>
      <x v="246"/>
    </i>
    <i>
      <x v="92"/>
    </i>
    <i>
      <x v="50"/>
    </i>
    <i>
      <x v="93"/>
    </i>
    <i>
      <x v="266"/>
    </i>
    <i>
      <x v="94"/>
    </i>
    <i>
      <x v="278"/>
    </i>
    <i>
      <x v="95"/>
    </i>
    <i>
      <x v="29"/>
    </i>
    <i>
      <x v="96"/>
    </i>
    <i>
      <x v="229"/>
    </i>
    <i>
      <x v="97"/>
    </i>
    <i>
      <x v="236"/>
    </i>
    <i>
      <x v="99"/>
    </i>
    <i>
      <x v="240"/>
    </i>
    <i>
      <x v="100"/>
    </i>
    <i>
      <x v="244"/>
    </i>
    <i>
      <x v="101"/>
    </i>
    <i>
      <x v="48"/>
    </i>
    <i>
      <x v="102"/>
    </i>
    <i>
      <x v="255"/>
    </i>
    <i>
      <x v="103"/>
    </i>
    <i>
      <x v="260"/>
    </i>
    <i>
      <x v="104"/>
    </i>
    <i>
      <x v="264"/>
    </i>
    <i>
      <x v="105"/>
    </i>
    <i>
      <x v="268"/>
    </i>
    <i>
      <x v="106"/>
    </i>
    <i>
      <x v="276"/>
    </i>
    <i>
      <x v="107"/>
    </i>
    <i>
      <x v="281"/>
    </i>
    <i>
      <x v="109"/>
    </i>
    <i>
      <x v="70"/>
    </i>
    <i>
      <x v="110"/>
    </i>
    <i>
      <x v="47"/>
    </i>
    <i>
      <x v="35"/>
    </i>
    <i>
      <x v="228"/>
    </i>
    <i>
      <x v="36"/>
    </i>
    <i>
      <x v="230"/>
    </i>
    <i>
      <x v="126"/>
    </i>
    <i>
      <x v="232"/>
    </i>
    <i>
      <x v="127"/>
    </i>
    <i>
      <x v="237"/>
    </i>
    <i>
      <x v="38"/>
    </i>
    <i>
      <x v="239"/>
    </i>
    <i>
      <x v="286"/>
    </i>
    <i>
      <x v="241"/>
    </i>
    <i>
      <x v="16"/>
    </i>
    <i>
      <x v="243"/>
    </i>
    <i>
      <x v="17"/>
    </i>
    <i>
      <x v="245"/>
    </i>
    <i>
      <x v="135"/>
    </i>
    <i>
      <x v="247"/>
    </i>
    <i>
      <x v="136"/>
    </i>
    <i>
      <x v="250"/>
    </i>
    <i>
      <x v="137"/>
    </i>
    <i>
      <x v="252"/>
    </i>
    <i>
      <x v="139"/>
    </i>
    <i>
      <x v="256"/>
    </i>
    <i>
      <x v="140"/>
    </i>
    <i>
      <x v="259"/>
    </i>
    <i>
      <x v="141"/>
    </i>
    <i>
      <x v="55"/>
    </i>
    <i>
      <x v="154"/>
    </i>
    <i>
      <x v="56"/>
    </i>
    <i>
      <x v="41"/>
    </i>
    <i>
      <x v="265"/>
    </i>
    <i>
      <x v="14"/>
    </i>
    <i>
      <x v="267"/>
    </i>
    <i>
      <x v="11"/>
    </i>
    <i>
      <x v="270"/>
    </i>
    <i>
      <x v="44"/>
    </i>
    <i>
      <x v="275"/>
    </i>
    <i>
      <x v="165"/>
    </i>
    <i>
      <x v="277"/>
    </i>
    <i>
      <x v="166"/>
    </i>
    <i>
      <x v="279"/>
    </i>
    <i>
      <x v="169"/>
    </i>
    <i>
      <x v="66"/>
    </i>
    <i>
      <x v="170"/>
    </i>
    <i>
      <x v="284"/>
    </i>
    <i>
      <x v="28"/>
    </i>
    <i>
      <x v="76"/>
    </i>
    <i>
      <x v="221"/>
    </i>
    <i>
      <x v="133"/>
    </i>
    <i>
      <x v="17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Name" fld="2" subtotal="count" baseField="0" baseItem="0"/>
    <dataField name="Max. of Max EV" fld="55" subtotal="max" baseField="0" baseItem="0"/>
    <dataField name="Max. of Max Mins" fld="56" subtotal="max" baseField="0" baseItem="0"/>
    <dataField name="Max. of Sum EV" fld="57" subtotal="max" baseField="0" baseItem="0"/>
    <dataField name="Max. of Sum Mins" fld="5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0A31-FE4D-3948-9B7A-34C26096B640}">
  <dimension ref="A3:F142"/>
  <sheetViews>
    <sheetView workbookViewId="0">
      <selection activeCell="H31" sqref="H31"/>
    </sheetView>
  </sheetViews>
  <sheetFormatPr baseColWidth="10" defaultRowHeight="16" x14ac:dyDescent="0.2"/>
  <cols>
    <col min="1" max="1" width="17" bestFit="1" customWidth="1"/>
    <col min="2" max="2" width="13.5" bestFit="1" customWidth="1"/>
    <col min="3" max="3" width="13.1640625" bestFit="1" customWidth="1"/>
    <col min="4" max="4" width="15" bestFit="1" customWidth="1"/>
    <col min="5" max="5" width="13.5" bestFit="1" customWidth="1"/>
    <col min="6" max="16" width="15.33203125" bestFit="1" customWidth="1"/>
    <col min="17" max="17" width="18" bestFit="1" customWidth="1"/>
    <col min="18" max="18" width="17.6640625" bestFit="1" customWidth="1"/>
    <col min="19" max="19" width="19.5" bestFit="1" customWidth="1"/>
    <col min="20" max="20" width="18" bestFit="1" customWidth="1"/>
    <col min="21" max="22" width="19.83203125" bestFit="1" customWidth="1"/>
    <col min="23" max="23" width="17.6640625" bestFit="1" customWidth="1"/>
    <col min="24" max="24" width="19.5" bestFit="1" customWidth="1"/>
    <col min="25" max="25" width="18" bestFit="1" customWidth="1"/>
    <col min="26" max="26" width="19.83203125" bestFit="1" customWidth="1"/>
    <col min="27" max="2061" width="15.33203125" bestFit="1" customWidth="1"/>
    <col min="2062" max="2062" width="18" bestFit="1" customWidth="1"/>
    <col min="2063" max="2063" width="17.6640625" bestFit="1" customWidth="1"/>
    <col min="2064" max="2064" width="19.5" bestFit="1" customWidth="1"/>
    <col min="2065" max="2065" width="18" bestFit="1" customWidth="1"/>
    <col min="2066" max="2066" width="19.83203125" bestFit="1" customWidth="1"/>
  </cols>
  <sheetData>
    <row r="3" spans="1:6" x14ac:dyDescent="0.2">
      <c r="A3" s="1" t="s">
        <v>221</v>
      </c>
      <c r="B3" t="s">
        <v>219</v>
      </c>
      <c r="C3" t="s">
        <v>246</v>
      </c>
      <c r="D3" t="s">
        <v>247</v>
      </c>
      <c r="E3" t="s">
        <v>248</v>
      </c>
      <c r="F3" t="s">
        <v>249</v>
      </c>
    </row>
    <row r="4" spans="1:6" x14ac:dyDescent="0.2">
      <c r="A4" t="s">
        <v>371</v>
      </c>
      <c r="B4">
        <v>2</v>
      </c>
      <c r="C4">
        <v>3.48</v>
      </c>
      <c r="D4">
        <v>76</v>
      </c>
      <c r="E4">
        <v>33.89</v>
      </c>
      <c r="F4">
        <v>799</v>
      </c>
    </row>
    <row r="5" spans="1:6" x14ac:dyDescent="0.2">
      <c r="A5" t="s">
        <v>326</v>
      </c>
      <c r="B5">
        <v>2</v>
      </c>
      <c r="C5">
        <v>2.98</v>
      </c>
      <c r="D5">
        <v>88</v>
      </c>
      <c r="E5">
        <v>26.1</v>
      </c>
      <c r="F5">
        <v>898</v>
      </c>
    </row>
    <row r="6" spans="1:6" x14ac:dyDescent="0.2">
      <c r="A6" t="s">
        <v>287</v>
      </c>
      <c r="B6">
        <v>2</v>
      </c>
      <c r="C6">
        <v>3.44</v>
      </c>
      <c r="D6">
        <v>83</v>
      </c>
      <c r="E6">
        <v>34.78</v>
      </c>
      <c r="F6">
        <v>865</v>
      </c>
    </row>
    <row r="7" spans="1:6" x14ac:dyDescent="0.2">
      <c r="A7" t="s">
        <v>286</v>
      </c>
      <c r="B7">
        <v>2</v>
      </c>
      <c r="C7">
        <v>3.53</v>
      </c>
      <c r="D7">
        <v>86</v>
      </c>
      <c r="E7">
        <v>28.069999999999997</v>
      </c>
      <c r="F7">
        <v>954</v>
      </c>
    </row>
    <row r="8" spans="1:6" x14ac:dyDescent="0.2">
      <c r="A8" t="s">
        <v>329</v>
      </c>
      <c r="B8">
        <v>2</v>
      </c>
      <c r="C8">
        <v>4.01</v>
      </c>
      <c r="D8">
        <v>78</v>
      </c>
      <c r="E8">
        <v>32.6</v>
      </c>
      <c r="F8">
        <v>739</v>
      </c>
    </row>
    <row r="9" spans="1:6" x14ac:dyDescent="0.2">
      <c r="A9" t="s">
        <v>289</v>
      </c>
      <c r="B9">
        <v>2</v>
      </c>
      <c r="C9">
        <v>3.59</v>
      </c>
      <c r="D9">
        <v>90</v>
      </c>
      <c r="E9">
        <v>31.58</v>
      </c>
      <c r="F9">
        <v>985</v>
      </c>
    </row>
    <row r="10" spans="1:6" x14ac:dyDescent="0.2">
      <c r="A10" t="s">
        <v>379</v>
      </c>
      <c r="B10">
        <v>2</v>
      </c>
      <c r="C10">
        <v>6.51</v>
      </c>
      <c r="D10">
        <v>78</v>
      </c>
      <c r="E10">
        <v>60.150000000000006</v>
      </c>
      <c r="F10">
        <v>906</v>
      </c>
    </row>
    <row r="11" spans="1:6" x14ac:dyDescent="0.2">
      <c r="A11" t="s">
        <v>283</v>
      </c>
      <c r="B11">
        <v>2</v>
      </c>
      <c r="C11">
        <v>4.13</v>
      </c>
      <c r="D11">
        <v>92</v>
      </c>
      <c r="E11">
        <v>34.140000000000008</v>
      </c>
      <c r="F11">
        <v>1025</v>
      </c>
    </row>
    <row r="12" spans="1:6" x14ac:dyDescent="0.2">
      <c r="A12" t="s">
        <v>304</v>
      </c>
      <c r="B12">
        <v>2</v>
      </c>
      <c r="C12">
        <v>3.82</v>
      </c>
      <c r="D12">
        <v>86</v>
      </c>
      <c r="E12">
        <v>37.83</v>
      </c>
      <c r="F12">
        <v>935</v>
      </c>
    </row>
    <row r="13" spans="1:6" x14ac:dyDescent="0.2">
      <c r="A13" t="s">
        <v>292</v>
      </c>
      <c r="B13">
        <v>2</v>
      </c>
      <c r="C13">
        <v>3.67</v>
      </c>
      <c r="D13">
        <v>88</v>
      </c>
      <c r="E13">
        <v>32.909999999999997</v>
      </c>
      <c r="F13">
        <v>971</v>
      </c>
    </row>
    <row r="14" spans="1:6" x14ac:dyDescent="0.2">
      <c r="A14" t="s">
        <v>311</v>
      </c>
      <c r="B14">
        <v>2</v>
      </c>
      <c r="C14">
        <v>4.1500000000000004</v>
      </c>
      <c r="D14">
        <v>82</v>
      </c>
      <c r="E14">
        <v>40.72</v>
      </c>
      <c r="F14">
        <v>925</v>
      </c>
    </row>
    <row r="15" spans="1:6" x14ac:dyDescent="0.2">
      <c r="A15" t="s">
        <v>293</v>
      </c>
      <c r="B15">
        <v>2</v>
      </c>
      <c r="C15">
        <v>3.18</v>
      </c>
      <c r="D15">
        <v>92</v>
      </c>
      <c r="E15">
        <v>28.769999999999996</v>
      </c>
      <c r="F15">
        <v>1027</v>
      </c>
    </row>
    <row r="16" spans="1:6" x14ac:dyDescent="0.2">
      <c r="A16" t="s">
        <v>374</v>
      </c>
      <c r="B16">
        <v>2</v>
      </c>
      <c r="C16">
        <v>3.05</v>
      </c>
      <c r="D16">
        <v>93</v>
      </c>
      <c r="E16">
        <v>27.23</v>
      </c>
      <c r="F16">
        <v>1036</v>
      </c>
    </row>
    <row r="17" spans="1:6" x14ac:dyDescent="0.2">
      <c r="A17" t="s">
        <v>295</v>
      </c>
      <c r="B17">
        <v>2</v>
      </c>
      <c r="C17">
        <v>3.33</v>
      </c>
      <c r="D17">
        <v>89</v>
      </c>
      <c r="E17">
        <v>28.38</v>
      </c>
      <c r="F17">
        <v>993</v>
      </c>
    </row>
    <row r="18" spans="1:6" x14ac:dyDescent="0.2">
      <c r="A18" t="s">
        <v>377</v>
      </c>
      <c r="B18">
        <v>2</v>
      </c>
      <c r="C18">
        <v>3.64</v>
      </c>
      <c r="D18">
        <v>89</v>
      </c>
      <c r="E18">
        <v>37.339999999999996</v>
      </c>
      <c r="F18">
        <v>978</v>
      </c>
    </row>
    <row r="19" spans="1:6" x14ac:dyDescent="0.2">
      <c r="A19" t="s">
        <v>437</v>
      </c>
      <c r="B19">
        <v>2</v>
      </c>
      <c r="C19">
        <v>2.83</v>
      </c>
      <c r="D19">
        <v>85</v>
      </c>
      <c r="E19">
        <v>25.439999999999998</v>
      </c>
      <c r="F19">
        <v>895</v>
      </c>
    </row>
    <row r="20" spans="1:6" x14ac:dyDescent="0.2">
      <c r="A20" t="s">
        <v>436</v>
      </c>
      <c r="B20">
        <v>2</v>
      </c>
      <c r="C20">
        <v>2.75</v>
      </c>
      <c r="D20">
        <v>78</v>
      </c>
      <c r="E20">
        <v>25.22</v>
      </c>
      <c r="F20">
        <v>728</v>
      </c>
    </row>
    <row r="21" spans="1:6" x14ac:dyDescent="0.2">
      <c r="A21" t="s">
        <v>297</v>
      </c>
      <c r="B21">
        <v>2</v>
      </c>
      <c r="C21">
        <v>3.15</v>
      </c>
      <c r="D21">
        <v>86</v>
      </c>
      <c r="E21">
        <v>29.520000000000003</v>
      </c>
      <c r="F21">
        <v>887</v>
      </c>
    </row>
    <row r="22" spans="1:6" x14ac:dyDescent="0.2">
      <c r="A22" t="s">
        <v>340</v>
      </c>
      <c r="B22">
        <v>2</v>
      </c>
      <c r="C22">
        <v>4.7699999999999996</v>
      </c>
      <c r="D22">
        <v>80</v>
      </c>
      <c r="E22">
        <v>40</v>
      </c>
      <c r="F22">
        <v>873</v>
      </c>
    </row>
    <row r="23" spans="1:6" x14ac:dyDescent="0.2">
      <c r="A23" t="s">
        <v>299</v>
      </c>
      <c r="B23">
        <v>2</v>
      </c>
      <c r="C23">
        <v>3.27</v>
      </c>
      <c r="D23">
        <v>90</v>
      </c>
      <c r="E23">
        <v>27.43</v>
      </c>
      <c r="F23">
        <v>992</v>
      </c>
    </row>
    <row r="24" spans="1:6" x14ac:dyDescent="0.2">
      <c r="A24" t="s">
        <v>284</v>
      </c>
      <c r="B24">
        <v>2</v>
      </c>
      <c r="C24">
        <v>3.57</v>
      </c>
      <c r="D24">
        <v>91</v>
      </c>
      <c r="E24">
        <v>31.700000000000003</v>
      </c>
      <c r="F24">
        <v>1017</v>
      </c>
    </row>
    <row r="25" spans="1:6" x14ac:dyDescent="0.2">
      <c r="A25" t="s">
        <v>301</v>
      </c>
      <c r="B25">
        <v>2</v>
      </c>
      <c r="C25">
        <v>3.52</v>
      </c>
      <c r="D25">
        <v>90</v>
      </c>
      <c r="E25">
        <v>30.260000000000005</v>
      </c>
      <c r="F25">
        <v>978</v>
      </c>
    </row>
    <row r="26" spans="1:6" x14ac:dyDescent="0.2">
      <c r="A26" t="s">
        <v>352</v>
      </c>
      <c r="B26">
        <v>2</v>
      </c>
      <c r="C26">
        <v>3.36</v>
      </c>
      <c r="D26">
        <v>58</v>
      </c>
      <c r="E26">
        <v>35.199999999999996</v>
      </c>
      <c r="F26">
        <v>645</v>
      </c>
    </row>
    <row r="27" spans="1:6" x14ac:dyDescent="0.2">
      <c r="A27" t="s">
        <v>303</v>
      </c>
      <c r="B27">
        <v>2</v>
      </c>
      <c r="C27">
        <v>3.05</v>
      </c>
      <c r="D27">
        <v>88</v>
      </c>
      <c r="E27">
        <v>27.25</v>
      </c>
      <c r="F27">
        <v>933</v>
      </c>
    </row>
    <row r="28" spans="1:6" x14ac:dyDescent="0.2">
      <c r="A28" t="s">
        <v>285</v>
      </c>
      <c r="B28">
        <v>2</v>
      </c>
      <c r="C28">
        <v>4.05</v>
      </c>
      <c r="D28">
        <v>61</v>
      </c>
      <c r="E28">
        <v>38.11</v>
      </c>
      <c r="F28">
        <v>713</v>
      </c>
    </row>
    <row r="29" spans="1:6" x14ac:dyDescent="0.2">
      <c r="A29" t="s">
        <v>296</v>
      </c>
      <c r="B29">
        <v>2</v>
      </c>
      <c r="C29">
        <v>3.7</v>
      </c>
      <c r="D29">
        <v>89</v>
      </c>
      <c r="E29">
        <v>31.800000000000004</v>
      </c>
      <c r="F29">
        <v>904</v>
      </c>
    </row>
    <row r="30" spans="1:6" x14ac:dyDescent="0.2">
      <c r="A30" t="s">
        <v>368</v>
      </c>
      <c r="B30">
        <v>2</v>
      </c>
      <c r="C30">
        <v>3.07</v>
      </c>
      <c r="D30">
        <v>90</v>
      </c>
      <c r="E30">
        <v>27.55</v>
      </c>
      <c r="F30">
        <v>964</v>
      </c>
    </row>
    <row r="31" spans="1:6" x14ac:dyDescent="0.2">
      <c r="A31" t="s">
        <v>309</v>
      </c>
      <c r="B31">
        <v>2</v>
      </c>
      <c r="C31">
        <v>3.26</v>
      </c>
      <c r="D31">
        <v>89</v>
      </c>
      <c r="E31">
        <v>30.310000000000002</v>
      </c>
      <c r="F31">
        <v>971</v>
      </c>
    </row>
    <row r="32" spans="1:6" x14ac:dyDescent="0.2">
      <c r="A32" t="s">
        <v>385</v>
      </c>
      <c r="B32">
        <v>2</v>
      </c>
      <c r="C32">
        <v>3.55</v>
      </c>
      <c r="D32">
        <v>91</v>
      </c>
      <c r="E32">
        <v>31.59</v>
      </c>
      <c r="F32">
        <v>999</v>
      </c>
    </row>
    <row r="33" spans="1:6" x14ac:dyDescent="0.2">
      <c r="A33" t="s">
        <v>291</v>
      </c>
      <c r="B33">
        <v>2</v>
      </c>
      <c r="C33">
        <v>3.68</v>
      </c>
      <c r="D33">
        <v>91</v>
      </c>
      <c r="E33">
        <v>33.730000000000004</v>
      </c>
      <c r="F33">
        <v>913</v>
      </c>
    </row>
    <row r="34" spans="1:6" x14ac:dyDescent="0.2">
      <c r="A34" t="s">
        <v>373</v>
      </c>
      <c r="B34">
        <v>2</v>
      </c>
      <c r="C34">
        <v>3.72</v>
      </c>
      <c r="D34">
        <v>73</v>
      </c>
      <c r="E34">
        <v>37.129999999999995</v>
      </c>
      <c r="F34">
        <v>783</v>
      </c>
    </row>
    <row r="35" spans="1:6" x14ac:dyDescent="0.2">
      <c r="A35" t="s">
        <v>312</v>
      </c>
      <c r="B35">
        <v>2</v>
      </c>
      <c r="C35">
        <v>4.04</v>
      </c>
      <c r="D35">
        <v>90</v>
      </c>
      <c r="E35">
        <v>34.69</v>
      </c>
      <c r="F35">
        <v>994</v>
      </c>
    </row>
    <row r="36" spans="1:6" x14ac:dyDescent="0.2">
      <c r="A36" t="s">
        <v>370</v>
      </c>
      <c r="B36">
        <v>2</v>
      </c>
      <c r="C36">
        <v>4.7300000000000004</v>
      </c>
      <c r="D36">
        <v>66</v>
      </c>
      <c r="E36">
        <v>37.289999999999992</v>
      </c>
      <c r="F36">
        <v>592</v>
      </c>
    </row>
    <row r="37" spans="1:6" x14ac:dyDescent="0.2">
      <c r="A37" t="s">
        <v>298</v>
      </c>
      <c r="B37">
        <v>2</v>
      </c>
      <c r="C37">
        <v>4.91</v>
      </c>
      <c r="D37">
        <v>92</v>
      </c>
      <c r="E37">
        <v>43.81</v>
      </c>
      <c r="F37">
        <v>1003</v>
      </c>
    </row>
    <row r="38" spans="1:6" x14ac:dyDescent="0.2">
      <c r="A38" t="s">
        <v>419</v>
      </c>
      <c r="B38">
        <v>2</v>
      </c>
      <c r="C38">
        <v>2.78</v>
      </c>
      <c r="D38">
        <v>85</v>
      </c>
      <c r="E38">
        <v>28.76</v>
      </c>
      <c r="F38">
        <v>900</v>
      </c>
    </row>
    <row r="39" spans="1:6" x14ac:dyDescent="0.2">
      <c r="A39" t="s">
        <v>288</v>
      </c>
      <c r="B39">
        <v>2</v>
      </c>
      <c r="C39">
        <v>4.43</v>
      </c>
      <c r="D39">
        <v>91</v>
      </c>
      <c r="E39">
        <v>42.349999999999994</v>
      </c>
      <c r="F39">
        <v>999</v>
      </c>
    </row>
    <row r="40" spans="1:6" x14ac:dyDescent="0.2">
      <c r="A40" t="s">
        <v>359</v>
      </c>
      <c r="B40">
        <v>2</v>
      </c>
      <c r="C40">
        <v>3.18</v>
      </c>
      <c r="D40">
        <v>56</v>
      </c>
      <c r="E40">
        <v>33.499999999999993</v>
      </c>
      <c r="F40">
        <v>585</v>
      </c>
    </row>
    <row r="41" spans="1:6" x14ac:dyDescent="0.2">
      <c r="A41" t="s">
        <v>342</v>
      </c>
      <c r="B41">
        <v>2</v>
      </c>
      <c r="C41">
        <v>3.3</v>
      </c>
      <c r="D41">
        <v>69</v>
      </c>
      <c r="E41">
        <v>32.76</v>
      </c>
      <c r="F41">
        <v>763</v>
      </c>
    </row>
    <row r="42" spans="1:6" x14ac:dyDescent="0.2">
      <c r="A42" t="s">
        <v>400</v>
      </c>
      <c r="B42">
        <v>1</v>
      </c>
      <c r="C42">
        <v>3.41</v>
      </c>
      <c r="D42">
        <v>94</v>
      </c>
      <c r="E42">
        <v>36.840000000000003</v>
      </c>
      <c r="F42">
        <v>1090</v>
      </c>
    </row>
    <row r="43" spans="1:6" x14ac:dyDescent="0.2">
      <c r="A43" t="s">
        <v>423</v>
      </c>
      <c r="B43">
        <v>1</v>
      </c>
      <c r="C43">
        <v>4.43</v>
      </c>
      <c r="D43">
        <v>70</v>
      </c>
      <c r="E43">
        <v>44.09</v>
      </c>
      <c r="F43">
        <v>755</v>
      </c>
    </row>
    <row r="44" spans="1:6" x14ac:dyDescent="0.2">
      <c r="A44" t="s">
        <v>407</v>
      </c>
      <c r="B44">
        <v>1</v>
      </c>
      <c r="C44">
        <v>4.26</v>
      </c>
      <c r="D44">
        <v>85</v>
      </c>
      <c r="E44">
        <v>41.699999999999996</v>
      </c>
      <c r="F44">
        <v>905</v>
      </c>
    </row>
    <row r="45" spans="1:6" x14ac:dyDescent="0.2">
      <c r="A45" t="s">
        <v>339</v>
      </c>
      <c r="B45">
        <v>1</v>
      </c>
      <c r="C45">
        <v>4.54</v>
      </c>
      <c r="D45">
        <v>69</v>
      </c>
      <c r="E45">
        <v>38.770000000000003</v>
      </c>
      <c r="F45">
        <v>753</v>
      </c>
    </row>
    <row r="46" spans="1:6" x14ac:dyDescent="0.2">
      <c r="A46" t="s">
        <v>387</v>
      </c>
      <c r="B46">
        <v>1</v>
      </c>
      <c r="C46">
        <v>3.63</v>
      </c>
      <c r="D46">
        <v>67</v>
      </c>
      <c r="E46">
        <v>17.82</v>
      </c>
      <c r="F46">
        <v>348</v>
      </c>
    </row>
    <row r="47" spans="1:6" x14ac:dyDescent="0.2">
      <c r="A47" t="s">
        <v>357</v>
      </c>
      <c r="B47">
        <v>1</v>
      </c>
      <c r="C47">
        <v>5.59</v>
      </c>
      <c r="D47">
        <v>87</v>
      </c>
      <c r="E47">
        <v>55.140000000000008</v>
      </c>
      <c r="F47">
        <v>914</v>
      </c>
    </row>
    <row r="48" spans="1:6" x14ac:dyDescent="0.2">
      <c r="A48" t="s">
        <v>391</v>
      </c>
      <c r="B48">
        <v>1</v>
      </c>
      <c r="C48">
        <v>3.28</v>
      </c>
      <c r="D48">
        <v>79</v>
      </c>
      <c r="E48">
        <v>34.49</v>
      </c>
      <c r="F48">
        <v>847</v>
      </c>
    </row>
    <row r="49" spans="1:6" x14ac:dyDescent="0.2">
      <c r="A49" t="s">
        <v>306</v>
      </c>
      <c r="B49">
        <v>1</v>
      </c>
      <c r="C49">
        <v>2.75</v>
      </c>
      <c r="D49">
        <v>92</v>
      </c>
      <c r="E49">
        <v>18.650000000000002</v>
      </c>
      <c r="F49">
        <v>959</v>
      </c>
    </row>
    <row r="50" spans="1:6" x14ac:dyDescent="0.2">
      <c r="A50" t="s">
        <v>325</v>
      </c>
      <c r="B50">
        <v>1</v>
      </c>
      <c r="C50">
        <v>3.65</v>
      </c>
      <c r="D50">
        <v>72</v>
      </c>
      <c r="E50">
        <v>36.03</v>
      </c>
      <c r="F50">
        <v>789</v>
      </c>
    </row>
    <row r="51" spans="1:6" x14ac:dyDescent="0.2">
      <c r="A51" t="s">
        <v>361</v>
      </c>
      <c r="B51">
        <v>1</v>
      </c>
      <c r="C51">
        <v>5.43</v>
      </c>
      <c r="D51">
        <v>90</v>
      </c>
      <c r="E51">
        <v>55.28</v>
      </c>
      <c r="F51">
        <v>929</v>
      </c>
    </row>
    <row r="52" spans="1:6" x14ac:dyDescent="0.2">
      <c r="A52" t="s">
        <v>386</v>
      </c>
      <c r="B52">
        <v>1</v>
      </c>
      <c r="C52">
        <v>4.34</v>
      </c>
      <c r="D52">
        <v>80</v>
      </c>
      <c r="E52">
        <v>39.280000000000008</v>
      </c>
      <c r="F52">
        <v>762</v>
      </c>
    </row>
    <row r="53" spans="1:6" x14ac:dyDescent="0.2">
      <c r="A53" t="s">
        <v>347</v>
      </c>
      <c r="B53">
        <v>1</v>
      </c>
      <c r="C53">
        <v>3.71</v>
      </c>
      <c r="D53">
        <v>94</v>
      </c>
      <c r="E53">
        <v>39.279999999999994</v>
      </c>
      <c r="F53">
        <v>1091</v>
      </c>
    </row>
    <row r="54" spans="1:6" x14ac:dyDescent="0.2">
      <c r="A54" t="s">
        <v>398</v>
      </c>
      <c r="B54">
        <v>1</v>
      </c>
      <c r="C54">
        <v>4.1399999999999997</v>
      </c>
      <c r="D54">
        <v>68</v>
      </c>
      <c r="E54">
        <v>43.639999999999993</v>
      </c>
      <c r="F54">
        <v>752</v>
      </c>
    </row>
    <row r="55" spans="1:6" x14ac:dyDescent="0.2">
      <c r="A55" t="s">
        <v>348</v>
      </c>
      <c r="B55">
        <v>1</v>
      </c>
      <c r="C55">
        <v>3.77</v>
      </c>
      <c r="D55">
        <v>94</v>
      </c>
      <c r="E55">
        <v>41.33</v>
      </c>
      <c r="F55">
        <v>1106</v>
      </c>
    </row>
    <row r="56" spans="1:6" x14ac:dyDescent="0.2">
      <c r="A56" t="s">
        <v>403</v>
      </c>
      <c r="B56">
        <v>1</v>
      </c>
      <c r="C56">
        <v>6.92</v>
      </c>
      <c r="D56">
        <v>87</v>
      </c>
      <c r="E56">
        <v>71.599999999999994</v>
      </c>
      <c r="F56">
        <v>976</v>
      </c>
    </row>
    <row r="57" spans="1:6" x14ac:dyDescent="0.2">
      <c r="A57" t="s">
        <v>349</v>
      </c>
      <c r="B57">
        <v>1</v>
      </c>
      <c r="C57">
        <v>3.7</v>
      </c>
      <c r="D57">
        <v>93</v>
      </c>
      <c r="E57">
        <v>39.180000000000007</v>
      </c>
      <c r="F57">
        <v>1056</v>
      </c>
    </row>
    <row r="58" spans="1:6" x14ac:dyDescent="0.2">
      <c r="A58" t="s">
        <v>318</v>
      </c>
      <c r="B58">
        <v>1</v>
      </c>
      <c r="C58">
        <v>1.63</v>
      </c>
      <c r="D58">
        <v>27</v>
      </c>
      <c r="E58">
        <v>16.770000000000003</v>
      </c>
      <c r="F58">
        <v>302</v>
      </c>
    </row>
    <row r="59" spans="1:6" x14ac:dyDescent="0.2">
      <c r="A59" t="s">
        <v>350</v>
      </c>
      <c r="B59">
        <v>1</v>
      </c>
      <c r="C59">
        <v>3.68</v>
      </c>
      <c r="D59">
        <v>93</v>
      </c>
      <c r="E59">
        <v>39.32</v>
      </c>
      <c r="F59">
        <v>1059</v>
      </c>
    </row>
    <row r="60" spans="1:6" x14ac:dyDescent="0.2">
      <c r="A60" t="s">
        <v>409</v>
      </c>
      <c r="B60">
        <v>1</v>
      </c>
      <c r="C60">
        <v>6.15</v>
      </c>
      <c r="D60">
        <v>89</v>
      </c>
      <c r="E60">
        <v>60.019999999999996</v>
      </c>
      <c r="F60">
        <v>956</v>
      </c>
    </row>
    <row r="61" spans="1:6" x14ac:dyDescent="0.2">
      <c r="A61" t="s">
        <v>351</v>
      </c>
      <c r="B61">
        <v>1</v>
      </c>
      <c r="C61">
        <v>3.45</v>
      </c>
      <c r="D61">
        <v>93</v>
      </c>
      <c r="E61">
        <v>38.06</v>
      </c>
      <c r="F61">
        <v>1088</v>
      </c>
    </row>
    <row r="62" spans="1:6" x14ac:dyDescent="0.2">
      <c r="A62" t="s">
        <v>428</v>
      </c>
      <c r="B62">
        <v>1</v>
      </c>
      <c r="C62">
        <v>3.03</v>
      </c>
      <c r="D62">
        <v>45</v>
      </c>
      <c r="E62">
        <v>29.690000000000005</v>
      </c>
      <c r="F62">
        <v>508</v>
      </c>
    </row>
    <row r="63" spans="1:6" x14ac:dyDescent="0.2">
      <c r="A63" t="s">
        <v>353</v>
      </c>
      <c r="B63">
        <v>1</v>
      </c>
      <c r="C63">
        <v>3.54</v>
      </c>
      <c r="D63">
        <v>94</v>
      </c>
      <c r="E63">
        <v>39.050000000000004</v>
      </c>
      <c r="F63">
        <v>1099</v>
      </c>
    </row>
    <row r="64" spans="1:6" x14ac:dyDescent="0.2">
      <c r="A64" t="s">
        <v>341</v>
      </c>
      <c r="B64">
        <v>1</v>
      </c>
      <c r="C64">
        <v>2.91</v>
      </c>
      <c r="D64">
        <v>92</v>
      </c>
      <c r="E64">
        <v>25.55</v>
      </c>
      <c r="F64">
        <v>994</v>
      </c>
    </row>
    <row r="65" spans="1:6" x14ac:dyDescent="0.2">
      <c r="A65" t="s">
        <v>355</v>
      </c>
      <c r="B65">
        <v>1</v>
      </c>
      <c r="C65">
        <v>3.65</v>
      </c>
      <c r="D65">
        <v>93</v>
      </c>
      <c r="E65">
        <v>38.94</v>
      </c>
      <c r="F65">
        <v>1094</v>
      </c>
    </row>
    <row r="66" spans="1:6" x14ac:dyDescent="0.2">
      <c r="A66" t="s">
        <v>381</v>
      </c>
      <c r="B66">
        <v>1</v>
      </c>
      <c r="C66">
        <v>3.56</v>
      </c>
      <c r="D66">
        <v>77</v>
      </c>
      <c r="E66">
        <v>37.510000000000005</v>
      </c>
      <c r="F66">
        <v>845</v>
      </c>
    </row>
    <row r="67" spans="1:6" x14ac:dyDescent="0.2">
      <c r="A67" t="s">
        <v>356</v>
      </c>
      <c r="B67">
        <v>1</v>
      </c>
      <c r="C67">
        <v>3.68</v>
      </c>
      <c r="D67">
        <v>94</v>
      </c>
      <c r="E67">
        <v>39.599999999999994</v>
      </c>
      <c r="F67">
        <v>1094</v>
      </c>
    </row>
    <row r="68" spans="1:6" x14ac:dyDescent="0.2">
      <c r="A68" t="s">
        <v>375</v>
      </c>
      <c r="B68">
        <v>1</v>
      </c>
      <c r="C68">
        <v>3.51</v>
      </c>
      <c r="D68">
        <v>50</v>
      </c>
      <c r="E68">
        <v>36.419999999999995</v>
      </c>
      <c r="F68">
        <v>577</v>
      </c>
    </row>
    <row r="69" spans="1:6" x14ac:dyDescent="0.2">
      <c r="A69" t="s">
        <v>331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399</v>
      </c>
      <c r="B70">
        <v>1</v>
      </c>
      <c r="C70">
        <v>5.76</v>
      </c>
      <c r="D70">
        <v>85</v>
      </c>
      <c r="E70">
        <v>52.870000000000005</v>
      </c>
      <c r="F70">
        <v>955</v>
      </c>
    </row>
    <row r="71" spans="1:6" x14ac:dyDescent="0.2">
      <c r="A71" t="s">
        <v>307</v>
      </c>
      <c r="B71">
        <v>1</v>
      </c>
      <c r="C71">
        <v>4.47</v>
      </c>
      <c r="D71">
        <v>95</v>
      </c>
      <c r="E71">
        <v>47.16</v>
      </c>
      <c r="F71">
        <v>1100</v>
      </c>
    </row>
    <row r="72" spans="1:6" x14ac:dyDescent="0.2">
      <c r="A72" t="s">
        <v>402</v>
      </c>
      <c r="B72">
        <v>1</v>
      </c>
      <c r="C72">
        <v>3.52</v>
      </c>
      <c r="D72">
        <v>94</v>
      </c>
      <c r="E72">
        <v>38.590000000000003</v>
      </c>
      <c r="F72">
        <v>1097</v>
      </c>
    </row>
    <row r="73" spans="1:6" x14ac:dyDescent="0.2">
      <c r="A73" t="s">
        <v>332</v>
      </c>
      <c r="B73">
        <v>1</v>
      </c>
      <c r="C73">
        <v>3.96</v>
      </c>
      <c r="D73">
        <v>92</v>
      </c>
      <c r="E73">
        <v>41.04</v>
      </c>
      <c r="F73">
        <v>1039</v>
      </c>
    </row>
    <row r="74" spans="1:6" x14ac:dyDescent="0.2">
      <c r="A74" t="s">
        <v>317</v>
      </c>
      <c r="B74">
        <v>1</v>
      </c>
      <c r="C74">
        <v>4.7</v>
      </c>
      <c r="D74">
        <v>83</v>
      </c>
      <c r="E74">
        <v>44.98</v>
      </c>
      <c r="F74">
        <v>906</v>
      </c>
    </row>
    <row r="75" spans="1:6" x14ac:dyDescent="0.2">
      <c r="A75" t="s">
        <v>319</v>
      </c>
      <c r="B75">
        <v>1</v>
      </c>
      <c r="C75">
        <v>4.34</v>
      </c>
      <c r="D75">
        <v>92</v>
      </c>
      <c r="E75">
        <v>44.87</v>
      </c>
      <c r="F75">
        <v>1061</v>
      </c>
    </row>
    <row r="76" spans="1:6" x14ac:dyDescent="0.2">
      <c r="A76" t="s">
        <v>392</v>
      </c>
      <c r="B76">
        <v>1</v>
      </c>
      <c r="C76">
        <v>2.85</v>
      </c>
      <c r="D76">
        <v>38</v>
      </c>
      <c r="E76">
        <v>27.96</v>
      </c>
      <c r="F76">
        <v>400</v>
      </c>
    </row>
    <row r="77" spans="1:6" x14ac:dyDescent="0.2">
      <c r="A77" t="s">
        <v>333</v>
      </c>
      <c r="B77">
        <v>1</v>
      </c>
      <c r="C77">
        <v>3.71</v>
      </c>
      <c r="D77">
        <v>93</v>
      </c>
      <c r="E77">
        <v>40.680000000000007</v>
      </c>
      <c r="F77">
        <v>1098</v>
      </c>
    </row>
    <row r="78" spans="1:6" x14ac:dyDescent="0.2">
      <c r="A78" t="s">
        <v>406</v>
      </c>
      <c r="B78">
        <v>1</v>
      </c>
      <c r="C78">
        <v>4.12</v>
      </c>
      <c r="D78">
        <v>66</v>
      </c>
      <c r="E78">
        <v>40.31</v>
      </c>
      <c r="F78">
        <v>749</v>
      </c>
    </row>
    <row r="79" spans="1:6" x14ac:dyDescent="0.2">
      <c r="A79" t="s">
        <v>313</v>
      </c>
      <c r="B79">
        <v>1</v>
      </c>
      <c r="C79">
        <v>3.65</v>
      </c>
      <c r="D79">
        <v>94</v>
      </c>
      <c r="E79">
        <v>39.869999999999997</v>
      </c>
      <c r="F79">
        <v>1092</v>
      </c>
    </row>
    <row r="80" spans="1:6" x14ac:dyDescent="0.2">
      <c r="A80" t="s">
        <v>408</v>
      </c>
      <c r="B80">
        <v>1</v>
      </c>
      <c r="C80">
        <v>4.82</v>
      </c>
      <c r="D80">
        <v>88</v>
      </c>
      <c r="E80">
        <v>50.34</v>
      </c>
      <c r="F80">
        <v>967</v>
      </c>
    </row>
    <row r="81" spans="1:6" x14ac:dyDescent="0.2">
      <c r="A81" t="s">
        <v>334</v>
      </c>
      <c r="B81">
        <v>1</v>
      </c>
      <c r="C81">
        <v>3.81</v>
      </c>
      <c r="D81">
        <v>94</v>
      </c>
      <c r="E81">
        <v>40.94</v>
      </c>
      <c r="F81">
        <v>1093</v>
      </c>
    </row>
    <row r="82" spans="1:6" x14ac:dyDescent="0.2">
      <c r="A82" t="s">
        <v>378</v>
      </c>
      <c r="B82">
        <v>1</v>
      </c>
      <c r="C82">
        <v>3.57</v>
      </c>
      <c r="D82">
        <v>50</v>
      </c>
      <c r="E82">
        <v>36.370000000000005</v>
      </c>
      <c r="F82">
        <v>563</v>
      </c>
    </row>
    <row r="83" spans="1:6" x14ac:dyDescent="0.2">
      <c r="A83" t="s">
        <v>320</v>
      </c>
      <c r="B83">
        <v>1</v>
      </c>
      <c r="C83">
        <v>3.67</v>
      </c>
      <c r="D83">
        <v>93</v>
      </c>
      <c r="E83">
        <v>39.620000000000005</v>
      </c>
      <c r="F83">
        <v>1099</v>
      </c>
    </row>
    <row r="84" spans="1:6" x14ac:dyDescent="0.2">
      <c r="A84" t="s">
        <v>427</v>
      </c>
      <c r="B84">
        <v>1</v>
      </c>
      <c r="C84">
        <v>3.13</v>
      </c>
      <c r="D84">
        <v>72</v>
      </c>
      <c r="E84">
        <v>33.44</v>
      </c>
      <c r="F84">
        <v>796</v>
      </c>
    </row>
    <row r="85" spans="1:6" x14ac:dyDescent="0.2">
      <c r="A85" t="s">
        <v>336</v>
      </c>
      <c r="B85">
        <v>1</v>
      </c>
      <c r="C85">
        <v>3.91</v>
      </c>
      <c r="D85">
        <v>94</v>
      </c>
      <c r="E85">
        <v>41.099999999999994</v>
      </c>
      <c r="F85">
        <v>1101</v>
      </c>
    </row>
    <row r="86" spans="1:6" x14ac:dyDescent="0.2">
      <c r="A86" t="s">
        <v>424</v>
      </c>
      <c r="B86">
        <v>1</v>
      </c>
      <c r="C86">
        <v>2.54</v>
      </c>
      <c r="D86">
        <v>45</v>
      </c>
      <c r="E86">
        <v>23.81</v>
      </c>
      <c r="F86">
        <v>491</v>
      </c>
    </row>
    <row r="87" spans="1:6" x14ac:dyDescent="0.2">
      <c r="A87" t="s">
        <v>337</v>
      </c>
      <c r="B87">
        <v>1</v>
      </c>
      <c r="C87">
        <v>7.08</v>
      </c>
      <c r="D87">
        <v>83</v>
      </c>
      <c r="E87">
        <v>66.350000000000009</v>
      </c>
      <c r="F87">
        <v>939</v>
      </c>
    </row>
    <row r="88" spans="1:6" x14ac:dyDescent="0.2">
      <c r="A88" t="s">
        <v>335</v>
      </c>
      <c r="B88">
        <v>1</v>
      </c>
      <c r="C88">
        <v>4.09</v>
      </c>
      <c r="D88">
        <v>75</v>
      </c>
      <c r="E88">
        <v>39.699999999999989</v>
      </c>
      <c r="F88">
        <v>825</v>
      </c>
    </row>
    <row r="89" spans="1:6" x14ac:dyDescent="0.2">
      <c r="A89" t="s">
        <v>321</v>
      </c>
      <c r="B89">
        <v>1</v>
      </c>
      <c r="C89">
        <v>6.63</v>
      </c>
      <c r="D89">
        <v>89</v>
      </c>
      <c r="E89">
        <v>65.150000000000006</v>
      </c>
      <c r="F89">
        <v>999</v>
      </c>
    </row>
    <row r="90" spans="1:6" x14ac:dyDescent="0.2">
      <c r="A90" t="s">
        <v>316</v>
      </c>
      <c r="B90">
        <v>1</v>
      </c>
      <c r="C90">
        <v>4.3499999999999996</v>
      </c>
      <c r="D90">
        <v>84</v>
      </c>
      <c r="E90">
        <v>39.699999999999996</v>
      </c>
      <c r="F90">
        <v>814</v>
      </c>
    </row>
    <row r="91" spans="1:6" x14ac:dyDescent="0.2">
      <c r="A91" t="s">
        <v>305</v>
      </c>
      <c r="B91">
        <v>1</v>
      </c>
      <c r="C91">
        <v>3.58</v>
      </c>
      <c r="D91">
        <v>80</v>
      </c>
      <c r="E91">
        <v>34.809999999999995</v>
      </c>
      <c r="F91">
        <v>780</v>
      </c>
    </row>
    <row r="92" spans="1:6" x14ac:dyDescent="0.2">
      <c r="A92" t="s">
        <v>372</v>
      </c>
      <c r="B92">
        <v>1</v>
      </c>
      <c r="C92">
        <v>4.53</v>
      </c>
      <c r="D92">
        <v>83</v>
      </c>
      <c r="E92">
        <v>44.8</v>
      </c>
      <c r="F92">
        <v>911</v>
      </c>
    </row>
    <row r="93" spans="1:6" x14ac:dyDescent="0.2">
      <c r="A93" t="s">
        <v>354</v>
      </c>
      <c r="B93">
        <v>1</v>
      </c>
      <c r="C93">
        <v>4.71</v>
      </c>
      <c r="D93">
        <v>88</v>
      </c>
      <c r="E93">
        <v>40.910000000000004</v>
      </c>
      <c r="F93">
        <v>961</v>
      </c>
    </row>
    <row r="94" spans="1:6" x14ac:dyDescent="0.2">
      <c r="A94" t="s">
        <v>395</v>
      </c>
      <c r="B94">
        <v>1</v>
      </c>
      <c r="C94">
        <v>4.4800000000000004</v>
      </c>
      <c r="D94">
        <v>82</v>
      </c>
      <c r="E94">
        <v>44.150000000000006</v>
      </c>
      <c r="F94">
        <v>852</v>
      </c>
    </row>
    <row r="95" spans="1:6" x14ac:dyDescent="0.2">
      <c r="A95" t="s">
        <v>302</v>
      </c>
      <c r="B95">
        <v>1</v>
      </c>
      <c r="C95">
        <v>3.51</v>
      </c>
      <c r="D95">
        <v>65</v>
      </c>
      <c r="E95">
        <v>31.259999999999998</v>
      </c>
      <c r="F95">
        <v>595</v>
      </c>
    </row>
    <row r="96" spans="1:6" x14ac:dyDescent="0.2">
      <c r="A96" t="s">
        <v>396</v>
      </c>
      <c r="B96">
        <v>1</v>
      </c>
      <c r="C96">
        <v>3.12</v>
      </c>
      <c r="D96">
        <v>41</v>
      </c>
      <c r="E96">
        <v>28.139999999999997</v>
      </c>
      <c r="F96">
        <v>428</v>
      </c>
    </row>
    <row r="97" spans="1:6" x14ac:dyDescent="0.2">
      <c r="A97" t="s">
        <v>294</v>
      </c>
      <c r="B97">
        <v>1</v>
      </c>
      <c r="C97">
        <v>3.37</v>
      </c>
      <c r="D97">
        <v>64</v>
      </c>
      <c r="E97">
        <v>32.770000000000003</v>
      </c>
      <c r="F97">
        <v>628</v>
      </c>
    </row>
    <row r="98" spans="1:6" x14ac:dyDescent="0.2">
      <c r="A98" t="s">
        <v>380</v>
      </c>
      <c r="B98">
        <v>1</v>
      </c>
      <c r="C98">
        <v>3.93</v>
      </c>
      <c r="D98">
        <v>77</v>
      </c>
      <c r="E98">
        <v>41.690000000000005</v>
      </c>
      <c r="F98">
        <v>857</v>
      </c>
    </row>
    <row r="99" spans="1:6" x14ac:dyDescent="0.2">
      <c r="A99" t="s">
        <v>308</v>
      </c>
      <c r="B99">
        <v>1</v>
      </c>
      <c r="C99">
        <v>3.27</v>
      </c>
      <c r="D99">
        <v>64</v>
      </c>
      <c r="E99">
        <v>27.779999999999998</v>
      </c>
      <c r="F99">
        <v>687</v>
      </c>
    </row>
    <row r="100" spans="1:6" x14ac:dyDescent="0.2">
      <c r="A100" t="s">
        <v>388</v>
      </c>
      <c r="B100">
        <v>1</v>
      </c>
      <c r="C100">
        <v>5.5</v>
      </c>
      <c r="D100">
        <v>86</v>
      </c>
      <c r="E100">
        <v>52.100000000000009</v>
      </c>
      <c r="F100">
        <v>941</v>
      </c>
    </row>
    <row r="101" spans="1:6" x14ac:dyDescent="0.2">
      <c r="A101" t="s">
        <v>438</v>
      </c>
      <c r="B101">
        <v>1</v>
      </c>
      <c r="C101">
        <v>5.44</v>
      </c>
      <c r="D101">
        <v>83</v>
      </c>
      <c r="E101">
        <v>36.950000000000003</v>
      </c>
      <c r="F101">
        <v>660</v>
      </c>
    </row>
    <row r="102" spans="1:6" x14ac:dyDescent="0.2">
      <c r="A102" t="s">
        <v>383</v>
      </c>
      <c r="B102">
        <v>1</v>
      </c>
      <c r="C102">
        <v>3.49</v>
      </c>
      <c r="D102">
        <v>93</v>
      </c>
      <c r="E102">
        <v>38.21</v>
      </c>
      <c r="F102">
        <v>1082</v>
      </c>
    </row>
    <row r="103" spans="1:6" x14ac:dyDescent="0.2">
      <c r="A103" t="s">
        <v>300</v>
      </c>
      <c r="B103">
        <v>1</v>
      </c>
      <c r="C103">
        <v>3.26</v>
      </c>
      <c r="D103">
        <v>81</v>
      </c>
      <c r="E103">
        <v>23.970000000000002</v>
      </c>
      <c r="F103">
        <v>878</v>
      </c>
    </row>
    <row r="104" spans="1:6" x14ac:dyDescent="0.2">
      <c r="A104" t="s">
        <v>389</v>
      </c>
      <c r="B104">
        <v>1</v>
      </c>
      <c r="C104">
        <v>3.4</v>
      </c>
      <c r="D104">
        <v>93</v>
      </c>
      <c r="E104">
        <v>37.61</v>
      </c>
      <c r="F104">
        <v>1067</v>
      </c>
    </row>
    <row r="105" spans="1:6" x14ac:dyDescent="0.2">
      <c r="A105" t="s">
        <v>315</v>
      </c>
      <c r="B105">
        <v>1</v>
      </c>
      <c r="C105">
        <v>3.43</v>
      </c>
      <c r="D105">
        <v>88</v>
      </c>
      <c r="E105">
        <v>29.330000000000002</v>
      </c>
      <c r="F105">
        <v>959</v>
      </c>
    </row>
    <row r="106" spans="1:6" x14ac:dyDescent="0.2">
      <c r="A106" t="s">
        <v>382</v>
      </c>
      <c r="B106">
        <v>1</v>
      </c>
      <c r="C106">
        <v>6.62</v>
      </c>
      <c r="D106">
        <v>87</v>
      </c>
      <c r="E106">
        <v>66.94</v>
      </c>
      <c r="F106">
        <v>943</v>
      </c>
    </row>
    <row r="107" spans="1:6" x14ac:dyDescent="0.2">
      <c r="A107" t="s">
        <v>290</v>
      </c>
      <c r="B107">
        <v>1</v>
      </c>
      <c r="C107">
        <v>3.9</v>
      </c>
      <c r="D107">
        <v>68</v>
      </c>
      <c r="E107">
        <v>32.589999999999996</v>
      </c>
      <c r="F107">
        <v>583</v>
      </c>
    </row>
    <row r="108" spans="1:6" x14ac:dyDescent="0.2">
      <c r="A108" t="s">
        <v>390</v>
      </c>
      <c r="B108">
        <v>1</v>
      </c>
      <c r="C108">
        <v>0.85</v>
      </c>
      <c r="D108">
        <v>16</v>
      </c>
      <c r="E108">
        <v>8.0299999999999994</v>
      </c>
      <c r="F108">
        <v>154</v>
      </c>
    </row>
    <row r="109" spans="1:6" x14ac:dyDescent="0.2">
      <c r="A109" t="s">
        <v>430</v>
      </c>
      <c r="B109">
        <v>1</v>
      </c>
      <c r="C109">
        <v>2.8</v>
      </c>
      <c r="D109">
        <v>86</v>
      </c>
      <c r="E109">
        <v>28.66</v>
      </c>
      <c r="F109">
        <v>929</v>
      </c>
    </row>
    <row r="110" spans="1:6" x14ac:dyDescent="0.2">
      <c r="A110" t="s">
        <v>376</v>
      </c>
      <c r="B110">
        <v>1</v>
      </c>
      <c r="C110">
        <v>3.73</v>
      </c>
      <c r="D110">
        <v>83</v>
      </c>
      <c r="E110">
        <v>38.949999999999996</v>
      </c>
      <c r="F110">
        <v>934</v>
      </c>
    </row>
    <row r="111" spans="1:6" x14ac:dyDescent="0.2">
      <c r="A111" t="s">
        <v>429</v>
      </c>
      <c r="B111">
        <v>1</v>
      </c>
      <c r="C111">
        <v>3.25</v>
      </c>
      <c r="D111">
        <v>87</v>
      </c>
      <c r="E111">
        <v>35.19</v>
      </c>
      <c r="F111">
        <v>968</v>
      </c>
    </row>
    <row r="112" spans="1:6" x14ac:dyDescent="0.2">
      <c r="A112" t="s">
        <v>404</v>
      </c>
      <c r="B112">
        <v>1</v>
      </c>
      <c r="C112">
        <v>3.64</v>
      </c>
      <c r="D112">
        <v>61</v>
      </c>
      <c r="E112">
        <v>33.79</v>
      </c>
      <c r="F112">
        <v>673</v>
      </c>
    </row>
    <row r="113" spans="1:6" x14ac:dyDescent="0.2">
      <c r="A113" t="s">
        <v>425</v>
      </c>
      <c r="B113">
        <v>1</v>
      </c>
      <c r="C113">
        <v>3.37</v>
      </c>
      <c r="D113">
        <v>73</v>
      </c>
      <c r="E113">
        <v>33.949999999999996</v>
      </c>
      <c r="F113">
        <v>776</v>
      </c>
    </row>
    <row r="114" spans="1:6" x14ac:dyDescent="0.2">
      <c r="A114" t="s">
        <v>405</v>
      </c>
      <c r="B114">
        <v>1</v>
      </c>
      <c r="C114">
        <v>3.99</v>
      </c>
      <c r="D114">
        <v>91</v>
      </c>
      <c r="E114">
        <v>36.369999999999997</v>
      </c>
      <c r="F114">
        <v>959</v>
      </c>
    </row>
    <row r="115" spans="1:6" x14ac:dyDescent="0.2">
      <c r="A115" t="s">
        <v>426</v>
      </c>
      <c r="B115">
        <v>1</v>
      </c>
      <c r="C115">
        <v>3.27</v>
      </c>
      <c r="D115">
        <v>81</v>
      </c>
      <c r="E115">
        <v>32.779999999999994</v>
      </c>
      <c r="F115">
        <v>861</v>
      </c>
    </row>
    <row r="116" spans="1:6" x14ac:dyDescent="0.2">
      <c r="A116" t="s">
        <v>393</v>
      </c>
      <c r="B116">
        <v>1</v>
      </c>
      <c r="C116">
        <v>4.04</v>
      </c>
      <c r="D116">
        <v>73</v>
      </c>
      <c r="E116">
        <v>38.08</v>
      </c>
      <c r="F116">
        <v>715</v>
      </c>
    </row>
    <row r="117" spans="1:6" x14ac:dyDescent="0.2">
      <c r="A117" t="s">
        <v>346</v>
      </c>
      <c r="B117">
        <v>1</v>
      </c>
      <c r="C117">
        <v>3.34</v>
      </c>
      <c r="D117">
        <v>63</v>
      </c>
      <c r="E117">
        <v>34.49</v>
      </c>
      <c r="F117">
        <v>637</v>
      </c>
    </row>
    <row r="118" spans="1:6" x14ac:dyDescent="0.2">
      <c r="A118" t="s">
        <v>322</v>
      </c>
      <c r="B118">
        <v>1</v>
      </c>
      <c r="C118">
        <v>4.84</v>
      </c>
      <c r="D118">
        <v>73</v>
      </c>
      <c r="E118">
        <v>42.7</v>
      </c>
      <c r="F118">
        <v>739</v>
      </c>
    </row>
    <row r="119" spans="1:6" x14ac:dyDescent="0.2">
      <c r="A119" t="s">
        <v>328</v>
      </c>
      <c r="B119">
        <v>1</v>
      </c>
      <c r="C119">
        <v>4.29</v>
      </c>
      <c r="D119">
        <v>85</v>
      </c>
      <c r="E119">
        <v>41.39</v>
      </c>
      <c r="F119">
        <v>907</v>
      </c>
    </row>
    <row r="120" spans="1:6" x14ac:dyDescent="0.2">
      <c r="A120" t="s">
        <v>323</v>
      </c>
      <c r="B120">
        <v>1</v>
      </c>
      <c r="C120">
        <v>3.29</v>
      </c>
      <c r="D120">
        <v>63</v>
      </c>
      <c r="E120">
        <v>34.49</v>
      </c>
      <c r="F120">
        <v>704</v>
      </c>
    </row>
    <row r="121" spans="1:6" x14ac:dyDescent="0.2">
      <c r="A121" t="s">
        <v>310</v>
      </c>
      <c r="B121">
        <v>1</v>
      </c>
      <c r="C121">
        <v>3.13</v>
      </c>
      <c r="D121">
        <v>76</v>
      </c>
      <c r="E121">
        <v>28.28</v>
      </c>
      <c r="F121">
        <v>790</v>
      </c>
    </row>
    <row r="122" spans="1:6" x14ac:dyDescent="0.2">
      <c r="A122" t="s">
        <v>384</v>
      </c>
      <c r="B122">
        <v>1</v>
      </c>
      <c r="C122">
        <v>4.42</v>
      </c>
      <c r="D122">
        <v>63</v>
      </c>
      <c r="E122">
        <v>44.580000000000005</v>
      </c>
      <c r="F122">
        <v>708</v>
      </c>
    </row>
    <row r="123" spans="1:6" x14ac:dyDescent="0.2">
      <c r="A123" t="s">
        <v>327</v>
      </c>
      <c r="B123">
        <v>1</v>
      </c>
      <c r="C123">
        <v>3.02</v>
      </c>
      <c r="D123">
        <v>86</v>
      </c>
      <c r="E123">
        <v>27.78</v>
      </c>
      <c r="F123">
        <v>896</v>
      </c>
    </row>
    <row r="124" spans="1:6" x14ac:dyDescent="0.2">
      <c r="A124" t="s">
        <v>394</v>
      </c>
      <c r="B124">
        <v>1</v>
      </c>
      <c r="C124">
        <v>4.76</v>
      </c>
      <c r="D124">
        <v>88</v>
      </c>
      <c r="E124">
        <v>47.58</v>
      </c>
      <c r="F124">
        <v>961</v>
      </c>
    </row>
    <row r="125" spans="1:6" x14ac:dyDescent="0.2">
      <c r="A125" t="s">
        <v>345</v>
      </c>
      <c r="B125">
        <v>1</v>
      </c>
      <c r="C125">
        <v>3.56</v>
      </c>
      <c r="D125">
        <v>87</v>
      </c>
      <c r="E125">
        <v>31.540000000000003</v>
      </c>
      <c r="F125">
        <v>956</v>
      </c>
    </row>
    <row r="126" spans="1:6" x14ac:dyDescent="0.2">
      <c r="A126" t="s">
        <v>401</v>
      </c>
      <c r="B126">
        <v>1</v>
      </c>
      <c r="C126">
        <v>5.97</v>
      </c>
      <c r="D126">
        <v>89</v>
      </c>
      <c r="E126">
        <v>60.35</v>
      </c>
      <c r="F126">
        <v>996</v>
      </c>
    </row>
    <row r="127" spans="1:6" x14ac:dyDescent="0.2">
      <c r="A127" t="s">
        <v>314</v>
      </c>
      <c r="B127">
        <v>1</v>
      </c>
      <c r="C127">
        <v>4.37</v>
      </c>
      <c r="D127">
        <v>80</v>
      </c>
      <c r="E127">
        <v>40.1</v>
      </c>
      <c r="F127">
        <v>893</v>
      </c>
    </row>
    <row r="128" spans="1:6" x14ac:dyDescent="0.2">
      <c r="A128" t="s">
        <v>421</v>
      </c>
      <c r="B128">
        <v>1</v>
      </c>
      <c r="C128">
        <v>3.48</v>
      </c>
      <c r="D128">
        <v>64</v>
      </c>
      <c r="E128">
        <v>34.099999999999994</v>
      </c>
      <c r="F128">
        <v>667</v>
      </c>
    </row>
    <row r="129" spans="1:6" x14ac:dyDescent="0.2">
      <c r="A129" t="s">
        <v>343</v>
      </c>
      <c r="B129">
        <v>1</v>
      </c>
      <c r="C129">
        <v>3.79</v>
      </c>
      <c r="D129">
        <v>67</v>
      </c>
      <c r="E129">
        <v>37.39</v>
      </c>
      <c r="F129">
        <v>727</v>
      </c>
    </row>
    <row r="130" spans="1:6" x14ac:dyDescent="0.2">
      <c r="A130" t="s">
        <v>420</v>
      </c>
      <c r="B130">
        <v>1</v>
      </c>
      <c r="C130">
        <v>3.32</v>
      </c>
      <c r="D130">
        <v>65</v>
      </c>
      <c r="E130">
        <v>30.669999999999998</v>
      </c>
      <c r="F130">
        <v>564</v>
      </c>
    </row>
    <row r="131" spans="1:6" x14ac:dyDescent="0.2">
      <c r="A131" t="s">
        <v>358</v>
      </c>
      <c r="B131">
        <v>1</v>
      </c>
      <c r="C131">
        <v>4.07</v>
      </c>
      <c r="D131">
        <v>78</v>
      </c>
      <c r="E131">
        <v>39.97</v>
      </c>
      <c r="F131">
        <v>830</v>
      </c>
    </row>
    <row r="132" spans="1:6" x14ac:dyDescent="0.2">
      <c r="A132" t="s">
        <v>422</v>
      </c>
      <c r="B132">
        <v>1</v>
      </c>
      <c r="C132">
        <v>8.3699999999999992</v>
      </c>
      <c r="D132">
        <v>89</v>
      </c>
      <c r="E132">
        <v>74.53</v>
      </c>
      <c r="F132">
        <v>948</v>
      </c>
    </row>
    <row r="133" spans="1:6" x14ac:dyDescent="0.2">
      <c r="A133" t="s">
        <v>344</v>
      </c>
      <c r="B133">
        <v>1</v>
      </c>
      <c r="C133">
        <v>4.62</v>
      </c>
      <c r="D133">
        <v>72</v>
      </c>
      <c r="E133">
        <v>45.35</v>
      </c>
      <c r="F133">
        <v>776</v>
      </c>
    </row>
    <row r="134" spans="1:6" x14ac:dyDescent="0.2">
      <c r="A134" t="s">
        <v>330</v>
      </c>
      <c r="B134">
        <v>1</v>
      </c>
      <c r="C134">
        <v>3.28</v>
      </c>
      <c r="D134">
        <v>62</v>
      </c>
      <c r="E134">
        <v>31.700000000000003</v>
      </c>
      <c r="F134">
        <v>661</v>
      </c>
    </row>
    <row r="135" spans="1:6" x14ac:dyDescent="0.2">
      <c r="A135" t="s">
        <v>360</v>
      </c>
      <c r="B135">
        <v>1</v>
      </c>
      <c r="C135">
        <v>5.22</v>
      </c>
      <c r="D135">
        <v>88</v>
      </c>
      <c r="E135">
        <v>51.70000000000001</v>
      </c>
      <c r="F135">
        <v>967</v>
      </c>
    </row>
    <row r="136" spans="1:6" x14ac:dyDescent="0.2">
      <c r="A136" t="s">
        <v>439</v>
      </c>
      <c r="B136">
        <v>1</v>
      </c>
      <c r="C136">
        <v>3.67</v>
      </c>
      <c r="D136">
        <v>71</v>
      </c>
      <c r="E136">
        <v>35.9</v>
      </c>
      <c r="F136">
        <v>782</v>
      </c>
    </row>
    <row r="137" spans="1:6" x14ac:dyDescent="0.2">
      <c r="A137" t="s">
        <v>324</v>
      </c>
      <c r="B137">
        <v>1</v>
      </c>
      <c r="C137">
        <v>2.8</v>
      </c>
      <c r="D137">
        <v>90</v>
      </c>
      <c r="E137">
        <v>25.299999999999997</v>
      </c>
      <c r="F137">
        <v>973</v>
      </c>
    </row>
    <row r="138" spans="1:6" x14ac:dyDescent="0.2">
      <c r="A138" t="s">
        <v>338</v>
      </c>
      <c r="B138">
        <v>1</v>
      </c>
      <c r="C138">
        <v>2.68</v>
      </c>
      <c r="D138">
        <v>46</v>
      </c>
      <c r="E138">
        <v>24.159999999999997</v>
      </c>
      <c r="F138">
        <v>426</v>
      </c>
    </row>
    <row r="139" spans="1:6" x14ac:dyDescent="0.2">
      <c r="A139" t="s">
        <v>410</v>
      </c>
      <c r="B139">
        <v>1</v>
      </c>
      <c r="C139">
        <v>2.93</v>
      </c>
      <c r="D139">
        <v>71</v>
      </c>
      <c r="E139">
        <v>23.54</v>
      </c>
      <c r="F139">
        <v>790</v>
      </c>
    </row>
    <row r="140" spans="1:6" x14ac:dyDescent="0.2">
      <c r="A140" t="s">
        <v>397</v>
      </c>
      <c r="B140">
        <v>1</v>
      </c>
      <c r="C140">
        <v>4.1399999999999997</v>
      </c>
      <c r="D140">
        <v>81</v>
      </c>
      <c r="E140">
        <v>40.83</v>
      </c>
      <c r="F140">
        <v>866</v>
      </c>
    </row>
    <row r="141" spans="1:6" x14ac:dyDescent="0.2">
      <c r="A141" t="s">
        <v>275</v>
      </c>
    </row>
    <row r="142" spans="1:6" x14ac:dyDescent="0.2">
      <c r="A142" t="s">
        <v>218</v>
      </c>
      <c r="B142">
        <v>175</v>
      </c>
      <c r="C142">
        <v>8.3699999999999992</v>
      </c>
      <c r="D142">
        <v>95</v>
      </c>
      <c r="E142">
        <v>74.53</v>
      </c>
      <c r="F142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29A0-FE4F-CA43-9144-92A29FD7250A}">
  <dimension ref="A1:BJ217"/>
  <sheetViews>
    <sheetView tabSelected="1" workbookViewId="0">
      <selection activeCell="F210" sqref="F210"/>
    </sheetView>
  </sheetViews>
  <sheetFormatPr baseColWidth="10" defaultRowHeight="16" x14ac:dyDescent="0.2"/>
  <cols>
    <col min="1" max="6" width="10.83203125" customWidth="1"/>
    <col min="7" max="55" width="10.83203125" hidden="1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362</v>
      </c>
      <c r="T1" t="s">
        <v>363</v>
      </c>
      <c r="U1" t="s">
        <v>411</v>
      </c>
      <c r="V1" t="s">
        <v>412</v>
      </c>
      <c r="W1" t="s">
        <v>440</v>
      </c>
      <c r="X1" t="s">
        <v>441</v>
      </c>
      <c r="Y1" t="s">
        <v>442</v>
      </c>
      <c r="Z1" t="s">
        <v>443</v>
      </c>
      <c r="AA1" t="s">
        <v>444</v>
      </c>
      <c r="AB1" t="s">
        <v>445</v>
      </c>
      <c r="AC1" t="s">
        <v>446</v>
      </c>
      <c r="AD1" t="s">
        <v>447</v>
      </c>
      <c r="AE1" t="s">
        <v>18</v>
      </c>
      <c r="AF1" t="s">
        <v>222</v>
      </c>
      <c r="AG1" t="s">
        <v>223</v>
      </c>
      <c r="AH1" t="s">
        <v>224</v>
      </c>
      <c r="AI1" t="s">
        <v>225</v>
      </c>
      <c r="AJ1" t="s">
        <v>226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234</v>
      </c>
      <c r="AS1" t="s">
        <v>235</v>
      </c>
      <c r="AT1" t="s">
        <v>236</v>
      </c>
      <c r="AU1" t="s">
        <v>237</v>
      </c>
      <c r="AV1" t="s">
        <v>238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  <c r="BB1" t="s">
        <v>244</v>
      </c>
      <c r="BC1" t="s">
        <v>245</v>
      </c>
      <c r="BD1" t="s">
        <v>213</v>
      </c>
      <c r="BE1" t="s">
        <v>214</v>
      </c>
      <c r="BF1" t="s">
        <v>215</v>
      </c>
      <c r="BG1" t="s">
        <v>216</v>
      </c>
      <c r="BH1" t="s">
        <v>217</v>
      </c>
      <c r="BI1" t="s">
        <v>220</v>
      </c>
      <c r="BJ1" t="s">
        <v>221</v>
      </c>
    </row>
    <row r="2" spans="1:62" x14ac:dyDescent="0.2">
      <c r="A2" t="s">
        <v>22</v>
      </c>
      <c r="B2">
        <v>263</v>
      </c>
      <c r="C2" t="s">
        <v>456</v>
      </c>
      <c r="D2">
        <v>3.9</v>
      </c>
      <c r="E2">
        <v>3.9</v>
      </c>
      <c r="F2" t="s">
        <v>122</v>
      </c>
      <c r="G2">
        <v>82</v>
      </c>
      <c r="H2">
        <v>2.87</v>
      </c>
      <c r="I2">
        <v>78</v>
      </c>
      <c r="J2">
        <v>1.19</v>
      </c>
      <c r="K2">
        <v>54</v>
      </c>
      <c r="L2">
        <v>1.26</v>
      </c>
      <c r="M2">
        <v>32</v>
      </c>
      <c r="N2">
        <v>0.88</v>
      </c>
      <c r="O2">
        <v>21</v>
      </c>
      <c r="P2">
        <v>0.64</v>
      </c>
      <c r="Q2">
        <v>20</v>
      </c>
      <c r="R2">
        <v>0.57999999999999996</v>
      </c>
      <c r="S2">
        <v>21</v>
      </c>
      <c r="T2">
        <v>0.56999999999999995</v>
      </c>
      <c r="U2">
        <v>22</v>
      </c>
      <c r="V2">
        <v>0.59</v>
      </c>
      <c r="W2">
        <v>22</v>
      </c>
      <c r="X2">
        <v>0.36</v>
      </c>
      <c r="Y2">
        <v>23</v>
      </c>
      <c r="Z2">
        <v>0.51</v>
      </c>
      <c r="AA2">
        <v>22</v>
      </c>
      <c r="AB2">
        <v>0.53</v>
      </c>
      <c r="AC2">
        <v>22</v>
      </c>
      <c r="AD2">
        <v>0.57999999999999996</v>
      </c>
      <c r="AE2">
        <v>0.01</v>
      </c>
      <c r="AF2">
        <f>VLOOKUP($B2,$B$2:$AE$13369,COLUMN()*2-58,0)</f>
        <v>82</v>
      </c>
      <c r="AG2">
        <f>VLOOKUP($B2,$B$2:$AE$13369,COLUMN()*2-58,0)</f>
        <v>78</v>
      </c>
      <c r="AH2">
        <f>VLOOKUP($B2,$B$2:$AE$13369,COLUMN()*2-58,0)</f>
        <v>54</v>
      </c>
      <c r="AI2">
        <f>VLOOKUP($B2,$B$2:$AE$13369,COLUMN()*2-58,0)</f>
        <v>32</v>
      </c>
      <c r="AJ2">
        <f>VLOOKUP($B2,$B$2:$AE$13369,COLUMN()*2-58,0)</f>
        <v>21</v>
      </c>
      <c r="AK2">
        <f>VLOOKUP($B2,$B$2:$AE$13369,COLUMN()*2-58,0)</f>
        <v>20</v>
      </c>
      <c r="AL2">
        <f>VLOOKUP($B2,$B$2:$AE$13369,COLUMN()*2-58,0)</f>
        <v>21</v>
      </c>
      <c r="AM2">
        <f>VLOOKUP($B2,$B$2:$AE$13369,COLUMN()*2-58,0)</f>
        <v>22</v>
      </c>
      <c r="AN2">
        <f>VLOOKUP($B2,$B$2:$AE$13369,COLUMN()*2-58,0)</f>
        <v>22</v>
      </c>
      <c r="AO2">
        <f>VLOOKUP($B2,$B$2:$AE$13369,COLUMN()*2-58,0)</f>
        <v>23</v>
      </c>
      <c r="AP2">
        <f>VLOOKUP($B2,$B$2:$AE$13369,COLUMN()*2-58,0)</f>
        <v>22</v>
      </c>
      <c r="AQ2">
        <f>VLOOKUP($B2,$B$2:$AE$13369,COLUMN()*2-58,0)</f>
        <v>22</v>
      </c>
      <c r="AR2">
        <f>VLOOKUP($B2,$B$2:$AE$13369,COLUMN()*2-81,0)</f>
        <v>2.87</v>
      </c>
      <c r="AS2">
        <f>VLOOKUP($B2,$B$2:$AE$13369,COLUMN()*2-81,0)</f>
        <v>1.19</v>
      </c>
      <c r="AT2">
        <f>VLOOKUP($B2,$B$2:$AE$13369,COLUMN()*2-81,0)</f>
        <v>1.26</v>
      </c>
      <c r="AU2">
        <f>VLOOKUP($B2,$B$2:$AE$13369,COLUMN()*2-81,0)</f>
        <v>0.88</v>
      </c>
      <c r="AV2">
        <f>VLOOKUP($B2,$B$2:$AE$13369,COLUMN()*2-81,0)</f>
        <v>0.64</v>
      </c>
      <c r="AW2">
        <f>VLOOKUP($B2,$B$2:$AE$13369,COLUMN()*2-81,0)</f>
        <v>0.57999999999999996</v>
      </c>
      <c r="AX2">
        <f>VLOOKUP($B2,$B$2:$AE$13369,COLUMN()*2-81,0)</f>
        <v>0.56999999999999995</v>
      </c>
      <c r="AY2">
        <f>VLOOKUP($B2,$B$2:$AE$13369,COLUMN()*2-81,0)</f>
        <v>0.59</v>
      </c>
      <c r="AZ2">
        <f>VLOOKUP($B2,$B$2:$AE$13369,COLUMN()*2-81,0)</f>
        <v>0.36</v>
      </c>
      <c r="BA2">
        <f>VLOOKUP($B2,$B$2:$AE$13369,COLUMN()*2-81,0)</f>
        <v>0.51</v>
      </c>
      <c r="BB2">
        <f>VLOOKUP($B2,$B$2:$AE$13369,COLUMN()*2-81,0)</f>
        <v>0.53</v>
      </c>
      <c r="BC2">
        <f>VLOOKUP($B2,$B$2:$AE$13369,COLUMN()*2-81,0)</f>
        <v>0.57999999999999996</v>
      </c>
      <c r="BD2">
        <f>MAX(AR2:BC2)</f>
        <v>2.87</v>
      </c>
      <c r="BE2">
        <f>MAX(AF2:AQ2)</f>
        <v>82</v>
      </c>
      <c r="BF2">
        <f>SUM(AR2:BC2)</f>
        <v>10.559999999999999</v>
      </c>
      <c r="BG2">
        <f>SUM(AF2:AQ2)</f>
        <v>419</v>
      </c>
      <c r="BH2" t="b">
        <f>OR(AND(BD2-2.5-0.3*(E2-4.5)&gt;0,BE2&gt;44),AND(BG2&gt;399,IFERROR((BF2/BG2)&gt;0.055,FALSE)))</f>
        <v>1</v>
      </c>
      <c r="BI2" t="str">
        <f>A2&amp;E2</f>
        <v>D3.9</v>
      </c>
      <c r="BJ2" t="str">
        <f>A2&amp;ROUND(E2*2,0)/2&amp;F2</f>
        <v>D4Ipswich</v>
      </c>
    </row>
    <row r="3" spans="1:62" x14ac:dyDescent="0.2">
      <c r="A3" t="s">
        <v>22</v>
      </c>
      <c r="B3">
        <v>338</v>
      </c>
      <c r="C3" t="s">
        <v>460</v>
      </c>
      <c r="D3">
        <v>4</v>
      </c>
      <c r="E3">
        <v>4</v>
      </c>
      <c r="F3" t="s">
        <v>65</v>
      </c>
      <c r="G3">
        <v>85</v>
      </c>
      <c r="H3">
        <v>2.36</v>
      </c>
      <c r="I3">
        <v>77</v>
      </c>
      <c r="J3">
        <v>2.5</v>
      </c>
      <c r="K3">
        <v>67</v>
      </c>
      <c r="L3">
        <v>2.15</v>
      </c>
      <c r="M3">
        <v>65</v>
      </c>
      <c r="N3">
        <v>2.66</v>
      </c>
      <c r="O3">
        <v>63</v>
      </c>
      <c r="P3">
        <v>1.5</v>
      </c>
      <c r="Q3">
        <v>63</v>
      </c>
      <c r="R3">
        <v>1.89</v>
      </c>
      <c r="S3">
        <v>64</v>
      </c>
      <c r="T3">
        <v>1.2</v>
      </c>
      <c r="U3">
        <v>64</v>
      </c>
      <c r="V3">
        <v>2.4</v>
      </c>
      <c r="W3">
        <v>63</v>
      </c>
      <c r="X3">
        <v>1.51</v>
      </c>
      <c r="Y3">
        <v>62</v>
      </c>
      <c r="Z3">
        <v>1.57</v>
      </c>
      <c r="AA3">
        <v>60</v>
      </c>
      <c r="AB3">
        <v>1.99</v>
      </c>
      <c r="AC3">
        <v>64</v>
      </c>
      <c r="AD3">
        <v>1.3</v>
      </c>
      <c r="AE3">
        <v>0.05</v>
      </c>
      <c r="AF3">
        <f>VLOOKUP($B3,$B$2:$AE$13369,COLUMN()*2-58,0)</f>
        <v>85</v>
      </c>
      <c r="AG3">
        <f>VLOOKUP($B3,$B$2:$AE$13369,COLUMN()*2-58,0)</f>
        <v>77</v>
      </c>
      <c r="AH3">
        <f>VLOOKUP($B3,$B$2:$AE$13369,COLUMN()*2-58,0)</f>
        <v>67</v>
      </c>
      <c r="AI3">
        <f>VLOOKUP($B3,$B$2:$AE$13369,COLUMN()*2-58,0)</f>
        <v>65</v>
      </c>
      <c r="AJ3">
        <f>VLOOKUP($B3,$B$2:$AE$13369,COLUMN()*2-58,0)</f>
        <v>63</v>
      </c>
      <c r="AK3">
        <f>VLOOKUP($B3,$B$2:$AE$13369,COLUMN()*2-58,0)</f>
        <v>63</v>
      </c>
      <c r="AL3">
        <f>VLOOKUP($B3,$B$2:$AE$13369,COLUMN()*2-58,0)</f>
        <v>64</v>
      </c>
      <c r="AM3">
        <f>VLOOKUP($B3,$B$2:$AE$13369,COLUMN()*2-58,0)</f>
        <v>64</v>
      </c>
      <c r="AN3">
        <f>VLOOKUP($B3,$B$2:$AE$13369,COLUMN()*2-58,0)</f>
        <v>63</v>
      </c>
      <c r="AO3">
        <f>VLOOKUP($B3,$B$2:$AE$13369,COLUMN()*2-58,0)</f>
        <v>62</v>
      </c>
      <c r="AP3">
        <f>VLOOKUP($B3,$B$2:$AE$13369,COLUMN()*2-58,0)</f>
        <v>60</v>
      </c>
      <c r="AQ3">
        <f>VLOOKUP($B3,$B$2:$AE$13369,COLUMN()*2-58,0)</f>
        <v>64</v>
      </c>
      <c r="AR3">
        <f>VLOOKUP($B3,$B$2:$AE$13369,COLUMN()*2-81,0)</f>
        <v>2.36</v>
      </c>
      <c r="AS3">
        <f>VLOOKUP($B3,$B$2:$AE$13369,COLUMN()*2-81,0)</f>
        <v>2.5</v>
      </c>
      <c r="AT3">
        <f>VLOOKUP($B3,$B$2:$AE$13369,COLUMN()*2-81,0)</f>
        <v>2.15</v>
      </c>
      <c r="AU3">
        <f>VLOOKUP($B3,$B$2:$AE$13369,COLUMN()*2-81,0)</f>
        <v>2.66</v>
      </c>
      <c r="AV3">
        <f>VLOOKUP($B3,$B$2:$AE$13369,COLUMN()*2-81,0)</f>
        <v>1.5</v>
      </c>
      <c r="AW3">
        <f>VLOOKUP($B3,$B$2:$AE$13369,COLUMN()*2-81,0)</f>
        <v>1.89</v>
      </c>
      <c r="AX3">
        <f>VLOOKUP($B3,$B$2:$AE$13369,COLUMN()*2-81,0)</f>
        <v>1.2</v>
      </c>
      <c r="AY3">
        <f>VLOOKUP($B3,$B$2:$AE$13369,COLUMN()*2-81,0)</f>
        <v>2.4</v>
      </c>
      <c r="AZ3">
        <f>VLOOKUP($B3,$B$2:$AE$13369,COLUMN()*2-81,0)</f>
        <v>1.51</v>
      </c>
      <c r="BA3">
        <f>VLOOKUP($B3,$B$2:$AE$13369,COLUMN()*2-81,0)</f>
        <v>1.57</v>
      </c>
      <c r="BB3">
        <f>VLOOKUP($B3,$B$2:$AE$13369,COLUMN()*2-81,0)</f>
        <v>1.99</v>
      </c>
      <c r="BC3">
        <f>VLOOKUP($B3,$B$2:$AE$13369,COLUMN()*2-81,0)</f>
        <v>1.3</v>
      </c>
      <c r="BD3">
        <f>MAX(AR3:BC3)</f>
        <v>2.66</v>
      </c>
      <c r="BE3">
        <f>MAX(AF3:AQ3)</f>
        <v>85</v>
      </c>
      <c r="BF3">
        <f>SUM(AR3:BC3)</f>
        <v>23.03</v>
      </c>
      <c r="BG3">
        <f>SUM(AF3:AQ3)</f>
        <v>797</v>
      </c>
      <c r="BH3" t="b">
        <f>OR(AND(BD3-2.5-0.3*(E3-4.5)&gt;0,BE3&gt;44),AND(BG3&gt;399,IFERROR((BF3/BG3)&gt;0.055,FALSE)))</f>
        <v>1</v>
      </c>
      <c r="BI3" t="str">
        <f>A3&amp;E3</f>
        <v>D4</v>
      </c>
      <c r="BJ3" t="str">
        <f>A3&amp;ROUND(E3*2,0)/2&amp;F3</f>
        <v>D4Brentford</v>
      </c>
    </row>
    <row r="4" spans="1:62" x14ac:dyDescent="0.2">
      <c r="A4" t="s">
        <v>22</v>
      </c>
      <c r="B4">
        <v>630</v>
      </c>
      <c r="C4" t="s">
        <v>475</v>
      </c>
      <c r="D4">
        <v>4</v>
      </c>
      <c r="E4">
        <v>4</v>
      </c>
      <c r="F4" t="s">
        <v>122</v>
      </c>
      <c r="G4">
        <v>91</v>
      </c>
      <c r="H4">
        <v>3.06</v>
      </c>
      <c r="I4">
        <v>83</v>
      </c>
      <c r="J4">
        <v>1.21</v>
      </c>
      <c r="K4">
        <v>82</v>
      </c>
      <c r="L4">
        <v>1.89</v>
      </c>
      <c r="M4">
        <v>77</v>
      </c>
      <c r="N4">
        <v>1.89</v>
      </c>
      <c r="O4">
        <v>75</v>
      </c>
      <c r="P4">
        <v>2.27</v>
      </c>
      <c r="Q4">
        <v>77</v>
      </c>
      <c r="R4">
        <v>2.09</v>
      </c>
      <c r="S4">
        <v>77</v>
      </c>
      <c r="T4">
        <v>1.9</v>
      </c>
      <c r="U4">
        <v>77</v>
      </c>
      <c r="V4">
        <v>1.83</v>
      </c>
      <c r="W4">
        <v>76</v>
      </c>
      <c r="X4">
        <v>0.99</v>
      </c>
      <c r="Y4">
        <v>75</v>
      </c>
      <c r="Z4">
        <v>1.46</v>
      </c>
      <c r="AA4">
        <v>77</v>
      </c>
      <c r="AB4">
        <v>1.67</v>
      </c>
      <c r="AC4">
        <v>77</v>
      </c>
      <c r="AD4">
        <v>1.86</v>
      </c>
      <c r="AE4">
        <v>0.01</v>
      </c>
      <c r="AF4">
        <f>VLOOKUP($B4,$B$2:$AE$13369,COLUMN()*2-58,0)</f>
        <v>91</v>
      </c>
      <c r="AG4">
        <f>VLOOKUP($B4,$B$2:$AE$13369,COLUMN()*2-58,0)</f>
        <v>83</v>
      </c>
      <c r="AH4">
        <f>VLOOKUP($B4,$B$2:$AE$13369,COLUMN()*2-58,0)</f>
        <v>82</v>
      </c>
      <c r="AI4">
        <f>VLOOKUP($B4,$B$2:$AE$13369,COLUMN()*2-58,0)</f>
        <v>77</v>
      </c>
      <c r="AJ4">
        <f>VLOOKUP($B4,$B$2:$AE$13369,COLUMN()*2-58,0)</f>
        <v>75</v>
      </c>
      <c r="AK4">
        <f>VLOOKUP($B4,$B$2:$AE$13369,COLUMN()*2-58,0)</f>
        <v>77</v>
      </c>
      <c r="AL4">
        <f>VLOOKUP($B4,$B$2:$AE$13369,COLUMN()*2-58,0)</f>
        <v>77</v>
      </c>
      <c r="AM4">
        <f>VLOOKUP($B4,$B$2:$AE$13369,COLUMN()*2-58,0)</f>
        <v>77</v>
      </c>
      <c r="AN4">
        <f>VLOOKUP($B4,$B$2:$AE$13369,COLUMN()*2-58,0)</f>
        <v>76</v>
      </c>
      <c r="AO4">
        <f>VLOOKUP($B4,$B$2:$AE$13369,COLUMN()*2-58,0)</f>
        <v>75</v>
      </c>
      <c r="AP4">
        <f>VLOOKUP($B4,$B$2:$AE$13369,COLUMN()*2-58,0)</f>
        <v>77</v>
      </c>
      <c r="AQ4">
        <f>VLOOKUP($B4,$B$2:$AE$13369,COLUMN()*2-58,0)</f>
        <v>77</v>
      </c>
      <c r="AR4">
        <f>VLOOKUP($B4,$B$2:$AE$13369,COLUMN()*2-81,0)</f>
        <v>3.06</v>
      </c>
      <c r="AS4">
        <f>VLOOKUP($B4,$B$2:$AE$13369,COLUMN()*2-81,0)</f>
        <v>1.21</v>
      </c>
      <c r="AT4">
        <f>VLOOKUP($B4,$B$2:$AE$13369,COLUMN()*2-81,0)</f>
        <v>1.89</v>
      </c>
      <c r="AU4">
        <f>VLOOKUP($B4,$B$2:$AE$13369,COLUMN()*2-81,0)</f>
        <v>1.89</v>
      </c>
      <c r="AV4">
        <f>VLOOKUP($B4,$B$2:$AE$13369,COLUMN()*2-81,0)</f>
        <v>2.27</v>
      </c>
      <c r="AW4">
        <f>VLOOKUP($B4,$B$2:$AE$13369,COLUMN()*2-81,0)</f>
        <v>2.09</v>
      </c>
      <c r="AX4">
        <f>VLOOKUP($B4,$B$2:$AE$13369,COLUMN()*2-81,0)</f>
        <v>1.9</v>
      </c>
      <c r="AY4">
        <f>VLOOKUP($B4,$B$2:$AE$13369,COLUMN()*2-81,0)</f>
        <v>1.83</v>
      </c>
      <c r="AZ4">
        <f>VLOOKUP($B4,$B$2:$AE$13369,COLUMN()*2-81,0)</f>
        <v>0.99</v>
      </c>
      <c r="BA4">
        <f>VLOOKUP($B4,$B$2:$AE$13369,COLUMN()*2-81,0)</f>
        <v>1.46</v>
      </c>
      <c r="BB4">
        <f>VLOOKUP($B4,$B$2:$AE$13369,COLUMN()*2-81,0)</f>
        <v>1.67</v>
      </c>
      <c r="BC4">
        <f>VLOOKUP($B4,$B$2:$AE$13369,COLUMN()*2-81,0)</f>
        <v>1.86</v>
      </c>
      <c r="BD4">
        <f>MAX(AR4:BC4)</f>
        <v>3.06</v>
      </c>
      <c r="BE4">
        <f>MAX(AF4:AQ4)</f>
        <v>91</v>
      </c>
      <c r="BF4">
        <f>SUM(AR4:BC4)</f>
        <v>22.119999999999997</v>
      </c>
      <c r="BG4">
        <f>SUM(AF4:AQ4)</f>
        <v>944</v>
      </c>
      <c r="BH4" t="b">
        <f>OR(AND(BD4-2.5-0.3*(E4-4.5)&gt;0,BE4&gt;44),AND(BG4&gt;399,IFERROR((BF4/BG4)&gt;0.055,FALSE)))</f>
        <v>1</v>
      </c>
      <c r="BI4" t="str">
        <f>A4&amp;E4</f>
        <v>D4</v>
      </c>
      <c r="BJ4" t="str">
        <f>A4&amp;ROUND(E4*2,0)/2&amp;F4</f>
        <v>D4Ipswich</v>
      </c>
    </row>
    <row r="5" spans="1:62" x14ac:dyDescent="0.2">
      <c r="A5" t="s">
        <v>22</v>
      </c>
      <c r="B5">
        <v>301</v>
      </c>
      <c r="C5" t="s">
        <v>457</v>
      </c>
      <c r="D5">
        <v>4</v>
      </c>
      <c r="E5">
        <v>4</v>
      </c>
      <c r="F5" t="s">
        <v>76</v>
      </c>
      <c r="G5">
        <v>91</v>
      </c>
      <c r="H5">
        <v>2.35</v>
      </c>
      <c r="I5">
        <v>86</v>
      </c>
      <c r="J5">
        <v>1.52</v>
      </c>
      <c r="K5">
        <v>81</v>
      </c>
      <c r="L5">
        <v>1.58</v>
      </c>
      <c r="M5">
        <v>82</v>
      </c>
      <c r="N5">
        <v>1.77</v>
      </c>
      <c r="O5">
        <v>80</v>
      </c>
      <c r="P5">
        <v>2.35</v>
      </c>
      <c r="Q5">
        <v>80</v>
      </c>
      <c r="R5">
        <v>1.92</v>
      </c>
      <c r="S5">
        <v>79</v>
      </c>
      <c r="T5">
        <v>1.38</v>
      </c>
      <c r="U5">
        <v>78</v>
      </c>
      <c r="V5">
        <v>2.46</v>
      </c>
      <c r="W5">
        <v>77</v>
      </c>
      <c r="X5">
        <v>0.74</v>
      </c>
      <c r="Y5">
        <v>77</v>
      </c>
      <c r="Z5">
        <v>1.1000000000000001</v>
      </c>
      <c r="AA5">
        <v>77</v>
      </c>
      <c r="AB5">
        <v>1.36</v>
      </c>
      <c r="AC5">
        <v>77</v>
      </c>
      <c r="AD5">
        <v>2.29</v>
      </c>
      <c r="AE5">
        <v>0.01</v>
      </c>
      <c r="AF5">
        <f>VLOOKUP($B5,$B$2:$AE$13369,COLUMN()*2-58,0)</f>
        <v>91</v>
      </c>
      <c r="AG5">
        <f>VLOOKUP($B5,$B$2:$AE$13369,COLUMN()*2-58,0)</f>
        <v>86</v>
      </c>
      <c r="AH5">
        <f>VLOOKUP($B5,$B$2:$AE$13369,COLUMN()*2-58,0)</f>
        <v>81</v>
      </c>
      <c r="AI5">
        <f>VLOOKUP($B5,$B$2:$AE$13369,COLUMN()*2-58,0)</f>
        <v>82</v>
      </c>
      <c r="AJ5">
        <f>VLOOKUP($B5,$B$2:$AE$13369,COLUMN()*2-58,0)</f>
        <v>80</v>
      </c>
      <c r="AK5">
        <f>VLOOKUP($B5,$B$2:$AE$13369,COLUMN()*2-58,0)</f>
        <v>80</v>
      </c>
      <c r="AL5">
        <f>VLOOKUP($B5,$B$2:$AE$13369,COLUMN()*2-58,0)</f>
        <v>79</v>
      </c>
      <c r="AM5">
        <f>VLOOKUP($B5,$B$2:$AE$13369,COLUMN()*2-58,0)</f>
        <v>78</v>
      </c>
      <c r="AN5">
        <f>VLOOKUP($B5,$B$2:$AE$13369,COLUMN()*2-58,0)</f>
        <v>77</v>
      </c>
      <c r="AO5">
        <f>VLOOKUP($B5,$B$2:$AE$13369,COLUMN()*2-58,0)</f>
        <v>77</v>
      </c>
      <c r="AP5">
        <f>VLOOKUP($B5,$B$2:$AE$13369,COLUMN()*2-58,0)</f>
        <v>77</v>
      </c>
      <c r="AQ5">
        <f>VLOOKUP($B5,$B$2:$AE$13369,COLUMN()*2-58,0)</f>
        <v>77</v>
      </c>
      <c r="AR5">
        <f>VLOOKUP($B5,$B$2:$AE$13369,COLUMN()*2-81,0)</f>
        <v>2.35</v>
      </c>
      <c r="AS5">
        <f>VLOOKUP($B5,$B$2:$AE$13369,COLUMN()*2-81,0)</f>
        <v>1.52</v>
      </c>
      <c r="AT5">
        <f>VLOOKUP($B5,$B$2:$AE$13369,COLUMN()*2-81,0)</f>
        <v>1.58</v>
      </c>
      <c r="AU5">
        <f>VLOOKUP($B5,$B$2:$AE$13369,COLUMN()*2-81,0)</f>
        <v>1.77</v>
      </c>
      <c r="AV5">
        <f>VLOOKUP($B5,$B$2:$AE$13369,COLUMN()*2-81,0)</f>
        <v>2.35</v>
      </c>
      <c r="AW5">
        <f>VLOOKUP($B5,$B$2:$AE$13369,COLUMN()*2-81,0)</f>
        <v>1.92</v>
      </c>
      <c r="AX5">
        <f>VLOOKUP($B5,$B$2:$AE$13369,COLUMN()*2-81,0)</f>
        <v>1.38</v>
      </c>
      <c r="AY5">
        <f>VLOOKUP($B5,$B$2:$AE$13369,COLUMN()*2-81,0)</f>
        <v>2.46</v>
      </c>
      <c r="AZ5">
        <f>VLOOKUP($B5,$B$2:$AE$13369,COLUMN()*2-81,0)</f>
        <v>0.74</v>
      </c>
      <c r="BA5">
        <f>VLOOKUP($B5,$B$2:$AE$13369,COLUMN()*2-81,0)</f>
        <v>1.1000000000000001</v>
      </c>
      <c r="BB5">
        <f>VLOOKUP($B5,$B$2:$AE$13369,COLUMN()*2-81,0)</f>
        <v>1.36</v>
      </c>
      <c r="BC5">
        <f>VLOOKUP($B5,$B$2:$AE$13369,COLUMN()*2-81,0)</f>
        <v>2.29</v>
      </c>
      <c r="BD5">
        <f>MAX(AR5:BC5)</f>
        <v>2.46</v>
      </c>
      <c r="BE5">
        <f>MAX(AF5:AQ5)</f>
        <v>91</v>
      </c>
      <c r="BF5">
        <f>SUM(AR5:BC5)</f>
        <v>20.82</v>
      </c>
      <c r="BG5">
        <f>SUM(AF5:AQ5)</f>
        <v>965</v>
      </c>
      <c r="BH5" t="b">
        <f>OR(AND(BD5-2.5-0.3*(E5-4.5)&gt;0,BE5&gt;44),AND(BG5&gt;399,IFERROR((BF5/BG5)&gt;0.055,FALSE)))</f>
        <v>1</v>
      </c>
      <c r="BI5" t="str">
        <f>A5&amp;E5</f>
        <v>D4</v>
      </c>
      <c r="BJ5" t="str">
        <f>A5&amp;ROUND(E5*2,0)/2&amp;F5</f>
        <v>D4Leicester</v>
      </c>
    </row>
    <row r="6" spans="1:62" x14ac:dyDescent="0.2">
      <c r="A6" t="s">
        <v>22</v>
      </c>
      <c r="B6">
        <v>455</v>
      </c>
      <c r="C6" t="s">
        <v>179</v>
      </c>
      <c r="D6">
        <v>4</v>
      </c>
      <c r="E6">
        <v>4</v>
      </c>
      <c r="F6" t="s">
        <v>30</v>
      </c>
      <c r="G6">
        <v>90</v>
      </c>
      <c r="H6">
        <v>2.7</v>
      </c>
      <c r="I6">
        <v>85</v>
      </c>
      <c r="J6">
        <v>2.13</v>
      </c>
      <c r="K6">
        <v>83</v>
      </c>
      <c r="L6">
        <v>1.22</v>
      </c>
      <c r="M6">
        <v>83</v>
      </c>
      <c r="N6">
        <v>1.36</v>
      </c>
      <c r="O6">
        <v>81</v>
      </c>
      <c r="P6">
        <v>1.5</v>
      </c>
      <c r="Q6">
        <v>79</v>
      </c>
      <c r="R6">
        <v>1.28</v>
      </c>
      <c r="S6">
        <v>77</v>
      </c>
      <c r="T6">
        <v>1.3</v>
      </c>
      <c r="U6">
        <v>77</v>
      </c>
      <c r="V6">
        <v>1.6</v>
      </c>
      <c r="W6">
        <v>77</v>
      </c>
      <c r="X6">
        <v>2.16</v>
      </c>
      <c r="Y6">
        <v>77</v>
      </c>
      <c r="Z6">
        <v>1.71</v>
      </c>
      <c r="AA6">
        <v>80</v>
      </c>
      <c r="AB6">
        <v>2.16</v>
      </c>
      <c r="AC6">
        <v>78</v>
      </c>
      <c r="AD6">
        <v>1.18</v>
      </c>
      <c r="AE6">
        <v>0.01</v>
      </c>
      <c r="AF6">
        <f>VLOOKUP($B6,$B$2:$AE$13369,COLUMN()*2-58,0)</f>
        <v>90</v>
      </c>
      <c r="AG6">
        <f>VLOOKUP($B6,$B$2:$AE$13369,COLUMN()*2-58,0)</f>
        <v>85</v>
      </c>
      <c r="AH6">
        <f>VLOOKUP($B6,$B$2:$AE$13369,COLUMN()*2-58,0)</f>
        <v>83</v>
      </c>
      <c r="AI6">
        <f>VLOOKUP($B6,$B$2:$AE$13369,COLUMN()*2-58,0)</f>
        <v>83</v>
      </c>
      <c r="AJ6">
        <f>VLOOKUP($B6,$B$2:$AE$13369,COLUMN()*2-58,0)</f>
        <v>81</v>
      </c>
      <c r="AK6">
        <f>VLOOKUP($B6,$B$2:$AE$13369,COLUMN()*2-58,0)</f>
        <v>79</v>
      </c>
      <c r="AL6">
        <f>VLOOKUP($B6,$B$2:$AE$13369,COLUMN()*2-58,0)</f>
        <v>77</v>
      </c>
      <c r="AM6">
        <f>VLOOKUP($B6,$B$2:$AE$13369,COLUMN()*2-58,0)</f>
        <v>77</v>
      </c>
      <c r="AN6">
        <f>VLOOKUP($B6,$B$2:$AE$13369,COLUMN()*2-58,0)</f>
        <v>77</v>
      </c>
      <c r="AO6">
        <f>VLOOKUP($B6,$B$2:$AE$13369,COLUMN()*2-58,0)</f>
        <v>77</v>
      </c>
      <c r="AP6">
        <f>VLOOKUP($B6,$B$2:$AE$13369,COLUMN()*2-58,0)</f>
        <v>80</v>
      </c>
      <c r="AQ6">
        <f>VLOOKUP($B6,$B$2:$AE$13369,COLUMN()*2-58,0)</f>
        <v>78</v>
      </c>
      <c r="AR6">
        <f>VLOOKUP($B6,$B$2:$AE$13369,COLUMN()*2-81,0)</f>
        <v>2.7</v>
      </c>
      <c r="AS6">
        <f>VLOOKUP($B6,$B$2:$AE$13369,COLUMN()*2-81,0)</f>
        <v>2.13</v>
      </c>
      <c r="AT6">
        <f>VLOOKUP($B6,$B$2:$AE$13369,COLUMN()*2-81,0)</f>
        <v>1.22</v>
      </c>
      <c r="AU6">
        <f>VLOOKUP($B6,$B$2:$AE$13369,COLUMN()*2-81,0)</f>
        <v>1.36</v>
      </c>
      <c r="AV6">
        <f>VLOOKUP($B6,$B$2:$AE$13369,COLUMN()*2-81,0)</f>
        <v>1.5</v>
      </c>
      <c r="AW6">
        <f>VLOOKUP($B6,$B$2:$AE$13369,COLUMN()*2-81,0)</f>
        <v>1.28</v>
      </c>
      <c r="AX6">
        <f>VLOOKUP($B6,$B$2:$AE$13369,COLUMN()*2-81,0)</f>
        <v>1.3</v>
      </c>
      <c r="AY6">
        <f>VLOOKUP($B6,$B$2:$AE$13369,COLUMN()*2-81,0)</f>
        <v>1.6</v>
      </c>
      <c r="AZ6">
        <f>VLOOKUP($B6,$B$2:$AE$13369,COLUMN()*2-81,0)</f>
        <v>2.16</v>
      </c>
      <c r="BA6">
        <f>VLOOKUP($B6,$B$2:$AE$13369,COLUMN()*2-81,0)</f>
        <v>1.71</v>
      </c>
      <c r="BB6">
        <f>VLOOKUP($B6,$B$2:$AE$13369,COLUMN()*2-81,0)</f>
        <v>2.16</v>
      </c>
      <c r="BC6">
        <f>VLOOKUP($B6,$B$2:$AE$13369,COLUMN()*2-81,0)</f>
        <v>1.18</v>
      </c>
      <c r="BD6">
        <f>MAX(AR6:BC6)</f>
        <v>2.7</v>
      </c>
      <c r="BE6">
        <f>MAX(AF6:AQ6)</f>
        <v>90</v>
      </c>
      <c r="BF6">
        <f>SUM(AR6:BC6)</f>
        <v>20.3</v>
      </c>
      <c r="BG6">
        <f>SUM(AF6:AQ6)</f>
        <v>967</v>
      </c>
      <c r="BH6" t="b">
        <f>OR(AND(BD6-2.5-0.3*(E6-4.5)&gt;0,BE6&gt;44),AND(BG6&gt;399,IFERROR((BF6/BG6)&gt;0.055,FALSE)))</f>
        <v>1</v>
      </c>
      <c r="BI6" t="str">
        <f>A6&amp;E6</f>
        <v>D4</v>
      </c>
      <c r="BJ6" t="str">
        <f>A6&amp;ROUND(E6*2,0)/2&amp;F6</f>
        <v>D4Southampton</v>
      </c>
    </row>
    <row r="7" spans="1:62" x14ac:dyDescent="0.2">
      <c r="A7" t="s">
        <v>22</v>
      </c>
      <c r="B7">
        <v>291</v>
      </c>
      <c r="C7" t="s">
        <v>129</v>
      </c>
      <c r="D7">
        <v>4.2</v>
      </c>
      <c r="E7">
        <v>4.0999999999999996</v>
      </c>
      <c r="F7" t="s">
        <v>76</v>
      </c>
      <c r="G7">
        <v>92</v>
      </c>
      <c r="H7">
        <v>2.4900000000000002</v>
      </c>
      <c r="I7">
        <v>89</v>
      </c>
      <c r="J7">
        <v>1.61</v>
      </c>
      <c r="K7">
        <v>86</v>
      </c>
      <c r="L7">
        <v>1.73</v>
      </c>
      <c r="M7">
        <v>83</v>
      </c>
      <c r="N7">
        <v>1.87</v>
      </c>
      <c r="O7">
        <v>82</v>
      </c>
      <c r="P7">
        <v>2.4300000000000002</v>
      </c>
      <c r="Q7">
        <v>81</v>
      </c>
      <c r="R7">
        <v>2</v>
      </c>
      <c r="S7">
        <v>80</v>
      </c>
      <c r="T7">
        <v>1.43</v>
      </c>
      <c r="U7">
        <v>82</v>
      </c>
      <c r="V7">
        <v>2.63</v>
      </c>
      <c r="W7">
        <v>82</v>
      </c>
      <c r="X7">
        <v>0.82</v>
      </c>
      <c r="Y7">
        <v>79</v>
      </c>
      <c r="Z7">
        <v>1.21</v>
      </c>
      <c r="AA7">
        <v>80</v>
      </c>
      <c r="AB7">
        <v>1.43</v>
      </c>
      <c r="AC7">
        <v>79</v>
      </c>
      <c r="AD7">
        <v>2.44</v>
      </c>
      <c r="AE7">
        <v>0.1</v>
      </c>
      <c r="AF7">
        <f>VLOOKUP($B7,$B$2:$AE$13369,COLUMN()*2-58,0)</f>
        <v>92</v>
      </c>
      <c r="AG7">
        <f>VLOOKUP($B7,$B$2:$AE$13369,COLUMN()*2-58,0)</f>
        <v>89</v>
      </c>
      <c r="AH7">
        <f>VLOOKUP($B7,$B$2:$AE$13369,COLUMN()*2-58,0)</f>
        <v>86</v>
      </c>
      <c r="AI7">
        <f>VLOOKUP($B7,$B$2:$AE$13369,COLUMN()*2-58,0)</f>
        <v>83</v>
      </c>
      <c r="AJ7">
        <f>VLOOKUP($B7,$B$2:$AE$13369,COLUMN()*2-58,0)</f>
        <v>82</v>
      </c>
      <c r="AK7">
        <f>VLOOKUP($B7,$B$2:$AE$13369,COLUMN()*2-58,0)</f>
        <v>81</v>
      </c>
      <c r="AL7">
        <f>VLOOKUP($B7,$B$2:$AE$13369,COLUMN()*2-58,0)</f>
        <v>80</v>
      </c>
      <c r="AM7">
        <f>VLOOKUP($B7,$B$2:$AE$13369,COLUMN()*2-58,0)</f>
        <v>82</v>
      </c>
      <c r="AN7">
        <f>VLOOKUP($B7,$B$2:$AE$13369,COLUMN()*2-58,0)</f>
        <v>82</v>
      </c>
      <c r="AO7">
        <f>VLOOKUP($B7,$B$2:$AE$13369,COLUMN()*2-58,0)</f>
        <v>79</v>
      </c>
      <c r="AP7">
        <f>VLOOKUP($B7,$B$2:$AE$13369,COLUMN()*2-58,0)</f>
        <v>80</v>
      </c>
      <c r="AQ7">
        <f>VLOOKUP($B7,$B$2:$AE$13369,COLUMN()*2-58,0)</f>
        <v>79</v>
      </c>
      <c r="AR7">
        <f>VLOOKUP($B7,$B$2:$AE$13369,COLUMN()*2-81,0)</f>
        <v>2.4900000000000002</v>
      </c>
      <c r="AS7">
        <f>VLOOKUP($B7,$B$2:$AE$13369,COLUMN()*2-81,0)</f>
        <v>1.61</v>
      </c>
      <c r="AT7">
        <f>VLOOKUP($B7,$B$2:$AE$13369,COLUMN()*2-81,0)</f>
        <v>1.73</v>
      </c>
      <c r="AU7">
        <f>VLOOKUP($B7,$B$2:$AE$13369,COLUMN()*2-81,0)</f>
        <v>1.87</v>
      </c>
      <c r="AV7">
        <f>VLOOKUP($B7,$B$2:$AE$13369,COLUMN()*2-81,0)</f>
        <v>2.4300000000000002</v>
      </c>
      <c r="AW7">
        <f>VLOOKUP($B7,$B$2:$AE$13369,COLUMN()*2-81,0)</f>
        <v>2</v>
      </c>
      <c r="AX7">
        <f>VLOOKUP($B7,$B$2:$AE$13369,COLUMN()*2-81,0)</f>
        <v>1.43</v>
      </c>
      <c r="AY7">
        <f>VLOOKUP($B7,$B$2:$AE$13369,COLUMN()*2-81,0)</f>
        <v>2.63</v>
      </c>
      <c r="AZ7">
        <f>VLOOKUP($B7,$B$2:$AE$13369,COLUMN()*2-81,0)</f>
        <v>0.82</v>
      </c>
      <c r="BA7">
        <f>VLOOKUP($B7,$B$2:$AE$13369,COLUMN()*2-81,0)</f>
        <v>1.21</v>
      </c>
      <c r="BB7">
        <f>VLOOKUP($B7,$B$2:$AE$13369,COLUMN()*2-81,0)</f>
        <v>1.43</v>
      </c>
      <c r="BC7">
        <f>VLOOKUP($B7,$B$2:$AE$13369,COLUMN()*2-81,0)</f>
        <v>2.44</v>
      </c>
      <c r="BD7">
        <f>MAX(AR7:BC7)</f>
        <v>2.63</v>
      </c>
      <c r="BE7">
        <f>MAX(AF7:AQ7)</f>
        <v>92</v>
      </c>
      <c r="BF7">
        <f>SUM(AR7:BC7)</f>
        <v>22.090000000000003</v>
      </c>
      <c r="BG7">
        <f>SUM(AF7:AQ7)</f>
        <v>995</v>
      </c>
      <c r="BH7" t="b">
        <f>OR(AND(BD7-2.5-0.3*(E7-4.5)&gt;0,BE7&gt;44),AND(BG7&gt;399,IFERROR((BF7/BG7)&gt;0.055,FALSE)))</f>
        <v>1</v>
      </c>
      <c r="BI7" t="str">
        <f>A7&amp;E7</f>
        <v>D4.1</v>
      </c>
      <c r="BJ7" t="str">
        <f>A7&amp;ROUND(E7*2,0)/2&amp;F7</f>
        <v>D4Leicester</v>
      </c>
    </row>
    <row r="8" spans="1:62" x14ac:dyDescent="0.2">
      <c r="A8" t="s">
        <v>22</v>
      </c>
      <c r="B8">
        <v>461</v>
      </c>
      <c r="C8" t="s">
        <v>180</v>
      </c>
      <c r="D8">
        <v>4.0999999999999996</v>
      </c>
      <c r="E8">
        <v>4.0999999999999996</v>
      </c>
      <c r="F8" t="s">
        <v>30</v>
      </c>
      <c r="G8">
        <v>83</v>
      </c>
      <c r="H8">
        <v>2.71</v>
      </c>
      <c r="I8">
        <v>81</v>
      </c>
      <c r="J8">
        <v>2.19</v>
      </c>
      <c r="K8">
        <v>77</v>
      </c>
      <c r="L8">
        <v>1.28</v>
      </c>
      <c r="M8">
        <v>74</v>
      </c>
      <c r="N8">
        <v>1.35</v>
      </c>
      <c r="O8">
        <v>72</v>
      </c>
      <c r="P8">
        <v>1.47</v>
      </c>
      <c r="Q8">
        <v>70</v>
      </c>
      <c r="R8">
        <v>1.25</v>
      </c>
      <c r="S8">
        <v>71</v>
      </c>
      <c r="T8">
        <v>1.35</v>
      </c>
      <c r="U8">
        <v>71</v>
      </c>
      <c r="V8">
        <v>1.58</v>
      </c>
      <c r="W8">
        <v>71</v>
      </c>
      <c r="X8">
        <v>2.08</v>
      </c>
      <c r="Y8">
        <v>72</v>
      </c>
      <c r="Z8">
        <v>1.73</v>
      </c>
      <c r="AA8">
        <v>71</v>
      </c>
      <c r="AB8">
        <v>2.08</v>
      </c>
      <c r="AC8">
        <v>73</v>
      </c>
      <c r="AD8">
        <v>1.23</v>
      </c>
      <c r="AE8">
        <v>0.06</v>
      </c>
      <c r="AF8">
        <f>VLOOKUP($B8,$B$2:$AE$13369,COLUMN()*2-58,0)</f>
        <v>83</v>
      </c>
      <c r="AG8">
        <f>VLOOKUP($B8,$B$2:$AE$13369,COLUMN()*2-58,0)</f>
        <v>81</v>
      </c>
      <c r="AH8">
        <f>VLOOKUP($B8,$B$2:$AE$13369,COLUMN()*2-58,0)</f>
        <v>77</v>
      </c>
      <c r="AI8">
        <f>VLOOKUP($B8,$B$2:$AE$13369,COLUMN()*2-58,0)</f>
        <v>74</v>
      </c>
      <c r="AJ8">
        <f>VLOOKUP($B8,$B$2:$AE$13369,COLUMN()*2-58,0)</f>
        <v>72</v>
      </c>
      <c r="AK8">
        <f>VLOOKUP($B8,$B$2:$AE$13369,COLUMN()*2-58,0)</f>
        <v>70</v>
      </c>
      <c r="AL8">
        <f>VLOOKUP($B8,$B$2:$AE$13369,COLUMN()*2-58,0)</f>
        <v>71</v>
      </c>
      <c r="AM8">
        <f>VLOOKUP($B8,$B$2:$AE$13369,COLUMN()*2-58,0)</f>
        <v>71</v>
      </c>
      <c r="AN8">
        <f>VLOOKUP($B8,$B$2:$AE$13369,COLUMN()*2-58,0)</f>
        <v>71</v>
      </c>
      <c r="AO8">
        <f>VLOOKUP($B8,$B$2:$AE$13369,COLUMN()*2-58,0)</f>
        <v>72</v>
      </c>
      <c r="AP8">
        <f>VLOOKUP($B8,$B$2:$AE$13369,COLUMN()*2-58,0)</f>
        <v>71</v>
      </c>
      <c r="AQ8">
        <f>VLOOKUP($B8,$B$2:$AE$13369,COLUMN()*2-58,0)</f>
        <v>73</v>
      </c>
      <c r="AR8">
        <f>VLOOKUP($B8,$B$2:$AE$13369,COLUMN()*2-81,0)</f>
        <v>2.71</v>
      </c>
      <c r="AS8">
        <f>VLOOKUP($B8,$B$2:$AE$13369,COLUMN()*2-81,0)</f>
        <v>2.19</v>
      </c>
      <c r="AT8">
        <f>VLOOKUP($B8,$B$2:$AE$13369,COLUMN()*2-81,0)</f>
        <v>1.28</v>
      </c>
      <c r="AU8">
        <f>VLOOKUP($B8,$B$2:$AE$13369,COLUMN()*2-81,0)</f>
        <v>1.35</v>
      </c>
      <c r="AV8">
        <f>VLOOKUP($B8,$B$2:$AE$13369,COLUMN()*2-81,0)</f>
        <v>1.47</v>
      </c>
      <c r="AW8">
        <f>VLOOKUP($B8,$B$2:$AE$13369,COLUMN()*2-81,0)</f>
        <v>1.25</v>
      </c>
      <c r="AX8">
        <f>VLOOKUP($B8,$B$2:$AE$13369,COLUMN()*2-81,0)</f>
        <v>1.35</v>
      </c>
      <c r="AY8">
        <f>VLOOKUP($B8,$B$2:$AE$13369,COLUMN()*2-81,0)</f>
        <v>1.58</v>
      </c>
      <c r="AZ8">
        <f>VLOOKUP($B8,$B$2:$AE$13369,COLUMN()*2-81,0)</f>
        <v>2.08</v>
      </c>
      <c r="BA8">
        <f>VLOOKUP($B8,$B$2:$AE$13369,COLUMN()*2-81,0)</f>
        <v>1.73</v>
      </c>
      <c r="BB8">
        <f>VLOOKUP($B8,$B$2:$AE$13369,COLUMN()*2-81,0)</f>
        <v>2.08</v>
      </c>
      <c r="BC8">
        <f>VLOOKUP($B8,$B$2:$AE$13369,COLUMN()*2-81,0)</f>
        <v>1.23</v>
      </c>
      <c r="BD8">
        <f>MAX(AR8:BC8)</f>
        <v>2.71</v>
      </c>
      <c r="BE8">
        <f>MAX(AF8:AQ8)</f>
        <v>83</v>
      </c>
      <c r="BF8">
        <f>SUM(AR8:BC8)</f>
        <v>20.3</v>
      </c>
      <c r="BG8">
        <f>SUM(AF8:AQ8)</f>
        <v>886</v>
      </c>
      <c r="BH8" t="b">
        <f>OR(AND(BD8-2.5-0.3*(E8-4.5)&gt;0,BE8&gt;44),AND(BG8&gt;399,IFERROR((BF8/BG8)&gt;0.055,FALSE)))</f>
        <v>1</v>
      </c>
      <c r="BI8" t="str">
        <f>A8&amp;E8</f>
        <v>D4.1</v>
      </c>
      <c r="BJ8" t="str">
        <f>A8&amp;ROUND(E8*2,0)/2&amp;F8</f>
        <v>D4Southampton</v>
      </c>
    </row>
    <row r="9" spans="1:62" x14ac:dyDescent="0.2">
      <c r="A9" t="s">
        <v>22</v>
      </c>
      <c r="B9">
        <v>270</v>
      </c>
      <c r="C9" t="s">
        <v>125</v>
      </c>
      <c r="D9">
        <v>4.0999999999999996</v>
      </c>
      <c r="E9">
        <v>4.0999999999999996</v>
      </c>
      <c r="F9" t="s">
        <v>122</v>
      </c>
      <c r="G9">
        <v>0</v>
      </c>
      <c r="H9">
        <v>0</v>
      </c>
      <c r="I9">
        <v>0</v>
      </c>
      <c r="J9">
        <v>0</v>
      </c>
      <c r="K9">
        <v>32</v>
      </c>
      <c r="L9">
        <v>0.73</v>
      </c>
      <c r="M9">
        <v>67</v>
      </c>
      <c r="N9">
        <v>1.63</v>
      </c>
      <c r="O9">
        <v>83</v>
      </c>
      <c r="P9">
        <v>2.4700000000000002</v>
      </c>
      <c r="Q9">
        <v>83</v>
      </c>
      <c r="R9">
        <v>2.15</v>
      </c>
      <c r="S9">
        <v>80</v>
      </c>
      <c r="T9">
        <v>1.99</v>
      </c>
      <c r="U9">
        <v>79</v>
      </c>
      <c r="V9">
        <v>1.86</v>
      </c>
      <c r="W9">
        <v>80</v>
      </c>
      <c r="X9">
        <v>0.96</v>
      </c>
      <c r="Y9">
        <v>79</v>
      </c>
      <c r="Z9">
        <v>1.48</v>
      </c>
      <c r="AA9">
        <v>82</v>
      </c>
      <c r="AB9">
        <v>1.7</v>
      </c>
      <c r="AC9">
        <v>79</v>
      </c>
      <c r="AD9">
        <v>1.88</v>
      </c>
      <c r="AE9">
        <v>0.46</v>
      </c>
      <c r="AF9">
        <f>VLOOKUP($B9,$B$2:$AE$13369,COLUMN()*2-58,0)</f>
        <v>0</v>
      </c>
      <c r="AG9">
        <f>VLOOKUP($B9,$B$2:$AE$13369,COLUMN()*2-58,0)</f>
        <v>0</v>
      </c>
      <c r="AH9">
        <f>VLOOKUP($B9,$B$2:$AE$13369,COLUMN()*2-58,0)</f>
        <v>32</v>
      </c>
      <c r="AI9">
        <f>VLOOKUP($B9,$B$2:$AE$13369,COLUMN()*2-58,0)</f>
        <v>67</v>
      </c>
      <c r="AJ9">
        <f>VLOOKUP($B9,$B$2:$AE$13369,COLUMN()*2-58,0)</f>
        <v>83</v>
      </c>
      <c r="AK9">
        <f>VLOOKUP($B9,$B$2:$AE$13369,COLUMN()*2-58,0)</f>
        <v>83</v>
      </c>
      <c r="AL9">
        <f>VLOOKUP($B9,$B$2:$AE$13369,COLUMN()*2-58,0)</f>
        <v>80</v>
      </c>
      <c r="AM9">
        <f>VLOOKUP($B9,$B$2:$AE$13369,COLUMN()*2-58,0)</f>
        <v>79</v>
      </c>
      <c r="AN9">
        <f>VLOOKUP($B9,$B$2:$AE$13369,COLUMN()*2-58,0)</f>
        <v>80</v>
      </c>
      <c r="AO9">
        <f>VLOOKUP($B9,$B$2:$AE$13369,COLUMN()*2-58,0)</f>
        <v>79</v>
      </c>
      <c r="AP9">
        <f>VLOOKUP($B9,$B$2:$AE$13369,COLUMN()*2-58,0)</f>
        <v>82</v>
      </c>
      <c r="AQ9">
        <f>VLOOKUP($B9,$B$2:$AE$13369,COLUMN()*2-58,0)</f>
        <v>79</v>
      </c>
      <c r="AR9">
        <f>VLOOKUP($B9,$B$2:$AE$13369,COLUMN()*2-81,0)</f>
        <v>0</v>
      </c>
      <c r="AS9">
        <f>VLOOKUP($B9,$B$2:$AE$13369,COLUMN()*2-81,0)</f>
        <v>0</v>
      </c>
      <c r="AT9">
        <f>VLOOKUP($B9,$B$2:$AE$13369,COLUMN()*2-81,0)</f>
        <v>0.73</v>
      </c>
      <c r="AU9">
        <f>VLOOKUP($B9,$B$2:$AE$13369,COLUMN()*2-81,0)</f>
        <v>1.63</v>
      </c>
      <c r="AV9">
        <f>VLOOKUP($B9,$B$2:$AE$13369,COLUMN()*2-81,0)</f>
        <v>2.4700000000000002</v>
      </c>
      <c r="AW9">
        <f>VLOOKUP($B9,$B$2:$AE$13369,COLUMN()*2-81,0)</f>
        <v>2.15</v>
      </c>
      <c r="AX9">
        <f>VLOOKUP($B9,$B$2:$AE$13369,COLUMN()*2-81,0)</f>
        <v>1.99</v>
      </c>
      <c r="AY9">
        <f>VLOOKUP($B9,$B$2:$AE$13369,COLUMN()*2-81,0)</f>
        <v>1.86</v>
      </c>
      <c r="AZ9">
        <f>VLOOKUP($B9,$B$2:$AE$13369,COLUMN()*2-81,0)</f>
        <v>0.96</v>
      </c>
      <c r="BA9">
        <f>VLOOKUP($B9,$B$2:$AE$13369,COLUMN()*2-81,0)</f>
        <v>1.48</v>
      </c>
      <c r="BB9">
        <f>VLOOKUP($B9,$B$2:$AE$13369,COLUMN()*2-81,0)</f>
        <v>1.7</v>
      </c>
      <c r="BC9">
        <f>VLOOKUP($B9,$B$2:$AE$13369,COLUMN()*2-81,0)</f>
        <v>1.88</v>
      </c>
      <c r="BD9">
        <f>MAX(AR9:BC9)</f>
        <v>2.4700000000000002</v>
      </c>
      <c r="BE9">
        <f>MAX(AF9:AQ9)</f>
        <v>83</v>
      </c>
      <c r="BF9">
        <f>SUM(AR9:BC9)</f>
        <v>16.849999999999998</v>
      </c>
      <c r="BG9">
        <f>SUM(AF9:AQ9)</f>
        <v>744</v>
      </c>
      <c r="BH9" t="b">
        <f>OR(AND(BD9-2.5-0.3*(E9-4.5)&gt;0,BE9&gt;44),AND(BG9&gt;399,IFERROR((BF9/BG9)&gt;0.055,FALSE)))</f>
        <v>1</v>
      </c>
      <c r="BI9" t="str">
        <f>A9&amp;E9</f>
        <v>D4.1</v>
      </c>
      <c r="BJ9" t="str">
        <f>A9&amp;ROUND(E9*2,0)/2&amp;F9</f>
        <v>D4Ipswich</v>
      </c>
    </row>
    <row r="10" spans="1:62" x14ac:dyDescent="0.2">
      <c r="A10" t="s">
        <v>22</v>
      </c>
      <c r="B10">
        <v>191</v>
      </c>
      <c r="C10" t="s">
        <v>365</v>
      </c>
      <c r="D10">
        <v>4.3</v>
      </c>
      <c r="E10">
        <v>4.3</v>
      </c>
      <c r="F10" t="s">
        <v>36</v>
      </c>
      <c r="G10">
        <v>90</v>
      </c>
      <c r="H10">
        <v>3.21</v>
      </c>
      <c r="I10">
        <v>87</v>
      </c>
      <c r="J10">
        <v>2.74</v>
      </c>
      <c r="K10">
        <v>85</v>
      </c>
      <c r="L10">
        <v>3.39</v>
      </c>
      <c r="M10">
        <v>85</v>
      </c>
      <c r="N10">
        <v>1.58</v>
      </c>
      <c r="O10">
        <v>84</v>
      </c>
      <c r="P10">
        <v>2.7</v>
      </c>
      <c r="Q10">
        <v>83</v>
      </c>
      <c r="R10">
        <v>2.23</v>
      </c>
      <c r="S10">
        <v>83</v>
      </c>
      <c r="T10">
        <v>1.33</v>
      </c>
      <c r="U10">
        <v>82</v>
      </c>
      <c r="V10">
        <v>3.5</v>
      </c>
      <c r="W10">
        <v>82</v>
      </c>
      <c r="X10">
        <v>1.57</v>
      </c>
      <c r="Y10">
        <v>80</v>
      </c>
      <c r="Z10">
        <v>2.76</v>
      </c>
      <c r="AA10">
        <v>81</v>
      </c>
      <c r="AB10">
        <v>3.36</v>
      </c>
      <c r="AC10">
        <v>81</v>
      </c>
      <c r="AD10">
        <v>2.33</v>
      </c>
      <c r="AE10">
        <v>0.08</v>
      </c>
      <c r="AF10">
        <f>VLOOKUP($B10,$B$2:$AE$13369,COLUMN()*2-58,0)</f>
        <v>90</v>
      </c>
      <c r="AG10">
        <f>VLOOKUP($B10,$B$2:$AE$13369,COLUMN()*2-58,0)</f>
        <v>87</v>
      </c>
      <c r="AH10">
        <f>VLOOKUP($B10,$B$2:$AE$13369,COLUMN()*2-58,0)</f>
        <v>85</v>
      </c>
      <c r="AI10">
        <f>VLOOKUP($B10,$B$2:$AE$13369,COLUMN()*2-58,0)</f>
        <v>85</v>
      </c>
      <c r="AJ10">
        <f>VLOOKUP($B10,$B$2:$AE$13369,COLUMN()*2-58,0)</f>
        <v>84</v>
      </c>
      <c r="AK10">
        <f>VLOOKUP($B10,$B$2:$AE$13369,COLUMN()*2-58,0)</f>
        <v>83</v>
      </c>
      <c r="AL10">
        <f>VLOOKUP($B10,$B$2:$AE$13369,COLUMN()*2-58,0)</f>
        <v>83</v>
      </c>
      <c r="AM10">
        <f>VLOOKUP($B10,$B$2:$AE$13369,COLUMN()*2-58,0)</f>
        <v>82</v>
      </c>
      <c r="AN10">
        <f>VLOOKUP($B10,$B$2:$AE$13369,COLUMN()*2-58,0)</f>
        <v>82</v>
      </c>
      <c r="AO10">
        <f>VLOOKUP($B10,$B$2:$AE$13369,COLUMN()*2-58,0)</f>
        <v>80</v>
      </c>
      <c r="AP10">
        <f>VLOOKUP($B10,$B$2:$AE$13369,COLUMN()*2-58,0)</f>
        <v>81</v>
      </c>
      <c r="AQ10">
        <f>VLOOKUP($B10,$B$2:$AE$13369,COLUMN()*2-58,0)</f>
        <v>81</v>
      </c>
      <c r="AR10">
        <f>VLOOKUP($B10,$B$2:$AE$13369,COLUMN()*2-81,0)</f>
        <v>3.21</v>
      </c>
      <c r="AS10">
        <f>VLOOKUP($B10,$B$2:$AE$13369,COLUMN()*2-81,0)</f>
        <v>2.74</v>
      </c>
      <c r="AT10">
        <f>VLOOKUP($B10,$B$2:$AE$13369,COLUMN()*2-81,0)</f>
        <v>3.39</v>
      </c>
      <c r="AU10">
        <f>VLOOKUP($B10,$B$2:$AE$13369,COLUMN()*2-81,0)</f>
        <v>1.58</v>
      </c>
      <c r="AV10">
        <f>VLOOKUP($B10,$B$2:$AE$13369,COLUMN()*2-81,0)</f>
        <v>2.7</v>
      </c>
      <c r="AW10">
        <f>VLOOKUP($B10,$B$2:$AE$13369,COLUMN()*2-81,0)</f>
        <v>2.23</v>
      </c>
      <c r="AX10">
        <f>VLOOKUP($B10,$B$2:$AE$13369,COLUMN()*2-81,0)</f>
        <v>1.33</v>
      </c>
      <c r="AY10">
        <f>VLOOKUP($B10,$B$2:$AE$13369,COLUMN()*2-81,0)</f>
        <v>3.5</v>
      </c>
      <c r="AZ10">
        <f>VLOOKUP($B10,$B$2:$AE$13369,COLUMN()*2-81,0)</f>
        <v>1.57</v>
      </c>
      <c r="BA10">
        <f>VLOOKUP($B10,$B$2:$AE$13369,COLUMN()*2-81,0)</f>
        <v>2.76</v>
      </c>
      <c r="BB10">
        <f>VLOOKUP($B10,$B$2:$AE$13369,COLUMN()*2-81,0)</f>
        <v>3.36</v>
      </c>
      <c r="BC10">
        <f>VLOOKUP($B10,$B$2:$AE$13369,COLUMN()*2-81,0)</f>
        <v>2.33</v>
      </c>
      <c r="BD10">
        <f>MAX(AR10:BC10)</f>
        <v>3.5</v>
      </c>
      <c r="BE10">
        <f>MAX(AF10:AQ10)</f>
        <v>90</v>
      </c>
      <c r="BF10">
        <f>SUM(AR10:BC10)</f>
        <v>30.699999999999996</v>
      </c>
      <c r="BG10">
        <f>SUM(AF10:AQ10)</f>
        <v>1003</v>
      </c>
      <c r="BH10" t="b">
        <f>OR(AND(BD10-2.5-0.3*(E10-4.5)&gt;0,BE10&gt;44),AND(BG10&gt;399,IFERROR((BF10/BG10)&gt;0.055,FALSE)))</f>
        <v>1</v>
      </c>
      <c r="BI10" t="str">
        <f>A10&amp;E10</f>
        <v>D4.3</v>
      </c>
      <c r="BJ10" t="str">
        <f>A10&amp;ROUND(E10*2,0)/2&amp;F10</f>
        <v>D4.5Fulham</v>
      </c>
    </row>
    <row r="11" spans="1:62" x14ac:dyDescent="0.2">
      <c r="A11" t="s">
        <v>22</v>
      </c>
      <c r="B11">
        <v>399</v>
      </c>
      <c r="C11" t="s">
        <v>463</v>
      </c>
      <c r="D11">
        <v>4.3</v>
      </c>
      <c r="E11">
        <v>4.3</v>
      </c>
      <c r="F11" t="s">
        <v>164</v>
      </c>
      <c r="G11">
        <v>74</v>
      </c>
      <c r="H11">
        <v>2.2400000000000002</v>
      </c>
      <c r="I11">
        <v>74</v>
      </c>
      <c r="J11">
        <v>2.97</v>
      </c>
      <c r="K11">
        <v>68</v>
      </c>
      <c r="L11">
        <v>2.88</v>
      </c>
      <c r="M11">
        <v>67</v>
      </c>
      <c r="N11">
        <v>2.37</v>
      </c>
      <c r="O11">
        <v>65</v>
      </c>
      <c r="P11">
        <v>1.75</v>
      </c>
      <c r="Q11">
        <v>64</v>
      </c>
      <c r="R11">
        <v>2.19</v>
      </c>
      <c r="S11">
        <v>63</v>
      </c>
      <c r="T11">
        <v>3.11</v>
      </c>
      <c r="U11">
        <v>64</v>
      </c>
      <c r="V11">
        <v>2.56</v>
      </c>
      <c r="W11">
        <v>58</v>
      </c>
      <c r="X11">
        <v>2.19</v>
      </c>
      <c r="Y11">
        <v>56</v>
      </c>
      <c r="Z11">
        <v>1.6</v>
      </c>
      <c r="AA11">
        <v>53</v>
      </c>
      <c r="AB11">
        <v>1.27</v>
      </c>
      <c r="AC11">
        <v>53</v>
      </c>
      <c r="AD11">
        <v>2.4700000000000002</v>
      </c>
      <c r="AE11">
        <v>0</v>
      </c>
      <c r="AF11">
        <f>VLOOKUP($B11,$B$2:$AE$13369,COLUMN()*2-58,0)</f>
        <v>74</v>
      </c>
      <c r="AG11">
        <f>VLOOKUP($B11,$B$2:$AE$13369,COLUMN()*2-58,0)</f>
        <v>74</v>
      </c>
      <c r="AH11">
        <f>VLOOKUP($B11,$B$2:$AE$13369,COLUMN()*2-58,0)</f>
        <v>68</v>
      </c>
      <c r="AI11">
        <f>VLOOKUP($B11,$B$2:$AE$13369,COLUMN()*2-58,0)</f>
        <v>67</v>
      </c>
      <c r="AJ11">
        <f>VLOOKUP($B11,$B$2:$AE$13369,COLUMN()*2-58,0)</f>
        <v>65</v>
      </c>
      <c r="AK11">
        <f>VLOOKUP($B11,$B$2:$AE$13369,COLUMN()*2-58,0)</f>
        <v>64</v>
      </c>
      <c r="AL11">
        <f>VLOOKUP($B11,$B$2:$AE$13369,COLUMN()*2-58,0)</f>
        <v>63</v>
      </c>
      <c r="AM11">
        <f>VLOOKUP($B11,$B$2:$AE$13369,COLUMN()*2-58,0)</f>
        <v>64</v>
      </c>
      <c r="AN11">
        <f>VLOOKUP($B11,$B$2:$AE$13369,COLUMN()*2-58,0)</f>
        <v>58</v>
      </c>
      <c r="AO11">
        <f>VLOOKUP($B11,$B$2:$AE$13369,COLUMN()*2-58,0)</f>
        <v>56</v>
      </c>
      <c r="AP11">
        <f>VLOOKUP($B11,$B$2:$AE$13369,COLUMN()*2-58,0)</f>
        <v>53</v>
      </c>
      <c r="AQ11">
        <f>VLOOKUP($B11,$B$2:$AE$13369,COLUMN()*2-58,0)</f>
        <v>53</v>
      </c>
      <c r="AR11">
        <f>VLOOKUP($B11,$B$2:$AE$13369,COLUMN()*2-81,0)</f>
        <v>2.2400000000000002</v>
      </c>
      <c r="AS11">
        <f>VLOOKUP($B11,$B$2:$AE$13369,COLUMN()*2-81,0)</f>
        <v>2.97</v>
      </c>
      <c r="AT11">
        <f>VLOOKUP($B11,$B$2:$AE$13369,COLUMN()*2-81,0)</f>
        <v>2.88</v>
      </c>
      <c r="AU11">
        <f>VLOOKUP($B11,$B$2:$AE$13369,COLUMN()*2-81,0)</f>
        <v>2.37</v>
      </c>
      <c r="AV11">
        <f>VLOOKUP($B11,$B$2:$AE$13369,COLUMN()*2-81,0)</f>
        <v>1.75</v>
      </c>
      <c r="AW11">
        <f>VLOOKUP($B11,$B$2:$AE$13369,COLUMN()*2-81,0)</f>
        <v>2.19</v>
      </c>
      <c r="AX11">
        <f>VLOOKUP($B11,$B$2:$AE$13369,COLUMN()*2-81,0)</f>
        <v>3.11</v>
      </c>
      <c r="AY11">
        <f>VLOOKUP($B11,$B$2:$AE$13369,COLUMN()*2-81,0)</f>
        <v>2.56</v>
      </c>
      <c r="AZ11">
        <f>VLOOKUP($B11,$B$2:$AE$13369,COLUMN()*2-81,0)</f>
        <v>2.19</v>
      </c>
      <c r="BA11">
        <f>VLOOKUP($B11,$B$2:$AE$13369,COLUMN()*2-81,0)</f>
        <v>1.6</v>
      </c>
      <c r="BB11">
        <f>VLOOKUP($B11,$B$2:$AE$13369,COLUMN()*2-81,0)</f>
        <v>1.27</v>
      </c>
      <c r="BC11">
        <f>VLOOKUP($B11,$B$2:$AE$13369,COLUMN()*2-81,0)</f>
        <v>2.4700000000000002</v>
      </c>
      <c r="BD11">
        <f>MAX(AR11:BC11)</f>
        <v>3.11</v>
      </c>
      <c r="BE11">
        <f>MAX(AF11:AQ11)</f>
        <v>74</v>
      </c>
      <c r="BF11">
        <f>SUM(AR11:BC11)</f>
        <v>27.6</v>
      </c>
      <c r="BG11">
        <f>SUM(AF11:AQ11)</f>
        <v>759</v>
      </c>
      <c r="BH11" t="b">
        <f>OR(AND(BD11-2.5-0.3*(E11-4.5)&gt;0,BE11&gt;44),AND(BG11&gt;399,IFERROR((BF11/BG11)&gt;0.055,FALSE)))</f>
        <v>1</v>
      </c>
      <c r="BI11" t="str">
        <f>A11&amp;E11</f>
        <v>D4.3</v>
      </c>
      <c r="BJ11" t="str">
        <f>A11&amp;ROUND(E11*2,0)/2&amp;F11</f>
        <v>D4.5Newcastle</v>
      </c>
    </row>
    <row r="12" spans="1:62" x14ac:dyDescent="0.2">
      <c r="A12" t="s">
        <v>22</v>
      </c>
      <c r="B12">
        <v>231</v>
      </c>
      <c r="C12" t="s">
        <v>111</v>
      </c>
      <c r="D12">
        <v>4.3</v>
      </c>
      <c r="E12">
        <v>4.3</v>
      </c>
      <c r="F12" t="s">
        <v>88</v>
      </c>
      <c r="G12">
        <v>88</v>
      </c>
      <c r="H12">
        <v>2.91</v>
      </c>
      <c r="I12">
        <v>84</v>
      </c>
      <c r="J12">
        <v>2.3199999999999998</v>
      </c>
      <c r="K12">
        <v>82</v>
      </c>
      <c r="L12">
        <v>2.83</v>
      </c>
      <c r="M12">
        <v>80</v>
      </c>
      <c r="N12">
        <v>1.74</v>
      </c>
      <c r="O12">
        <v>79</v>
      </c>
      <c r="P12">
        <v>3.05</v>
      </c>
      <c r="Q12">
        <v>78</v>
      </c>
      <c r="R12">
        <v>1.7</v>
      </c>
      <c r="S12">
        <v>79</v>
      </c>
      <c r="T12">
        <v>1.45</v>
      </c>
      <c r="U12">
        <v>79</v>
      </c>
      <c r="V12">
        <v>2</v>
      </c>
      <c r="W12">
        <v>78</v>
      </c>
      <c r="X12">
        <v>1.05</v>
      </c>
      <c r="Y12">
        <v>78</v>
      </c>
      <c r="Z12">
        <v>2.97</v>
      </c>
      <c r="AA12">
        <v>78</v>
      </c>
      <c r="AB12">
        <v>2</v>
      </c>
      <c r="AC12">
        <v>78</v>
      </c>
      <c r="AD12">
        <v>2.3199999999999998</v>
      </c>
      <c r="AE12">
        <v>0.35</v>
      </c>
      <c r="AF12">
        <f>VLOOKUP($B12,$B$2:$AE$13369,COLUMN()*2-58,0)</f>
        <v>88</v>
      </c>
      <c r="AG12">
        <f>VLOOKUP($B12,$B$2:$AE$13369,COLUMN()*2-58,0)</f>
        <v>84</v>
      </c>
      <c r="AH12">
        <f>VLOOKUP($B12,$B$2:$AE$13369,COLUMN()*2-58,0)</f>
        <v>82</v>
      </c>
      <c r="AI12">
        <f>VLOOKUP($B12,$B$2:$AE$13369,COLUMN()*2-58,0)</f>
        <v>80</v>
      </c>
      <c r="AJ12">
        <f>VLOOKUP($B12,$B$2:$AE$13369,COLUMN()*2-58,0)</f>
        <v>79</v>
      </c>
      <c r="AK12">
        <f>VLOOKUP($B12,$B$2:$AE$13369,COLUMN()*2-58,0)</f>
        <v>78</v>
      </c>
      <c r="AL12">
        <f>VLOOKUP($B12,$B$2:$AE$13369,COLUMN()*2-58,0)</f>
        <v>79</v>
      </c>
      <c r="AM12">
        <f>VLOOKUP($B12,$B$2:$AE$13369,COLUMN()*2-58,0)</f>
        <v>79</v>
      </c>
      <c r="AN12">
        <f>VLOOKUP($B12,$B$2:$AE$13369,COLUMN()*2-58,0)</f>
        <v>78</v>
      </c>
      <c r="AO12">
        <f>VLOOKUP($B12,$B$2:$AE$13369,COLUMN()*2-58,0)</f>
        <v>78</v>
      </c>
      <c r="AP12">
        <f>VLOOKUP($B12,$B$2:$AE$13369,COLUMN()*2-58,0)</f>
        <v>78</v>
      </c>
      <c r="AQ12">
        <f>VLOOKUP($B12,$B$2:$AE$13369,COLUMN()*2-58,0)</f>
        <v>78</v>
      </c>
      <c r="AR12">
        <f>VLOOKUP($B12,$B$2:$AE$13369,COLUMN()*2-81,0)</f>
        <v>2.91</v>
      </c>
      <c r="AS12">
        <f>VLOOKUP($B12,$B$2:$AE$13369,COLUMN()*2-81,0)</f>
        <v>2.3199999999999998</v>
      </c>
      <c r="AT12">
        <f>VLOOKUP($B12,$B$2:$AE$13369,COLUMN()*2-81,0)</f>
        <v>2.83</v>
      </c>
      <c r="AU12">
        <f>VLOOKUP($B12,$B$2:$AE$13369,COLUMN()*2-81,0)</f>
        <v>1.74</v>
      </c>
      <c r="AV12">
        <f>VLOOKUP($B12,$B$2:$AE$13369,COLUMN()*2-81,0)</f>
        <v>3.05</v>
      </c>
      <c r="AW12">
        <f>VLOOKUP($B12,$B$2:$AE$13369,COLUMN()*2-81,0)</f>
        <v>1.7</v>
      </c>
      <c r="AX12">
        <f>VLOOKUP($B12,$B$2:$AE$13369,COLUMN()*2-81,0)</f>
        <v>1.45</v>
      </c>
      <c r="AY12">
        <f>VLOOKUP($B12,$B$2:$AE$13369,COLUMN()*2-81,0)</f>
        <v>2</v>
      </c>
      <c r="AZ12">
        <f>VLOOKUP($B12,$B$2:$AE$13369,COLUMN()*2-81,0)</f>
        <v>1.05</v>
      </c>
      <c r="BA12">
        <f>VLOOKUP($B12,$B$2:$AE$13369,COLUMN()*2-81,0)</f>
        <v>2.97</v>
      </c>
      <c r="BB12">
        <f>VLOOKUP($B12,$B$2:$AE$13369,COLUMN()*2-81,0)</f>
        <v>2</v>
      </c>
      <c r="BC12">
        <f>VLOOKUP($B12,$B$2:$AE$13369,COLUMN()*2-81,0)</f>
        <v>2.3199999999999998</v>
      </c>
      <c r="BD12">
        <f>MAX(AR12:BC12)</f>
        <v>3.05</v>
      </c>
      <c r="BE12">
        <f>MAX(AF12:AQ12)</f>
        <v>88</v>
      </c>
      <c r="BF12">
        <f>SUM(AR12:BC12)</f>
        <v>26.34</v>
      </c>
      <c r="BG12">
        <f>SUM(AF12:AQ12)</f>
        <v>961</v>
      </c>
      <c r="BH12" t="b">
        <f>OR(AND(BD12-2.5-0.3*(E12-4.5)&gt;0,BE12&gt;44),AND(BG12&gt;399,IFERROR((BF12/BG12)&gt;0.055,FALSE)))</f>
        <v>1</v>
      </c>
      <c r="BI12" t="str">
        <f>A12&amp;E12</f>
        <v>D4.3</v>
      </c>
      <c r="BJ12" t="str">
        <f>A12&amp;ROUND(E12*2,0)/2&amp;F12</f>
        <v>D4.5Everton</v>
      </c>
    </row>
    <row r="13" spans="1:62" x14ac:dyDescent="0.2">
      <c r="A13" t="s">
        <v>22</v>
      </c>
      <c r="B13">
        <v>567</v>
      </c>
      <c r="C13" t="s">
        <v>268</v>
      </c>
      <c r="D13">
        <v>4.3</v>
      </c>
      <c r="E13">
        <v>4.3</v>
      </c>
      <c r="F13" t="s">
        <v>101</v>
      </c>
      <c r="G13">
        <v>74</v>
      </c>
      <c r="H13">
        <v>2.3199999999999998</v>
      </c>
      <c r="I13">
        <v>76</v>
      </c>
      <c r="J13">
        <v>2.76</v>
      </c>
      <c r="K13">
        <v>73</v>
      </c>
      <c r="L13">
        <v>1.75</v>
      </c>
      <c r="M13">
        <v>74</v>
      </c>
      <c r="N13">
        <v>2.13</v>
      </c>
      <c r="O13">
        <v>77</v>
      </c>
      <c r="P13">
        <v>2.12</v>
      </c>
      <c r="Q13">
        <v>77</v>
      </c>
      <c r="R13">
        <v>1.82</v>
      </c>
      <c r="S13">
        <v>77</v>
      </c>
      <c r="T13">
        <v>2.73</v>
      </c>
      <c r="U13">
        <v>78</v>
      </c>
      <c r="V13">
        <v>2.33</v>
      </c>
      <c r="W13">
        <v>78</v>
      </c>
      <c r="X13">
        <v>1.9</v>
      </c>
      <c r="Y13">
        <v>76</v>
      </c>
      <c r="Z13">
        <v>1</v>
      </c>
      <c r="AA13">
        <v>81</v>
      </c>
      <c r="AB13">
        <v>2.65</v>
      </c>
      <c r="AC13">
        <v>80</v>
      </c>
      <c r="AD13">
        <v>1.45</v>
      </c>
      <c r="AE13">
        <v>0</v>
      </c>
      <c r="AF13">
        <f>VLOOKUP($B13,$B$2:$AE$13369,COLUMN()*2-58,0)</f>
        <v>74</v>
      </c>
      <c r="AG13">
        <f>VLOOKUP($B13,$B$2:$AE$13369,COLUMN()*2-58,0)</f>
        <v>76</v>
      </c>
      <c r="AH13">
        <f>VLOOKUP($B13,$B$2:$AE$13369,COLUMN()*2-58,0)</f>
        <v>73</v>
      </c>
      <c r="AI13">
        <f>VLOOKUP($B13,$B$2:$AE$13369,COLUMN()*2-58,0)</f>
        <v>74</v>
      </c>
      <c r="AJ13">
        <f>VLOOKUP($B13,$B$2:$AE$13369,COLUMN()*2-58,0)</f>
        <v>77</v>
      </c>
      <c r="AK13">
        <f>VLOOKUP($B13,$B$2:$AE$13369,COLUMN()*2-58,0)</f>
        <v>77</v>
      </c>
      <c r="AL13">
        <f>VLOOKUP($B13,$B$2:$AE$13369,COLUMN()*2-58,0)</f>
        <v>77</v>
      </c>
      <c r="AM13">
        <f>VLOOKUP($B13,$B$2:$AE$13369,COLUMN()*2-58,0)</f>
        <v>78</v>
      </c>
      <c r="AN13">
        <f>VLOOKUP($B13,$B$2:$AE$13369,COLUMN()*2-58,0)</f>
        <v>78</v>
      </c>
      <c r="AO13">
        <f>VLOOKUP($B13,$B$2:$AE$13369,COLUMN()*2-58,0)</f>
        <v>76</v>
      </c>
      <c r="AP13">
        <f>VLOOKUP($B13,$B$2:$AE$13369,COLUMN()*2-58,0)</f>
        <v>81</v>
      </c>
      <c r="AQ13">
        <f>VLOOKUP($B13,$B$2:$AE$13369,COLUMN()*2-58,0)</f>
        <v>80</v>
      </c>
      <c r="AR13">
        <f>VLOOKUP($B13,$B$2:$AE$13369,COLUMN()*2-81,0)</f>
        <v>2.3199999999999998</v>
      </c>
      <c r="AS13">
        <f>VLOOKUP($B13,$B$2:$AE$13369,COLUMN()*2-81,0)</f>
        <v>2.76</v>
      </c>
      <c r="AT13">
        <f>VLOOKUP($B13,$B$2:$AE$13369,COLUMN()*2-81,0)</f>
        <v>1.75</v>
      </c>
      <c r="AU13">
        <f>VLOOKUP($B13,$B$2:$AE$13369,COLUMN()*2-81,0)</f>
        <v>2.13</v>
      </c>
      <c r="AV13">
        <f>VLOOKUP($B13,$B$2:$AE$13369,COLUMN()*2-81,0)</f>
        <v>2.12</v>
      </c>
      <c r="AW13">
        <f>VLOOKUP($B13,$B$2:$AE$13369,COLUMN()*2-81,0)</f>
        <v>1.82</v>
      </c>
      <c r="AX13">
        <f>VLOOKUP($B13,$B$2:$AE$13369,COLUMN()*2-81,0)</f>
        <v>2.73</v>
      </c>
      <c r="AY13">
        <f>VLOOKUP($B13,$B$2:$AE$13369,COLUMN()*2-81,0)</f>
        <v>2.33</v>
      </c>
      <c r="AZ13">
        <f>VLOOKUP($B13,$B$2:$AE$13369,COLUMN()*2-81,0)</f>
        <v>1.9</v>
      </c>
      <c r="BA13">
        <f>VLOOKUP($B13,$B$2:$AE$13369,COLUMN()*2-81,0)</f>
        <v>1</v>
      </c>
      <c r="BB13">
        <f>VLOOKUP($B13,$B$2:$AE$13369,COLUMN()*2-81,0)</f>
        <v>2.65</v>
      </c>
      <c r="BC13">
        <f>VLOOKUP($B13,$B$2:$AE$13369,COLUMN()*2-81,0)</f>
        <v>1.45</v>
      </c>
      <c r="BD13">
        <f>MAX(AR13:BC13)</f>
        <v>2.76</v>
      </c>
      <c r="BE13">
        <f>MAX(AF13:AQ13)</f>
        <v>81</v>
      </c>
      <c r="BF13">
        <f>SUM(AR13:BC13)</f>
        <v>24.959999999999997</v>
      </c>
      <c r="BG13">
        <f>SUM(AF13:AQ13)</f>
        <v>921</v>
      </c>
      <c r="BH13" t="b">
        <f>OR(AND(BD13-2.5-0.3*(E13-4.5)&gt;0,BE13&gt;44),AND(BG13&gt;399,IFERROR((BF13/BG13)&gt;0.055,FALSE)))</f>
        <v>1</v>
      </c>
      <c r="BI13" t="str">
        <f>A13&amp;E13</f>
        <v>D4.3</v>
      </c>
      <c r="BJ13" t="str">
        <f>A13&amp;ROUND(E13*2,0)/2&amp;F13</f>
        <v>D4.5Wolves</v>
      </c>
    </row>
    <row r="14" spans="1:62" x14ac:dyDescent="0.2">
      <c r="A14" t="s">
        <v>22</v>
      </c>
      <c r="B14">
        <v>92</v>
      </c>
      <c r="C14" t="s">
        <v>67</v>
      </c>
      <c r="D14">
        <v>4.3</v>
      </c>
      <c r="E14">
        <v>4.3</v>
      </c>
      <c r="F14" t="s">
        <v>65</v>
      </c>
      <c r="G14">
        <v>12</v>
      </c>
      <c r="H14">
        <v>0.4</v>
      </c>
      <c r="I14">
        <v>31</v>
      </c>
      <c r="J14">
        <v>1.1200000000000001</v>
      </c>
      <c r="K14">
        <v>61</v>
      </c>
      <c r="L14">
        <v>2.13</v>
      </c>
      <c r="M14">
        <v>76</v>
      </c>
      <c r="N14">
        <v>3.42</v>
      </c>
      <c r="O14">
        <v>73</v>
      </c>
      <c r="P14">
        <v>1.88</v>
      </c>
      <c r="Q14">
        <v>73</v>
      </c>
      <c r="R14">
        <v>2.4</v>
      </c>
      <c r="S14">
        <v>73</v>
      </c>
      <c r="T14">
        <v>1.52</v>
      </c>
      <c r="U14">
        <v>71</v>
      </c>
      <c r="V14">
        <v>2.91</v>
      </c>
      <c r="W14">
        <v>71</v>
      </c>
      <c r="X14">
        <v>1.83</v>
      </c>
      <c r="Y14">
        <v>71</v>
      </c>
      <c r="Z14">
        <v>1.94</v>
      </c>
      <c r="AA14">
        <v>71</v>
      </c>
      <c r="AB14">
        <v>2.59</v>
      </c>
      <c r="AC14">
        <v>70</v>
      </c>
      <c r="AD14">
        <v>1.57</v>
      </c>
      <c r="AE14">
        <v>0</v>
      </c>
      <c r="AF14">
        <f>VLOOKUP($B14,$B$2:$AE$13369,COLUMN()*2-58,0)</f>
        <v>12</v>
      </c>
      <c r="AG14">
        <f>VLOOKUP($B14,$B$2:$AE$13369,COLUMN()*2-58,0)</f>
        <v>31</v>
      </c>
      <c r="AH14">
        <f>VLOOKUP($B14,$B$2:$AE$13369,COLUMN()*2-58,0)</f>
        <v>61</v>
      </c>
      <c r="AI14">
        <f>VLOOKUP($B14,$B$2:$AE$13369,COLUMN()*2-58,0)</f>
        <v>76</v>
      </c>
      <c r="AJ14">
        <f>VLOOKUP($B14,$B$2:$AE$13369,COLUMN()*2-58,0)</f>
        <v>73</v>
      </c>
      <c r="AK14">
        <f>VLOOKUP($B14,$B$2:$AE$13369,COLUMN()*2-58,0)</f>
        <v>73</v>
      </c>
      <c r="AL14">
        <f>VLOOKUP($B14,$B$2:$AE$13369,COLUMN()*2-58,0)</f>
        <v>73</v>
      </c>
      <c r="AM14">
        <f>VLOOKUP($B14,$B$2:$AE$13369,COLUMN()*2-58,0)</f>
        <v>71</v>
      </c>
      <c r="AN14">
        <f>VLOOKUP($B14,$B$2:$AE$13369,COLUMN()*2-58,0)</f>
        <v>71</v>
      </c>
      <c r="AO14">
        <f>VLOOKUP($B14,$B$2:$AE$13369,COLUMN()*2-58,0)</f>
        <v>71</v>
      </c>
      <c r="AP14">
        <f>VLOOKUP($B14,$B$2:$AE$13369,COLUMN()*2-58,0)</f>
        <v>71</v>
      </c>
      <c r="AQ14">
        <f>VLOOKUP($B14,$B$2:$AE$13369,COLUMN()*2-58,0)</f>
        <v>70</v>
      </c>
      <c r="AR14">
        <f>VLOOKUP($B14,$B$2:$AE$13369,COLUMN()*2-81,0)</f>
        <v>0.4</v>
      </c>
      <c r="AS14">
        <f>VLOOKUP($B14,$B$2:$AE$13369,COLUMN()*2-81,0)</f>
        <v>1.1200000000000001</v>
      </c>
      <c r="AT14">
        <f>VLOOKUP($B14,$B$2:$AE$13369,COLUMN()*2-81,0)</f>
        <v>2.13</v>
      </c>
      <c r="AU14">
        <f>VLOOKUP($B14,$B$2:$AE$13369,COLUMN()*2-81,0)</f>
        <v>3.42</v>
      </c>
      <c r="AV14">
        <f>VLOOKUP($B14,$B$2:$AE$13369,COLUMN()*2-81,0)</f>
        <v>1.88</v>
      </c>
      <c r="AW14">
        <f>VLOOKUP($B14,$B$2:$AE$13369,COLUMN()*2-81,0)</f>
        <v>2.4</v>
      </c>
      <c r="AX14">
        <f>VLOOKUP($B14,$B$2:$AE$13369,COLUMN()*2-81,0)</f>
        <v>1.52</v>
      </c>
      <c r="AY14">
        <f>VLOOKUP($B14,$B$2:$AE$13369,COLUMN()*2-81,0)</f>
        <v>2.91</v>
      </c>
      <c r="AZ14">
        <f>VLOOKUP($B14,$B$2:$AE$13369,COLUMN()*2-81,0)</f>
        <v>1.83</v>
      </c>
      <c r="BA14">
        <f>VLOOKUP($B14,$B$2:$AE$13369,COLUMN()*2-81,0)</f>
        <v>1.94</v>
      </c>
      <c r="BB14">
        <f>VLOOKUP($B14,$B$2:$AE$13369,COLUMN()*2-81,0)</f>
        <v>2.59</v>
      </c>
      <c r="BC14">
        <f>VLOOKUP($B14,$B$2:$AE$13369,COLUMN()*2-81,0)</f>
        <v>1.57</v>
      </c>
      <c r="BD14">
        <f>MAX(AR14:BC14)</f>
        <v>3.42</v>
      </c>
      <c r="BE14">
        <f>MAX(AF14:AQ14)</f>
        <v>76</v>
      </c>
      <c r="BF14">
        <f>SUM(AR14:BC14)</f>
        <v>23.71</v>
      </c>
      <c r="BG14">
        <f>SUM(AF14:AQ14)</f>
        <v>753</v>
      </c>
      <c r="BH14" t="b">
        <f>OR(AND(BD14-2.5-0.3*(E14-4.5)&gt;0,BE14&gt;44),AND(BG14&gt;399,IFERROR((BF14/BG14)&gt;0.055,FALSE)))</f>
        <v>1</v>
      </c>
      <c r="BI14" t="str">
        <f>A14&amp;E14</f>
        <v>D4.3</v>
      </c>
      <c r="BJ14" t="str">
        <f>A14&amp;ROUND(E14*2,0)/2&amp;F14</f>
        <v>D4.5Brentford</v>
      </c>
    </row>
    <row r="15" spans="1:62" x14ac:dyDescent="0.2">
      <c r="A15" t="s">
        <v>22</v>
      </c>
      <c r="B15">
        <v>467</v>
      </c>
      <c r="C15" t="s">
        <v>467</v>
      </c>
      <c r="D15">
        <v>4.3</v>
      </c>
      <c r="E15">
        <v>4.3</v>
      </c>
      <c r="F15" t="s">
        <v>30</v>
      </c>
      <c r="G15">
        <v>51</v>
      </c>
      <c r="H15">
        <v>2.4700000000000002</v>
      </c>
      <c r="I15">
        <v>37</v>
      </c>
      <c r="J15">
        <v>1.5</v>
      </c>
      <c r="K15">
        <v>34</v>
      </c>
      <c r="L15">
        <v>1</v>
      </c>
      <c r="M15">
        <v>34</v>
      </c>
      <c r="N15">
        <v>1.03</v>
      </c>
      <c r="O15">
        <v>39</v>
      </c>
      <c r="P15">
        <v>1.3</v>
      </c>
      <c r="Q15">
        <v>31</v>
      </c>
      <c r="R15">
        <v>0.95</v>
      </c>
      <c r="S15">
        <v>35</v>
      </c>
      <c r="T15">
        <v>1.17</v>
      </c>
      <c r="U15">
        <v>33</v>
      </c>
      <c r="V15">
        <v>1.1499999999999999</v>
      </c>
      <c r="W15">
        <v>35</v>
      </c>
      <c r="X15">
        <v>1.55</v>
      </c>
      <c r="Y15">
        <v>35</v>
      </c>
      <c r="Z15">
        <v>1.22</v>
      </c>
      <c r="AA15">
        <v>35</v>
      </c>
      <c r="AB15">
        <v>1.58</v>
      </c>
      <c r="AC15">
        <v>31</v>
      </c>
      <c r="AD15">
        <v>0.93</v>
      </c>
      <c r="AE15">
        <v>0</v>
      </c>
      <c r="AF15">
        <f>VLOOKUP($B15,$B$2:$AE$13369,COLUMN()*2-58,0)</f>
        <v>51</v>
      </c>
      <c r="AG15">
        <f>VLOOKUP($B15,$B$2:$AE$13369,COLUMN()*2-58,0)</f>
        <v>37</v>
      </c>
      <c r="AH15">
        <f>VLOOKUP($B15,$B$2:$AE$13369,COLUMN()*2-58,0)</f>
        <v>34</v>
      </c>
      <c r="AI15">
        <f>VLOOKUP($B15,$B$2:$AE$13369,COLUMN()*2-58,0)</f>
        <v>34</v>
      </c>
      <c r="AJ15">
        <f>VLOOKUP($B15,$B$2:$AE$13369,COLUMN()*2-58,0)</f>
        <v>39</v>
      </c>
      <c r="AK15">
        <f>VLOOKUP($B15,$B$2:$AE$13369,COLUMN()*2-58,0)</f>
        <v>31</v>
      </c>
      <c r="AL15">
        <f>VLOOKUP($B15,$B$2:$AE$13369,COLUMN()*2-58,0)</f>
        <v>35</v>
      </c>
      <c r="AM15">
        <f>VLOOKUP($B15,$B$2:$AE$13369,COLUMN()*2-58,0)</f>
        <v>33</v>
      </c>
      <c r="AN15">
        <f>VLOOKUP($B15,$B$2:$AE$13369,COLUMN()*2-58,0)</f>
        <v>35</v>
      </c>
      <c r="AO15">
        <f>VLOOKUP($B15,$B$2:$AE$13369,COLUMN()*2-58,0)</f>
        <v>35</v>
      </c>
      <c r="AP15">
        <f>VLOOKUP($B15,$B$2:$AE$13369,COLUMN()*2-58,0)</f>
        <v>35</v>
      </c>
      <c r="AQ15">
        <f>VLOOKUP($B15,$B$2:$AE$13369,COLUMN()*2-58,0)</f>
        <v>31</v>
      </c>
      <c r="AR15">
        <f>VLOOKUP($B15,$B$2:$AE$13369,COLUMN()*2-81,0)</f>
        <v>2.4700000000000002</v>
      </c>
      <c r="AS15">
        <f>VLOOKUP($B15,$B$2:$AE$13369,COLUMN()*2-81,0)</f>
        <v>1.5</v>
      </c>
      <c r="AT15">
        <f>VLOOKUP($B15,$B$2:$AE$13369,COLUMN()*2-81,0)</f>
        <v>1</v>
      </c>
      <c r="AU15">
        <f>VLOOKUP($B15,$B$2:$AE$13369,COLUMN()*2-81,0)</f>
        <v>1.03</v>
      </c>
      <c r="AV15">
        <f>VLOOKUP($B15,$B$2:$AE$13369,COLUMN()*2-81,0)</f>
        <v>1.3</v>
      </c>
      <c r="AW15">
        <f>VLOOKUP($B15,$B$2:$AE$13369,COLUMN()*2-81,0)</f>
        <v>0.95</v>
      </c>
      <c r="AX15">
        <f>VLOOKUP($B15,$B$2:$AE$13369,COLUMN()*2-81,0)</f>
        <v>1.17</v>
      </c>
      <c r="AY15">
        <f>VLOOKUP($B15,$B$2:$AE$13369,COLUMN()*2-81,0)</f>
        <v>1.1499999999999999</v>
      </c>
      <c r="AZ15">
        <f>VLOOKUP($B15,$B$2:$AE$13369,COLUMN()*2-81,0)</f>
        <v>1.55</v>
      </c>
      <c r="BA15">
        <f>VLOOKUP($B15,$B$2:$AE$13369,COLUMN()*2-81,0)</f>
        <v>1.22</v>
      </c>
      <c r="BB15">
        <f>VLOOKUP($B15,$B$2:$AE$13369,COLUMN()*2-81,0)</f>
        <v>1.58</v>
      </c>
      <c r="BC15">
        <f>VLOOKUP($B15,$B$2:$AE$13369,COLUMN()*2-81,0)</f>
        <v>0.93</v>
      </c>
      <c r="BD15">
        <f>MAX(AR15:BC15)</f>
        <v>2.4700000000000002</v>
      </c>
      <c r="BE15">
        <f>MAX(AF15:AQ15)</f>
        <v>51</v>
      </c>
      <c r="BF15">
        <f>SUM(AR15:BC15)</f>
        <v>15.850000000000001</v>
      </c>
      <c r="BG15">
        <f>SUM(AF15:AQ15)</f>
        <v>430</v>
      </c>
      <c r="BH15" t="b">
        <f>OR(AND(BD15-2.5-0.3*(E15-4.5)&gt;0,BE15&gt;44),AND(BG15&gt;399,IFERROR((BF15/BG15)&gt;0.055,FALSE)))</f>
        <v>1</v>
      </c>
      <c r="BI15" t="str">
        <f>A15&amp;E15</f>
        <v>D4.3</v>
      </c>
      <c r="BJ15" t="str">
        <f>A15&amp;ROUND(E15*2,0)/2&amp;F15</f>
        <v>D4.5Southampton</v>
      </c>
    </row>
    <row r="16" spans="1:62" x14ac:dyDescent="0.2">
      <c r="A16" t="s">
        <v>22</v>
      </c>
      <c r="B16">
        <v>200</v>
      </c>
      <c r="C16" t="s">
        <v>98</v>
      </c>
      <c r="D16">
        <v>4.4000000000000004</v>
      </c>
      <c r="E16">
        <v>4.4000000000000004</v>
      </c>
      <c r="F16" t="s">
        <v>27</v>
      </c>
      <c r="G16">
        <v>92</v>
      </c>
      <c r="H16">
        <v>2.89</v>
      </c>
      <c r="I16">
        <v>88</v>
      </c>
      <c r="J16">
        <v>3.34</v>
      </c>
      <c r="K16">
        <v>86</v>
      </c>
      <c r="L16">
        <v>2.08</v>
      </c>
      <c r="M16">
        <v>85</v>
      </c>
      <c r="N16">
        <v>2.68</v>
      </c>
      <c r="O16">
        <v>86</v>
      </c>
      <c r="P16">
        <v>2.88</v>
      </c>
      <c r="Q16">
        <v>85</v>
      </c>
      <c r="R16">
        <v>1.79</v>
      </c>
      <c r="S16">
        <v>84</v>
      </c>
      <c r="T16">
        <v>2.06</v>
      </c>
      <c r="U16">
        <v>83</v>
      </c>
      <c r="V16">
        <v>2.19</v>
      </c>
      <c r="W16">
        <v>83</v>
      </c>
      <c r="X16">
        <v>2.2200000000000002</v>
      </c>
      <c r="Y16">
        <v>84</v>
      </c>
      <c r="Z16">
        <v>3.52</v>
      </c>
      <c r="AA16">
        <v>84</v>
      </c>
      <c r="AB16">
        <v>2.2200000000000002</v>
      </c>
      <c r="AC16">
        <v>86</v>
      </c>
      <c r="AD16">
        <v>3</v>
      </c>
      <c r="AE16">
        <v>0.01</v>
      </c>
      <c r="AF16">
        <f>VLOOKUP($B16,$B$2:$AE$13369,COLUMN()*2-58,0)</f>
        <v>92</v>
      </c>
      <c r="AG16">
        <f>VLOOKUP($B16,$B$2:$AE$13369,COLUMN()*2-58,0)</f>
        <v>88</v>
      </c>
      <c r="AH16">
        <f>VLOOKUP($B16,$B$2:$AE$13369,COLUMN()*2-58,0)</f>
        <v>86</v>
      </c>
      <c r="AI16">
        <f>VLOOKUP($B16,$B$2:$AE$13369,COLUMN()*2-58,0)</f>
        <v>85</v>
      </c>
      <c r="AJ16">
        <f>VLOOKUP($B16,$B$2:$AE$13369,COLUMN()*2-58,0)</f>
        <v>86</v>
      </c>
      <c r="AK16">
        <f>VLOOKUP($B16,$B$2:$AE$13369,COLUMN()*2-58,0)</f>
        <v>85</v>
      </c>
      <c r="AL16">
        <f>VLOOKUP($B16,$B$2:$AE$13369,COLUMN()*2-58,0)</f>
        <v>84</v>
      </c>
      <c r="AM16">
        <f>VLOOKUP($B16,$B$2:$AE$13369,COLUMN()*2-58,0)</f>
        <v>83</v>
      </c>
      <c r="AN16">
        <f>VLOOKUP($B16,$B$2:$AE$13369,COLUMN()*2-58,0)</f>
        <v>83</v>
      </c>
      <c r="AO16">
        <f>VLOOKUP($B16,$B$2:$AE$13369,COLUMN()*2-58,0)</f>
        <v>84</v>
      </c>
      <c r="AP16">
        <f>VLOOKUP($B16,$B$2:$AE$13369,COLUMN()*2-58,0)</f>
        <v>84</v>
      </c>
      <c r="AQ16">
        <f>VLOOKUP($B16,$B$2:$AE$13369,COLUMN()*2-58,0)</f>
        <v>86</v>
      </c>
      <c r="AR16">
        <f>VLOOKUP($B16,$B$2:$AE$13369,COLUMN()*2-81,0)</f>
        <v>2.89</v>
      </c>
      <c r="AS16">
        <f>VLOOKUP($B16,$B$2:$AE$13369,COLUMN()*2-81,0)</f>
        <v>3.34</v>
      </c>
      <c r="AT16">
        <f>VLOOKUP($B16,$B$2:$AE$13369,COLUMN()*2-81,0)</f>
        <v>2.08</v>
      </c>
      <c r="AU16">
        <f>VLOOKUP($B16,$B$2:$AE$13369,COLUMN()*2-81,0)</f>
        <v>2.68</v>
      </c>
      <c r="AV16">
        <f>VLOOKUP($B16,$B$2:$AE$13369,COLUMN()*2-81,0)</f>
        <v>2.88</v>
      </c>
      <c r="AW16">
        <f>VLOOKUP($B16,$B$2:$AE$13369,COLUMN()*2-81,0)</f>
        <v>1.79</v>
      </c>
      <c r="AX16">
        <f>VLOOKUP($B16,$B$2:$AE$13369,COLUMN()*2-81,0)</f>
        <v>2.06</v>
      </c>
      <c r="AY16">
        <f>VLOOKUP($B16,$B$2:$AE$13369,COLUMN()*2-81,0)</f>
        <v>2.19</v>
      </c>
      <c r="AZ16">
        <f>VLOOKUP($B16,$B$2:$AE$13369,COLUMN()*2-81,0)</f>
        <v>2.2200000000000002</v>
      </c>
      <c r="BA16">
        <f>VLOOKUP($B16,$B$2:$AE$13369,COLUMN()*2-81,0)</f>
        <v>3.52</v>
      </c>
      <c r="BB16">
        <f>VLOOKUP($B16,$B$2:$AE$13369,COLUMN()*2-81,0)</f>
        <v>2.2200000000000002</v>
      </c>
      <c r="BC16">
        <f>VLOOKUP($B16,$B$2:$AE$13369,COLUMN()*2-81,0)</f>
        <v>3</v>
      </c>
      <c r="BD16">
        <f>MAX(AR16:BC16)</f>
        <v>3.52</v>
      </c>
      <c r="BE16">
        <f>MAX(AF16:AQ16)</f>
        <v>92</v>
      </c>
      <c r="BF16">
        <f>SUM(AR16:BC16)</f>
        <v>30.869999999999997</v>
      </c>
      <c r="BG16">
        <f>SUM(AF16:AQ16)</f>
        <v>1026</v>
      </c>
      <c r="BH16" t="b">
        <f>OR(AND(BD16-2.5-0.3*(E16-4.5)&gt;0,BE16&gt;44),AND(BG16&gt;399,IFERROR((BF16/BG16)&gt;0.055,FALSE)))</f>
        <v>1</v>
      </c>
      <c r="BI16" t="str">
        <f>A16&amp;E16</f>
        <v>D4.4</v>
      </c>
      <c r="BJ16" t="str">
        <f>A16&amp;ROUND(E16*2,0)/2&amp;F16</f>
        <v>D4.5Crystal Palace</v>
      </c>
    </row>
    <row r="17" spans="1:62" x14ac:dyDescent="0.2">
      <c r="A17" t="s">
        <v>22</v>
      </c>
      <c r="B17">
        <v>70</v>
      </c>
      <c r="C17" t="s">
        <v>57</v>
      </c>
      <c r="D17">
        <v>4.4000000000000004</v>
      </c>
      <c r="E17">
        <v>4.4000000000000004</v>
      </c>
      <c r="F17" t="s">
        <v>54</v>
      </c>
      <c r="G17">
        <v>82</v>
      </c>
      <c r="H17">
        <v>1.94</v>
      </c>
      <c r="I17">
        <v>80</v>
      </c>
      <c r="J17">
        <v>2.67</v>
      </c>
      <c r="K17">
        <v>77</v>
      </c>
      <c r="L17">
        <v>2.73</v>
      </c>
      <c r="M17">
        <v>76</v>
      </c>
      <c r="N17">
        <v>2.68</v>
      </c>
      <c r="O17">
        <v>73</v>
      </c>
      <c r="P17">
        <v>2.12</v>
      </c>
      <c r="Q17">
        <v>72</v>
      </c>
      <c r="R17">
        <v>2.71</v>
      </c>
      <c r="S17">
        <v>72</v>
      </c>
      <c r="T17">
        <v>2.88</v>
      </c>
      <c r="U17">
        <v>73</v>
      </c>
      <c r="V17">
        <v>1.84</v>
      </c>
      <c r="W17">
        <v>71</v>
      </c>
      <c r="X17">
        <v>2.9</v>
      </c>
      <c r="Y17">
        <v>72</v>
      </c>
      <c r="Z17">
        <v>2.2599999999999998</v>
      </c>
      <c r="AA17">
        <v>73</v>
      </c>
      <c r="AB17">
        <v>3.18</v>
      </c>
      <c r="AC17">
        <v>74</v>
      </c>
      <c r="AD17">
        <v>1.61</v>
      </c>
      <c r="AE17">
        <v>0</v>
      </c>
      <c r="AF17">
        <f>VLOOKUP($B17,$B$2:$AE$13369,COLUMN()*2-58,0)</f>
        <v>82</v>
      </c>
      <c r="AG17">
        <f>VLOOKUP($B17,$B$2:$AE$13369,COLUMN()*2-58,0)</f>
        <v>80</v>
      </c>
      <c r="AH17">
        <f>VLOOKUP($B17,$B$2:$AE$13369,COLUMN()*2-58,0)</f>
        <v>77</v>
      </c>
      <c r="AI17">
        <f>VLOOKUP($B17,$B$2:$AE$13369,COLUMN()*2-58,0)</f>
        <v>76</v>
      </c>
      <c r="AJ17">
        <f>VLOOKUP($B17,$B$2:$AE$13369,COLUMN()*2-58,0)</f>
        <v>73</v>
      </c>
      <c r="AK17">
        <f>VLOOKUP($B17,$B$2:$AE$13369,COLUMN()*2-58,0)</f>
        <v>72</v>
      </c>
      <c r="AL17">
        <f>VLOOKUP($B17,$B$2:$AE$13369,COLUMN()*2-58,0)</f>
        <v>72</v>
      </c>
      <c r="AM17">
        <f>VLOOKUP($B17,$B$2:$AE$13369,COLUMN()*2-58,0)</f>
        <v>73</v>
      </c>
      <c r="AN17">
        <f>VLOOKUP($B17,$B$2:$AE$13369,COLUMN()*2-58,0)</f>
        <v>71</v>
      </c>
      <c r="AO17">
        <f>VLOOKUP($B17,$B$2:$AE$13369,COLUMN()*2-58,0)</f>
        <v>72</v>
      </c>
      <c r="AP17">
        <f>VLOOKUP($B17,$B$2:$AE$13369,COLUMN()*2-58,0)</f>
        <v>73</v>
      </c>
      <c r="AQ17">
        <f>VLOOKUP($B17,$B$2:$AE$13369,COLUMN()*2-58,0)</f>
        <v>74</v>
      </c>
      <c r="AR17">
        <f>VLOOKUP($B17,$B$2:$AE$13369,COLUMN()*2-81,0)</f>
        <v>1.94</v>
      </c>
      <c r="AS17">
        <f>VLOOKUP($B17,$B$2:$AE$13369,COLUMN()*2-81,0)</f>
        <v>2.67</v>
      </c>
      <c r="AT17">
        <f>VLOOKUP($B17,$B$2:$AE$13369,COLUMN()*2-81,0)</f>
        <v>2.73</v>
      </c>
      <c r="AU17">
        <f>VLOOKUP($B17,$B$2:$AE$13369,COLUMN()*2-81,0)</f>
        <v>2.68</v>
      </c>
      <c r="AV17">
        <f>VLOOKUP($B17,$B$2:$AE$13369,COLUMN()*2-81,0)</f>
        <v>2.12</v>
      </c>
      <c r="AW17">
        <f>VLOOKUP($B17,$B$2:$AE$13369,COLUMN()*2-81,0)</f>
        <v>2.71</v>
      </c>
      <c r="AX17">
        <f>VLOOKUP($B17,$B$2:$AE$13369,COLUMN()*2-81,0)</f>
        <v>2.88</v>
      </c>
      <c r="AY17">
        <f>VLOOKUP($B17,$B$2:$AE$13369,COLUMN()*2-81,0)</f>
        <v>1.84</v>
      </c>
      <c r="AZ17">
        <f>VLOOKUP($B17,$B$2:$AE$13369,COLUMN()*2-81,0)</f>
        <v>2.9</v>
      </c>
      <c r="BA17">
        <f>VLOOKUP($B17,$B$2:$AE$13369,COLUMN()*2-81,0)</f>
        <v>2.2599999999999998</v>
      </c>
      <c r="BB17">
        <f>VLOOKUP($B17,$B$2:$AE$13369,COLUMN()*2-81,0)</f>
        <v>3.18</v>
      </c>
      <c r="BC17">
        <f>VLOOKUP($B17,$B$2:$AE$13369,COLUMN()*2-81,0)</f>
        <v>1.61</v>
      </c>
      <c r="BD17">
        <f>MAX(AR17:BC17)</f>
        <v>3.18</v>
      </c>
      <c r="BE17">
        <f>MAX(AF17:AQ17)</f>
        <v>82</v>
      </c>
      <c r="BF17">
        <f>SUM(AR17:BC17)</f>
        <v>29.519999999999996</v>
      </c>
      <c r="BG17">
        <f>SUM(AF17:AQ17)</f>
        <v>895</v>
      </c>
      <c r="BH17" t="b">
        <f>OR(AND(BD17-2.5-0.3*(E17-4.5)&gt;0,BE17&gt;44),AND(BG17&gt;399,IFERROR((BF17/BG17)&gt;0.055,FALSE)))</f>
        <v>1</v>
      </c>
      <c r="BI17" t="str">
        <f>A17&amp;E17</f>
        <v>D4.4</v>
      </c>
      <c r="BJ17" t="str">
        <f>A17&amp;ROUND(E17*2,0)/2&amp;F17</f>
        <v>D4.5Bournemouth</v>
      </c>
    </row>
    <row r="18" spans="1:62" x14ac:dyDescent="0.2">
      <c r="A18" t="s">
        <v>22</v>
      </c>
      <c r="B18">
        <v>32</v>
      </c>
      <c r="C18" t="s">
        <v>44</v>
      </c>
      <c r="D18">
        <v>4.4000000000000004</v>
      </c>
      <c r="E18">
        <v>4.4000000000000004</v>
      </c>
      <c r="F18" t="s">
        <v>43</v>
      </c>
      <c r="G18">
        <v>69</v>
      </c>
      <c r="H18">
        <v>1.95</v>
      </c>
      <c r="I18">
        <v>64</v>
      </c>
      <c r="J18">
        <v>1.64</v>
      </c>
      <c r="K18">
        <v>63</v>
      </c>
      <c r="L18">
        <v>2.96</v>
      </c>
      <c r="M18">
        <v>63</v>
      </c>
      <c r="N18">
        <v>1.76</v>
      </c>
      <c r="O18">
        <v>63</v>
      </c>
      <c r="P18">
        <v>2.89</v>
      </c>
      <c r="Q18">
        <v>61</v>
      </c>
      <c r="R18">
        <v>3.24</v>
      </c>
      <c r="S18">
        <v>61</v>
      </c>
      <c r="T18">
        <v>2.5099999999999998</v>
      </c>
      <c r="U18">
        <v>59</v>
      </c>
      <c r="V18">
        <v>1.76</v>
      </c>
      <c r="W18">
        <v>62</v>
      </c>
      <c r="X18">
        <v>2.08</v>
      </c>
      <c r="Y18">
        <v>59</v>
      </c>
      <c r="Z18">
        <v>2.5099999999999998</v>
      </c>
      <c r="AA18">
        <v>61</v>
      </c>
      <c r="AB18">
        <v>3.25</v>
      </c>
      <c r="AC18">
        <v>62</v>
      </c>
      <c r="AD18">
        <v>2.5499999999999998</v>
      </c>
      <c r="AE18">
        <v>0</v>
      </c>
      <c r="AF18">
        <f>VLOOKUP($B18,$B$2:$AE$13369,COLUMN()*2-58,0)</f>
        <v>69</v>
      </c>
      <c r="AG18">
        <f>VLOOKUP($B18,$B$2:$AE$13369,COLUMN()*2-58,0)</f>
        <v>64</v>
      </c>
      <c r="AH18">
        <f>VLOOKUP($B18,$B$2:$AE$13369,COLUMN()*2-58,0)</f>
        <v>63</v>
      </c>
      <c r="AI18">
        <f>VLOOKUP($B18,$B$2:$AE$13369,COLUMN()*2-58,0)</f>
        <v>63</v>
      </c>
      <c r="AJ18">
        <f>VLOOKUP($B18,$B$2:$AE$13369,COLUMN()*2-58,0)</f>
        <v>63</v>
      </c>
      <c r="AK18">
        <f>VLOOKUP($B18,$B$2:$AE$13369,COLUMN()*2-58,0)</f>
        <v>61</v>
      </c>
      <c r="AL18">
        <f>VLOOKUP($B18,$B$2:$AE$13369,COLUMN()*2-58,0)</f>
        <v>61</v>
      </c>
      <c r="AM18">
        <f>VLOOKUP($B18,$B$2:$AE$13369,COLUMN()*2-58,0)</f>
        <v>59</v>
      </c>
      <c r="AN18">
        <f>VLOOKUP($B18,$B$2:$AE$13369,COLUMN()*2-58,0)</f>
        <v>62</v>
      </c>
      <c r="AO18">
        <f>VLOOKUP($B18,$B$2:$AE$13369,COLUMN()*2-58,0)</f>
        <v>59</v>
      </c>
      <c r="AP18">
        <f>VLOOKUP($B18,$B$2:$AE$13369,COLUMN()*2-58,0)</f>
        <v>61</v>
      </c>
      <c r="AQ18">
        <f>VLOOKUP($B18,$B$2:$AE$13369,COLUMN()*2-58,0)</f>
        <v>62</v>
      </c>
      <c r="AR18">
        <f>VLOOKUP($B18,$B$2:$AE$13369,COLUMN()*2-81,0)</f>
        <v>1.95</v>
      </c>
      <c r="AS18">
        <f>VLOOKUP($B18,$B$2:$AE$13369,COLUMN()*2-81,0)</f>
        <v>1.64</v>
      </c>
      <c r="AT18">
        <f>VLOOKUP($B18,$B$2:$AE$13369,COLUMN()*2-81,0)</f>
        <v>2.96</v>
      </c>
      <c r="AU18">
        <f>VLOOKUP($B18,$B$2:$AE$13369,COLUMN()*2-81,0)</f>
        <v>1.76</v>
      </c>
      <c r="AV18">
        <f>VLOOKUP($B18,$B$2:$AE$13369,COLUMN()*2-81,0)</f>
        <v>2.89</v>
      </c>
      <c r="AW18">
        <f>VLOOKUP($B18,$B$2:$AE$13369,COLUMN()*2-81,0)</f>
        <v>3.24</v>
      </c>
      <c r="AX18">
        <f>VLOOKUP($B18,$B$2:$AE$13369,COLUMN()*2-81,0)</f>
        <v>2.5099999999999998</v>
      </c>
      <c r="AY18">
        <f>VLOOKUP($B18,$B$2:$AE$13369,COLUMN()*2-81,0)</f>
        <v>1.76</v>
      </c>
      <c r="AZ18">
        <f>VLOOKUP($B18,$B$2:$AE$13369,COLUMN()*2-81,0)</f>
        <v>2.08</v>
      </c>
      <c r="BA18">
        <f>VLOOKUP($B18,$B$2:$AE$13369,COLUMN()*2-81,0)</f>
        <v>2.5099999999999998</v>
      </c>
      <c r="BB18">
        <f>VLOOKUP($B18,$B$2:$AE$13369,COLUMN()*2-81,0)</f>
        <v>3.25</v>
      </c>
      <c r="BC18">
        <f>VLOOKUP($B18,$B$2:$AE$13369,COLUMN()*2-81,0)</f>
        <v>2.5499999999999998</v>
      </c>
      <c r="BD18">
        <f>MAX(AR18:BC18)</f>
        <v>3.25</v>
      </c>
      <c r="BE18">
        <f>MAX(AF18:AQ18)</f>
        <v>69</v>
      </c>
      <c r="BF18">
        <f>SUM(AR18:BC18)</f>
        <v>29.100000000000005</v>
      </c>
      <c r="BG18">
        <f>SUM(AF18:AQ18)</f>
        <v>747</v>
      </c>
      <c r="BH18" t="b">
        <f>OR(AND(BD18-2.5-0.3*(E18-4.5)&gt;0,BE18&gt;44),AND(BG18&gt;399,IFERROR((BF18/BG18)&gt;0.055,FALSE)))</f>
        <v>1</v>
      </c>
      <c r="BI18" t="str">
        <f>A18&amp;E18</f>
        <v>D4.4</v>
      </c>
      <c r="BJ18" t="str">
        <f>A18&amp;ROUND(E18*2,0)/2&amp;F18</f>
        <v>D4.5Aston Villa</v>
      </c>
    </row>
    <row r="19" spans="1:62" x14ac:dyDescent="0.2">
      <c r="A19" t="s">
        <v>22</v>
      </c>
      <c r="B19">
        <v>520</v>
      </c>
      <c r="C19" t="s">
        <v>193</v>
      </c>
      <c r="D19">
        <v>4.4000000000000004</v>
      </c>
      <c r="E19">
        <v>4.4000000000000004</v>
      </c>
      <c r="F19" t="s">
        <v>163</v>
      </c>
      <c r="G19">
        <v>77</v>
      </c>
      <c r="H19">
        <v>2.7</v>
      </c>
      <c r="I19">
        <v>76</v>
      </c>
      <c r="J19">
        <v>3.28</v>
      </c>
      <c r="K19">
        <v>74</v>
      </c>
      <c r="L19">
        <v>1.98</v>
      </c>
      <c r="M19">
        <v>70</v>
      </c>
      <c r="N19">
        <v>2.0099999999999998</v>
      </c>
      <c r="O19">
        <v>70</v>
      </c>
      <c r="P19">
        <v>2.71</v>
      </c>
      <c r="Q19">
        <v>67</v>
      </c>
      <c r="R19">
        <v>2.97</v>
      </c>
      <c r="S19">
        <v>66</v>
      </c>
      <c r="T19">
        <v>1.97</v>
      </c>
      <c r="U19">
        <v>66</v>
      </c>
      <c r="V19">
        <v>2.34</v>
      </c>
      <c r="W19">
        <v>65</v>
      </c>
      <c r="X19">
        <v>2.5499999999999998</v>
      </c>
      <c r="Y19">
        <v>66</v>
      </c>
      <c r="Z19">
        <v>1.69</v>
      </c>
      <c r="AA19">
        <v>65</v>
      </c>
      <c r="AB19">
        <v>1.04</v>
      </c>
      <c r="AC19">
        <v>68</v>
      </c>
      <c r="AD19">
        <v>2.71</v>
      </c>
      <c r="AE19">
        <v>0</v>
      </c>
      <c r="AF19">
        <f>VLOOKUP($B19,$B$2:$AE$13369,COLUMN()*2-58,0)</f>
        <v>77</v>
      </c>
      <c r="AG19">
        <f>VLOOKUP($B19,$B$2:$AE$13369,COLUMN()*2-58,0)</f>
        <v>76</v>
      </c>
      <c r="AH19">
        <f>VLOOKUP($B19,$B$2:$AE$13369,COLUMN()*2-58,0)</f>
        <v>74</v>
      </c>
      <c r="AI19">
        <f>VLOOKUP($B19,$B$2:$AE$13369,COLUMN()*2-58,0)</f>
        <v>70</v>
      </c>
      <c r="AJ19">
        <f>VLOOKUP($B19,$B$2:$AE$13369,COLUMN()*2-58,0)</f>
        <v>70</v>
      </c>
      <c r="AK19">
        <f>VLOOKUP($B19,$B$2:$AE$13369,COLUMN()*2-58,0)</f>
        <v>67</v>
      </c>
      <c r="AL19">
        <f>VLOOKUP($B19,$B$2:$AE$13369,COLUMN()*2-58,0)</f>
        <v>66</v>
      </c>
      <c r="AM19">
        <f>VLOOKUP($B19,$B$2:$AE$13369,COLUMN()*2-58,0)</f>
        <v>66</v>
      </c>
      <c r="AN19">
        <f>VLOOKUP($B19,$B$2:$AE$13369,COLUMN()*2-58,0)</f>
        <v>65</v>
      </c>
      <c r="AO19">
        <f>VLOOKUP($B19,$B$2:$AE$13369,COLUMN()*2-58,0)</f>
        <v>66</v>
      </c>
      <c r="AP19">
        <f>VLOOKUP($B19,$B$2:$AE$13369,COLUMN()*2-58,0)</f>
        <v>65</v>
      </c>
      <c r="AQ19">
        <f>VLOOKUP($B19,$B$2:$AE$13369,COLUMN()*2-58,0)</f>
        <v>68</v>
      </c>
      <c r="AR19">
        <f>VLOOKUP($B19,$B$2:$AE$13369,COLUMN()*2-81,0)</f>
        <v>2.7</v>
      </c>
      <c r="AS19">
        <f>VLOOKUP($B19,$B$2:$AE$13369,COLUMN()*2-81,0)</f>
        <v>3.28</v>
      </c>
      <c r="AT19">
        <f>VLOOKUP($B19,$B$2:$AE$13369,COLUMN()*2-81,0)</f>
        <v>1.98</v>
      </c>
      <c r="AU19">
        <f>VLOOKUP($B19,$B$2:$AE$13369,COLUMN()*2-81,0)</f>
        <v>2.0099999999999998</v>
      </c>
      <c r="AV19">
        <f>VLOOKUP($B19,$B$2:$AE$13369,COLUMN()*2-81,0)</f>
        <v>2.71</v>
      </c>
      <c r="AW19">
        <f>VLOOKUP($B19,$B$2:$AE$13369,COLUMN()*2-81,0)</f>
        <v>2.97</v>
      </c>
      <c r="AX19">
        <f>VLOOKUP($B19,$B$2:$AE$13369,COLUMN()*2-81,0)</f>
        <v>1.97</v>
      </c>
      <c r="AY19">
        <f>VLOOKUP($B19,$B$2:$AE$13369,COLUMN()*2-81,0)</f>
        <v>2.34</v>
      </c>
      <c r="AZ19">
        <f>VLOOKUP($B19,$B$2:$AE$13369,COLUMN()*2-81,0)</f>
        <v>2.5499999999999998</v>
      </c>
      <c r="BA19">
        <f>VLOOKUP($B19,$B$2:$AE$13369,COLUMN()*2-81,0)</f>
        <v>1.69</v>
      </c>
      <c r="BB19">
        <f>VLOOKUP($B19,$B$2:$AE$13369,COLUMN()*2-81,0)</f>
        <v>1.04</v>
      </c>
      <c r="BC19">
        <f>VLOOKUP($B19,$B$2:$AE$13369,COLUMN()*2-81,0)</f>
        <v>2.71</v>
      </c>
      <c r="BD19">
        <f>MAX(AR19:BC19)</f>
        <v>3.28</v>
      </c>
      <c r="BE19">
        <f>MAX(AF19:AQ19)</f>
        <v>77</v>
      </c>
      <c r="BF19">
        <f>SUM(AR19:BC19)</f>
        <v>27.950000000000003</v>
      </c>
      <c r="BG19">
        <f>SUM(AF19:AQ19)</f>
        <v>830</v>
      </c>
      <c r="BH19" t="b">
        <f>OR(AND(BD19-2.5-0.3*(E19-4.5)&gt;0,BE19&gt;44),AND(BG19&gt;399,IFERROR((BF19/BG19)&gt;0.055,FALSE)))</f>
        <v>1</v>
      </c>
      <c r="BI19" t="str">
        <f>A19&amp;E19</f>
        <v>D4.4</v>
      </c>
      <c r="BJ19" t="str">
        <f>A19&amp;ROUND(E19*2,0)/2&amp;F19</f>
        <v>D4.5West Ham</v>
      </c>
    </row>
    <row r="20" spans="1:62" x14ac:dyDescent="0.2">
      <c r="A20" t="s">
        <v>22</v>
      </c>
      <c r="B20">
        <v>395</v>
      </c>
      <c r="C20" t="s">
        <v>166</v>
      </c>
      <c r="D20">
        <v>4.4000000000000004</v>
      </c>
      <c r="E20">
        <v>4.4000000000000004</v>
      </c>
      <c r="F20" t="s">
        <v>164</v>
      </c>
      <c r="G20">
        <v>73</v>
      </c>
      <c r="H20">
        <v>2.0299999999999998</v>
      </c>
      <c r="I20">
        <v>71</v>
      </c>
      <c r="J20">
        <v>2.71</v>
      </c>
      <c r="K20">
        <v>72</v>
      </c>
      <c r="L20">
        <v>2.79</v>
      </c>
      <c r="M20">
        <v>72</v>
      </c>
      <c r="N20">
        <v>2.37</v>
      </c>
      <c r="O20">
        <v>73</v>
      </c>
      <c r="P20">
        <v>1.87</v>
      </c>
      <c r="Q20">
        <v>70</v>
      </c>
      <c r="R20">
        <v>2.17</v>
      </c>
      <c r="S20">
        <v>72</v>
      </c>
      <c r="T20">
        <v>3.22</v>
      </c>
      <c r="U20">
        <v>73</v>
      </c>
      <c r="V20">
        <v>2.68</v>
      </c>
      <c r="W20">
        <v>68</v>
      </c>
      <c r="X20">
        <v>2.33</v>
      </c>
      <c r="Y20">
        <v>59</v>
      </c>
      <c r="Z20">
        <v>1.55</v>
      </c>
      <c r="AA20">
        <v>54</v>
      </c>
      <c r="AB20">
        <v>1.17</v>
      </c>
      <c r="AC20">
        <v>50</v>
      </c>
      <c r="AD20">
        <v>2.1</v>
      </c>
      <c r="AE20">
        <v>0</v>
      </c>
      <c r="AF20">
        <f>VLOOKUP($B20,$B$2:$AE$13369,COLUMN()*2-58,0)</f>
        <v>73</v>
      </c>
      <c r="AG20">
        <f>VLOOKUP($B20,$B$2:$AE$13369,COLUMN()*2-58,0)</f>
        <v>71</v>
      </c>
      <c r="AH20">
        <f>VLOOKUP($B20,$B$2:$AE$13369,COLUMN()*2-58,0)</f>
        <v>72</v>
      </c>
      <c r="AI20">
        <f>VLOOKUP($B20,$B$2:$AE$13369,COLUMN()*2-58,0)</f>
        <v>72</v>
      </c>
      <c r="AJ20">
        <f>VLOOKUP($B20,$B$2:$AE$13369,COLUMN()*2-58,0)</f>
        <v>73</v>
      </c>
      <c r="AK20">
        <f>VLOOKUP($B20,$B$2:$AE$13369,COLUMN()*2-58,0)</f>
        <v>70</v>
      </c>
      <c r="AL20">
        <f>VLOOKUP($B20,$B$2:$AE$13369,COLUMN()*2-58,0)</f>
        <v>72</v>
      </c>
      <c r="AM20">
        <f>VLOOKUP($B20,$B$2:$AE$13369,COLUMN()*2-58,0)</f>
        <v>73</v>
      </c>
      <c r="AN20">
        <f>VLOOKUP($B20,$B$2:$AE$13369,COLUMN()*2-58,0)</f>
        <v>68</v>
      </c>
      <c r="AO20">
        <f>VLOOKUP($B20,$B$2:$AE$13369,COLUMN()*2-58,0)</f>
        <v>59</v>
      </c>
      <c r="AP20">
        <f>VLOOKUP($B20,$B$2:$AE$13369,COLUMN()*2-58,0)</f>
        <v>54</v>
      </c>
      <c r="AQ20">
        <f>VLOOKUP($B20,$B$2:$AE$13369,COLUMN()*2-58,0)</f>
        <v>50</v>
      </c>
      <c r="AR20">
        <f>VLOOKUP($B20,$B$2:$AE$13369,COLUMN()*2-81,0)</f>
        <v>2.0299999999999998</v>
      </c>
      <c r="AS20">
        <f>VLOOKUP($B20,$B$2:$AE$13369,COLUMN()*2-81,0)</f>
        <v>2.71</v>
      </c>
      <c r="AT20">
        <f>VLOOKUP($B20,$B$2:$AE$13369,COLUMN()*2-81,0)</f>
        <v>2.79</v>
      </c>
      <c r="AU20">
        <f>VLOOKUP($B20,$B$2:$AE$13369,COLUMN()*2-81,0)</f>
        <v>2.37</v>
      </c>
      <c r="AV20">
        <f>VLOOKUP($B20,$B$2:$AE$13369,COLUMN()*2-81,0)</f>
        <v>1.87</v>
      </c>
      <c r="AW20">
        <f>VLOOKUP($B20,$B$2:$AE$13369,COLUMN()*2-81,0)</f>
        <v>2.17</v>
      </c>
      <c r="AX20">
        <f>VLOOKUP($B20,$B$2:$AE$13369,COLUMN()*2-81,0)</f>
        <v>3.22</v>
      </c>
      <c r="AY20">
        <f>VLOOKUP($B20,$B$2:$AE$13369,COLUMN()*2-81,0)</f>
        <v>2.68</v>
      </c>
      <c r="AZ20">
        <f>VLOOKUP($B20,$B$2:$AE$13369,COLUMN()*2-81,0)</f>
        <v>2.33</v>
      </c>
      <c r="BA20">
        <f>VLOOKUP($B20,$B$2:$AE$13369,COLUMN()*2-81,0)</f>
        <v>1.55</v>
      </c>
      <c r="BB20">
        <f>VLOOKUP($B20,$B$2:$AE$13369,COLUMN()*2-81,0)</f>
        <v>1.17</v>
      </c>
      <c r="BC20">
        <f>VLOOKUP($B20,$B$2:$AE$13369,COLUMN()*2-81,0)</f>
        <v>2.1</v>
      </c>
      <c r="BD20">
        <f>MAX(AR20:BC20)</f>
        <v>3.22</v>
      </c>
      <c r="BE20">
        <f>MAX(AF20:AQ20)</f>
        <v>73</v>
      </c>
      <c r="BF20">
        <f>SUM(AR20:BC20)</f>
        <v>26.990000000000002</v>
      </c>
      <c r="BG20">
        <f>SUM(AF20:AQ20)</f>
        <v>807</v>
      </c>
      <c r="BH20" t="b">
        <f>OR(AND(BD20-2.5-0.3*(E20-4.5)&gt;0,BE20&gt;44),AND(BG20&gt;399,IFERROR((BF20/BG20)&gt;0.055,FALSE)))</f>
        <v>1</v>
      </c>
      <c r="BI20" t="str">
        <f>A20&amp;E20</f>
        <v>D4.4</v>
      </c>
      <c r="BJ20" t="str">
        <f>A20&amp;ROUND(E20*2,0)/2&amp;F20</f>
        <v>D4.5Newcastle</v>
      </c>
    </row>
    <row r="21" spans="1:62" x14ac:dyDescent="0.2">
      <c r="A21" t="s">
        <v>22</v>
      </c>
      <c r="B21">
        <v>26</v>
      </c>
      <c r="C21" t="s">
        <v>39</v>
      </c>
      <c r="D21">
        <v>4.4000000000000004</v>
      </c>
      <c r="E21">
        <v>4.4000000000000004</v>
      </c>
      <c r="F21" t="s">
        <v>40</v>
      </c>
      <c r="G21">
        <v>71</v>
      </c>
      <c r="H21">
        <v>3.2</v>
      </c>
      <c r="I21">
        <v>72</v>
      </c>
      <c r="J21">
        <v>2.97</v>
      </c>
      <c r="K21">
        <v>70</v>
      </c>
      <c r="L21">
        <v>1.81</v>
      </c>
      <c r="M21">
        <v>69</v>
      </c>
      <c r="N21">
        <v>3.5</v>
      </c>
      <c r="O21">
        <v>66</v>
      </c>
      <c r="P21">
        <v>1.39</v>
      </c>
      <c r="Q21">
        <v>67</v>
      </c>
      <c r="R21">
        <v>2.04</v>
      </c>
      <c r="S21">
        <v>0</v>
      </c>
      <c r="T21">
        <v>0</v>
      </c>
      <c r="U21">
        <v>66</v>
      </c>
      <c r="V21">
        <v>2.39</v>
      </c>
      <c r="W21">
        <v>66</v>
      </c>
      <c r="X21">
        <v>2.21</v>
      </c>
      <c r="Y21">
        <v>66</v>
      </c>
      <c r="Z21">
        <v>2.67</v>
      </c>
      <c r="AA21">
        <v>66</v>
      </c>
      <c r="AB21">
        <v>2.63</v>
      </c>
      <c r="AC21">
        <v>66</v>
      </c>
      <c r="AD21">
        <v>1.96</v>
      </c>
      <c r="AE21">
        <v>0.01</v>
      </c>
      <c r="AF21">
        <f>VLOOKUP($B21,$B$2:$AE$13369,COLUMN()*2-58,0)</f>
        <v>71</v>
      </c>
      <c r="AG21">
        <f>VLOOKUP($B21,$B$2:$AE$13369,COLUMN()*2-58,0)</f>
        <v>72</v>
      </c>
      <c r="AH21">
        <f>VLOOKUP($B21,$B$2:$AE$13369,COLUMN()*2-58,0)</f>
        <v>70</v>
      </c>
      <c r="AI21">
        <f>VLOOKUP($B21,$B$2:$AE$13369,COLUMN()*2-58,0)</f>
        <v>69</v>
      </c>
      <c r="AJ21">
        <f>VLOOKUP($B21,$B$2:$AE$13369,COLUMN()*2-58,0)</f>
        <v>66</v>
      </c>
      <c r="AK21">
        <f>VLOOKUP($B21,$B$2:$AE$13369,COLUMN()*2-58,0)</f>
        <v>67</v>
      </c>
      <c r="AL21">
        <f>VLOOKUP($B21,$B$2:$AE$13369,COLUMN()*2-58,0)</f>
        <v>0</v>
      </c>
      <c r="AM21">
        <f>VLOOKUP($B21,$B$2:$AE$13369,COLUMN()*2-58,0)</f>
        <v>66</v>
      </c>
      <c r="AN21">
        <f>VLOOKUP($B21,$B$2:$AE$13369,COLUMN()*2-58,0)</f>
        <v>66</v>
      </c>
      <c r="AO21">
        <f>VLOOKUP($B21,$B$2:$AE$13369,COLUMN()*2-58,0)</f>
        <v>66</v>
      </c>
      <c r="AP21">
        <f>VLOOKUP($B21,$B$2:$AE$13369,COLUMN()*2-58,0)</f>
        <v>66</v>
      </c>
      <c r="AQ21">
        <f>VLOOKUP($B21,$B$2:$AE$13369,COLUMN()*2-58,0)</f>
        <v>66</v>
      </c>
      <c r="AR21">
        <f>VLOOKUP($B21,$B$2:$AE$13369,COLUMN()*2-81,0)</f>
        <v>3.2</v>
      </c>
      <c r="AS21">
        <f>VLOOKUP($B21,$B$2:$AE$13369,COLUMN()*2-81,0)</f>
        <v>2.97</v>
      </c>
      <c r="AT21">
        <f>VLOOKUP($B21,$B$2:$AE$13369,COLUMN()*2-81,0)</f>
        <v>1.81</v>
      </c>
      <c r="AU21">
        <f>VLOOKUP($B21,$B$2:$AE$13369,COLUMN()*2-81,0)</f>
        <v>3.5</v>
      </c>
      <c r="AV21">
        <f>VLOOKUP($B21,$B$2:$AE$13369,COLUMN()*2-81,0)</f>
        <v>1.39</v>
      </c>
      <c r="AW21">
        <f>VLOOKUP($B21,$B$2:$AE$13369,COLUMN()*2-81,0)</f>
        <v>2.04</v>
      </c>
      <c r="AX21">
        <f>VLOOKUP($B21,$B$2:$AE$13369,COLUMN()*2-81,0)</f>
        <v>0</v>
      </c>
      <c r="AY21">
        <f>VLOOKUP($B21,$B$2:$AE$13369,COLUMN()*2-81,0)</f>
        <v>2.39</v>
      </c>
      <c r="AZ21">
        <f>VLOOKUP($B21,$B$2:$AE$13369,COLUMN()*2-81,0)</f>
        <v>2.21</v>
      </c>
      <c r="BA21">
        <f>VLOOKUP($B21,$B$2:$AE$13369,COLUMN()*2-81,0)</f>
        <v>2.67</v>
      </c>
      <c r="BB21">
        <f>VLOOKUP($B21,$B$2:$AE$13369,COLUMN()*2-81,0)</f>
        <v>2.63</v>
      </c>
      <c r="BC21">
        <f>VLOOKUP($B21,$B$2:$AE$13369,COLUMN()*2-81,0)</f>
        <v>1.96</v>
      </c>
      <c r="BD21">
        <f>MAX(AR21:BC21)</f>
        <v>3.5</v>
      </c>
      <c r="BE21">
        <f>MAX(AF21:AQ21)</f>
        <v>72</v>
      </c>
      <c r="BF21">
        <f>SUM(AR21:BC21)</f>
        <v>26.77</v>
      </c>
      <c r="BG21">
        <f>SUM(AF21:AQ21)</f>
        <v>745</v>
      </c>
      <c r="BH21" t="b">
        <f>OR(AND(BD21-2.5-0.3*(E21-4.5)&gt;0,BE21&gt;44),AND(BG21&gt;399,IFERROR((BF21/BG21)&gt;0.055,FALSE)))</f>
        <v>1</v>
      </c>
      <c r="BI21" t="str">
        <f>A21&amp;E21</f>
        <v>D4.4</v>
      </c>
      <c r="BJ21" t="str">
        <f>A21&amp;ROUND(E21*2,0)/2&amp;F21</f>
        <v>D4.5Nott'm Forest</v>
      </c>
    </row>
    <row r="22" spans="1:62" x14ac:dyDescent="0.2">
      <c r="A22" t="s">
        <v>22</v>
      </c>
      <c r="B22">
        <v>591</v>
      </c>
      <c r="C22" t="s">
        <v>270</v>
      </c>
      <c r="D22">
        <v>4.4000000000000004</v>
      </c>
      <c r="E22">
        <v>4.4000000000000004</v>
      </c>
      <c r="F22" t="s">
        <v>163</v>
      </c>
      <c r="G22">
        <v>88</v>
      </c>
      <c r="H22">
        <v>2.59</v>
      </c>
      <c r="I22">
        <v>85</v>
      </c>
      <c r="J22">
        <v>3.05</v>
      </c>
      <c r="K22">
        <v>83</v>
      </c>
      <c r="L22">
        <v>1.83</v>
      </c>
      <c r="M22">
        <v>80</v>
      </c>
      <c r="N22">
        <v>1.92</v>
      </c>
      <c r="O22">
        <v>80</v>
      </c>
      <c r="P22">
        <v>2.65</v>
      </c>
      <c r="Q22">
        <v>80</v>
      </c>
      <c r="R22">
        <v>2.9</v>
      </c>
      <c r="S22">
        <v>78</v>
      </c>
      <c r="T22">
        <v>1.95</v>
      </c>
      <c r="U22">
        <v>79</v>
      </c>
      <c r="V22">
        <v>2.29</v>
      </c>
      <c r="W22">
        <v>77</v>
      </c>
      <c r="X22">
        <v>2.46</v>
      </c>
      <c r="Y22">
        <v>77</v>
      </c>
      <c r="Z22">
        <v>1.61</v>
      </c>
      <c r="AA22">
        <v>76</v>
      </c>
      <c r="AB22">
        <v>0.94</v>
      </c>
      <c r="AC22">
        <v>77</v>
      </c>
      <c r="AD22">
        <v>2.56</v>
      </c>
      <c r="AE22">
        <v>0</v>
      </c>
      <c r="AF22">
        <f>VLOOKUP($B22,$B$2:$AE$13369,COLUMN()*2-58,0)</f>
        <v>88</v>
      </c>
      <c r="AG22">
        <f>VLOOKUP($B22,$B$2:$AE$13369,COLUMN()*2-58,0)</f>
        <v>85</v>
      </c>
      <c r="AH22">
        <f>VLOOKUP($B22,$B$2:$AE$13369,COLUMN()*2-58,0)</f>
        <v>83</v>
      </c>
      <c r="AI22">
        <f>VLOOKUP($B22,$B$2:$AE$13369,COLUMN()*2-58,0)</f>
        <v>80</v>
      </c>
      <c r="AJ22">
        <f>VLOOKUP($B22,$B$2:$AE$13369,COLUMN()*2-58,0)</f>
        <v>80</v>
      </c>
      <c r="AK22">
        <f>VLOOKUP($B22,$B$2:$AE$13369,COLUMN()*2-58,0)</f>
        <v>80</v>
      </c>
      <c r="AL22">
        <f>VLOOKUP($B22,$B$2:$AE$13369,COLUMN()*2-58,0)</f>
        <v>78</v>
      </c>
      <c r="AM22">
        <f>VLOOKUP($B22,$B$2:$AE$13369,COLUMN()*2-58,0)</f>
        <v>79</v>
      </c>
      <c r="AN22">
        <f>VLOOKUP($B22,$B$2:$AE$13369,COLUMN()*2-58,0)</f>
        <v>77</v>
      </c>
      <c r="AO22">
        <f>VLOOKUP($B22,$B$2:$AE$13369,COLUMN()*2-58,0)</f>
        <v>77</v>
      </c>
      <c r="AP22">
        <f>VLOOKUP($B22,$B$2:$AE$13369,COLUMN()*2-58,0)</f>
        <v>76</v>
      </c>
      <c r="AQ22">
        <f>VLOOKUP($B22,$B$2:$AE$13369,COLUMN()*2-58,0)</f>
        <v>77</v>
      </c>
      <c r="AR22">
        <f>VLOOKUP($B22,$B$2:$AE$13369,COLUMN()*2-81,0)</f>
        <v>2.59</v>
      </c>
      <c r="AS22">
        <f>VLOOKUP($B22,$B$2:$AE$13369,COLUMN()*2-81,0)</f>
        <v>3.05</v>
      </c>
      <c r="AT22">
        <f>VLOOKUP($B22,$B$2:$AE$13369,COLUMN()*2-81,0)</f>
        <v>1.83</v>
      </c>
      <c r="AU22">
        <f>VLOOKUP($B22,$B$2:$AE$13369,COLUMN()*2-81,0)</f>
        <v>1.92</v>
      </c>
      <c r="AV22">
        <f>VLOOKUP($B22,$B$2:$AE$13369,COLUMN()*2-81,0)</f>
        <v>2.65</v>
      </c>
      <c r="AW22">
        <f>VLOOKUP($B22,$B$2:$AE$13369,COLUMN()*2-81,0)</f>
        <v>2.9</v>
      </c>
      <c r="AX22">
        <f>VLOOKUP($B22,$B$2:$AE$13369,COLUMN()*2-81,0)</f>
        <v>1.95</v>
      </c>
      <c r="AY22">
        <f>VLOOKUP($B22,$B$2:$AE$13369,COLUMN()*2-81,0)</f>
        <v>2.29</v>
      </c>
      <c r="AZ22">
        <f>VLOOKUP($B22,$B$2:$AE$13369,COLUMN()*2-81,0)</f>
        <v>2.46</v>
      </c>
      <c r="BA22">
        <f>VLOOKUP($B22,$B$2:$AE$13369,COLUMN()*2-81,0)</f>
        <v>1.61</v>
      </c>
      <c r="BB22">
        <f>VLOOKUP($B22,$B$2:$AE$13369,COLUMN()*2-81,0)</f>
        <v>0.94</v>
      </c>
      <c r="BC22">
        <f>VLOOKUP($B22,$B$2:$AE$13369,COLUMN()*2-81,0)</f>
        <v>2.56</v>
      </c>
      <c r="BD22">
        <f>MAX(AR22:BC22)</f>
        <v>3.05</v>
      </c>
      <c r="BE22">
        <f>MAX(AF22:AQ22)</f>
        <v>88</v>
      </c>
      <c r="BF22">
        <f>SUM(AR22:BC22)</f>
        <v>26.75</v>
      </c>
      <c r="BG22">
        <f>SUM(AF22:AQ22)</f>
        <v>960</v>
      </c>
      <c r="BH22" t="b">
        <f>OR(AND(BD22-2.5-0.3*(E22-4.5)&gt;0,BE22&gt;44),AND(BG22&gt;399,IFERROR((BF22/BG22)&gt;0.055,FALSE)))</f>
        <v>1</v>
      </c>
      <c r="BI22" t="str">
        <f>A22&amp;E22</f>
        <v>D4.4</v>
      </c>
      <c r="BJ22" t="str">
        <f>A22&amp;ROUND(E22*2,0)/2&amp;F22</f>
        <v>D4.5West Ham</v>
      </c>
    </row>
    <row r="23" spans="1:62" x14ac:dyDescent="0.2">
      <c r="A23" t="s">
        <v>22</v>
      </c>
      <c r="B23">
        <v>388</v>
      </c>
      <c r="C23" t="s">
        <v>265</v>
      </c>
      <c r="D23">
        <v>4.4000000000000004</v>
      </c>
      <c r="E23">
        <v>4.4000000000000004</v>
      </c>
      <c r="F23" t="s">
        <v>163</v>
      </c>
      <c r="G23">
        <v>87</v>
      </c>
      <c r="H23">
        <v>2.54</v>
      </c>
      <c r="I23">
        <v>85</v>
      </c>
      <c r="J23">
        <v>3.08</v>
      </c>
      <c r="K23">
        <v>82</v>
      </c>
      <c r="L23">
        <v>1.78</v>
      </c>
      <c r="M23">
        <v>81</v>
      </c>
      <c r="N23">
        <v>1.95</v>
      </c>
      <c r="O23">
        <v>80</v>
      </c>
      <c r="P23">
        <v>2.6</v>
      </c>
      <c r="Q23">
        <v>78</v>
      </c>
      <c r="R23">
        <v>2.86</v>
      </c>
      <c r="S23">
        <v>79</v>
      </c>
      <c r="T23">
        <v>1.9</v>
      </c>
      <c r="U23">
        <v>78</v>
      </c>
      <c r="V23">
        <v>2.2599999999999998</v>
      </c>
      <c r="W23">
        <v>77</v>
      </c>
      <c r="X23">
        <v>2.46</v>
      </c>
      <c r="Y23">
        <v>77</v>
      </c>
      <c r="Z23">
        <v>1.55</v>
      </c>
      <c r="AA23">
        <v>78</v>
      </c>
      <c r="AB23">
        <v>0.95</v>
      </c>
      <c r="AC23">
        <v>80</v>
      </c>
      <c r="AD23">
        <v>2.62</v>
      </c>
      <c r="AE23">
        <v>0</v>
      </c>
      <c r="AF23">
        <f>VLOOKUP($B23,$B$2:$AE$13369,COLUMN()*2-58,0)</f>
        <v>87</v>
      </c>
      <c r="AG23">
        <f>VLOOKUP($B23,$B$2:$AE$13369,COLUMN()*2-58,0)</f>
        <v>85</v>
      </c>
      <c r="AH23">
        <f>VLOOKUP($B23,$B$2:$AE$13369,COLUMN()*2-58,0)</f>
        <v>82</v>
      </c>
      <c r="AI23">
        <f>VLOOKUP($B23,$B$2:$AE$13369,COLUMN()*2-58,0)</f>
        <v>81</v>
      </c>
      <c r="AJ23">
        <f>VLOOKUP($B23,$B$2:$AE$13369,COLUMN()*2-58,0)</f>
        <v>80</v>
      </c>
      <c r="AK23">
        <f>VLOOKUP($B23,$B$2:$AE$13369,COLUMN()*2-58,0)</f>
        <v>78</v>
      </c>
      <c r="AL23">
        <f>VLOOKUP($B23,$B$2:$AE$13369,COLUMN()*2-58,0)</f>
        <v>79</v>
      </c>
      <c r="AM23">
        <f>VLOOKUP($B23,$B$2:$AE$13369,COLUMN()*2-58,0)</f>
        <v>78</v>
      </c>
      <c r="AN23">
        <f>VLOOKUP($B23,$B$2:$AE$13369,COLUMN()*2-58,0)</f>
        <v>77</v>
      </c>
      <c r="AO23">
        <f>VLOOKUP($B23,$B$2:$AE$13369,COLUMN()*2-58,0)</f>
        <v>77</v>
      </c>
      <c r="AP23">
        <f>VLOOKUP($B23,$B$2:$AE$13369,COLUMN()*2-58,0)</f>
        <v>78</v>
      </c>
      <c r="AQ23">
        <f>VLOOKUP($B23,$B$2:$AE$13369,COLUMN()*2-58,0)</f>
        <v>80</v>
      </c>
      <c r="AR23">
        <f>VLOOKUP($B23,$B$2:$AE$13369,COLUMN()*2-81,0)</f>
        <v>2.54</v>
      </c>
      <c r="AS23">
        <f>VLOOKUP($B23,$B$2:$AE$13369,COLUMN()*2-81,0)</f>
        <v>3.08</v>
      </c>
      <c r="AT23">
        <f>VLOOKUP($B23,$B$2:$AE$13369,COLUMN()*2-81,0)</f>
        <v>1.78</v>
      </c>
      <c r="AU23">
        <f>VLOOKUP($B23,$B$2:$AE$13369,COLUMN()*2-81,0)</f>
        <v>1.95</v>
      </c>
      <c r="AV23">
        <f>VLOOKUP($B23,$B$2:$AE$13369,COLUMN()*2-81,0)</f>
        <v>2.6</v>
      </c>
      <c r="AW23">
        <f>VLOOKUP($B23,$B$2:$AE$13369,COLUMN()*2-81,0)</f>
        <v>2.86</v>
      </c>
      <c r="AX23">
        <f>VLOOKUP($B23,$B$2:$AE$13369,COLUMN()*2-81,0)</f>
        <v>1.9</v>
      </c>
      <c r="AY23">
        <f>VLOOKUP($B23,$B$2:$AE$13369,COLUMN()*2-81,0)</f>
        <v>2.2599999999999998</v>
      </c>
      <c r="AZ23">
        <f>VLOOKUP($B23,$B$2:$AE$13369,COLUMN()*2-81,0)</f>
        <v>2.46</v>
      </c>
      <c r="BA23">
        <f>VLOOKUP($B23,$B$2:$AE$13369,COLUMN()*2-81,0)</f>
        <v>1.55</v>
      </c>
      <c r="BB23">
        <f>VLOOKUP($B23,$B$2:$AE$13369,COLUMN()*2-81,0)</f>
        <v>0.95</v>
      </c>
      <c r="BC23">
        <f>VLOOKUP($B23,$B$2:$AE$13369,COLUMN()*2-81,0)</f>
        <v>2.62</v>
      </c>
      <c r="BD23">
        <f>MAX(AR23:BC23)</f>
        <v>3.08</v>
      </c>
      <c r="BE23">
        <f>MAX(AF23:AQ23)</f>
        <v>87</v>
      </c>
      <c r="BF23">
        <f>SUM(AR23:BC23)</f>
        <v>26.55</v>
      </c>
      <c r="BG23">
        <f>SUM(AF23:AQ23)</f>
        <v>962</v>
      </c>
      <c r="BH23" t="b">
        <f>OR(AND(BD23-2.5-0.3*(E23-4.5)&gt;0,BE23&gt;44),AND(BG23&gt;399,IFERROR((BF23/BG23)&gt;0.055,FALSE)))</f>
        <v>1</v>
      </c>
      <c r="BI23" t="str">
        <f>A23&amp;E23</f>
        <v>D4.4</v>
      </c>
      <c r="BJ23" t="str">
        <f>A23&amp;ROUND(E23*2,0)/2&amp;F23</f>
        <v>D4.5West Ham</v>
      </c>
    </row>
    <row r="24" spans="1:62" x14ac:dyDescent="0.2">
      <c r="A24" t="s">
        <v>22</v>
      </c>
      <c r="B24">
        <v>85</v>
      </c>
      <c r="C24" t="s">
        <v>64</v>
      </c>
      <c r="D24">
        <v>4.4000000000000004</v>
      </c>
      <c r="E24">
        <v>4.4000000000000004</v>
      </c>
      <c r="F24" t="s">
        <v>54</v>
      </c>
      <c r="G24">
        <v>89</v>
      </c>
      <c r="H24">
        <v>1.71</v>
      </c>
      <c r="I24">
        <v>85</v>
      </c>
      <c r="J24">
        <v>2.2999999999999998</v>
      </c>
      <c r="K24">
        <v>83</v>
      </c>
      <c r="L24">
        <v>2.34</v>
      </c>
      <c r="M24">
        <v>81</v>
      </c>
      <c r="N24">
        <v>2.33</v>
      </c>
      <c r="O24">
        <v>79</v>
      </c>
      <c r="P24">
        <v>1.77</v>
      </c>
      <c r="Q24">
        <v>76</v>
      </c>
      <c r="R24">
        <v>2.2999999999999998</v>
      </c>
      <c r="S24">
        <v>78</v>
      </c>
      <c r="T24">
        <v>2.5099999999999998</v>
      </c>
      <c r="U24">
        <v>77</v>
      </c>
      <c r="V24">
        <v>1.58</v>
      </c>
      <c r="W24">
        <v>76</v>
      </c>
      <c r="X24">
        <v>2.61</v>
      </c>
      <c r="Y24">
        <v>75</v>
      </c>
      <c r="Z24">
        <v>1.95</v>
      </c>
      <c r="AA24">
        <v>75</v>
      </c>
      <c r="AB24">
        <v>2.69</v>
      </c>
      <c r="AC24">
        <v>78</v>
      </c>
      <c r="AD24">
        <v>1.33</v>
      </c>
      <c r="AE24">
        <v>0</v>
      </c>
      <c r="AF24">
        <f>VLOOKUP($B24,$B$2:$AE$13369,COLUMN()*2-58,0)</f>
        <v>89</v>
      </c>
      <c r="AG24">
        <f>VLOOKUP($B24,$B$2:$AE$13369,COLUMN()*2-58,0)</f>
        <v>85</v>
      </c>
      <c r="AH24">
        <f>VLOOKUP($B24,$B$2:$AE$13369,COLUMN()*2-58,0)</f>
        <v>83</v>
      </c>
      <c r="AI24">
        <f>VLOOKUP($B24,$B$2:$AE$13369,COLUMN()*2-58,0)</f>
        <v>81</v>
      </c>
      <c r="AJ24">
        <f>VLOOKUP($B24,$B$2:$AE$13369,COLUMN()*2-58,0)</f>
        <v>79</v>
      </c>
      <c r="AK24">
        <f>VLOOKUP($B24,$B$2:$AE$13369,COLUMN()*2-58,0)</f>
        <v>76</v>
      </c>
      <c r="AL24">
        <f>VLOOKUP($B24,$B$2:$AE$13369,COLUMN()*2-58,0)</f>
        <v>78</v>
      </c>
      <c r="AM24">
        <f>VLOOKUP($B24,$B$2:$AE$13369,COLUMN()*2-58,0)</f>
        <v>77</v>
      </c>
      <c r="AN24">
        <f>VLOOKUP($B24,$B$2:$AE$13369,COLUMN()*2-58,0)</f>
        <v>76</v>
      </c>
      <c r="AO24">
        <f>VLOOKUP($B24,$B$2:$AE$13369,COLUMN()*2-58,0)</f>
        <v>75</v>
      </c>
      <c r="AP24">
        <f>VLOOKUP($B24,$B$2:$AE$13369,COLUMN()*2-58,0)</f>
        <v>75</v>
      </c>
      <c r="AQ24">
        <f>VLOOKUP($B24,$B$2:$AE$13369,COLUMN()*2-58,0)</f>
        <v>78</v>
      </c>
      <c r="AR24">
        <f>VLOOKUP($B24,$B$2:$AE$13369,COLUMN()*2-81,0)</f>
        <v>1.71</v>
      </c>
      <c r="AS24">
        <f>VLOOKUP($B24,$B$2:$AE$13369,COLUMN()*2-81,0)</f>
        <v>2.2999999999999998</v>
      </c>
      <c r="AT24">
        <f>VLOOKUP($B24,$B$2:$AE$13369,COLUMN()*2-81,0)</f>
        <v>2.34</v>
      </c>
      <c r="AU24">
        <f>VLOOKUP($B24,$B$2:$AE$13369,COLUMN()*2-81,0)</f>
        <v>2.33</v>
      </c>
      <c r="AV24">
        <f>VLOOKUP($B24,$B$2:$AE$13369,COLUMN()*2-81,0)</f>
        <v>1.77</v>
      </c>
      <c r="AW24">
        <f>VLOOKUP($B24,$B$2:$AE$13369,COLUMN()*2-81,0)</f>
        <v>2.2999999999999998</v>
      </c>
      <c r="AX24">
        <f>VLOOKUP($B24,$B$2:$AE$13369,COLUMN()*2-81,0)</f>
        <v>2.5099999999999998</v>
      </c>
      <c r="AY24">
        <f>VLOOKUP($B24,$B$2:$AE$13369,COLUMN()*2-81,0)</f>
        <v>1.58</v>
      </c>
      <c r="AZ24">
        <f>VLOOKUP($B24,$B$2:$AE$13369,COLUMN()*2-81,0)</f>
        <v>2.61</v>
      </c>
      <c r="BA24">
        <f>VLOOKUP($B24,$B$2:$AE$13369,COLUMN()*2-81,0)</f>
        <v>1.95</v>
      </c>
      <c r="BB24">
        <f>VLOOKUP($B24,$B$2:$AE$13369,COLUMN()*2-81,0)</f>
        <v>2.69</v>
      </c>
      <c r="BC24">
        <f>VLOOKUP($B24,$B$2:$AE$13369,COLUMN()*2-81,0)</f>
        <v>1.33</v>
      </c>
      <c r="BD24">
        <f>MAX(AR24:BC24)</f>
        <v>2.69</v>
      </c>
      <c r="BE24">
        <f>MAX(AF24:AQ24)</f>
        <v>89</v>
      </c>
      <c r="BF24">
        <f>SUM(AR24:BC24)</f>
        <v>25.42</v>
      </c>
      <c r="BG24">
        <f>SUM(AF24:AQ24)</f>
        <v>952</v>
      </c>
      <c r="BH24" t="b">
        <f>OR(AND(BD24-2.5-0.3*(E24-4.5)&gt;0,BE24&gt;44),AND(BG24&gt;399,IFERROR((BF24/BG24)&gt;0.055,FALSE)))</f>
        <v>1</v>
      </c>
      <c r="BI24" t="str">
        <f>A24&amp;E24</f>
        <v>D4.4</v>
      </c>
      <c r="BJ24" t="str">
        <f>A24&amp;ROUND(E24*2,0)/2&amp;F24</f>
        <v>D4.5Bournemouth</v>
      </c>
    </row>
    <row r="25" spans="1:62" x14ac:dyDescent="0.2">
      <c r="A25" t="s">
        <v>22</v>
      </c>
      <c r="B25">
        <v>542</v>
      </c>
      <c r="C25" t="s">
        <v>471</v>
      </c>
      <c r="D25">
        <v>4.4000000000000004</v>
      </c>
      <c r="E25">
        <v>4.4000000000000004</v>
      </c>
      <c r="F25" t="s">
        <v>101</v>
      </c>
      <c r="G25">
        <v>85</v>
      </c>
      <c r="H25">
        <v>2.71</v>
      </c>
      <c r="I25">
        <v>77</v>
      </c>
      <c r="J25">
        <v>2.83</v>
      </c>
      <c r="K25">
        <v>79</v>
      </c>
      <c r="L25">
        <v>1.88</v>
      </c>
      <c r="M25">
        <v>75</v>
      </c>
      <c r="N25">
        <v>2.21</v>
      </c>
      <c r="O25">
        <v>75</v>
      </c>
      <c r="P25">
        <v>2.1</v>
      </c>
      <c r="Q25">
        <v>71</v>
      </c>
      <c r="R25">
        <v>1.68</v>
      </c>
      <c r="S25">
        <v>70</v>
      </c>
      <c r="T25">
        <v>2.58</v>
      </c>
      <c r="U25">
        <v>71</v>
      </c>
      <c r="V25">
        <v>2.17</v>
      </c>
      <c r="W25">
        <v>71</v>
      </c>
      <c r="X25">
        <v>1.83</v>
      </c>
      <c r="Y25">
        <v>70</v>
      </c>
      <c r="Z25">
        <v>0.99</v>
      </c>
      <c r="AA25">
        <v>72</v>
      </c>
      <c r="AB25">
        <v>2.46</v>
      </c>
      <c r="AC25">
        <v>71</v>
      </c>
      <c r="AD25">
        <v>1.4</v>
      </c>
      <c r="AE25">
        <v>0</v>
      </c>
      <c r="AF25">
        <f>VLOOKUP($B25,$B$2:$AE$13369,COLUMN()*2-58,0)</f>
        <v>85</v>
      </c>
      <c r="AG25">
        <f>VLOOKUP($B25,$B$2:$AE$13369,COLUMN()*2-58,0)</f>
        <v>77</v>
      </c>
      <c r="AH25">
        <f>VLOOKUP($B25,$B$2:$AE$13369,COLUMN()*2-58,0)</f>
        <v>79</v>
      </c>
      <c r="AI25">
        <f>VLOOKUP($B25,$B$2:$AE$13369,COLUMN()*2-58,0)</f>
        <v>75</v>
      </c>
      <c r="AJ25">
        <f>VLOOKUP($B25,$B$2:$AE$13369,COLUMN()*2-58,0)</f>
        <v>75</v>
      </c>
      <c r="AK25">
        <f>VLOOKUP($B25,$B$2:$AE$13369,COLUMN()*2-58,0)</f>
        <v>71</v>
      </c>
      <c r="AL25">
        <f>VLOOKUP($B25,$B$2:$AE$13369,COLUMN()*2-58,0)</f>
        <v>70</v>
      </c>
      <c r="AM25">
        <f>VLOOKUP($B25,$B$2:$AE$13369,COLUMN()*2-58,0)</f>
        <v>71</v>
      </c>
      <c r="AN25">
        <f>VLOOKUP($B25,$B$2:$AE$13369,COLUMN()*2-58,0)</f>
        <v>71</v>
      </c>
      <c r="AO25">
        <f>VLOOKUP($B25,$B$2:$AE$13369,COLUMN()*2-58,0)</f>
        <v>70</v>
      </c>
      <c r="AP25">
        <f>VLOOKUP($B25,$B$2:$AE$13369,COLUMN()*2-58,0)</f>
        <v>72</v>
      </c>
      <c r="AQ25">
        <f>VLOOKUP($B25,$B$2:$AE$13369,COLUMN()*2-58,0)</f>
        <v>71</v>
      </c>
      <c r="AR25">
        <f>VLOOKUP($B25,$B$2:$AE$13369,COLUMN()*2-81,0)</f>
        <v>2.71</v>
      </c>
      <c r="AS25">
        <f>VLOOKUP($B25,$B$2:$AE$13369,COLUMN()*2-81,0)</f>
        <v>2.83</v>
      </c>
      <c r="AT25">
        <f>VLOOKUP($B25,$B$2:$AE$13369,COLUMN()*2-81,0)</f>
        <v>1.88</v>
      </c>
      <c r="AU25">
        <f>VLOOKUP($B25,$B$2:$AE$13369,COLUMN()*2-81,0)</f>
        <v>2.21</v>
      </c>
      <c r="AV25">
        <f>VLOOKUP($B25,$B$2:$AE$13369,COLUMN()*2-81,0)</f>
        <v>2.1</v>
      </c>
      <c r="AW25">
        <f>VLOOKUP($B25,$B$2:$AE$13369,COLUMN()*2-81,0)</f>
        <v>1.68</v>
      </c>
      <c r="AX25">
        <f>VLOOKUP($B25,$B$2:$AE$13369,COLUMN()*2-81,0)</f>
        <v>2.58</v>
      </c>
      <c r="AY25">
        <f>VLOOKUP($B25,$B$2:$AE$13369,COLUMN()*2-81,0)</f>
        <v>2.17</v>
      </c>
      <c r="AZ25">
        <f>VLOOKUP($B25,$B$2:$AE$13369,COLUMN()*2-81,0)</f>
        <v>1.83</v>
      </c>
      <c r="BA25">
        <f>VLOOKUP($B25,$B$2:$AE$13369,COLUMN()*2-81,0)</f>
        <v>0.99</v>
      </c>
      <c r="BB25">
        <f>VLOOKUP($B25,$B$2:$AE$13369,COLUMN()*2-81,0)</f>
        <v>2.46</v>
      </c>
      <c r="BC25">
        <f>VLOOKUP($B25,$B$2:$AE$13369,COLUMN()*2-81,0)</f>
        <v>1.4</v>
      </c>
      <c r="BD25">
        <f>MAX(AR25:BC25)</f>
        <v>2.83</v>
      </c>
      <c r="BE25">
        <f>MAX(AF25:AQ25)</f>
        <v>85</v>
      </c>
      <c r="BF25">
        <f>SUM(AR25:BC25)</f>
        <v>24.839999999999993</v>
      </c>
      <c r="BG25">
        <f>SUM(AF25:AQ25)</f>
        <v>887</v>
      </c>
      <c r="BH25" t="b">
        <f>OR(AND(BD25-2.5-0.3*(E25-4.5)&gt;0,BE25&gt;44),AND(BG25&gt;399,IFERROR((BF25/BG25)&gt;0.055,FALSE)))</f>
        <v>1</v>
      </c>
      <c r="BI25" t="str">
        <f>A25&amp;E25</f>
        <v>D4.4</v>
      </c>
      <c r="BJ25" t="str">
        <f>A25&amp;ROUND(E25*2,0)/2&amp;F25</f>
        <v>D4.5Wolves</v>
      </c>
    </row>
    <row r="26" spans="1:62" x14ac:dyDescent="0.2">
      <c r="A26" t="s">
        <v>22</v>
      </c>
      <c r="B26">
        <v>159</v>
      </c>
      <c r="C26" t="s">
        <v>454</v>
      </c>
      <c r="D26">
        <v>4.4000000000000004</v>
      </c>
      <c r="E26">
        <v>4.4000000000000004</v>
      </c>
      <c r="F26" t="s">
        <v>27</v>
      </c>
      <c r="G26">
        <v>84</v>
      </c>
      <c r="H26">
        <v>2.64</v>
      </c>
      <c r="I26">
        <v>77</v>
      </c>
      <c r="J26">
        <v>2.91</v>
      </c>
      <c r="K26">
        <v>73</v>
      </c>
      <c r="L26">
        <v>1.75</v>
      </c>
      <c r="M26">
        <v>69</v>
      </c>
      <c r="N26">
        <v>2.17</v>
      </c>
      <c r="O26">
        <v>68</v>
      </c>
      <c r="P26">
        <v>2.2999999999999998</v>
      </c>
      <c r="Q26">
        <v>65</v>
      </c>
      <c r="R26">
        <v>1.41</v>
      </c>
      <c r="S26">
        <v>65</v>
      </c>
      <c r="T26">
        <v>1.6</v>
      </c>
      <c r="U26">
        <v>65</v>
      </c>
      <c r="V26">
        <v>1.72</v>
      </c>
      <c r="W26">
        <v>62</v>
      </c>
      <c r="X26">
        <v>1.68</v>
      </c>
      <c r="Y26">
        <v>66</v>
      </c>
      <c r="Z26">
        <v>2.77</v>
      </c>
      <c r="AA26">
        <v>0</v>
      </c>
      <c r="AB26">
        <v>0</v>
      </c>
      <c r="AC26">
        <v>64</v>
      </c>
      <c r="AD26">
        <v>2.2599999999999998</v>
      </c>
      <c r="AE26">
        <v>0</v>
      </c>
      <c r="AF26">
        <f>VLOOKUP($B26,$B$2:$AE$13369,COLUMN()*2-58,0)</f>
        <v>84</v>
      </c>
      <c r="AG26">
        <f>VLOOKUP($B26,$B$2:$AE$13369,COLUMN()*2-58,0)</f>
        <v>77</v>
      </c>
      <c r="AH26">
        <f>VLOOKUP($B26,$B$2:$AE$13369,COLUMN()*2-58,0)</f>
        <v>73</v>
      </c>
      <c r="AI26">
        <f>VLOOKUP($B26,$B$2:$AE$13369,COLUMN()*2-58,0)</f>
        <v>69</v>
      </c>
      <c r="AJ26">
        <f>VLOOKUP($B26,$B$2:$AE$13369,COLUMN()*2-58,0)</f>
        <v>68</v>
      </c>
      <c r="AK26">
        <f>VLOOKUP($B26,$B$2:$AE$13369,COLUMN()*2-58,0)</f>
        <v>65</v>
      </c>
      <c r="AL26">
        <f>VLOOKUP($B26,$B$2:$AE$13369,COLUMN()*2-58,0)</f>
        <v>65</v>
      </c>
      <c r="AM26">
        <f>VLOOKUP($B26,$B$2:$AE$13369,COLUMN()*2-58,0)</f>
        <v>65</v>
      </c>
      <c r="AN26">
        <f>VLOOKUP($B26,$B$2:$AE$13369,COLUMN()*2-58,0)</f>
        <v>62</v>
      </c>
      <c r="AO26">
        <f>VLOOKUP($B26,$B$2:$AE$13369,COLUMN()*2-58,0)</f>
        <v>66</v>
      </c>
      <c r="AP26">
        <f>VLOOKUP($B26,$B$2:$AE$13369,COLUMN()*2-58,0)</f>
        <v>0</v>
      </c>
      <c r="AQ26">
        <f>VLOOKUP($B26,$B$2:$AE$13369,COLUMN()*2-58,0)</f>
        <v>64</v>
      </c>
      <c r="AR26">
        <f>VLOOKUP($B26,$B$2:$AE$13369,COLUMN()*2-81,0)</f>
        <v>2.64</v>
      </c>
      <c r="AS26">
        <f>VLOOKUP($B26,$B$2:$AE$13369,COLUMN()*2-81,0)</f>
        <v>2.91</v>
      </c>
      <c r="AT26">
        <f>VLOOKUP($B26,$B$2:$AE$13369,COLUMN()*2-81,0)</f>
        <v>1.75</v>
      </c>
      <c r="AU26">
        <f>VLOOKUP($B26,$B$2:$AE$13369,COLUMN()*2-81,0)</f>
        <v>2.17</v>
      </c>
      <c r="AV26">
        <f>VLOOKUP($B26,$B$2:$AE$13369,COLUMN()*2-81,0)</f>
        <v>2.2999999999999998</v>
      </c>
      <c r="AW26">
        <f>VLOOKUP($B26,$B$2:$AE$13369,COLUMN()*2-81,0)</f>
        <v>1.41</v>
      </c>
      <c r="AX26">
        <f>VLOOKUP($B26,$B$2:$AE$13369,COLUMN()*2-81,0)</f>
        <v>1.6</v>
      </c>
      <c r="AY26">
        <f>VLOOKUP($B26,$B$2:$AE$13369,COLUMN()*2-81,0)</f>
        <v>1.72</v>
      </c>
      <c r="AZ26">
        <f>VLOOKUP($B26,$B$2:$AE$13369,COLUMN()*2-81,0)</f>
        <v>1.68</v>
      </c>
      <c r="BA26">
        <f>VLOOKUP($B26,$B$2:$AE$13369,COLUMN()*2-81,0)</f>
        <v>2.77</v>
      </c>
      <c r="BB26">
        <f>VLOOKUP($B26,$B$2:$AE$13369,COLUMN()*2-81,0)</f>
        <v>0</v>
      </c>
      <c r="BC26">
        <f>VLOOKUP($B26,$B$2:$AE$13369,COLUMN()*2-81,0)</f>
        <v>2.2599999999999998</v>
      </c>
      <c r="BD26">
        <f>MAX(AR26:BC26)</f>
        <v>2.91</v>
      </c>
      <c r="BE26">
        <f>MAX(AF26:AQ26)</f>
        <v>84</v>
      </c>
      <c r="BF26">
        <f>SUM(AR26:BC26)</f>
        <v>23.21</v>
      </c>
      <c r="BG26">
        <f>SUM(AF26:AQ26)</f>
        <v>758</v>
      </c>
      <c r="BH26" t="b">
        <f>OR(AND(BD26-2.5-0.3*(E26-4.5)&gt;0,BE26&gt;44),AND(BG26&gt;399,IFERROR((BF26/BG26)&gt;0.055,FALSE)))</f>
        <v>1</v>
      </c>
      <c r="BI26" t="str">
        <f>A26&amp;E26</f>
        <v>D4.4</v>
      </c>
      <c r="BJ26" t="str">
        <f>A26&amp;ROUND(E26*2,0)/2&amp;F26</f>
        <v>D4.5Crystal Palace</v>
      </c>
    </row>
    <row r="27" spans="1:62" x14ac:dyDescent="0.2">
      <c r="A27" t="s">
        <v>22</v>
      </c>
      <c r="B27">
        <v>476</v>
      </c>
      <c r="C27" t="s">
        <v>183</v>
      </c>
      <c r="D27">
        <v>4.4000000000000004</v>
      </c>
      <c r="E27">
        <v>4.4000000000000004</v>
      </c>
      <c r="F27" t="s">
        <v>30</v>
      </c>
      <c r="G27">
        <v>77</v>
      </c>
      <c r="H27">
        <v>2.63</v>
      </c>
      <c r="I27">
        <v>65</v>
      </c>
      <c r="J27">
        <v>1.8</v>
      </c>
      <c r="K27">
        <v>64</v>
      </c>
      <c r="L27">
        <v>1.1100000000000001</v>
      </c>
      <c r="M27">
        <v>65</v>
      </c>
      <c r="N27">
        <v>1.23</v>
      </c>
      <c r="O27">
        <v>62</v>
      </c>
      <c r="P27">
        <v>1.32</v>
      </c>
      <c r="Q27">
        <v>64</v>
      </c>
      <c r="R27">
        <v>1.19</v>
      </c>
      <c r="S27">
        <v>63</v>
      </c>
      <c r="T27">
        <v>1.25</v>
      </c>
      <c r="U27">
        <v>62</v>
      </c>
      <c r="V27">
        <v>1.41</v>
      </c>
      <c r="W27">
        <v>62</v>
      </c>
      <c r="X27">
        <v>1.88</v>
      </c>
      <c r="Y27">
        <v>60</v>
      </c>
      <c r="Z27">
        <v>1.45</v>
      </c>
      <c r="AA27">
        <v>62</v>
      </c>
      <c r="AB27">
        <v>1.82</v>
      </c>
      <c r="AC27">
        <v>59</v>
      </c>
      <c r="AD27">
        <v>1.03</v>
      </c>
      <c r="AE27">
        <v>0</v>
      </c>
      <c r="AF27">
        <f>VLOOKUP($B27,$B$2:$AE$13369,COLUMN()*2-58,0)</f>
        <v>77</v>
      </c>
      <c r="AG27">
        <f>VLOOKUP($B27,$B$2:$AE$13369,COLUMN()*2-58,0)</f>
        <v>65</v>
      </c>
      <c r="AH27">
        <f>VLOOKUP($B27,$B$2:$AE$13369,COLUMN()*2-58,0)</f>
        <v>64</v>
      </c>
      <c r="AI27">
        <f>VLOOKUP($B27,$B$2:$AE$13369,COLUMN()*2-58,0)</f>
        <v>65</v>
      </c>
      <c r="AJ27">
        <f>VLOOKUP($B27,$B$2:$AE$13369,COLUMN()*2-58,0)</f>
        <v>62</v>
      </c>
      <c r="AK27">
        <f>VLOOKUP($B27,$B$2:$AE$13369,COLUMN()*2-58,0)</f>
        <v>64</v>
      </c>
      <c r="AL27">
        <f>VLOOKUP($B27,$B$2:$AE$13369,COLUMN()*2-58,0)</f>
        <v>63</v>
      </c>
      <c r="AM27">
        <f>VLOOKUP($B27,$B$2:$AE$13369,COLUMN()*2-58,0)</f>
        <v>62</v>
      </c>
      <c r="AN27">
        <f>VLOOKUP($B27,$B$2:$AE$13369,COLUMN()*2-58,0)</f>
        <v>62</v>
      </c>
      <c r="AO27">
        <f>VLOOKUP($B27,$B$2:$AE$13369,COLUMN()*2-58,0)</f>
        <v>60</v>
      </c>
      <c r="AP27">
        <f>VLOOKUP($B27,$B$2:$AE$13369,COLUMN()*2-58,0)</f>
        <v>62</v>
      </c>
      <c r="AQ27">
        <f>VLOOKUP($B27,$B$2:$AE$13369,COLUMN()*2-58,0)</f>
        <v>59</v>
      </c>
      <c r="AR27">
        <f>VLOOKUP($B27,$B$2:$AE$13369,COLUMN()*2-81,0)</f>
        <v>2.63</v>
      </c>
      <c r="AS27">
        <f>VLOOKUP($B27,$B$2:$AE$13369,COLUMN()*2-81,0)</f>
        <v>1.8</v>
      </c>
      <c r="AT27">
        <f>VLOOKUP($B27,$B$2:$AE$13369,COLUMN()*2-81,0)</f>
        <v>1.1100000000000001</v>
      </c>
      <c r="AU27">
        <f>VLOOKUP($B27,$B$2:$AE$13369,COLUMN()*2-81,0)</f>
        <v>1.23</v>
      </c>
      <c r="AV27">
        <f>VLOOKUP($B27,$B$2:$AE$13369,COLUMN()*2-81,0)</f>
        <v>1.32</v>
      </c>
      <c r="AW27">
        <f>VLOOKUP($B27,$B$2:$AE$13369,COLUMN()*2-81,0)</f>
        <v>1.19</v>
      </c>
      <c r="AX27">
        <f>VLOOKUP($B27,$B$2:$AE$13369,COLUMN()*2-81,0)</f>
        <v>1.25</v>
      </c>
      <c r="AY27">
        <f>VLOOKUP($B27,$B$2:$AE$13369,COLUMN()*2-81,0)</f>
        <v>1.41</v>
      </c>
      <c r="AZ27">
        <f>VLOOKUP($B27,$B$2:$AE$13369,COLUMN()*2-81,0)</f>
        <v>1.88</v>
      </c>
      <c r="BA27">
        <f>VLOOKUP($B27,$B$2:$AE$13369,COLUMN()*2-81,0)</f>
        <v>1.45</v>
      </c>
      <c r="BB27">
        <f>VLOOKUP($B27,$B$2:$AE$13369,COLUMN()*2-81,0)</f>
        <v>1.82</v>
      </c>
      <c r="BC27">
        <f>VLOOKUP($B27,$B$2:$AE$13369,COLUMN()*2-81,0)</f>
        <v>1.03</v>
      </c>
      <c r="BD27">
        <f>MAX(AR27:BC27)</f>
        <v>2.63</v>
      </c>
      <c r="BE27">
        <f>MAX(AF27:AQ27)</f>
        <v>77</v>
      </c>
      <c r="BF27">
        <f>SUM(AR27:BC27)</f>
        <v>18.12</v>
      </c>
      <c r="BG27">
        <f>SUM(AF27:AQ27)</f>
        <v>765</v>
      </c>
      <c r="BH27" t="b">
        <f>OR(AND(BD27-2.5-0.3*(E27-4.5)&gt;0,BE27&gt;44),AND(BG27&gt;399,IFERROR((BF27/BG27)&gt;0.055,FALSE)))</f>
        <v>1</v>
      </c>
      <c r="BI27" t="str">
        <f>A27&amp;E27</f>
        <v>D4.4</v>
      </c>
      <c r="BJ27" t="str">
        <f>A27&amp;ROUND(E27*2,0)/2&amp;F27</f>
        <v>D4.5Southampton</v>
      </c>
    </row>
    <row r="28" spans="1:62" x14ac:dyDescent="0.2">
      <c r="A28" t="s">
        <v>22</v>
      </c>
      <c r="B28">
        <v>393</v>
      </c>
      <c r="C28" t="s">
        <v>462</v>
      </c>
      <c r="D28">
        <v>4.4000000000000004</v>
      </c>
      <c r="E28">
        <v>4.4000000000000004</v>
      </c>
      <c r="F28" t="s">
        <v>164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21</v>
      </c>
      <c r="X28">
        <v>0.72</v>
      </c>
      <c r="Y28">
        <v>41</v>
      </c>
      <c r="Z28">
        <v>1.04</v>
      </c>
      <c r="AA28">
        <v>65</v>
      </c>
      <c r="AB28">
        <v>1.33</v>
      </c>
      <c r="AC28">
        <v>75</v>
      </c>
      <c r="AD28">
        <v>3.13</v>
      </c>
      <c r="AE28">
        <v>0</v>
      </c>
      <c r="AF28">
        <f>VLOOKUP($B28,$B$2:$AE$13369,COLUMN()*2-58,0)</f>
        <v>0</v>
      </c>
      <c r="AG28">
        <f>VLOOKUP($B28,$B$2:$AE$13369,COLUMN()*2-58,0)</f>
        <v>0</v>
      </c>
      <c r="AH28">
        <f>VLOOKUP($B28,$B$2:$AE$13369,COLUMN()*2-58,0)</f>
        <v>0</v>
      </c>
      <c r="AI28">
        <f>VLOOKUP($B28,$B$2:$AE$13369,COLUMN()*2-58,0)</f>
        <v>0</v>
      </c>
      <c r="AJ28">
        <f>VLOOKUP($B28,$B$2:$AE$13369,COLUMN()*2-58,0)</f>
        <v>0</v>
      </c>
      <c r="AK28">
        <f>VLOOKUP($B28,$B$2:$AE$13369,COLUMN()*2-58,0)</f>
        <v>0</v>
      </c>
      <c r="AL28">
        <f>VLOOKUP($B28,$B$2:$AE$13369,COLUMN()*2-58,0)</f>
        <v>0</v>
      </c>
      <c r="AM28">
        <f>VLOOKUP($B28,$B$2:$AE$13369,COLUMN()*2-58,0)</f>
        <v>0</v>
      </c>
      <c r="AN28">
        <f>VLOOKUP($B28,$B$2:$AE$13369,COLUMN()*2-58,0)</f>
        <v>21</v>
      </c>
      <c r="AO28">
        <f>VLOOKUP($B28,$B$2:$AE$13369,COLUMN()*2-58,0)</f>
        <v>41</v>
      </c>
      <c r="AP28">
        <f>VLOOKUP($B28,$B$2:$AE$13369,COLUMN()*2-58,0)</f>
        <v>65</v>
      </c>
      <c r="AQ28">
        <f>VLOOKUP($B28,$B$2:$AE$13369,COLUMN()*2-58,0)</f>
        <v>75</v>
      </c>
      <c r="AR28">
        <f>VLOOKUP($B28,$B$2:$AE$13369,COLUMN()*2-81,0)</f>
        <v>0</v>
      </c>
      <c r="AS28">
        <f>VLOOKUP($B28,$B$2:$AE$13369,COLUMN()*2-81,0)</f>
        <v>0</v>
      </c>
      <c r="AT28">
        <f>VLOOKUP($B28,$B$2:$AE$13369,COLUMN()*2-81,0)</f>
        <v>0</v>
      </c>
      <c r="AU28">
        <f>VLOOKUP($B28,$B$2:$AE$13369,COLUMN()*2-81,0)</f>
        <v>0</v>
      </c>
      <c r="AV28">
        <f>VLOOKUP($B28,$B$2:$AE$13369,COLUMN()*2-81,0)</f>
        <v>0</v>
      </c>
      <c r="AW28">
        <f>VLOOKUP($B28,$B$2:$AE$13369,COLUMN()*2-81,0)</f>
        <v>0</v>
      </c>
      <c r="AX28">
        <f>VLOOKUP($B28,$B$2:$AE$13369,COLUMN()*2-81,0)</f>
        <v>0</v>
      </c>
      <c r="AY28">
        <f>VLOOKUP($B28,$B$2:$AE$13369,COLUMN()*2-81,0)</f>
        <v>0</v>
      </c>
      <c r="AZ28">
        <f>VLOOKUP($B28,$B$2:$AE$13369,COLUMN()*2-81,0)</f>
        <v>0.72</v>
      </c>
      <c r="BA28">
        <f>VLOOKUP($B28,$B$2:$AE$13369,COLUMN()*2-81,0)</f>
        <v>1.04</v>
      </c>
      <c r="BB28">
        <f>VLOOKUP($B28,$B$2:$AE$13369,COLUMN()*2-81,0)</f>
        <v>1.33</v>
      </c>
      <c r="BC28">
        <f>VLOOKUP($B28,$B$2:$AE$13369,COLUMN()*2-81,0)</f>
        <v>3.13</v>
      </c>
      <c r="BD28">
        <f>MAX(AR28:BC28)</f>
        <v>3.13</v>
      </c>
      <c r="BE28">
        <f>MAX(AF28:AQ28)</f>
        <v>75</v>
      </c>
      <c r="BF28">
        <f>SUM(AR28:BC28)</f>
        <v>6.22</v>
      </c>
      <c r="BG28">
        <f>SUM(AF28:AQ28)</f>
        <v>202</v>
      </c>
      <c r="BH28" t="b">
        <f>OR(AND(BD28-2.5-0.3*(E28-4.5)&gt;0,BE28&gt;44),AND(BG28&gt;399,IFERROR((BF28/BG28)&gt;0.055,FALSE)))</f>
        <v>1</v>
      </c>
      <c r="BI28" t="str">
        <f>A28&amp;E28</f>
        <v>D4.4</v>
      </c>
      <c r="BJ28" t="str">
        <f>A28&amp;ROUND(E28*2,0)/2&amp;F28</f>
        <v>D4.5Newcastle</v>
      </c>
    </row>
    <row r="29" spans="1:62" x14ac:dyDescent="0.2">
      <c r="A29" t="s">
        <v>22</v>
      </c>
      <c r="B29">
        <v>120</v>
      </c>
      <c r="C29" t="s">
        <v>77</v>
      </c>
      <c r="D29">
        <v>4.5</v>
      </c>
      <c r="E29">
        <v>4.5</v>
      </c>
      <c r="F29" t="s">
        <v>75</v>
      </c>
      <c r="G29">
        <v>38</v>
      </c>
      <c r="H29">
        <v>0.73</v>
      </c>
      <c r="I29">
        <v>76</v>
      </c>
      <c r="J29">
        <v>1.84</v>
      </c>
      <c r="K29">
        <v>88</v>
      </c>
      <c r="L29">
        <v>2.72</v>
      </c>
      <c r="M29">
        <v>87</v>
      </c>
      <c r="N29">
        <v>4.1399999999999997</v>
      </c>
      <c r="O29">
        <v>87</v>
      </c>
      <c r="P29">
        <v>2.8</v>
      </c>
      <c r="Q29">
        <v>86</v>
      </c>
      <c r="R29">
        <v>3.37</v>
      </c>
      <c r="S29">
        <v>85</v>
      </c>
      <c r="T29">
        <v>3.52</v>
      </c>
      <c r="U29">
        <v>83</v>
      </c>
      <c r="V29">
        <v>2.69</v>
      </c>
      <c r="W29">
        <v>83</v>
      </c>
      <c r="X29">
        <v>3.34</v>
      </c>
      <c r="Y29">
        <v>85</v>
      </c>
      <c r="Z29">
        <v>2.2799999999999998</v>
      </c>
      <c r="AA29">
        <v>85</v>
      </c>
      <c r="AB29">
        <v>2.5</v>
      </c>
      <c r="AC29">
        <v>84</v>
      </c>
      <c r="AD29">
        <v>3.22</v>
      </c>
      <c r="AE29">
        <v>0.36</v>
      </c>
      <c r="AF29">
        <f>VLOOKUP($B29,$B$2:$AE$13369,COLUMN()*2-58,0)</f>
        <v>38</v>
      </c>
      <c r="AG29">
        <f>VLOOKUP($B29,$B$2:$AE$13369,COLUMN()*2-58,0)</f>
        <v>76</v>
      </c>
      <c r="AH29">
        <f>VLOOKUP($B29,$B$2:$AE$13369,COLUMN()*2-58,0)</f>
        <v>88</v>
      </c>
      <c r="AI29">
        <f>VLOOKUP($B29,$B$2:$AE$13369,COLUMN()*2-58,0)</f>
        <v>87</v>
      </c>
      <c r="AJ29">
        <f>VLOOKUP($B29,$B$2:$AE$13369,COLUMN()*2-58,0)</f>
        <v>87</v>
      </c>
      <c r="AK29">
        <f>VLOOKUP($B29,$B$2:$AE$13369,COLUMN()*2-58,0)</f>
        <v>86</v>
      </c>
      <c r="AL29">
        <f>VLOOKUP($B29,$B$2:$AE$13369,COLUMN()*2-58,0)</f>
        <v>85</v>
      </c>
      <c r="AM29">
        <f>VLOOKUP($B29,$B$2:$AE$13369,COLUMN()*2-58,0)</f>
        <v>83</v>
      </c>
      <c r="AN29">
        <f>VLOOKUP($B29,$B$2:$AE$13369,COLUMN()*2-58,0)</f>
        <v>83</v>
      </c>
      <c r="AO29">
        <f>VLOOKUP($B29,$B$2:$AE$13369,COLUMN()*2-58,0)</f>
        <v>85</v>
      </c>
      <c r="AP29">
        <f>VLOOKUP($B29,$B$2:$AE$13369,COLUMN()*2-58,0)</f>
        <v>85</v>
      </c>
      <c r="AQ29">
        <f>VLOOKUP($B29,$B$2:$AE$13369,COLUMN()*2-58,0)</f>
        <v>84</v>
      </c>
      <c r="AR29">
        <f>VLOOKUP($B29,$B$2:$AE$13369,COLUMN()*2-81,0)</f>
        <v>0.73</v>
      </c>
      <c r="AS29">
        <f>VLOOKUP($B29,$B$2:$AE$13369,COLUMN()*2-81,0)</f>
        <v>1.84</v>
      </c>
      <c r="AT29">
        <f>VLOOKUP($B29,$B$2:$AE$13369,COLUMN()*2-81,0)</f>
        <v>2.72</v>
      </c>
      <c r="AU29">
        <f>VLOOKUP($B29,$B$2:$AE$13369,COLUMN()*2-81,0)</f>
        <v>4.1399999999999997</v>
      </c>
      <c r="AV29">
        <f>VLOOKUP($B29,$B$2:$AE$13369,COLUMN()*2-81,0)</f>
        <v>2.8</v>
      </c>
      <c r="AW29">
        <f>VLOOKUP($B29,$B$2:$AE$13369,COLUMN()*2-81,0)</f>
        <v>3.37</v>
      </c>
      <c r="AX29">
        <f>VLOOKUP($B29,$B$2:$AE$13369,COLUMN()*2-81,0)</f>
        <v>3.52</v>
      </c>
      <c r="AY29">
        <f>VLOOKUP($B29,$B$2:$AE$13369,COLUMN()*2-81,0)</f>
        <v>2.69</v>
      </c>
      <c r="AZ29">
        <f>VLOOKUP($B29,$B$2:$AE$13369,COLUMN()*2-81,0)</f>
        <v>3.34</v>
      </c>
      <c r="BA29">
        <f>VLOOKUP($B29,$B$2:$AE$13369,COLUMN()*2-81,0)</f>
        <v>2.2799999999999998</v>
      </c>
      <c r="BB29">
        <f>VLOOKUP($B29,$B$2:$AE$13369,COLUMN()*2-81,0)</f>
        <v>2.5</v>
      </c>
      <c r="BC29">
        <f>VLOOKUP($B29,$B$2:$AE$13369,COLUMN()*2-81,0)</f>
        <v>3.22</v>
      </c>
      <c r="BD29">
        <f>MAX(AR29:BC29)</f>
        <v>4.1399999999999997</v>
      </c>
      <c r="BE29">
        <f>MAX(AF29:AQ29)</f>
        <v>88</v>
      </c>
      <c r="BF29">
        <f>SUM(AR29:BC29)</f>
        <v>33.150000000000006</v>
      </c>
      <c r="BG29">
        <f>SUM(AF29:AQ29)</f>
        <v>967</v>
      </c>
      <c r="BH29" t="b">
        <f>OR(AND(BD29-2.5-0.3*(E29-4.5)&gt;0,BE29&gt;44),AND(BG29&gt;399,IFERROR((BF29/BG29)&gt;0.055,FALSE)))</f>
        <v>1</v>
      </c>
      <c r="BI29" t="str">
        <f>A29&amp;E29</f>
        <v>D4.5</v>
      </c>
      <c r="BJ29" t="str">
        <f>A29&amp;ROUND(E29*2,0)/2&amp;F29</f>
        <v>D4.5Brighton</v>
      </c>
    </row>
    <row r="30" spans="1:62" x14ac:dyDescent="0.2">
      <c r="A30" t="s">
        <v>22</v>
      </c>
      <c r="B30">
        <v>44</v>
      </c>
      <c r="C30" t="s">
        <v>47</v>
      </c>
      <c r="D30">
        <v>4.5</v>
      </c>
      <c r="E30">
        <v>4.5</v>
      </c>
      <c r="F30" t="s">
        <v>43</v>
      </c>
      <c r="G30">
        <v>86</v>
      </c>
      <c r="H30">
        <v>2</v>
      </c>
      <c r="I30">
        <v>86</v>
      </c>
      <c r="J30">
        <v>1.8</v>
      </c>
      <c r="K30">
        <v>83</v>
      </c>
      <c r="L30">
        <v>3.52</v>
      </c>
      <c r="M30">
        <v>83</v>
      </c>
      <c r="N30">
        <v>1.97</v>
      </c>
      <c r="O30">
        <v>81</v>
      </c>
      <c r="P30">
        <v>3.27</v>
      </c>
      <c r="Q30">
        <v>80</v>
      </c>
      <c r="R30">
        <v>3.7</v>
      </c>
      <c r="S30">
        <v>79</v>
      </c>
      <c r="T30">
        <v>2.92</v>
      </c>
      <c r="U30">
        <v>80</v>
      </c>
      <c r="V30">
        <v>2.04</v>
      </c>
      <c r="W30">
        <v>79</v>
      </c>
      <c r="X30">
        <v>2.23</v>
      </c>
      <c r="Y30">
        <v>80</v>
      </c>
      <c r="Z30">
        <v>2.89</v>
      </c>
      <c r="AA30">
        <v>79</v>
      </c>
      <c r="AB30">
        <v>3.74</v>
      </c>
      <c r="AC30">
        <v>81</v>
      </c>
      <c r="AD30">
        <v>2.89</v>
      </c>
      <c r="AE30">
        <v>0.19</v>
      </c>
      <c r="AF30">
        <f>VLOOKUP($B30,$B$2:$AE$13369,COLUMN()*2-58,0)</f>
        <v>86</v>
      </c>
      <c r="AG30">
        <f>VLOOKUP($B30,$B$2:$AE$13369,COLUMN()*2-58,0)</f>
        <v>86</v>
      </c>
      <c r="AH30">
        <f>VLOOKUP($B30,$B$2:$AE$13369,COLUMN()*2-58,0)</f>
        <v>83</v>
      </c>
      <c r="AI30">
        <f>VLOOKUP($B30,$B$2:$AE$13369,COLUMN()*2-58,0)</f>
        <v>83</v>
      </c>
      <c r="AJ30">
        <f>VLOOKUP($B30,$B$2:$AE$13369,COLUMN()*2-58,0)</f>
        <v>81</v>
      </c>
      <c r="AK30">
        <f>VLOOKUP($B30,$B$2:$AE$13369,COLUMN()*2-58,0)</f>
        <v>80</v>
      </c>
      <c r="AL30">
        <f>VLOOKUP($B30,$B$2:$AE$13369,COLUMN()*2-58,0)</f>
        <v>79</v>
      </c>
      <c r="AM30">
        <f>VLOOKUP($B30,$B$2:$AE$13369,COLUMN()*2-58,0)</f>
        <v>80</v>
      </c>
      <c r="AN30">
        <f>VLOOKUP($B30,$B$2:$AE$13369,COLUMN()*2-58,0)</f>
        <v>79</v>
      </c>
      <c r="AO30">
        <f>VLOOKUP($B30,$B$2:$AE$13369,COLUMN()*2-58,0)</f>
        <v>80</v>
      </c>
      <c r="AP30">
        <f>VLOOKUP($B30,$B$2:$AE$13369,COLUMN()*2-58,0)</f>
        <v>79</v>
      </c>
      <c r="AQ30">
        <f>VLOOKUP($B30,$B$2:$AE$13369,COLUMN()*2-58,0)</f>
        <v>81</v>
      </c>
      <c r="AR30">
        <f>VLOOKUP($B30,$B$2:$AE$13369,COLUMN()*2-81,0)</f>
        <v>2</v>
      </c>
      <c r="AS30">
        <f>VLOOKUP($B30,$B$2:$AE$13369,COLUMN()*2-81,0)</f>
        <v>1.8</v>
      </c>
      <c r="AT30">
        <f>VLOOKUP($B30,$B$2:$AE$13369,COLUMN()*2-81,0)</f>
        <v>3.52</v>
      </c>
      <c r="AU30">
        <f>VLOOKUP($B30,$B$2:$AE$13369,COLUMN()*2-81,0)</f>
        <v>1.97</v>
      </c>
      <c r="AV30">
        <f>VLOOKUP($B30,$B$2:$AE$13369,COLUMN()*2-81,0)</f>
        <v>3.27</v>
      </c>
      <c r="AW30">
        <f>VLOOKUP($B30,$B$2:$AE$13369,COLUMN()*2-81,0)</f>
        <v>3.7</v>
      </c>
      <c r="AX30">
        <f>VLOOKUP($B30,$B$2:$AE$13369,COLUMN()*2-81,0)</f>
        <v>2.92</v>
      </c>
      <c r="AY30">
        <f>VLOOKUP($B30,$B$2:$AE$13369,COLUMN()*2-81,0)</f>
        <v>2.04</v>
      </c>
      <c r="AZ30">
        <f>VLOOKUP($B30,$B$2:$AE$13369,COLUMN()*2-81,0)</f>
        <v>2.23</v>
      </c>
      <c r="BA30">
        <f>VLOOKUP($B30,$B$2:$AE$13369,COLUMN()*2-81,0)</f>
        <v>2.89</v>
      </c>
      <c r="BB30">
        <f>VLOOKUP($B30,$B$2:$AE$13369,COLUMN()*2-81,0)</f>
        <v>3.74</v>
      </c>
      <c r="BC30">
        <f>VLOOKUP($B30,$B$2:$AE$13369,COLUMN()*2-81,0)</f>
        <v>2.89</v>
      </c>
      <c r="BD30">
        <f>MAX(AR30:BC30)</f>
        <v>3.74</v>
      </c>
      <c r="BE30">
        <f>MAX(AF30:AQ30)</f>
        <v>86</v>
      </c>
      <c r="BF30">
        <f>SUM(AR30:BC30)</f>
        <v>32.97</v>
      </c>
      <c r="BG30">
        <f>SUM(AF30:AQ30)</f>
        <v>977</v>
      </c>
      <c r="BH30" t="b">
        <f>OR(AND(BD30-2.5-0.3*(E30-4.5)&gt;0,BE30&gt;44),AND(BG30&gt;399,IFERROR((BF30/BG30)&gt;0.055,FALSE)))</f>
        <v>1</v>
      </c>
      <c r="BI30" t="str">
        <f>A30&amp;E30</f>
        <v>D4.5</v>
      </c>
      <c r="BJ30" t="str">
        <f>A30&amp;ROUND(E30*2,0)/2&amp;F30</f>
        <v>D4.5Aston Villa</v>
      </c>
    </row>
    <row r="31" spans="1:62" x14ac:dyDescent="0.2">
      <c r="A31" t="s">
        <v>22</v>
      </c>
      <c r="B31">
        <v>189</v>
      </c>
      <c r="C31" t="s">
        <v>96</v>
      </c>
      <c r="D31">
        <v>4.5</v>
      </c>
      <c r="E31">
        <v>4.5</v>
      </c>
      <c r="F31" t="s">
        <v>86</v>
      </c>
      <c r="G31">
        <v>83</v>
      </c>
      <c r="H31">
        <v>2.3199999999999998</v>
      </c>
      <c r="I31">
        <v>79</v>
      </c>
      <c r="J31">
        <v>2.0699999999999998</v>
      </c>
      <c r="K31">
        <v>76</v>
      </c>
      <c r="L31">
        <v>3.14</v>
      </c>
      <c r="M31">
        <v>72</v>
      </c>
      <c r="N31">
        <v>2.67</v>
      </c>
      <c r="O31">
        <v>72</v>
      </c>
      <c r="P31">
        <v>2.96</v>
      </c>
      <c r="Q31">
        <v>72</v>
      </c>
      <c r="R31">
        <v>1.71</v>
      </c>
      <c r="S31">
        <v>70</v>
      </c>
      <c r="T31">
        <v>2.91</v>
      </c>
      <c r="U31">
        <v>70</v>
      </c>
      <c r="V31">
        <v>2.65</v>
      </c>
      <c r="W31">
        <v>67</v>
      </c>
      <c r="X31">
        <v>2.79</v>
      </c>
      <c r="Y31">
        <v>68</v>
      </c>
      <c r="Z31">
        <v>2.71</v>
      </c>
      <c r="AA31">
        <v>68</v>
      </c>
      <c r="AB31">
        <v>2.4500000000000002</v>
      </c>
      <c r="AC31">
        <v>67</v>
      </c>
      <c r="AD31">
        <v>2.67</v>
      </c>
      <c r="AE31">
        <v>0</v>
      </c>
      <c r="AF31">
        <f>VLOOKUP($B31,$B$2:$AE$13369,COLUMN()*2-58,0)</f>
        <v>83</v>
      </c>
      <c r="AG31">
        <f>VLOOKUP($B31,$B$2:$AE$13369,COLUMN()*2-58,0)</f>
        <v>79</v>
      </c>
      <c r="AH31">
        <f>VLOOKUP($B31,$B$2:$AE$13369,COLUMN()*2-58,0)</f>
        <v>76</v>
      </c>
      <c r="AI31">
        <f>VLOOKUP($B31,$B$2:$AE$13369,COLUMN()*2-58,0)</f>
        <v>72</v>
      </c>
      <c r="AJ31">
        <f>VLOOKUP($B31,$B$2:$AE$13369,COLUMN()*2-58,0)</f>
        <v>72</v>
      </c>
      <c r="AK31">
        <f>VLOOKUP($B31,$B$2:$AE$13369,COLUMN()*2-58,0)</f>
        <v>72</v>
      </c>
      <c r="AL31">
        <f>VLOOKUP($B31,$B$2:$AE$13369,COLUMN()*2-58,0)</f>
        <v>70</v>
      </c>
      <c r="AM31">
        <f>VLOOKUP($B31,$B$2:$AE$13369,COLUMN()*2-58,0)</f>
        <v>70</v>
      </c>
      <c r="AN31">
        <f>VLOOKUP($B31,$B$2:$AE$13369,COLUMN()*2-58,0)</f>
        <v>67</v>
      </c>
      <c r="AO31">
        <f>VLOOKUP($B31,$B$2:$AE$13369,COLUMN()*2-58,0)</f>
        <v>68</v>
      </c>
      <c r="AP31">
        <f>VLOOKUP($B31,$B$2:$AE$13369,COLUMN()*2-58,0)</f>
        <v>68</v>
      </c>
      <c r="AQ31">
        <f>VLOOKUP($B31,$B$2:$AE$13369,COLUMN()*2-58,0)</f>
        <v>67</v>
      </c>
      <c r="AR31">
        <f>VLOOKUP($B31,$B$2:$AE$13369,COLUMN()*2-81,0)</f>
        <v>2.3199999999999998</v>
      </c>
      <c r="AS31">
        <f>VLOOKUP($B31,$B$2:$AE$13369,COLUMN()*2-81,0)</f>
        <v>2.0699999999999998</v>
      </c>
      <c r="AT31">
        <f>VLOOKUP($B31,$B$2:$AE$13369,COLUMN()*2-81,0)</f>
        <v>3.14</v>
      </c>
      <c r="AU31">
        <f>VLOOKUP($B31,$B$2:$AE$13369,COLUMN()*2-81,0)</f>
        <v>2.67</v>
      </c>
      <c r="AV31">
        <f>VLOOKUP($B31,$B$2:$AE$13369,COLUMN()*2-81,0)</f>
        <v>2.96</v>
      </c>
      <c r="AW31">
        <f>VLOOKUP($B31,$B$2:$AE$13369,COLUMN()*2-81,0)</f>
        <v>1.71</v>
      </c>
      <c r="AX31">
        <f>VLOOKUP($B31,$B$2:$AE$13369,COLUMN()*2-81,0)</f>
        <v>2.91</v>
      </c>
      <c r="AY31">
        <f>VLOOKUP($B31,$B$2:$AE$13369,COLUMN()*2-81,0)</f>
        <v>2.65</v>
      </c>
      <c r="AZ31">
        <f>VLOOKUP($B31,$B$2:$AE$13369,COLUMN()*2-81,0)</f>
        <v>2.79</v>
      </c>
      <c r="BA31">
        <f>VLOOKUP($B31,$B$2:$AE$13369,COLUMN()*2-81,0)</f>
        <v>2.71</v>
      </c>
      <c r="BB31">
        <f>VLOOKUP($B31,$B$2:$AE$13369,COLUMN()*2-81,0)</f>
        <v>2.4500000000000002</v>
      </c>
      <c r="BC31">
        <f>VLOOKUP($B31,$B$2:$AE$13369,COLUMN()*2-81,0)</f>
        <v>2.67</v>
      </c>
      <c r="BD31">
        <f>MAX(AR31:BC31)</f>
        <v>3.14</v>
      </c>
      <c r="BE31">
        <f>MAX(AF31:AQ31)</f>
        <v>83</v>
      </c>
      <c r="BF31">
        <f>SUM(AR31:BC31)</f>
        <v>31.049999999999997</v>
      </c>
      <c r="BG31">
        <f>SUM(AF31:AQ31)</f>
        <v>864</v>
      </c>
      <c r="BH31" t="b">
        <f>OR(AND(BD31-2.5-0.3*(E31-4.5)&gt;0,BE31&gt;44),AND(BG31&gt;399,IFERROR((BF31/BG31)&gt;0.055,FALSE)))</f>
        <v>1</v>
      </c>
      <c r="BI31" t="str">
        <f>A31&amp;E31</f>
        <v>D4.5</v>
      </c>
      <c r="BJ31" t="str">
        <f>A31&amp;ROUND(E31*2,0)/2&amp;F31</f>
        <v>D4.5Chelsea</v>
      </c>
    </row>
    <row r="32" spans="1:62" x14ac:dyDescent="0.2">
      <c r="A32" t="s">
        <v>22</v>
      </c>
      <c r="B32">
        <v>144</v>
      </c>
      <c r="C32" t="s">
        <v>82</v>
      </c>
      <c r="D32">
        <v>4.5</v>
      </c>
      <c r="E32">
        <v>4.5</v>
      </c>
      <c r="F32" t="s">
        <v>75</v>
      </c>
      <c r="G32">
        <v>91</v>
      </c>
      <c r="H32">
        <v>1.49</v>
      </c>
      <c r="I32">
        <v>86</v>
      </c>
      <c r="J32">
        <v>1.89</v>
      </c>
      <c r="K32">
        <v>84</v>
      </c>
      <c r="L32">
        <v>2.36</v>
      </c>
      <c r="M32">
        <v>80</v>
      </c>
      <c r="N32">
        <v>3.47</v>
      </c>
      <c r="O32">
        <v>81</v>
      </c>
      <c r="P32">
        <v>2.4300000000000002</v>
      </c>
      <c r="Q32">
        <v>79</v>
      </c>
      <c r="R32">
        <v>2.96</v>
      </c>
      <c r="S32">
        <v>81</v>
      </c>
      <c r="T32">
        <v>3.13</v>
      </c>
      <c r="U32">
        <v>79</v>
      </c>
      <c r="V32">
        <v>2.4</v>
      </c>
      <c r="W32">
        <v>79</v>
      </c>
      <c r="X32">
        <v>2.93</v>
      </c>
      <c r="Y32">
        <v>80</v>
      </c>
      <c r="Z32">
        <v>1.99</v>
      </c>
      <c r="AA32">
        <v>80</v>
      </c>
      <c r="AB32">
        <v>2.23</v>
      </c>
      <c r="AC32">
        <v>80</v>
      </c>
      <c r="AD32">
        <v>2.84</v>
      </c>
      <c r="AE32">
        <v>0.01</v>
      </c>
      <c r="AF32">
        <f>VLOOKUP($B32,$B$2:$AE$13369,COLUMN()*2-58,0)</f>
        <v>91</v>
      </c>
      <c r="AG32">
        <f>VLOOKUP($B32,$B$2:$AE$13369,COLUMN()*2-58,0)</f>
        <v>86</v>
      </c>
      <c r="AH32">
        <f>VLOOKUP($B32,$B$2:$AE$13369,COLUMN()*2-58,0)</f>
        <v>84</v>
      </c>
      <c r="AI32">
        <f>VLOOKUP($B32,$B$2:$AE$13369,COLUMN()*2-58,0)</f>
        <v>80</v>
      </c>
      <c r="AJ32">
        <f>VLOOKUP($B32,$B$2:$AE$13369,COLUMN()*2-58,0)</f>
        <v>81</v>
      </c>
      <c r="AK32">
        <f>VLOOKUP($B32,$B$2:$AE$13369,COLUMN()*2-58,0)</f>
        <v>79</v>
      </c>
      <c r="AL32">
        <f>VLOOKUP($B32,$B$2:$AE$13369,COLUMN()*2-58,0)</f>
        <v>81</v>
      </c>
      <c r="AM32">
        <f>VLOOKUP($B32,$B$2:$AE$13369,COLUMN()*2-58,0)</f>
        <v>79</v>
      </c>
      <c r="AN32">
        <f>VLOOKUP($B32,$B$2:$AE$13369,COLUMN()*2-58,0)</f>
        <v>79</v>
      </c>
      <c r="AO32">
        <f>VLOOKUP($B32,$B$2:$AE$13369,COLUMN()*2-58,0)</f>
        <v>80</v>
      </c>
      <c r="AP32">
        <f>VLOOKUP($B32,$B$2:$AE$13369,COLUMN()*2-58,0)</f>
        <v>80</v>
      </c>
      <c r="AQ32">
        <f>VLOOKUP($B32,$B$2:$AE$13369,COLUMN()*2-58,0)</f>
        <v>80</v>
      </c>
      <c r="AR32">
        <f>VLOOKUP($B32,$B$2:$AE$13369,COLUMN()*2-81,0)</f>
        <v>1.49</v>
      </c>
      <c r="AS32">
        <f>VLOOKUP($B32,$B$2:$AE$13369,COLUMN()*2-81,0)</f>
        <v>1.89</v>
      </c>
      <c r="AT32">
        <f>VLOOKUP($B32,$B$2:$AE$13369,COLUMN()*2-81,0)</f>
        <v>2.36</v>
      </c>
      <c r="AU32">
        <f>VLOOKUP($B32,$B$2:$AE$13369,COLUMN()*2-81,0)</f>
        <v>3.47</v>
      </c>
      <c r="AV32">
        <f>VLOOKUP($B32,$B$2:$AE$13369,COLUMN()*2-81,0)</f>
        <v>2.4300000000000002</v>
      </c>
      <c r="AW32">
        <f>VLOOKUP($B32,$B$2:$AE$13369,COLUMN()*2-81,0)</f>
        <v>2.96</v>
      </c>
      <c r="AX32">
        <f>VLOOKUP($B32,$B$2:$AE$13369,COLUMN()*2-81,0)</f>
        <v>3.13</v>
      </c>
      <c r="AY32">
        <f>VLOOKUP($B32,$B$2:$AE$13369,COLUMN()*2-81,0)</f>
        <v>2.4</v>
      </c>
      <c r="AZ32">
        <f>VLOOKUP($B32,$B$2:$AE$13369,COLUMN()*2-81,0)</f>
        <v>2.93</v>
      </c>
      <c r="BA32">
        <f>VLOOKUP($B32,$B$2:$AE$13369,COLUMN()*2-81,0)</f>
        <v>1.99</v>
      </c>
      <c r="BB32">
        <f>VLOOKUP($B32,$B$2:$AE$13369,COLUMN()*2-81,0)</f>
        <v>2.23</v>
      </c>
      <c r="BC32">
        <f>VLOOKUP($B32,$B$2:$AE$13369,COLUMN()*2-81,0)</f>
        <v>2.84</v>
      </c>
      <c r="BD32">
        <f>MAX(AR32:BC32)</f>
        <v>3.47</v>
      </c>
      <c r="BE32">
        <f>MAX(AF32:AQ32)</f>
        <v>91</v>
      </c>
      <c r="BF32">
        <f>SUM(AR32:BC32)</f>
        <v>30.119999999999997</v>
      </c>
      <c r="BG32">
        <f>SUM(AF32:AQ32)</f>
        <v>980</v>
      </c>
      <c r="BH32" t="b">
        <f>OR(AND(BD32-2.5-0.3*(E32-4.5)&gt;0,BE32&gt;44),AND(BG32&gt;399,IFERROR((BF32/BG32)&gt;0.055,FALSE)))</f>
        <v>1</v>
      </c>
      <c r="BI32" t="str">
        <f>A32&amp;E32</f>
        <v>D4.5</v>
      </c>
      <c r="BJ32" t="str">
        <f>A32&amp;ROUND(E32*2,0)/2&amp;F32</f>
        <v>D4.5Brighton</v>
      </c>
    </row>
    <row r="33" spans="1:62" x14ac:dyDescent="0.2">
      <c r="A33" t="s">
        <v>22</v>
      </c>
      <c r="B33">
        <v>533</v>
      </c>
      <c r="C33" t="s">
        <v>198</v>
      </c>
      <c r="D33">
        <v>4.5</v>
      </c>
      <c r="E33">
        <v>4.5</v>
      </c>
      <c r="F33" t="s">
        <v>101</v>
      </c>
      <c r="G33">
        <v>71</v>
      </c>
      <c r="H33">
        <v>2.73</v>
      </c>
      <c r="I33">
        <v>70</v>
      </c>
      <c r="J33">
        <v>3.16</v>
      </c>
      <c r="K33">
        <v>71</v>
      </c>
      <c r="L33">
        <v>2.12</v>
      </c>
      <c r="M33">
        <v>72</v>
      </c>
      <c r="N33">
        <v>2.61</v>
      </c>
      <c r="O33">
        <v>73</v>
      </c>
      <c r="P33">
        <v>2.48</v>
      </c>
      <c r="Q33">
        <v>72</v>
      </c>
      <c r="R33">
        <v>2.1</v>
      </c>
      <c r="S33">
        <v>72</v>
      </c>
      <c r="T33">
        <v>3.25</v>
      </c>
      <c r="U33">
        <v>72</v>
      </c>
      <c r="V33">
        <v>2.69</v>
      </c>
      <c r="W33">
        <v>74</v>
      </c>
      <c r="X33">
        <v>2.2999999999999998</v>
      </c>
      <c r="Y33">
        <v>73</v>
      </c>
      <c r="Z33">
        <v>1.34</v>
      </c>
      <c r="AA33">
        <v>77</v>
      </c>
      <c r="AB33">
        <v>3.06</v>
      </c>
      <c r="AC33">
        <v>78</v>
      </c>
      <c r="AD33">
        <v>1.79</v>
      </c>
      <c r="AE33">
        <v>0.18</v>
      </c>
      <c r="AF33">
        <f>VLOOKUP($B33,$B$2:$AE$13369,COLUMN()*2-58,0)</f>
        <v>71</v>
      </c>
      <c r="AG33">
        <f>VLOOKUP($B33,$B$2:$AE$13369,COLUMN()*2-58,0)</f>
        <v>70</v>
      </c>
      <c r="AH33">
        <f>VLOOKUP($B33,$B$2:$AE$13369,COLUMN()*2-58,0)</f>
        <v>71</v>
      </c>
      <c r="AI33">
        <f>VLOOKUP($B33,$B$2:$AE$13369,COLUMN()*2-58,0)</f>
        <v>72</v>
      </c>
      <c r="AJ33">
        <f>VLOOKUP($B33,$B$2:$AE$13369,COLUMN()*2-58,0)</f>
        <v>73</v>
      </c>
      <c r="AK33">
        <f>VLOOKUP($B33,$B$2:$AE$13369,COLUMN()*2-58,0)</f>
        <v>72</v>
      </c>
      <c r="AL33">
        <f>VLOOKUP($B33,$B$2:$AE$13369,COLUMN()*2-58,0)</f>
        <v>72</v>
      </c>
      <c r="AM33">
        <f>VLOOKUP($B33,$B$2:$AE$13369,COLUMN()*2-58,0)</f>
        <v>72</v>
      </c>
      <c r="AN33">
        <f>VLOOKUP($B33,$B$2:$AE$13369,COLUMN()*2-58,0)</f>
        <v>74</v>
      </c>
      <c r="AO33">
        <f>VLOOKUP($B33,$B$2:$AE$13369,COLUMN()*2-58,0)</f>
        <v>73</v>
      </c>
      <c r="AP33">
        <f>VLOOKUP($B33,$B$2:$AE$13369,COLUMN()*2-58,0)</f>
        <v>77</v>
      </c>
      <c r="AQ33">
        <f>VLOOKUP($B33,$B$2:$AE$13369,COLUMN()*2-58,0)</f>
        <v>78</v>
      </c>
      <c r="AR33">
        <f>VLOOKUP($B33,$B$2:$AE$13369,COLUMN()*2-81,0)</f>
        <v>2.73</v>
      </c>
      <c r="AS33">
        <f>VLOOKUP($B33,$B$2:$AE$13369,COLUMN()*2-81,0)</f>
        <v>3.16</v>
      </c>
      <c r="AT33">
        <f>VLOOKUP($B33,$B$2:$AE$13369,COLUMN()*2-81,0)</f>
        <v>2.12</v>
      </c>
      <c r="AU33">
        <f>VLOOKUP($B33,$B$2:$AE$13369,COLUMN()*2-81,0)</f>
        <v>2.61</v>
      </c>
      <c r="AV33">
        <f>VLOOKUP($B33,$B$2:$AE$13369,COLUMN()*2-81,0)</f>
        <v>2.48</v>
      </c>
      <c r="AW33">
        <f>VLOOKUP($B33,$B$2:$AE$13369,COLUMN()*2-81,0)</f>
        <v>2.1</v>
      </c>
      <c r="AX33">
        <f>VLOOKUP($B33,$B$2:$AE$13369,COLUMN()*2-81,0)</f>
        <v>3.25</v>
      </c>
      <c r="AY33">
        <f>VLOOKUP($B33,$B$2:$AE$13369,COLUMN()*2-81,0)</f>
        <v>2.69</v>
      </c>
      <c r="AZ33">
        <f>VLOOKUP($B33,$B$2:$AE$13369,COLUMN()*2-81,0)</f>
        <v>2.2999999999999998</v>
      </c>
      <c r="BA33">
        <f>VLOOKUP($B33,$B$2:$AE$13369,COLUMN()*2-81,0)</f>
        <v>1.34</v>
      </c>
      <c r="BB33">
        <f>VLOOKUP($B33,$B$2:$AE$13369,COLUMN()*2-81,0)</f>
        <v>3.06</v>
      </c>
      <c r="BC33">
        <f>VLOOKUP($B33,$B$2:$AE$13369,COLUMN()*2-81,0)</f>
        <v>1.79</v>
      </c>
      <c r="BD33">
        <f>MAX(AR33:BC33)</f>
        <v>3.25</v>
      </c>
      <c r="BE33">
        <f>MAX(AF33:AQ33)</f>
        <v>78</v>
      </c>
      <c r="BF33">
        <f>SUM(AR33:BC33)</f>
        <v>29.630000000000003</v>
      </c>
      <c r="BG33">
        <f>SUM(AF33:AQ33)</f>
        <v>875</v>
      </c>
      <c r="BH33" t="b">
        <f>OR(AND(BD33-2.5-0.3*(E33-4.5)&gt;0,BE33&gt;44),AND(BG33&gt;399,IFERROR((BF33/BG33)&gt;0.055,FALSE)))</f>
        <v>1</v>
      </c>
      <c r="BI33" t="str">
        <f>A33&amp;E33</f>
        <v>D4.5</v>
      </c>
      <c r="BJ33" t="str">
        <f>A33&amp;ROUND(E33*2,0)/2&amp;F33</f>
        <v>D4.5Wolves</v>
      </c>
    </row>
    <row r="34" spans="1:62" x14ac:dyDescent="0.2">
      <c r="A34" t="s">
        <v>22</v>
      </c>
      <c r="B34">
        <v>52</v>
      </c>
      <c r="C34" t="s">
        <v>250</v>
      </c>
      <c r="D34">
        <v>4.5</v>
      </c>
      <c r="E34">
        <v>4.5</v>
      </c>
      <c r="F34" t="s">
        <v>43</v>
      </c>
      <c r="G34">
        <v>84</v>
      </c>
      <c r="H34">
        <v>1.92</v>
      </c>
      <c r="I34">
        <v>80</v>
      </c>
      <c r="J34">
        <v>1.67</v>
      </c>
      <c r="K34">
        <v>76</v>
      </c>
      <c r="L34">
        <v>3.17</v>
      </c>
      <c r="M34">
        <v>74</v>
      </c>
      <c r="N34">
        <v>1.75</v>
      </c>
      <c r="O34">
        <v>74</v>
      </c>
      <c r="P34">
        <v>2.9</v>
      </c>
      <c r="Q34">
        <v>73</v>
      </c>
      <c r="R34">
        <v>3.3</v>
      </c>
      <c r="S34">
        <v>70</v>
      </c>
      <c r="T34">
        <v>2.5</v>
      </c>
      <c r="U34">
        <v>74</v>
      </c>
      <c r="V34">
        <v>1.88</v>
      </c>
      <c r="W34">
        <v>70</v>
      </c>
      <c r="X34">
        <v>1.96</v>
      </c>
      <c r="Y34">
        <v>71</v>
      </c>
      <c r="Z34">
        <v>2.57</v>
      </c>
      <c r="AA34">
        <v>72</v>
      </c>
      <c r="AB34">
        <v>3.34</v>
      </c>
      <c r="AC34">
        <v>70</v>
      </c>
      <c r="AD34">
        <v>2.56</v>
      </c>
      <c r="AE34">
        <v>0.01</v>
      </c>
      <c r="AF34">
        <f>VLOOKUP($B34,$B$2:$AE$13369,COLUMN()*2-58,0)</f>
        <v>84</v>
      </c>
      <c r="AG34">
        <f>VLOOKUP($B34,$B$2:$AE$13369,COLUMN()*2-58,0)</f>
        <v>80</v>
      </c>
      <c r="AH34">
        <f>VLOOKUP($B34,$B$2:$AE$13369,COLUMN()*2-58,0)</f>
        <v>76</v>
      </c>
      <c r="AI34">
        <f>VLOOKUP($B34,$B$2:$AE$13369,COLUMN()*2-58,0)</f>
        <v>74</v>
      </c>
      <c r="AJ34">
        <f>VLOOKUP($B34,$B$2:$AE$13369,COLUMN()*2-58,0)</f>
        <v>74</v>
      </c>
      <c r="AK34">
        <f>VLOOKUP($B34,$B$2:$AE$13369,COLUMN()*2-58,0)</f>
        <v>73</v>
      </c>
      <c r="AL34">
        <f>VLOOKUP($B34,$B$2:$AE$13369,COLUMN()*2-58,0)</f>
        <v>70</v>
      </c>
      <c r="AM34">
        <f>VLOOKUP($B34,$B$2:$AE$13369,COLUMN()*2-58,0)</f>
        <v>74</v>
      </c>
      <c r="AN34">
        <f>VLOOKUP($B34,$B$2:$AE$13369,COLUMN()*2-58,0)</f>
        <v>70</v>
      </c>
      <c r="AO34">
        <f>VLOOKUP($B34,$B$2:$AE$13369,COLUMN()*2-58,0)</f>
        <v>71</v>
      </c>
      <c r="AP34">
        <f>VLOOKUP($B34,$B$2:$AE$13369,COLUMN()*2-58,0)</f>
        <v>72</v>
      </c>
      <c r="AQ34">
        <f>VLOOKUP($B34,$B$2:$AE$13369,COLUMN()*2-58,0)</f>
        <v>70</v>
      </c>
      <c r="AR34">
        <f>VLOOKUP($B34,$B$2:$AE$13369,COLUMN()*2-81,0)</f>
        <v>1.92</v>
      </c>
      <c r="AS34">
        <f>VLOOKUP($B34,$B$2:$AE$13369,COLUMN()*2-81,0)</f>
        <v>1.67</v>
      </c>
      <c r="AT34">
        <f>VLOOKUP($B34,$B$2:$AE$13369,COLUMN()*2-81,0)</f>
        <v>3.17</v>
      </c>
      <c r="AU34">
        <f>VLOOKUP($B34,$B$2:$AE$13369,COLUMN()*2-81,0)</f>
        <v>1.75</v>
      </c>
      <c r="AV34">
        <f>VLOOKUP($B34,$B$2:$AE$13369,COLUMN()*2-81,0)</f>
        <v>2.9</v>
      </c>
      <c r="AW34">
        <f>VLOOKUP($B34,$B$2:$AE$13369,COLUMN()*2-81,0)</f>
        <v>3.3</v>
      </c>
      <c r="AX34">
        <f>VLOOKUP($B34,$B$2:$AE$13369,COLUMN()*2-81,0)</f>
        <v>2.5</v>
      </c>
      <c r="AY34">
        <f>VLOOKUP($B34,$B$2:$AE$13369,COLUMN()*2-81,0)</f>
        <v>1.88</v>
      </c>
      <c r="AZ34">
        <f>VLOOKUP($B34,$B$2:$AE$13369,COLUMN()*2-81,0)</f>
        <v>1.96</v>
      </c>
      <c r="BA34">
        <f>VLOOKUP($B34,$B$2:$AE$13369,COLUMN()*2-81,0)</f>
        <v>2.57</v>
      </c>
      <c r="BB34">
        <f>VLOOKUP($B34,$B$2:$AE$13369,COLUMN()*2-81,0)</f>
        <v>3.34</v>
      </c>
      <c r="BC34">
        <f>VLOOKUP($B34,$B$2:$AE$13369,COLUMN()*2-81,0)</f>
        <v>2.56</v>
      </c>
      <c r="BD34">
        <f>MAX(AR34:BC34)</f>
        <v>3.34</v>
      </c>
      <c r="BE34">
        <f>MAX(AF34:AQ34)</f>
        <v>84</v>
      </c>
      <c r="BF34">
        <f>SUM(AR34:BC34)</f>
        <v>29.52</v>
      </c>
      <c r="BG34">
        <f>SUM(AF34:AQ34)</f>
        <v>888</v>
      </c>
      <c r="BH34" t="b">
        <f>OR(AND(BD34-2.5-0.3*(E34-4.5)&gt;0,BE34&gt;44),AND(BG34&gt;399,IFERROR((BF34/BG34)&gt;0.055,FALSE)))</f>
        <v>1</v>
      </c>
      <c r="BI34" t="str">
        <f>A34&amp;E34</f>
        <v>D4.5</v>
      </c>
      <c r="BJ34" t="str">
        <f>A34&amp;ROUND(E34*2,0)/2&amp;F34</f>
        <v>D4.5Aston Villa</v>
      </c>
    </row>
    <row r="35" spans="1:62" x14ac:dyDescent="0.2">
      <c r="A35" t="s">
        <v>22</v>
      </c>
      <c r="B35">
        <v>422</v>
      </c>
      <c r="C35" t="s">
        <v>171</v>
      </c>
      <c r="D35">
        <v>4.5</v>
      </c>
      <c r="E35">
        <v>4.5</v>
      </c>
      <c r="F35" t="s">
        <v>40</v>
      </c>
      <c r="G35">
        <v>85</v>
      </c>
      <c r="H35">
        <v>3.32</v>
      </c>
      <c r="I35">
        <v>82</v>
      </c>
      <c r="J35">
        <v>2.97</v>
      </c>
      <c r="K35">
        <v>80</v>
      </c>
      <c r="L35">
        <v>1.75</v>
      </c>
      <c r="M35">
        <v>79</v>
      </c>
      <c r="N35">
        <v>3.6</v>
      </c>
      <c r="O35">
        <v>78</v>
      </c>
      <c r="P35">
        <v>1.27</v>
      </c>
      <c r="Q35">
        <v>76</v>
      </c>
      <c r="R35">
        <v>1.93</v>
      </c>
      <c r="S35">
        <v>80</v>
      </c>
      <c r="T35">
        <v>2.67</v>
      </c>
      <c r="U35">
        <v>75</v>
      </c>
      <c r="V35">
        <v>2.38</v>
      </c>
      <c r="W35">
        <v>75</v>
      </c>
      <c r="X35">
        <v>2.12</v>
      </c>
      <c r="Y35">
        <v>74</v>
      </c>
      <c r="Z35">
        <v>2.6</v>
      </c>
      <c r="AA35">
        <v>74</v>
      </c>
      <c r="AB35">
        <v>2.61</v>
      </c>
      <c r="AC35">
        <v>77</v>
      </c>
      <c r="AD35">
        <v>1.89</v>
      </c>
      <c r="AE35">
        <v>0.01</v>
      </c>
      <c r="AF35">
        <f>VLOOKUP($B35,$B$2:$AE$13369,COLUMN()*2-58,0)</f>
        <v>85</v>
      </c>
      <c r="AG35">
        <f>VLOOKUP($B35,$B$2:$AE$13369,COLUMN()*2-58,0)</f>
        <v>82</v>
      </c>
      <c r="AH35">
        <f>VLOOKUP($B35,$B$2:$AE$13369,COLUMN()*2-58,0)</f>
        <v>80</v>
      </c>
      <c r="AI35">
        <f>VLOOKUP($B35,$B$2:$AE$13369,COLUMN()*2-58,0)</f>
        <v>79</v>
      </c>
      <c r="AJ35">
        <f>VLOOKUP($B35,$B$2:$AE$13369,COLUMN()*2-58,0)</f>
        <v>78</v>
      </c>
      <c r="AK35">
        <f>VLOOKUP($B35,$B$2:$AE$13369,COLUMN()*2-58,0)</f>
        <v>76</v>
      </c>
      <c r="AL35">
        <f>VLOOKUP($B35,$B$2:$AE$13369,COLUMN()*2-58,0)</f>
        <v>80</v>
      </c>
      <c r="AM35">
        <f>VLOOKUP($B35,$B$2:$AE$13369,COLUMN()*2-58,0)</f>
        <v>75</v>
      </c>
      <c r="AN35">
        <f>VLOOKUP($B35,$B$2:$AE$13369,COLUMN()*2-58,0)</f>
        <v>75</v>
      </c>
      <c r="AO35">
        <f>VLOOKUP($B35,$B$2:$AE$13369,COLUMN()*2-58,0)</f>
        <v>74</v>
      </c>
      <c r="AP35">
        <f>VLOOKUP($B35,$B$2:$AE$13369,COLUMN()*2-58,0)</f>
        <v>74</v>
      </c>
      <c r="AQ35">
        <f>VLOOKUP($B35,$B$2:$AE$13369,COLUMN()*2-58,0)</f>
        <v>77</v>
      </c>
      <c r="AR35">
        <f>VLOOKUP($B35,$B$2:$AE$13369,COLUMN()*2-81,0)</f>
        <v>3.32</v>
      </c>
      <c r="AS35">
        <f>VLOOKUP($B35,$B$2:$AE$13369,COLUMN()*2-81,0)</f>
        <v>2.97</v>
      </c>
      <c r="AT35">
        <f>VLOOKUP($B35,$B$2:$AE$13369,COLUMN()*2-81,0)</f>
        <v>1.75</v>
      </c>
      <c r="AU35">
        <f>VLOOKUP($B35,$B$2:$AE$13369,COLUMN()*2-81,0)</f>
        <v>3.6</v>
      </c>
      <c r="AV35">
        <f>VLOOKUP($B35,$B$2:$AE$13369,COLUMN()*2-81,0)</f>
        <v>1.27</v>
      </c>
      <c r="AW35">
        <f>VLOOKUP($B35,$B$2:$AE$13369,COLUMN()*2-81,0)</f>
        <v>1.93</v>
      </c>
      <c r="AX35">
        <f>VLOOKUP($B35,$B$2:$AE$13369,COLUMN()*2-81,0)</f>
        <v>2.67</v>
      </c>
      <c r="AY35">
        <f>VLOOKUP($B35,$B$2:$AE$13369,COLUMN()*2-81,0)</f>
        <v>2.38</v>
      </c>
      <c r="AZ35">
        <f>VLOOKUP($B35,$B$2:$AE$13369,COLUMN()*2-81,0)</f>
        <v>2.12</v>
      </c>
      <c r="BA35">
        <f>VLOOKUP($B35,$B$2:$AE$13369,COLUMN()*2-81,0)</f>
        <v>2.6</v>
      </c>
      <c r="BB35">
        <f>VLOOKUP($B35,$B$2:$AE$13369,COLUMN()*2-81,0)</f>
        <v>2.61</v>
      </c>
      <c r="BC35">
        <f>VLOOKUP($B35,$B$2:$AE$13369,COLUMN()*2-81,0)</f>
        <v>1.89</v>
      </c>
      <c r="BD35">
        <f>MAX(AR35:BC35)</f>
        <v>3.6</v>
      </c>
      <c r="BE35">
        <f>MAX(AF35:AQ35)</f>
        <v>85</v>
      </c>
      <c r="BF35">
        <f>SUM(AR35:BC35)</f>
        <v>29.11</v>
      </c>
      <c r="BG35">
        <f>SUM(AF35:AQ35)</f>
        <v>935</v>
      </c>
      <c r="BH35" t="b">
        <f>OR(AND(BD35-2.5-0.3*(E35-4.5)&gt;0,BE35&gt;44),AND(BG35&gt;399,IFERROR((BF35/BG35)&gt;0.055,FALSE)))</f>
        <v>1</v>
      </c>
      <c r="BI35" t="str">
        <f>A35&amp;E35</f>
        <v>D4.5</v>
      </c>
      <c r="BJ35" t="str">
        <f>A35&amp;ROUND(E35*2,0)/2&amp;F35</f>
        <v>D4.5Nott'm Forest</v>
      </c>
    </row>
    <row r="36" spans="1:62" x14ac:dyDescent="0.2">
      <c r="A36" t="s">
        <v>22</v>
      </c>
      <c r="B36">
        <v>257</v>
      </c>
      <c r="C36" t="s">
        <v>259</v>
      </c>
      <c r="D36">
        <v>4.5</v>
      </c>
      <c r="E36">
        <v>4.5</v>
      </c>
      <c r="F36" t="s">
        <v>36</v>
      </c>
      <c r="G36">
        <v>87</v>
      </c>
      <c r="H36">
        <v>3.27</v>
      </c>
      <c r="I36">
        <v>84</v>
      </c>
      <c r="J36">
        <v>2.81</v>
      </c>
      <c r="K36">
        <v>79</v>
      </c>
      <c r="L36">
        <v>3.37</v>
      </c>
      <c r="M36">
        <v>72</v>
      </c>
      <c r="N36">
        <v>1.53</v>
      </c>
      <c r="O36">
        <v>69</v>
      </c>
      <c r="P36">
        <v>2.46</v>
      </c>
      <c r="Q36">
        <v>69</v>
      </c>
      <c r="R36">
        <v>2.0299999999999998</v>
      </c>
      <c r="S36">
        <v>66</v>
      </c>
      <c r="T36">
        <v>1.21</v>
      </c>
      <c r="U36">
        <v>67</v>
      </c>
      <c r="V36">
        <v>3.1</v>
      </c>
      <c r="W36">
        <v>66</v>
      </c>
      <c r="X36">
        <v>1.46</v>
      </c>
      <c r="Y36">
        <v>66</v>
      </c>
      <c r="Z36">
        <v>2.4900000000000002</v>
      </c>
      <c r="AA36">
        <v>68</v>
      </c>
      <c r="AB36">
        <v>3.05</v>
      </c>
      <c r="AC36">
        <v>69</v>
      </c>
      <c r="AD36">
        <v>2.17</v>
      </c>
      <c r="AE36">
        <v>0</v>
      </c>
      <c r="AF36">
        <f>VLOOKUP($B36,$B$2:$AE$13369,COLUMN()*2-58,0)</f>
        <v>87</v>
      </c>
      <c r="AG36">
        <f>VLOOKUP($B36,$B$2:$AE$13369,COLUMN()*2-58,0)</f>
        <v>84</v>
      </c>
      <c r="AH36">
        <f>VLOOKUP($B36,$B$2:$AE$13369,COLUMN()*2-58,0)</f>
        <v>79</v>
      </c>
      <c r="AI36">
        <f>VLOOKUP($B36,$B$2:$AE$13369,COLUMN()*2-58,0)</f>
        <v>72</v>
      </c>
      <c r="AJ36">
        <f>VLOOKUP($B36,$B$2:$AE$13369,COLUMN()*2-58,0)</f>
        <v>69</v>
      </c>
      <c r="AK36">
        <f>VLOOKUP($B36,$B$2:$AE$13369,COLUMN()*2-58,0)</f>
        <v>69</v>
      </c>
      <c r="AL36">
        <f>VLOOKUP($B36,$B$2:$AE$13369,COLUMN()*2-58,0)</f>
        <v>66</v>
      </c>
      <c r="AM36">
        <f>VLOOKUP($B36,$B$2:$AE$13369,COLUMN()*2-58,0)</f>
        <v>67</v>
      </c>
      <c r="AN36">
        <f>VLOOKUP($B36,$B$2:$AE$13369,COLUMN()*2-58,0)</f>
        <v>66</v>
      </c>
      <c r="AO36">
        <f>VLOOKUP($B36,$B$2:$AE$13369,COLUMN()*2-58,0)</f>
        <v>66</v>
      </c>
      <c r="AP36">
        <f>VLOOKUP($B36,$B$2:$AE$13369,COLUMN()*2-58,0)</f>
        <v>68</v>
      </c>
      <c r="AQ36">
        <f>VLOOKUP($B36,$B$2:$AE$13369,COLUMN()*2-58,0)</f>
        <v>69</v>
      </c>
      <c r="AR36">
        <f>VLOOKUP($B36,$B$2:$AE$13369,COLUMN()*2-81,0)</f>
        <v>3.27</v>
      </c>
      <c r="AS36">
        <f>VLOOKUP($B36,$B$2:$AE$13369,COLUMN()*2-81,0)</f>
        <v>2.81</v>
      </c>
      <c r="AT36">
        <f>VLOOKUP($B36,$B$2:$AE$13369,COLUMN()*2-81,0)</f>
        <v>3.37</v>
      </c>
      <c r="AU36">
        <f>VLOOKUP($B36,$B$2:$AE$13369,COLUMN()*2-81,0)</f>
        <v>1.53</v>
      </c>
      <c r="AV36">
        <f>VLOOKUP($B36,$B$2:$AE$13369,COLUMN()*2-81,0)</f>
        <v>2.46</v>
      </c>
      <c r="AW36">
        <f>VLOOKUP($B36,$B$2:$AE$13369,COLUMN()*2-81,0)</f>
        <v>2.0299999999999998</v>
      </c>
      <c r="AX36">
        <f>VLOOKUP($B36,$B$2:$AE$13369,COLUMN()*2-81,0)</f>
        <v>1.21</v>
      </c>
      <c r="AY36">
        <f>VLOOKUP($B36,$B$2:$AE$13369,COLUMN()*2-81,0)</f>
        <v>3.1</v>
      </c>
      <c r="AZ36">
        <f>VLOOKUP($B36,$B$2:$AE$13369,COLUMN()*2-81,0)</f>
        <v>1.46</v>
      </c>
      <c r="BA36">
        <f>VLOOKUP($B36,$B$2:$AE$13369,COLUMN()*2-81,0)</f>
        <v>2.4900000000000002</v>
      </c>
      <c r="BB36">
        <f>VLOOKUP($B36,$B$2:$AE$13369,COLUMN()*2-81,0)</f>
        <v>3.05</v>
      </c>
      <c r="BC36">
        <f>VLOOKUP($B36,$B$2:$AE$13369,COLUMN()*2-81,0)</f>
        <v>2.17</v>
      </c>
      <c r="BD36">
        <f>MAX(AR36:BC36)</f>
        <v>3.37</v>
      </c>
      <c r="BE36">
        <f>MAX(AF36:AQ36)</f>
        <v>87</v>
      </c>
      <c r="BF36">
        <f>SUM(AR36:BC36)</f>
        <v>28.949999999999996</v>
      </c>
      <c r="BG36">
        <f>SUM(AF36:AQ36)</f>
        <v>862</v>
      </c>
      <c r="BH36" t="b">
        <f>OR(AND(BD36-2.5-0.3*(E36-4.5)&gt;0,BE36&gt;44),AND(BG36&gt;399,IFERROR((BF36/BG36)&gt;0.055,FALSE)))</f>
        <v>1</v>
      </c>
      <c r="BI36" t="str">
        <f>A36&amp;E36</f>
        <v>D4.5</v>
      </c>
      <c r="BJ36" t="str">
        <f>A36&amp;ROUND(E36*2,0)/2&amp;F36</f>
        <v>D4.5Fulham</v>
      </c>
    </row>
    <row r="37" spans="1:62" x14ac:dyDescent="0.2">
      <c r="A37" t="s">
        <v>22</v>
      </c>
      <c r="B37">
        <v>104</v>
      </c>
      <c r="C37" t="s">
        <v>72</v>
      </c>
      <c r="D37">
        <v>4.5</v>
      </c>
      <c r="E37">
        <v>4.5</v>
      </c>
      <c r="F37" t="s">
        <v>65</v>
      </c>
      <c r="G37">
        <v>91</v>
      </c>
      <c r="H37">
        <v>2.5299999999999998</v>
      </c>
      <c r="I37">
        <v>86</v>
      </c>
      <c r="J37">
        <v>2.73</v>
      </c>
      <c r="K37">
        <v>84</v>
      </c>
      <c r="L37">
        <v>2.65</v>
      </c>
      <c r="M37">
        <v>82</v>
      </c>
      <c r="N37">
        <v>3.45</v>
      </c>
      <c r="O37">
        <v>83</v>
      </c>
      <c r="P37">
        <v>1.94</v>
      </c>
      <c r="Q37">
        <v>82</v>
      </c>
      <c r="R37">
        <v>2.52</v>
      </c>
      <c r="S37">
        <v>81</v>
      </c>
      <c r="T37">
        <v>1.5</v>
      </c>
      <c r="U37">
        <v>82</v>
      </c>
      <c r="V37">
        <v>3.18</v>
      </c>
      <c r="W37">
        <v>82</v>
      </c>
      <c r="X37">
        <v>1.93</v>
      </c>
      <c r="Y37">
        <v>80</v>
      </c>
      <c r="Z37">
        <v>2.0299999999999998</v>
      </c>
      <c r="AA37">
        <v>79</v>
      </c>
      <c r="AB37">
        <v>2.7</v>
      </c>
      <c r="AC37">
        <v>80</v>
      </c>
      <c r="AD37">
        <v>1.6</v>
      </c>
      <c r="AE37">
        <v>7.0000000000000007E-2</v>
      </c>
      <c r="AF37">
        <f>VLOOKUP($B37,$B$2:$AE$13369,COLUMN()*2-58,0)</f>
        <v>91</v>
      </c>
      <c r="AG37">
        <f>VLOOKUP($B37,$B$2:$AE$13369,COLUMN()*2-58,0)</f>
        <v>86</v>
      </c>
      <c r="AH37">
        <f>VLOOKUP($B37,$B$2:$AE$13369,COLUMN()*2-58,0)</f>
        <v>84</v>
      </c>
      <c r="AI37">
        <f>VLOOKUP($B37,$B$2:$AE$13369,COLUMN()*2-58,0)</f>
        <v>82</v>
      </c>
      <c r="AJ37">
        <f>VLOOKUP($B37,$B$2:$AE$13369,COLUMN()*2-58,0)</f>
        <v>83</v>
      </c>
      <c r="AK37">
        <f>VLOOKUP($B37,$B$2:$AE$13369,COLUMN()*2-58,0)</f>
        <v>82</v>
      </c>
      <c r="AL37">
        <f>VLOOKUP($B37,$B$2:$AE$13369,COLUMN()*2-58,0)</f>
        <v>81</v>
      </c>
      <c r="AM37">
        <f>VLOOKUP($B37,$B$2:$AE$13369,COLUMN()*2-58,0)</f>
        <v>82</v>
      </c>
      <c r="AN37">
        <f>VLOOKUP($B37,$B$2:$AE$13369,COLUMN()*2-58,0)</f>
        <v>82</v>
      </c>
      <c r="AO37">
        <f>VLOOKUP($B37,$B$2:$AE$13369,COLUMN()*2-58,0)</f>
        <v>80</v>
      </c>
      <c r="AP37">
        <f>VLOOKUP($B37,$B$2:$AE$13369,COLUMN()*2-58,0)</f>
        <v>79</v>
      </c>
      <c r="AQ37">
        <f>VLOOKUP($B37,$B$2:$AE$13369,COLUMN()*2-58,0)</f>
        <v>80</v>
      </c>
      <c r="AR37">
        <f>VLOOKUP($B37,$B$2:$AE$13369,COLUMN()*2-81,0)</f>
        <v>2.5299999999999998</v>
      </c>
      <c r="AS37">
        <f>VLOOKUP($B37,$B$2:$AE$13369,COLUMN()*2-81,0)</f>
        <v>2.73</v>
      </c>
      <c r="AT37">
        <f>VLOOKUP($B37,$B$2:$AE$13369,COLUMN()*2-81,0)</f>
        <v>2.65</v>
      </c>
      <c r="AU37">
        <f>VLOOKUP($B37,$B$2:$AE$13369,COLUMN()*2-81,0)</f>
        <v>3.45</v>
      </c>
      <c r="AV37">
        <f>VLOOKUP($B37,$B$2:$AE$13369,COLUMN()*2-81,0)</f>
        <v>1.94</v>
      </c>
      <c r="AW37">
        <f>VLOOKUP($B37,$B$2:$AE$13369,COLUMN()*2-81,0)</f>
        <v>2.52</v>
      </c>
      <c r="AX37">
        <f>VLOOKUP($B37,$B$2:$AE$13369,COLUMN()*2-81,0)</f>
        <v>1.5</v>
      </c>
      <c r="AY37">
        <f>VLOOKUP($B37,$B$2:$AE$13369,COLUMN()*2-81,0)</f>
        <v>3.18</v>
      </c>
      <c r="AZ37">
        <f>VLOOKUP($B37,$B$2:$AE$13369,COLUMN()*2-81,0)</f>
        <v>1.93</v>
      </c>
      <c r="BA37">
        <f>VLOOKUP($B37,$B$2:$AE$13369,COLUMN()*2-81,0)</f>
        <v>2.0299999999999998</v>
      </c>
      <c r="BB37">
        <f>VLOOKUP($B37,$B$2:$AE$13369,COLUMN()*2-81,0)</f>
        <v>2.7</v>
      </c>
      <c r="BC37">
        <f>VLOOKUP($B37,$B$2:$AE$13369,COLUMN()*2-81,0)</f>
        <v>1.6</v>
      </c>
      <c r="BD37">
        <f>MAX(AR37:BC37)</f>
        <v>3.45</v>
      </c>
      <c r="BE37">
        <f>MAX(AF37:AQ37)</f>
        <v>91</v>
      </c>
      <c r="BF37">
        <f>SUM(AR37:BC37)</f>
        <v>28.76</v>
      </c>
      <c r="BG37">
        <f>SUM(AF37:AQ37)</f>
        <v>992</v>
      </c>
      <c r="BH37" t="b">
        <f>OR(AND(BD37-2.5-0.3*(E37-4.5)&gt;0,BE37&gt;44),AND(BG37&gt;399,IFERROR((BF37/BG37)&gt;0.055,FALSE)))</f>
        <v>1</v>
      </c>
      <c r="BI37" t="str">
        <f>A37&amp;E37</f>
        <v>D4.5</v>
      </c>
      <c r="BJ37" t="str">
        <f>A37&amp;ROUND(E37*2,0)/2&amp;F37</f>
        <v>D4.5Brentford</v>
      </c>
    </row>
    <row r="38" spans="1:62" x14ac:dyDescent="0.2">
      <c r="A38" t="s">
        <v>22</v>
      </c>
      <c r="B38">
        <v>380</v>
      </c>
      <c r="C38" t="s">
        <v>48</v>
      </c>
      <c r="D38">
        <v>4.5</v>
      </c>
      <c r="E38">
        <v>4.5</v>
      </c>
      <c r="F38" t="s">
        <v>157</v>
      </c>
      <c r="G38">
        <v>87</v>
      </c>
      <c r="H38">
        <v>2.31</v>
      </c>
      <c r="I38">
        <v>82</v>
      </c>
      <c r="J38">
        <v>3.43</v>
      </c>
      <c r="K38">
        <v>78</v>
      </c>
      <c r="L38">
        <v>2.73</v>
      </c>
      <c r="M38">
        <v>74</v>
      </c>
      <c r="N38">
        <v>3.04</v>
      </c>
      <c r="O38">
        <v>73</v>
      </c>
      <c r="P38">
        <v>1.54</v>
      </c>
      <c r="Q38">
        <v>69</v>
      </c>
      <c r="R38">
        <v>2.85</v>
      </c>
      <c r="S38">
        <v>71</v>
      </c>
      <c r="T38">
        <v>1.1399999999999999</v>
      </c>
      <c r="U38">
        <v>70</v>
      </c>
      <c r="V38">
        <v>2.5099999999999998</v>
      </c>
      <c r="W38">
        <v>69</v>
      </c>
      <c r="X38">
        <v>2.35</v>
      </c>
      <c r="Y38">
        <v>69</v>
      </c>
      <c r="Z38">
        <v>2.3199999999999998</v>
      </c>
      <c r="AA38">
        <v>68</v>
      </c>
      <c r="AB38">
        <v>1.19</v>
      </c>
      <c r="AC38">
        <v>71</v>
      </c>
      <c r="AD38">
        <v>3.11</v>
      </c>
      <c r="AE38">
        <v>0</v>
      </c>
      <c r="AF38">
        <f>VLOOKUP($B38,$B$2:$AE$13369,COLUMN()*2-58,0)</f>
        <v>87</v>
      </c>
      <c r="AG38">
        <f>VLOOKUP($B38,$B$2:$AE$13369,COLUMN()*2-58,0)</f>
        <v>82</v>
      </c>
      <c r="AH38">
        <f>VLOOKUP($B38,$B$2:$AE$13369,COLUMN()*2-58,0)</f>
        <v>78</v>
      </c>
      <c r="AI38">
        <f>VLOOKUP($B38,$B$2:$AE$13369,COLUMN()*2-58,0)</f>
        <v>74</v>
      </c>
      <c r="AJ38">
        <f>VLOOKUP($B38,$B$2:$AE$13369,COLUMN()*2-58,0)</f>
        <v>73</v>
      </c>
      <c r="AK38">
        <f>VLOOKUP($B38,$B$2:$AE$13369,COLUMN()*2-58,0)</f>
        <v>69</v>
      </c>
      <c r="AL38">
        <f>VLOOKUP($B38,$B$2:$AE$13369,COLUMN()*2-58,0)</f>
        <v>71</v>
      </c>
      <c r="AM38">
        <f>VLOOKUP($B38,$B$2:$AE$13369,COLUMN()*2-58,0)</f>
        <v>70</v>
      </c>
      <c r="AN38">
        <f>VLOOKUP($B38,$B$2:$AE$13369,COLUMN()*2-58,0)</f>
        <v>69</v>
      </c>
      <c r="AO38">
        <f>VLOOKUP($B38,$B$2:$AE$13369,COLUMN()*2-58,0)</f>
        <v>69</v>
      </c>
      <c r="AP38">
        <f>VLOOKUP($B38,$B$2:$AE$13369,COLUMN()*2-58,0)</f>
        <v>68</v>
      </c>
      <c r="AQ38">
        <f>VLOOKUP($B38,$B$2:$AE$13369,COLUMN()*2-58,0)</f>
        <v>71</v>
      </c>
      <c r="AR38">
        <f>VLOOKUP($B38,$B$2:$AE$13369,COLUMN()*2-81,0)</f>
        <v>2.31</v>
      </c>
      <c r="AS38">
        <f>VLOOKUP($B38,$B$2:$AE$13369,COLUMN()*2-81,0)</f>
        <v>3.43</v>
      </c>
      <c r="AT38">
        <f>VLOOKUP($B38,$B$2:$AE$13369,COLUMN()*2-81,0)</f>
        <v>2.73</v>
      </c>
      <c r="AU38">
        <f>VLOOKUP($B38,$B$2:$AE$13369,COLUMN()*2-81,0)</f>
        <v>3.04</v>
      </c>
      <c r="AV38">
        <f>VLOOKUP($B38,$B$2:$AE$13369,COLUMN()*2-81,0)</f>
        <v>1.54</v>
      </c>
      <c r="AW38">
        <f>VLOOKUP($B38,$B$2:$AE$13369,COLUMN()*2-81,0)</f>
        <v>2.85</v>
      </c>
      <c r="AX38">
        <f>VLOOKUP($B38,$B$2:$AE$13369,COLUMN()*2-81,0)</f>
        <v>1.1399999999999999</v>
      </c>
      <c r="AY38">
        <f>VLOOKUP($B38,$B$2:$AE$13369,COLUMN()*2-81,0)</f>
        <v>2.5099999999999998</v>
      </c>
      <c r="AZ38">
        <f>VLOOKUP($B38,$B$2:$AE$13369,COLUMN()*2-81,0)</f>
        <v>2.35</v>
      </c>
      <c r="BA38">
        <f>VLOOKUP($B38,$B$2:$AE$13369,COLUMN()*2-81,0)</f>
        <v>2.3199999999999998</v>
      </c>
      <c r="BB38">
        <f>VLOOKUP($B38,$B$2:$AE$13369,COLUMN()*2-81,0)</f>
        <v>1.19</v>
      </c>
      <c r="BC38">
        <f>VLOOKUP($B38,$B$2:$AE$13369,COLUMN()*2-81,0)</f>
        <v>3.11</v>
      </c>
      <c r="BD38">
        <f>MAX(AR38:BC38)</f>
        <v>3.43</v>
      </c>
      <c r="BE38">
        <f>MAX(AF38:AQ38)</f>
        <v>87</v>
      </c>
      <c r="BF38">
        <f>SUM(AR38:BC38)</f>
        <v>28.52</v>
      </c>
      <c r="BG38">
        <f>SUM(AF38:AQ38)</f>
        <v>881</v>
      </c>
      <c r="BH38" t="b">
        <f>OR(AND(BD38-2.5-0.3*(E38-4.5)&gt;0,BE38&gt;44),AND(BG38&gt;399,IFERROR((BF38/BG38)&gt;0.055,FALSE)))</f>
        <v>1</v>
      </c>
      <c r="BI38" t="str">
        <f>A38&amp;E38</f>
        <v>D4.5</v>
      </c>
      <c r="BJ38" t="str">
        <f>A38&amp;ROUND(E38*2,0)/2&amp;F38</f>
        <v>D4.5Man Utd</v>
      </c>
    </row>
    <row r="39" spans="1:62" x14ac:dyDescent="0.2">
      <c r="A39" t="s">
        <v>22</v>
      </c>
      <c r="B39">
        <v>267</v>
      </c>
      <c r="C39" t="s">
        <v>123</v>
      </c>
      <c r="D39">
        <v>4.5</v>
      </c>
      <c r="E39">
        <v>4.5</v>
      </c>
      <c r="F39" t="s">
        <v>122</v>
      </c>
      <c r="G39">
        <v>90</v>
      </c>
      <c r="H39">
        <v>3.86</v>
      </c>
      <c r="I39">
        <v>85</v>
      </c>
      <c r="J39">
        <v>1.57</v>
      </c>
      <c r="K39">
        <v>82</v>
      </c>
      <c r="L39">
        <v>2.42</v>
      </c>
      <c r="M39">
        <v>79</v>
      </c>
      <c r="N39">
        <v>2.37</v>
      </c>
      <c r="O39">
        <v>80</v>
      </c>
      <c r="P39">
        <v>2.96</v>
      </c>
      <c r="Q39">
        <v>78</v>
      </c>
      <c r="R39">
        <v>2.68</v>
      </c>
      <c r="S39">
        <v>77</v>
      </c>
      <c r="T39">
        <v>2.41</v>
      </c>
      <c r="U39">
        <v>77</v>
      </c>
      <c r="V39">
        <v>2.35</v>
      </c>
      <c r="W39">
        <v>77</v>
      </c>
      <c r="X39">
        <v>1.26</v>
      </c>
      <c r="Y39">
        <v>76</v>
      </c>
      <c r="Z39">
        <v>1.91</v>
      </c>
      <c r="AA39">
        <v>77</v>
      </c>
      <c r="AB39">
        <v>2.12</v>
      </c>
      <c r="AC39">
        <v>78</v>
      </c>
      <c r="AD39">
        <v>2.42</v>
      </c>
      <c r="AE39">
        <v>0.1</v>
      </c>
      <c r="AF39">
        <f>VLOOKUP($B39,$B$2:$AE$13369,COLUMN()*2-58,0)</f>
        <v>90</v>
      </c>
      <c r="AG39">
        <f>VLOOKUP($B39,$B$2:$AE$13369,COLUMN()*2-58,0)</f>
        <v>85</v>
      </c>
      <c r="AH39">
        <f>VLOOKUP($B39,$B$2:$AE$13369,COLUMN()*2-58,0)</f>
        <v>82</v>
      </c>
      <c r="AI39">
        <f>VLOOKUP($B39,$B$2:$AE$13369,COLUMN()*2-58,0)</f>
        <v>79</v>
      </c>
      <c r="AJ39">
        <f>VLOOKUP($B39,$B$2:$AE$13369,COLUMN()*2-58,0)</f>
        <v>80</v>
      </c>
      <c r="AK39">
        <f>VLOOKUP($B39,$B$2:$AE$13369,COLUMN()*2-58,0)</f>
        <v>78</v>
      </c>
      <c r="AL39">
        <f>VLOOKUP($B39,$B$2:$AE$13369,COLUMN()*2-58,0)</f>
        <v>77</v>
      </c>
      <c r="AM39">
        <f>VLOOKUP($B39,$B$2:$AE$13369,COLUMN()*2-58,0)</f>
        <v>77</v>
      </c>
      <c r="AN39">
        <f>VLOOKUP($B39,$B$2:$AE$13369,COLUMN()*2-58,0)</f>
        <v>77</v>
      </c>
      <c r="AO39">
        <f>VLOOKUP($B39,$B$2:$AE$13369,COLUMN()*2-58,0)</f>
        <v>76</v>
      </c>
      <c r="AP39">
        <f>VLOOKUP($B39,$B$2:$AE$13369,COLUMN()*2-58,0)</f>
        <v>77</v>
      </c>
      <c r="AQ39">
        <f>VLOOKUP($B39,$B$2:$AE$13369,COLUMN()*2-58,0)</f>
        <v>78</v>
      </c>
      <c r="AR39">
        <f>VLOOKUP($B39,$B$2:$AE$13369,COLUMN()*2-81,0)</f>
        <v>3.86</v>
      </c>
      <c r="AS39">
        <f>VLOOKUP($B39,$B$2:$AE$13369,COLUMN()*2-81,0)</f>
        <v>1.57</v>
      </c>
      <c r="AT39">
        <f>VLOOKUP($B39,$B$2:$AE$13369,COLUMN()*2-81,0)</f>
        <v>2.42</v>
      </c>
      <c r="AU39">
        <f>VLOOKUP($B39,$B$2:$AE$13369,COLUMN()*2-81,0)</f>
        <v>2.37</v>
      </c>
      <c r="AV39">
        <f>VLOOKUP($B39,$B$2:$AE$13369,COLUMN()*2-81,0)</f>
        <v>2.96</v>
      </c>
      <c r="AW39">
        <f>VLOOKUP($B39,$B$2:$AE$13369,COLUMN()*2-81,0)</f>
        <v>2.68</v>
      </c>
      <c r="AX39">
        <f>VLOOKUP($B39,$B$2:$AE$13369,COLUMN()*2-81,0)</f>
        <v>2.41</v>
      </c>
      <c r="AY39">
        <f>VLOOKUP($B39,$B$2:$AE$13369,COLUMN()*2-81,0)</f>
        <v>2.35</v>
      </c>
      <c r="AZ39">
        <f>VLOOKUP($B39,$B$2:$AE$13369,COLUMN()*2-81,0)</f>
        <v>1.26</v>
      </c>
      <c r="BA39">
        <f>VLOOKUP($B39,$B$2:$AE$13369,COLUMN()*2-81,0)</f>
        <v>1.91</v>
      </c>
      <c r="BB39">
        <f>VLOOKUP($B39,$B$2:$AE$13369,COLUMN()*2-81,0)</f>
        <v>2.12</v>
      </c>
      <c r="BC39">
        <f>VLOOKUP($B39,$B$2:$AE$13369,COLUMN()*2-81,0)</f>
        <v>2.42</v>
      </c>
      <c r="BD39">
        <f>MAX(AR39:BC39)</f>
        <v>3.86</v>
      </c>
      <c r="BE39">
        <f>MAX(AF39:AQ39)</f>
        <v>90</v>
      </c>
      <c r="BF39">
        <f>SUM(AR39:BC39)</f>
        <v>28.330000000000005</v>
      </c>
      <c r="BG39">
        <f>SUM(AF39:AQ39)</f>
        <v>956</v>
      </c>
      <c r="BH39" t="b">
        <f>OR(AND(BD39-2.5-0.3*(E39-4.5)&gt;0,BE39&gt;44),AND(BG39&gt;399,IFERROR((BF39/BG39)&gt;0.055,FALSE)))</f>
        <v>1</v>
      </c>
      <c r="BI39" t="str">
        <f>A39&amp;E39</f>
        <v>D4.5</v>
      </c>
      <c r="BJ39" t="str">
        <f>A39&amp;ROUND(E39*2,0)/2&amp;F39</f>
        <v>D4.5Ipswich</v>
      </c>
    </row>
    <row r="40" spans="1:62" x14ac:dyDescent="0.2">
      <c r="A40" t="s">
        <v>22</v>
      </c>
      <c r="B40">
        <v>436</v>
      </c>
      <c r="C40" t="s">
        <v>175</v>
      </c>
      <c r="D40">
        <v>4.5</v>
      </c>
      <c r="E40">
        <v>4.5</v>
      </c>
      <c r="F40" t="s">
        <v>40</v>
      </c>
      <c r="G40">
        <v>91</v>
      </c>
      <c r="H40">
        <v>3.25</v>
      </c>
      <c r="I40">
        <v>88</v>
      </c>
      <c r="J40">
        <v>2.9</v>
      </c>
      <c r="K40">
        <v>83</v>
      </c>
      <c r="L40">
        <v>1.65</v>
      </c>
      <c r="M40">
        <v>83</v>
      </c>
      <c r="N40">
        <v>3.38</v>
      </c>
      <c r="O40">
        <v>83</v>
      </c>
      <c r="P40">
        <v>1.2</v>
      </c>
      <c r="Q40">
        <v>80</v>
      </c>
      <c r="R40">
        <v>1.82</v>
      </c>
      <c r="S40">
        <v>80</v>
      </c>
      <c r="T40">
        <v>2.4700000000000002</v>
      </c>
      <c r="U40">
        <v>79</v>
      </c>
      <c r="V40">
        <v>2.2400000000000002</v>
      </c>
      <c r="W40">
        <v>80</v>
      </c>
      <c r="X40">
        <v>1.99</v>
      </c>
      <c r="Y40">
        <v>78</v>
      </c>
      <c r="Z40">
        <v>2.54</v>
      </c>
      <c r="AA40">
        <v>79</v>
      </c>
      <c r="AB40">
        <v>2.5</v>
      </c>
      <c r="AC40">
        <v>79</v>
      </c>
      <c r="AD40">
        <v>1.79</v>
      </c>
      <c r="AE40">
        <v>0</v>
      </c>
      <c r="AF40">
        <f>VLOOKUP($B40,$B$2:$AE$13369,COLUMN()*2-58,0)</f>
        <v>91</v>
      </c>
      <c r="AG40">
        <f>VLOOKUP($B40,$B$2:$AE$13369,COLUMN()*2-58,0)</f>
        <v>88</v>
      </c>
      <c r="AH40">
        <f>VLOOKUP($B40,$B$2:$AE$13369,COLUMN()*2-58,0)</f>
        <v>83</v>
      </c>
      <c r="AI40">
        <f>VLOOKUP($B40,$B$2:$AE$13369,COLUMN()*2-58,0)</f>
        <v>83</v>
      </c>
      <c r="AJ40">
        <f>VLOOKUP($B40,$B$2:$AE$13369,COLUMN()*2-58,0)</f>
        <v>83</v>
      </c>
      <c r="AK40">
        <f>VLOOKUP($B40,$B$2:$AE$13369,COLUMN()*2-58,0)</f>
        <v>80</v>
      </c>
      <c r="AL40">
        <f>VLOOKUP($B40,$B$2:$AE$13369,COLUMN()*2-58,0)</f>
        <v>80</v>
      </c>
      <c r="AM40">
        <f>VLOOKUP($B40,$B$2:$AE$13369,COLUMN()*2-58,0)</f>
        <v>79</v>
      </c>
      <c r="AN40">
        <f>VLOOKUP($B40,$B$2:$AE$13369,COLUMN()*2-58,0)</f>
        <v>80</v>
      </c>
      <c r="AO40">
        <f>VLOOKUP($B40,$B$2:$AE$13369,COLUMN()*2-58,0)</f>
        <v>78</v>
      </c>
      <c r="AP40">
        <f>VLOOKUP($B40,$B$2:$AE$13369,COLUMN()*2-58,0)</f>
        <v>79</v>
      </c>
      <c r="AQ40">
        <f>VLOOKUP($B40,$B$2:$AE$13369,COLUMN()*2-58,0)</f>
        <v>79</v>
      </c>
      <c r="AR40">
        <f>VLOOKUP($B40,$B$2:$AE$13369,COLUMN()*2-81,0)</f>
        <v>3.25</v>
      </c>
      <c r="AS40">
        <f>VLOOKUP($B40,$B$2:$AE$13369,COLUMN()*2-81,0)</f>
        <v>2.9</v>
      </c>
      <c r="AT40">
        <f>VLOOKUP($B40,$B$2:$AE$13369,COLUMN()*2-81,0)</f>
        <v>1.65</v>
      </c>
      <c r="AU40">
        <f>VLOOKUP($B40,$B$2:$AE$13369,COLUMN()*2-81,0)</f>
        <v>3.38</v>
      </c>
      <c r="AV40">
        <f>VLOOKUP($B40,$B$2:$AE$13369,COLUMN()*2-81,0)</f>
        <v>1.2</v>
      </c>
      <c r="AW40">
        <f>VLOOKUP($B40,$B$2:$AE$13369,COLUMN()*2-81,0)</f>
        <v>1.82</v>
      </c>
      <c r="AX40">
        <f>VLOOKUP($B40,$B$2:$AE$13369,COLUMN()*2-81,0)</f>
        <v>2.4700000000000002</v>
      </c>
      <c r="AY40">
        <f>VLOOKUP($B40,$B$2:$AE$13369,COLUMN()*2-81,0)</f>
        <v>2.2400000000000002</v>
      </c>
      <c r="AZ40">
        <f>VLOOKUP($B40,$B$2:$AE$13369,COLUMN()*2-81,0)</f>
        <v>1.99</v>
      </c>
      <c r="BA40">
        <f>VLOOKUP($B40,$B$2:$AE$13369,COLUMN()*2-81,0)</f>
        <v>2.54</v>
      </c>
      <c r="BB40">
        <f>VLOOKUP($B40,$B$2:$AE$13369,COLUMN()*2-81,0)</f>
        <v>2.5</v>
      </c>
      <c r="BC40">
        <f>VLOOKUP($B40,$B$2:$AE$13369,COLUMN()*2-81,0)</f>
        <v>1.79</v>
      </c>
      <c r="BD40">
        <f>MAX(AR40:BC40)</f>
        <v>3.38</v>
      </c>
      <c r="BE40">
        <f>MAX(AF40:AQ40)</f>
        <v>91</v>
      </c>
      <c r="BF40">
        <f>SUM(AR40:BC40)</f>
        <v>27.729999999999993</v>
      </c>
      <c r="BG40">
        <f>SUM(AF40:AQ40)</f>
        <v>983</v>
      </c>
      <c r="BH40" t="b">
        <f>OR(AND(BD40-2.5-0.3*(E40-4.5)&gt;0,BE40&gt;44),AND(BG40&gt;399,IFERROR((BF40/BG40)&gt;0.055,FALSE)))</f>
        <v>1</v>
      </c>
      <c r="BI40" t="str">
        <f>A40&amp;E40</f>
        <v>D4.5</v>
      </c>
      <c r="BJ40" t="str">
        <f>A40&amp;ROUND(E40*2,0)/2&amp;F40</f>
        <v>D4.5Nott'm Forest</v>
      </c>
    </row>
    <row r="41" spans="1:62" x14ac:dyDescent="0.2">
      <c r="A41" t="s">
        <v>22</v>
      </c>
      <c r="B41">
        <v>241</v>
      </c>
      <c r="C41" t="s">
        <v>117</v>
      </c>
      <c r="D41">
        <v>4.5</v>
      </c>
      <c r="E41">
        <v>4.5</v>
      </c>
      <c r="F41" t="s">
        <v>36</v>
      </c>
      <c r="G41">
        <v>90</v>
      </c>
      <c r="H41">
        <v>2.99</v>
      </c>
      <c r="I41">
        <v>85</v>
      </c>
      <c r="J41">
        <v>2.59</v>
      </c>
      <c r="K41">
        <v>82</v>
      </c>
      <c r="L41">
        <v>3.07</v>
      </c>
      <c r="M41">
        <v>80</v>
      </c>
      <c r="N41">
        <v>1.4</v>
      </c>
      <c r="O41">
        <v>79</v>
      </c>
      <c r="P41">
        <v>2.4</v>
      </c>
      <c r="Q41">
        <v>77</v>
      </c>
      <c r="R41">
        <v>1.99</v>
      </c>
      <c r="S41">
        <v>77</v>
      </c>
      <c r="T41">
        <v>1.19</v>
      </c>
      <c r="U41">
        <v>76</v>
      </c>
      <c r="V41">
        <v>3.02</v>
      </c>
      <c r="W41">
        <v>73</v>
      </c>
      <c r="X41">
        <v>1.38</v>
      </c>
      <c r="Y41">
        <v>73</v>
      </c>
      <c r="Z41">
        <v>2.41</v>
      </c>
      <c r="AA41">
        <v>78</v>
      </c>
      <c r="AB41">
        <v>3.07</v>
      </c>
      <c r="AC41">
        <v>79</v>
      </c>
      <c r="AD41">
        <v>2.13</v>
      </c>
      <c r="AE41">
        <v>0</v>
      </c>
      <c r="AF41">
        <f>VLOOKUP($B41,$B$2:$AE$13369,COLUMN()*2-58,0)</f>
        <v>90</v>
      </c>
      <c r="AG41">
        <f>VLOOKUP($B41,$B$2:$AE$13369,COLUMN()*2-58,0)</f>
        <v>85</v>
      </c>
      <c r="AH41">
        <f>VLOOKUP($B41,$B$2:$AE$13369,COLUMN()*2-58,0)</f>
        <v>82</v>
      </c>
      <c r="AI41">
        <f>VLOOKUP($B41,$B$2:$AE$13369,COLUMN()*2-58,0)</f>
        <v>80</v>
      </c>
      <c r="AJ41">
        <f>VLOOKUP($B41,$B$2:$AE$13369,COLUMN()*2-58,0)</f>
        <v>79</v>
      </c>
      <c r="AK41">
        <f>VLOOKUP($B41,$B$2:$AE$13369,COLUMN()*2-58,0)</f>
        <v>77</v>
      </c>
      <c r="AL41">
        <f>VLOOKUP($B41,$B$2:$AE$13369,COLUMN()*2-58,0)</f>
        <v>77</v>
      </c>
      <c r="AM41">
        <f>VLOOKUP($B41,$B$2:$AE$13369,COLUMN()*2-58,0)</f>
        <v>76</v>
      </c>
      <c r="AN41">
        <f>VLOOKUP($B41,$B$2:$AE$13369,COLUMN()*2-58,0)</f>
        <v>73</v>
      </c>
      <c r="AO41">
        <f>VLOOKUP($B41,$B$2:$AE$13369,COLUMN()*2-58,0)</f>
        <v>73</v>
      </c>
      <c r="AP41">
        <f>VLOOKUP($B41,$B$2:$AE$13369,COLUMN()*2-58,0)</f>
        <v>78</v>
      </c>
      <c r="AQ41">
        <f>VLOOKUP($B41,$B$2:$AE$13369,COLUMN()*2-58,0)</f>
        <v>79</v>
      </c>
      <c r="AR41">
        <f>VLOOKUP($B41,$B$2:$AE$13369,COLUMN()*2-81,0)</f>
        <v>2.99</v>
      </c>
      <c r="AS41">
        <f>VLOOKUP($B41,$B$2:$AE$13369,COLUMN()*2-81,0)</f>
        <v>2.59</v>
      </c>
      <c r="AT41">
        <f>VLOOKUP($B41,$B$2:$AE$13369,COLUMN()*2-81,0)</f>
        <v>3.07</v>
      </c>
      <c r="AU41">
        <f>VLOOKUP($B41,$B$2:$AE$13369,COLUMN()*2-81,0)</f>
        <v>1.4</v>
      </c>
      <c r="AV41">
        <f>VLOOKUP($B41,$B$2:$AE$13369,COLUMN()*2-81,0)</f>
        <v>2.4</v>
      </c>
      <c r="AW41">
        <f>VLOOKUP($B41,$B$2:$AE$13369,COLUMN()*2-81,0)</f>
        <v>1.99</v>
      </c>
      <c r="AX41">
        <f>VLOOKUP($B41,$B$2:$AE$13369,COLUMN()*2-81,0)</f>
        <v>1.19</v>
      </c>
      <c r="AY41">
        <f>VLOOKUP($B41,$B$2:$AE$13369,COLUMN()*2-81,0)</f>
        <v>3.02</v>
      </c>
      <c r="AZ41">
        <f>VLOOKUP($B41,$B$2:$AE$13369,COLUMN()*2-81,0)</f>
        <v>1.38</v>
      </c>
      <c r="BA41">
        <f>VLOOKUP($B41,$B$2:$AE$13369,COLUMN()*2-81,0)</f>
        <v>2.41</v>
      </c>
      <c r="BB41">
        <f>VLOOKUP($B41,$B$2:$AE$13369,COLUMN()*2-81,0)</f>
        <v>3.07</v>
      </c>
      <c r="BC41">
        <f>VLOOKUP($B41,$B$2:$AE$13369,COLUMN()*2-81,0)</f>
        <v>2.13</v>
      </c>
      <c r="BD41">
        <f>MAX(AR41:BC41)</f>
        <v>3.07</v>
      </c>
      <c r="BE41">
        <f>MAX(AF41:AQ41)</f>
        <v>90</v>
      </c>
      <c r="BF41">
        <f>SUM(AR41:BC41)</f>
        <v>27.64</v>
      </c>
      <c r="BG41">
        <f>SUM(AF41:AQ41)</f>
        <v>949</v>
      </c>
      <c r="BH41" t="b">
        <f>OR(AND(BD41-2.5-0.3*(E41-4.5)&gt;0,BE41&gt;44),AND(BG41&gt;399,IFERROR((BF41/BG41)&gt;0.055,FALSE)))</f>
        <v>1</v>
      </c>
      <c r="BI41" t="str">
        <f>A41&amp;E41</f>
        <v>D4.5</v>
      </c>
      <c r="BJ41" t="str">
        <f>A41&amp;ROUND(E41*2,0)/2&amp;F41</f>
        <v>D4.5Fulham</v>
      </c>
    </row>
    <row r="42" spans="1:62" x14ac:dyDescent="0.2">
      <c r="A42" t="s">
        <v>22</v>
      </c>
      <c r="B42">
        <v>573</v>
      </c>
      <c r="C42" t="s">
        <v>269</v>
      </c>
      <c r="D42">
        <v>4.5</v>
      </c>
      <c r="E42">
        <v>4.5</v>
      </c>
      <c r="F42" t="s">
        <v>40</v>
      </c>
      <c r="G42">
        <v>90</v>
      </c>
      <c r="H42">
        <v>3.12</v>
      </c>
      <c r="I42">
        <v>86</v>
      </c>
      <c r="J42">
        <v>2.81</v>
      </c>
      <c r="K42">
        <v>84</v>
      </c>
      <c r="L42">
        <v>1.61</v>
      </c>
      <c r="M42">
        <v>83</v>
      </c>
      <c r="N42">
        <v>3.4</v>
      </c>
      <c r="O42">
        <v>81</v>
      </c>
      <c r="P42">
        <v>1.17</v>
      </c>
      <c r="Q42">
        <v>81</v>
      </c>
      <c r="R42">
        <v>1.8</v>
      </c>
      <c r="S42">
        <v>81</v>
      </c>
      <c r="T42">
        <v>2.4500000000000002</v>
      </c>
      <c r="U42">
        <v>80</v>
      </c>
      <c r="V42">
        <v>2.19</v>
      </c>
      <c r="W42">
        <v>81</v>
      </c>
      <c r="X42">
        <v>2.0099999999999998</v>
      </c>
      <c r="Y42">
        <v>78</v>
      </c>
      <c r="Z42">
        <v>2.48</v>
      </c>
      <c r="AA42">
        <v>78</v>
      </c>
      <c r="AB42">
        <v>2.4500000000000002</v>
      </c>
      <c r="AC42">
        <v>82</v>
      </c>
      <c r="AD42">
        <v>1.79</v>
      </c>
      <c r="AE42">
        <v>0.01</v>
      </c>
      <c r="AF42">
        <f>VLOOKUP($B42,$B$2:$AE$13369,COLUMN()*2-58,0)</f>
        <v>90</v>
      </c>
      <c r="AG42">
        <f>VLOOKUP($B42,$B$2:$AE$13369,COLUMN()*2-58,0)</f>
        <v>86</v>
      </c>
      <c r="AH42">
        <f>VLOOKUP($B42,$B$2:$AE$13369,COLUMN()*2-58,0)</f>
        <v>84</v>
      </c>
      <c r="AI42">
        <f>VLOOKUP($B42,$B$2:$AE$13369,COLUMN()*2-58,0)</f>
        <v>83</v>
      </c>
      <c r="AJ42">
        <f>VLOOKUP($B42,$B$2:$AE$13369,COLUMN()*2-58,0)</f>
        <v>81</v>
      </c>
      <c r="AK42">
        <f>VLOOKUP($B42,$B$2:$AE$13369,COLUMN()*2-58,0)</f>
        <v>81</v>
      </c>
      <c r="AL42">
        <f>VLOOKUP($B42,$B$2:$AE$13369,COLUMN()*2-58,0)</f>
        <v>81</v>
      </c>
      <c r="AM42">
        <f>VLOOKUP($B42,$B$2:$AE$13369,COLUMN()*2-58,0)</f>
        <v>80</v>
      </c>
      <c r="AN42">
        <f>VLOOKUP($B42,$B$2:$AE$13369,COLUMN()*2-58,0)</f>
        <v>81</v>
      </c>
      <c r="AO42">
        <f>VLOOKUP($B42,$B$2:$AE$13369,COLUMN()*2-58,0)</f>
        <v>78</v>
      </c>
      <c r="AP42">
        <f>VLOOKUP($B42,$B$2:$AE$13369,COLUMN()*2-58,0)</f>
        <v>78</v>
      </c>
      <c r="AQ42">
        <f>VLOOKUP($B42,$B$2:$AE$13369,COLUMN()*2-58,0)</f>
        <v>82</v>
      </c>
      <c r="AR42">
        <f>VLOOKUP($B42,$B$2:$AE$13369,COLUMN()*2-81,0)</f>
        <v>3.12</v>
      </c>
      <c r="AS42">
        <f>VLOOKUP($B42,$B$2:$AE$13369,COLUMN()*2-81,0)</f>
        <v>2.81</v>
      </c>
      <c r="AT42">
        <f>VLOOKUP($B42,$B$2:$AE$13369,COLUMN()*2-81,0)</f>
        <v>1.61</v>
      </c>
      <c r="AU42">
        <f>VLOOKUP($B42,$B$2:$AE$13369,COLUMN()*2-81,0)</f>
        <v>3.4</v>
      </c>
      <c r="AV42">
        <f>VLOOKUP($B42,$B$2:$AE$13369,COLUMN()*2-81,0)</f>
        <v>1.17</v>
      </c>
      <c r="AW42">
        <f>VLOOKUP($B42,$B$2:$AE$13369,COLUMN()*2-81,0)</f>
        <v>1.8</v>
      </c>
      <c r="AX42">
        <f>VLOOKUP($B42,$B$2:$AE$13369,COLUMN()*2-81,0)</f>
        <v>2.4500000000000002</v>
      </c>
      <c r="AY42">
        <f>VLOOKUP($B42,$B$2:$AE$13369,COLUMN()*2-81,0)</f>
        <v>2.19</v>
      </c>
      <c r="AZ42">
        <f>VLOOKUP($B42,$B$2:$AE$13369,COLUMN()*2-81,0)</f>
        <v>2.0099999999999998</v>
      </c>
      <c r="BA42">
        <f>VLOOKUP($B42,$B$2:$AE$13369,COLUMN()*2-81,0)</f>
        <v>2.48</v>
      </c>
      <c r="BB42">
        <f>VLOOKUP($B42,$B$2:$AE$13369,COLUMN()*2-81,0)</f>
        <v>2.4500000000000002</v>
      </c>
      <c r="BC42">
        <f>VLOOKUP($B42,$B$2:$AE$13369,COLUMN()*2-81,0)</f>
        <v>1.79</v>
      </c>
      <c r="BD42">
        <f>MAX(AR42:BC42)</f>
        <v>3.4</v>
      </c>
      <c r="BE42">
        <f>MAX(AF42:AQ42)</f>
        <v>90</v>
      </c>
      <c r="BF42">
        <f>SUM(AR42:BC42)</f>
        <v>27.28</v>
      </c>
      <c r="BG42">
        <f>SUM(AF42:AQ42)</f>
        <v>985</v>
      </c>
      <c r="BH42" t="b">
        <f>OR(AND(BD42-2.5-0.3*(E42-4.5)&gt;0,BE42&gt;44),AND(BG42&gt;399,IFERROR((BF42/BG42)&gt;0.055,FALSE)))</f>
        <v>1</v>
      </c>
      <c r="BI42" t="str">
        <f>A42&amp;E42</f>
        <v>D4.5</v>
      </c>
      <c r="BJ42" t="str">
        <f>A42&amp;ROUND(E42*2,0)/2&amp;F42</f>
        <v>D4.5Nott'm Forest</v>
      </c>
    </row>
    <row r="43" spans="1:62" x14ac:dyDescent="0.2">
      <c r="A43" t="s">
        <v>22</v>
      </c>
      <c r="B43">
        <v>88</v>
      </c>
      <c r="C43" t="s">
        <v>364</v>
      </c>
      <c r="D43">
        <v>4.5</v>
      </c>
      <c r="E43">
        <v>4.5</v>
      </c>
      <c r="F43" t="s">
        <v>65</v>
      </c>
      <c r="G43">
        <v>90</v>
      </c>
      <c r="H43">
        <v>2.4</v>
      </c>
      <c r="I43">
        <v>85</v>
      </c>
      <c r="J43">
        <v>2.58</v>
      </c>
      <c r="K43">
        <v>84</v>
      </c>
      <c r="L43">
        <v>2.59</v>
      </c>
      <c r="M43">
        <v>82</v>
      </c>
      <c r="N43">
        <v>3.28</v>
      </c>
      <c r="O43">
        <v>80</v>
      </c>
      <c r="P43">
        <v>1.78</v>
      </c>
      <c r="Q43">
        <v>79</v>
      </c>
      <c r="R43">
        <v>2.34</v>
      </c>
      <c r="S43">
        <v>80</v>
      </c>
      <c r="T43">
        <v>1.4</v>
      </c>
      <c r="U43">
        <v>80</v>
      </c>
      <c r="V43">
        <v>2.94</v>
      </c>
      <c r="W43">
        <v>77</v>
      </c>
      <c r="X43">
        <v>1.76</v>
      </c>
      <c r="Y43">
        <v>79</v>
      </c>
      <c r="Z43">
        <v>1.95</v>
      </c>
      <c r="AA43">
        <v>82</v>
      </c>
      <c r="AB43">
        <v>2.63</v>
      </c>
      <c r="AC43">
        <v>81</v>
      </c>
      <c r="AD43">
        <v>1.55</v>
      </c>
      <c r="AE43">
        <v>0.01</v>
      </c>
      <c r="AF43">
        <f>VLOOKUP($B43,$B$2:$AE$13369,COLUMN()*2-58,0)</f>
        <v>90</v>
      </c>
      <c r="AG43">
        <f>VLOOKUP($B43,$B$2:$AE$13369,COLUMN()*2-58,0)</f>
        <v>85</v>
      </c>
      <c r="AH43">
        <f>VLOOKUP($B43,$B$2:$AE$13369,COLUMN()*2-58,0)</f>
        <v>84</v>
      </c>
      <c r="AI43">
        <f>VLOOKUP($B43,$B$2:$AE$13369,COLUMN()*2-58,0)</f>
        <v>82</v>
      </c>
      <c r="AJ43">
        <f>VLOOKUP($B43,$B$2:$AE$13369,COLUMN()*2-58,0)</f>
        <v>80</v>
      </c>
      <c r="AK43">
        <f>VLOOKUP($B43,$B$2:$AE$13369,COLUMN()*2-58,0)</f>
        <v>79</v>
      </c>
      <c r="AL43">
        <f>VLOOKUP($B43,$B$2:$AE$13369,COLUMN()*2-58,0)</f>
        <v>80</v>
      </c>
      <c r="AM43">
        <f>VLOOKUP($B43,$B$2:$AE$13369,COLUMN()*2-58,0)</f>
        <v>80</v>
      </c>
      <c r="AN43">
        <f>VLOOKUP($B43,$B$2:$AE$13369,COLUMN()*2-58,0)</f>
        <v>77</v>
      </c>
      <c r="AO43">
        <f>VLOOKUP($B43,$B$2:$AE$13369,COLUMN()*2-58,0)</f>
        <v>79</v>
      </c>
      <c r="AP43">
        <f>VLOOKUP($B43,$B$2:$AE$13369,COLUMN()*2-58,0)</f>
        <v>82</v>
      </c>
      <c r="AQ43">
        <f>VLOOKUP($B43,$B$2:$AE$13369,COLUMN()*2-58,0)</f>
        <v>81</v>
      </c>
      <c r="AR43">
        <f>VLOOKUP($B43,$B$2:$AE$13369,COLUMN()*2-81,0)</f>
        <v>2.4</v>
      </c>
      <c r="AS43">
        <f>VLOOKUP($B43,$B$2:$AE$13369,COLUMN()*2-81,0)</f>
        <v>2.58</v>
      </c>
      <c r="AT43">
        <f>VLOOKUP($B43,$B$2:$AE$13369,COLUMN()*2-81,0)</f>
        <v>2.59</v>
      </c>
      <c r="AU43">
        <f>VLOOKUP($B43,$B$2:$AE$13369,COLUMN()*2-81,0)</f>
        <v>3.28</v>
      </c>
      <c r="AV43">
        <f>VLOOKUP($B43,$B$2:$AE$13369,COLUMN()*2-81,0)</f>
        <v>1.78</v>
      </c>
      <c r="AW43">
        <f>VLOOKUP($B43,$B$2:$AE$13369,COLUMN()*2-81,0)</f>
        <v>2.34</v>
      </c>
      <c r="AX43">
        <f>VLOOKUP($B43,$B$2:$AE$13369,COLUMN()*2-81,0)</f>
        <v>1.4</v>
      </c>
      <c r="AY43">
        <f>VLOOKUP($B43,$B$2:$AE$13369,COLUMN()*2-81,0)</f>
        <v>2.94</v>
      </c>
      <c r="AZ43">
        <f>VLOOKUP($B43,$B$2:$AE$13369,COLUMN()*2-81,0)</f>
        <v>1.76</v>
      </c>
      <c r="BA43">
        <f>VLOOKUP($B43,$B$2:$AE$13369,COLUMN()*2-81,0)</f>
        <v>1.95</v>
      </c>
      <c r="BB43">
        <f>VLOOKUP($B43,$B$2:$AE$13369,COLUMN()*2-81,0)</f>
        <v>2.63</v>
      </c>
      <c r="BC43">
        <f>VLOOKUP($B43,$B$2:$AE$13369,COLUMN()*2-81,0)</f>
        <v>1.55</v>
      </c>
      <c r="BD43">
        <f>MAX(AR43:BC43)</f>
        <v>3.28</v>
      </c>
      <c r="BE43">
        <f>MAX(AF43:AQ43)</f>
        <v>90</v>
      </c>
      <c r="BF43">
        <f>SUM(AR43:BC43)</f>
        <v>27.2</v>
      </c>
      <c r="BG43">
        <f>SUM(AF43:AQ43)</f>
        <v>979</v>
      </c>
      <c r="BH43" t="b">
        <f>OR(AND(BD43-2.5-0.3*(E43-4.5)&gt;0,BE43&gt;44),AND(BG43&gt;399,IFERROR((BF43/BG43)&gt;0.055,FALSE)))</f>
        <v>1</v>
      </c>
      <c r="BI43" t="str">
        <f>A43&amp;E43</f>
        <v>D4.5</v>
      </c>
      <c r="BJ43" t="str">
        <f>A43&amp;ROUND(E43*2,0)/2&amp;F43</f>
        <v>D4.5Brentford</v>
      </c>
    </row>
    <row r="44" spans="1:62" x14ac:dyDescent="0.2">
      <c r="A44" t="s">
        <v>22</v>
      </c>
      <c r="B44">
        <v>524</v>
      </c>
      <c r="C44" t="s">
        <v>194</v>
      </c>
      <c r="D44">
        <v>4.5</v>
      </c>
      <c r="E44">
        <v>4.5</v>
      </c>
      <c r="F44" t="s">
        <v>163</v>
      </c>
      <c r="G44">
        <v>90</v>
      </c>
      <c r="H44">
        <v>2.63</v>
      </c>
      <c r="I44">
        <v>87</v>
      </c>
      <c r="J44">
        <v>3.12</v>
      </c>
      <c r="K44">
        <v>84</v>
      </c>
      <c r="L44">
        <v>1.84</v>
      </c>
      <c r="M44">
        <v>79</v>
      </c>
      <c r="N44">
        <v>1.91</v>
      </c>
      <c r="O44">
        <v>79</v>
      </c>
      <c r="P44">
        <v>2.6</v>
      </c>
      <c r="Q44">
        <v>77</v>
      </c>
      <c r="R44">
        <v>2.9</v>
      </c>
      <c r="S44">
        <v>77</v>
      </c>
      <c r="T44">
        <v>1.9</v>
      </c>
      <c r="U44">
        <v>76</v>
      </c>
      <c r="V44">
        <v>2.25</v>
      </c>
      <c r="W44">
        <v>76</v>
      </c>
      <c r="X44">
        <v>2.48</v>
      </c>
      <c r="Y44">
        <v>76</v>
      </c>
      <c r="Z44">
        <v>1.56</v>
      </c>
      <c r="AA44">
        <v>74</v>
      </c>
      <c r="AB44">
        <v>0.92</v>
      </c>
      <c r="AC44">
        <v>79</v>
      </c>
      <c r="AD44">
        <v>2.65</v>
      </c>
      <c r="AE44">
        <v>0</v>
      </c>
      <c r="AF44">
        <f>VLOOKUP($B44,$B$2:$AE$13369,COLUMN()*2-58,0)</f>
        <v>90</v>
      </c>
      <c r="AG44">
        <f>VLOOKUP($B44,$B$2:$AE$13369,COLUMN()*2-58,0)</f>
        <v>87</v>
      </c>
      <c r="AH44">
        <f>VLOOKUP($B44,$B$2:$AE$13369,COLUMN()*2-58,0)</f>
        <v>84</v>
      </c>
      <c r="AI44">
        <f>VLOOKUP($B44,$B$2:$AE$13369,COLUMN()*2-58,0)</f>
        <v>79</v>
      </c>
      <c r="AJ44">
        <f>VLOOKUP($B44,$B$2:$AE$13369,COLUMN()*2-58,0)</f>
        <v>79</v>
      </c>
      <c r="AK44">
        <f>VLOOKUP($B44,$B$2:$AE$13369,COLUMN()*2-58,0)</f>
        <v>77</v>
      </c>
      <c r="AL44">
        <f>VLOOKUP($B44,$B$2:$AE$13369,COLUMN()*2-58,0)</f>
        <v>77</v>
      </c>
      <c r="AM44">
        <f>VLOOKUP($B44,$B$2:$AE$13369,COLUMN()*2-58,0)</f>
        <v>76</v>
      </c>
      <c r="AN44">
        <f>VLOOKUP($B44,$B$2:$AE$13369,COLUMN()*2-58,0)</f>
        <v>76</v>
      </c>
      <c r="AO44">
        <f>VLOOKUP($B44,$B$2:$AE$13369,COLUMN()*2-58,0)</f>
        <v>76</v>
      </c>
      <c r="AP44">
        <f>VLOOKUP($B44,$B$2:$AE$13369,COLUMN()*2-58,0)</f>
        <v>74</v>
      </c>
      <c r="AQ44">
        <f>VLOOKUP($B44,$B$2:$AE$13369,COLUMN()*2-58,0)</f>
        <v>79</v>
      </c>
      <c r="AR44">
        <f>VLOOKUP($B44,$B$2:$AE$13369,COLUMN()*2-81,0)</f>
        <v>2.63</v>
      </c>
      <c r="AS44">
        <f>VLOOKUP($B44,$B$2:$AE$13369,COLUMN()*2-81,0)</f>
        <v>3.12</v>
      </c>
      <c r="AT44">
        <f>VLOOKUP($B44,$B$2:$AE$13369,COLUMN()*2-81,0)</f>
        <v>1.84</v>
      </c>
      <c r="AU44">
        <f>VLOOKUP($B44,$B$2:$AE$13369,COLUMN()*2-81,0)</f>
        <v>1.91</v>
      </c>
      <c r="AV44">
        <f>VLOOKUP($B44,$B$2:$AE$13369,COLUMN()*2-81,0)</f>
        <v>2.6</v>
      </c>
      <c r="AW44">
        <f>VLOOKUP($B44,$B$2:$AE$13369,COLUMN()*2-81,0)</f>
        <v>2.9</v>
      </c>
      <c r="AX44">
        <f>VLOOKUP($B44,$B$2:$AE$13369,COLUMN()*2-81,0)</f>
        <v>1.9</v>
      </c>
      <c r="AY44">
        <f>VLOOKUP($B44,$B$2:$AE$13369,COLUMN()*2-81,0)</f>
        <v>2.25</v>
      </c>
      <c r="AZ44">
        <f>VLOOKUP($B44,$B$2:$AE$13369,COLUMN()*2-81,0)</f>
        <v>2.48</v>
      </c>
      <c r="BA44">
        <f>VLOOKUP($B44,$B$2:$AE$13369,COLUMN()*2-81,0)</f>
        <v>1.56</v>
      </c>
      <c r="BB44">
        <f>VLOOKUP($B44,$B$2:$AE$13369,COLUMN()*2-81,0)</f>
        <v>0.92</v>
      </c>
      <c r="BC44">
        <f>VLOOKUP($B44,$B$2:$AE$13369,COLUMN()*2-81,0)</f>
        <v>2.65</v>
      </c>
      <c r="BD44">
        <f>MAX(AR44:BC44)</f>
        <v>3.12</v>
      </c>
      <c r="BE44">
        <f>MAX(AF44:AQ44)</f>
        <v>90</v>
      </c>
      <c r="BF44">
        <f>SUM(AR44:BC44)</f>
        <v>26.759999999999998</v>
      </c>
      <c r="BG44">
        <f>SUM(AF44:AQ44)</f>
        <v>954</v>
      </c>
      <c r="BH44" t="b">
        <f>OR(AND(BD44-2.5-0.3*(E44-4.5)&gt;0,BE44&gt;44),AND(BG44&gt;399,IFERROR((BF44/BG44)&gt;0.055,FALSE)))</f>
        <v>1</v>
      </c>
      <c r="BI44" t="str">
        <f>A44&amp;E44</f>
        <v>D4.5</v>
      </c>
      <c r="BJ44" t="str">
        <f>A44&amp;ROUND(E44*2,0)/2&amp;F44</f>
        <v>D4.5West Ham</v>
      </c>
    </row>
    <row r="45" spans="1:62" x14ac:dyDescent="0.2">
      <c r="A45" t="s">
        <v>22</v>
      </c>
      <c r="B45">
        <v>559</v>
      </c>
      <c r="C45" t="s">
        <v>203</v>
      </c>
      <c r="D45">
        <v>4.5</v>
      </c>
      <c r="E45">
        <v>4.5</v>
      </c>
      <c r="F45" t="s">
        <v>101</v>
      </c>
      <c r="G45">
        <v>71</v>
      </c>
      <c r="H45">
        <v>2.33</v>
      </c>
      <c r="I45">
        <v>71</v>
      </c>
      <c r="J45">
        <v>2.7</v>
      </c>
      <c r="K45">
        <v>73</v>
      </c>
      <c r="L45">
        <v>1.81</v>
      </c>
      <c r="M45">
        <v>74</v>
      </c>
      <c r="N45">
        <v>2.27</v>
      </c>
      <c r="O45">
        <v>75</v>
      </c>
      <c r="P45">
        <v>2.15</v>
      </c>
      <c r="Q45">
        <v>72</v>
      </c>
      <c r="R45">
        <v>1.8</v>
      </c>
      <c r="S45">
        <v>74</v>
      </c>
      <c r="T45">
        <v>2.87</v>
      </c>
      <c r="U45">
        <v>74</v>
      </c>
      <c r="V45">
        <v>2.38</v>
      </c>
      <c r="W45">
        <v>74</v>
      </c>
      <c r="X45">
        <v>1.95</v>
      </c>
      <c r="Y45">
        <v>74</v>
      </c>
      <c r="Z45">
        <v>1.1000000000000001</v>
      </c>
      <c r="AA45">
        <v>76</v>
      </c>
      <c r="AB45">
        <v>2.69</v>
      </c>
      <c r="AC45">
        <v>76</v>
      </c>
      <c r="AD45">
        <v>1.54</v>
      </c>
      <c r="AE45">
        <v>0</v>
      </c>
      <c r="AF45">
        <f>VLOOKUP($B45,$B$2:$AE$13369,COLUMN()*2-58,0)</f>
        <v>71</v>
      </c>
      <c r="AG45">
        <f>VLOOKUP($B45,$B$2:$AE$13369,COLUMN()*2-58,0)</f>
        <v>71</v>
      </c>
      <c r="AH45">
        <f>VLOOKUP($B45,$B$2:$AE$13369,COLUMN()*2-58,0)</f>
        <v>73</v>
      </c>
      <c r="AI45">
        <f>VLOOKUP($B45,$B$2:$AE$13369,COLUMN()*2-58,0)</f>
        <v>74</v>
      </c>
      <c r="AJ45">
        <f>VLOOKUP($B45,$B$2:$AE$13369,COLUMN()*2-58,0)</f>
        <v>75</v>
      </c>
      <c r="AK45">
        <f>VLOOKUP($B45,$B$2:$AE$13369,COLUMN()*2-58,0)</f>
        <v>72</v>
      </c>
      <c r="AL45">
        <f>VLOOKUP($B45,$B$2:$AE$13369,COLUMN()*2-58,0)</f>
        <v>74</v>
      </c>
      <c r="AM45">
        <f>VLOOKUP($B45,$B$2:$AE$13369,COLUMN()*2-58,0)</f>
        <v>74</v>
      </c>
      <c r="AN45">
        <f>VLOOKUP($B45,$B$2:$AE$13369,COLUMN()*2-58,0)</f>
        <v>74</v>
      </c>
      <c r="AO45">
        <f>VLOOKUP($B45,$B$2:$AE$13369,COLUMN()*2-58,0)</f>
        <v>74</v>
      </c>
      <c r="AP45">
        <f>VLOOKUP($B45,$B$2:$AE$13369,COLUMN()*2-58,0)</f>
        <v>76</v>
      </c>
      <c r="AQ45">
        <f>VLOOKUP($B45,$B$2:$AE$13369,COLUMN()*2-58,0)</f>
        <v>76</v>
      </c>
      <c r="AR45">
        <f>VLOOKUP($B45,$B$2:$AE$13369,COLUMN()*2-81,0)</f>
        <v>2.33</v>
      </c>
      <c r="AS45">
        <f>VLOOKUP($B45,$B$2:$AE$13369,COLUMN()*2-81,0)</f>
        <v>2.7</v>
      </c>
      <c r="AT45">
        <f>VLOOKUP($B45,$B$2:$AE$13369,COLUMN()*2-81,0)</f>
        <v>1.81</v>
      </c>
      <c r="AU45">
        <f>VLOOKUP($B45,$B$2:$AE$13369,COLUMN()*2-81,0)</f>
        <v>2.27</v>
      </c>
      <c r="AV45">
        <f>VLOOKUP($B45,$B$2:$AE$13369,COLUMN()*2-81,0)</f>
        <v>2.15</v>
      </c>
      <c r="AW45">
        <f>VLOOKUP($B45,$B$2:$AE$13369,COLUMN()*2-81,0)</f>
        <v>1.8</v>
      </c>
      <c r="AX45">
        <f>VLOOKUP($B45,$B$2:$AE$13369,COLUMN()*2-81,0)</f>
        <v>2.87</v>
      </c>
      <c r="AY45">
        <f>VLOOKUP($B45,$B$2:$AE$13369,COLUMN()*2-81,0)</f>
        <v>2.38</v>
      </c>
      <c r="AZ45">
        <f>VLOOKUP($B45,$B$2:$AE$13369,COLUMN()*2-81,0)</f>
        <v>1.95</v>
      </c>
      <c r="BA45">
        <f>VLOOKUP($B45,$B$2:$AE$13369,COLUMN()*2-81,0)</f>
        <v>1.1000000000000001</v>
      </c>
      <c r="BB45">
        <f>VLOOKUP($B45,$B$2:$AE$13369,COLUMN()*2-81,0)</f>
        <v>2.69</v>
      </c>
      <c r="BC45">
        <f>VLOOKUP($B45,$B$2:$AE$13369,COLUMN()*2-81,0)</f>
        <v>1.54</v>
      </c>
      <c r="BD45">
        <f>MAX(AR45:BC45)</f>
        <v>2.87</v>
      </c>
      <c r="BE45">
        <f>MAX(AF45:AQ45)</f>
        <v>76</v>
      </c>
      <c r="BF45">
        <f>SUM(AR45:BC45)</f>
        <v>25.59</v>
      </c>
      <c r="BG45">
        <f>SUM(AF45:AQ45)</f>
        <v>884</v>
      </c>
      <c r="BH45" t="b">
        <f>OR(AND(BD45-2.5-0.3*(E45-4.5)&gt;0,BE45&gt;44),AND(BG45&gt;399,IFERROR((BF45/BG45)&gt;0.055,FALSE)))</f>
        <v>1</v>
      </c>
      <c r="BI45" t="str">
        <f>A45&amp;E45</f>
        <v>D4.5</v>
      </c>
      <c r="BJ45" t="str">
        <f>A45&amp;ROUND(E45*2,0)/2&amp;F45</f>
        <v>D4.5Wolves</v>
      </c>
    </row>
    <row r="46" spans="1:62" x14ac:dyDescent="0.2">
      <c r="A46" t="s">
        <v>22</v>
      </c>
      <c r="B46">
        <v>474</v>
      </c>
      <c r="C46" t="s">
        <v>182</v>
      </c>
      <c r="D46">
        <v>4.5</v>
      </c>
      <c r="E46">
        <v>4.5</v>
      </c>
      <c r="F46" t="s">
        <v>30</v>
      </c>
      <c r="G46">
        <v>48</v>
      </c>
      <c r="H46">
        <v>2.0499999999999998</v>
      </c>
      <c r="I46">
        <v>81</v>
      </c>
      <c r="J46">
        <v>2.8</v>
      </c>
      <c r="K46">
        <v>80</v>
      </c>
      <c r="L46">
        <v>1.73</v>
      </c>
      <c r="M46">
        <v>77</v>
      </c>
      <c r="N46">
        <v>1.82</v>
      </c>
      <c r="O46">
        <v>77</v>
      </c>
      <c r="P46">
        <v>1.99</v>
      </c>
      <c r="Q46">
        <v>77</v>
      </c>
      <c r="R46">
        <v>1.75</v>
      </c>
      <c r="S46">
        <v>75</v>
      </c>
      <c r="T46">
        <v>1.95</v>
      </c>
      <c r="U46">
        <v>74</v>
      </c>
      <c r="V46">
        <v>2.08</v>
      </c>
      <c r="W46">
        <v>73</v>
      </c>
      <c r="X46">
        <v>2.76</v>
      </c>
      <c r="Y46">
        <v>75</v>
      </c>
      <c r="Z46">
        <v>2.21</v>
      </c>
      <c r="AA46">
        <v>74</v>
      </c>
      <c r="AB46">
        <v>2.74</v>
      </c>
      <c r="AC46">
        <v>75</v>
      </c>
      <c r="AD46">
        <v>1.64</v>
      </c>
      <c r="AE46">
        <v>0</v>
      </c>
      <c r="AF46">
        <f>VLOOKUP($B46,$B$2:$AE$13369,COLUMN()*2-58,0)</f>
        <v>48</v>
      </c>
      <c r="AG46">
        <f>VLOOKUP($B46,$B$2:$AE$13369,COLUMN()*2-58,0)</f>
        <v>81</v>
      </c>
      <c r="AH46">
        <f>VLOOKUP($B46,$B$2:$AE$13369,COLUMN()*2-58,0)</f>
        <v>80</v>
      </c>
      <c r="AI46">
        <f>VLOOKUP($B46,$B$2:$AE$13369,COLUMN()*2-58,0)</f>
        <v>77</v>
      </c>
      <c r="AJ46">
        <f>VLOOKUP($B46,$B$2:$AE$13369,COLUMN()*2-58,0)</f>
        <v>77</v>
      </c>
      <c r="AK46">
        <f>VLOOKUP($B46,$B$2:$AE$13369,COLUMN()*2-58,0)</f>
        <v>77</v>
      </c>
      <c r="AL46">
        <f>VLOOKUP($B46,$B$2:$AE$13369,COLUMN()*2-58,0)</f>
        <v>75</v>
      </c>
      <c r="AM46">
        <f>VLOOKUP($B46,$B$2:$AE$13369,COLUMN()*2-58,0)</f>
        <v>74</v>
      </c>
      <c r="AN46">
        <f>VLOOKUP($B46,$B$2:$AE$13369,COLUMN()*2-58,0)</f>
        <v>73</v>
      </c>
      <c r="AO46">
        <f>VLOOKUP($B46,$B$2:$AE$13369,COLUMN()*2-58,0)</f>
        <v>75</v>
      </c>
      <c r="AP46">
        <f>VLOOKUP($B46,$B$2:$AE$13369,COLUMN()*2-58,0)</f>
        <v>74</v>
      </c>
      <c r="AQ46">
        <f>VLOOKUP($B46,$B$2:$AE$13369,COLUMN()*2-58,0)</f>
        <v>75</v>
      </c>
      <c r="AR46">
        <f>VLOOKUP($B46,$B$2:$AE$13369,COLUMN()*2-81,0)</f>
        <v>2.0499999999999998</v>
      </c>
      <c r="AS46">
        <f>VLOOKUP($B46,$B$2:$AE$13369,COLUMN()*2-81,0)</f>
        <v>2.8</v>
      </c>
      <c r="AT46">
        <f>VLOOKUP($B46,$B$2:$AE$13369,COLUMN()*2-81,0)</f>
        <v>1.73</v>
      </c>
      <c r="AU46">
        <f>VLOOKUP($B46,$B$2:$AE$13369,COLUMN()*2-81,0)</f>
        <v>1.82</v>
      </c>
      <c r="AV46">
        <f>VLOOKUP($B46,$B$2:$AE$13369,COLUMN()*2-81,0)</f>
        <v>1.99</v>
      </c>
      <c r="AW46">
        <f>VLOOKUP($B46,$B$2:$AE$13369,COLUMN()*2-81,0)</f>
        <v>1.75</v>
      </c>
      <c r="AX46">
        <f>VLOOKUP($B46,$B$2:$AE$13369,COLUMN()*2-81,0)</f>
        <v>1.95</v>
      </c>
      <c r="AY46">
        <f>VLOOKUP($B46,$B$2:$AE$13369,COLUMN()*2-81,0)</f>
        <v>2.08</v>
      </c>
      <c r="AZ46">
        <f>VLOOKUP($B46,$B$2:$AE$13369,COLUMN()*2-81,0)</f>
        <v>2.76</v>
      </c>
      <c r="BA46">
        <f>VLOOKUP($B46,$B$2:$AE$13369,COLUMN()*2-81,0)</f>
        <v>2.21</v>
      </c>
      <c r="BB46">
        <f>VLOOKUP($B46,$B$2:$AE$13369,COLUMN()*2-81,0)</f>
        <v>2.74</v>
      </c>
      <c r="BC46">
        <f>VLOOKUP($B46,$B$2:$AE$13369,COLUMN()*2-81,0)</f>
        <v>1.64</v>
      </c>
      <c r="BD46">
        <f>MAX(AR46:BC46)</f>
        <v>2.8</v>
      </c>
      <c r="BE46">
        <f>MAX(AF46:AQ46)</f>
        <v>81</v>
      </c>
      <c r="BF46">
        <f>SUM(AR46:BC46)</f>
        <v>25.520000000000003</v>
      </c>
      <c r="BG46">
        <f>SUM(AF46:AQ46)</f>
        <v>886</v>
      </c>
      <c r="BH46" t="b">
        <f>OR(AND(BD46-2.5-0.3*(E46-4.5)&gt;0,BE46&gt;44),AND(BG46&gt;399,IFERROR((BF46/BG46)&gt;0.055,FALSE)))</f>
        <v>1</v>
      </c>
      <c r="BI46" t="str">
        <f>A46&amp;E46</f>
        <v>D4.5</v>
      </c>
      <c r="BJ46" t="str">
        <f>A46&amp;ROUND(E46*2,0)/2&amp;F46</f>
        <v>D4.5Southampton</v>
      </c>
    </row>
    <row r="47" spans="1:62" x14ac:dyDescent="0.2">
      <c r="A47" t="s">
        <v>22</v>
      </c>
      <c r="B47">
        <v>650</v>
      </c>
      <c r="C47" t="s">
        <v>435</v>
      </c>
      <c r="D47">
        <v>4.5</v>
      </c>
      <c r="E47">
        <v>4.5</v>
      </c>
      <c r="F47" t="s">
        <v>27</v>
      </c>
      <c r="G47">
        <v>80</v>
      </c>
      <c r="H47">
        <v>2.5499999999999998</v>
      </c>
      <c r="I47">
        <v>72</v>
      </c>
      <c r="J47">
        <v>2.69</v>
      </c>
      <c r="K47">
        <v>70</v>
      </c>
      <c r="L47">
        <v>1.72</v>
      </c>
      <c r="M47">
        <v>64</v>
      </c>
      <c r="N47">
        <v>1.97</v>
      </c>
      <c r="O47">
        <v>59</v>
      </c>
      <c r="P47">
        <v>2</v>
      </c>
      <c r="Q47">
        <v>58</v>
      </c>
      <c r="R47">
        <v>1.27</v>
      </c>
      <c r="S47">
        <v>60</v>
      </c>
      <c r="T47">
        <v>1.46</v>
      </c>
      <c r="U47">
        <v>58</v>
      </c>
      <c r="V47">
        <v>1.56</v>
      </c>
      <c r="W47">
        <v>61</v>
      </c>
      <c r="X47">
        <v>1.65</v>
      </c>
      <c r="Y47">
        <v>58</v>
      </c>
      <c r="Z47">
        <v>2.37</v>
      </c>
      <c r="AA47">
        <v>69</v>
      </c>
      <c r="AB47">
        <v>1.86</v>
      </c>
      <c r="AC47">
        <v>59</v>
      </c>
      <c r="AD47">
        <v>2.0699999999999998</v>
      </c>
      <c r="AE47">
        <v>0</v>
      </c>
      <c r="AF47">
        <f>VLOOKUP($B47,$B$2:$AE$13369,COLUMN()*2-58,0)</f>
        <v>80</v>
      </c>
      <c r="AG47">
        <f>VLOOKUP($B47,$B$2:$AE$13369,COLUMN()*2-58,0)</f>
        <v>72</v>
      </c>
      <c r="AH47">
        <f>VLOOKUP($B47,$B$2:$AE$13369,COLUMN()*2-58,0)</f>
        <v>70</v>
      </c>
      <c r="AI47">
        <f>VLOOKUP($B47,$B$2:$AE$13369,COLUMN()*2-58,0)</f>
        <v>64</v>
      </c>
      <c r="AJ47">
        <f>VLOOKUP($B47,$B$2:$AE$13369,COLUMN()*2-58,0)</f>
        <v>59</v>
      </c>
      <c r="AK47">
        <f>VLOOKUP($B47,$B$2:$AE$13369,COLUMN()*2-58,0)</f>
        <v>58</v>
      </c>
      <c r="AL47">
        <f>VLOOKUP($B47,$B$2:$AE$13369,COLUMN()*2-58,0)</f>
        <v>60</v>
      </c>
      <c r="AM47">
        <f>VLOOKUP($B47,$B$2:$AE$13369,COLUMN()*2-58,0)</f>
        <v>58</v>
      </c>
      <c r="AN47">
        <f>VLOOKUP($B47,$B$2:$AE$13369,COLUMN()*2-58,0)</f>
        <v>61</v>
      </c>
      <c r="AO47">
        <f>VLOOKUP($B47,$B$2:$AE$13369,COLUMN()*2-58,0)</f>
        <v>58</v>
      </c>
      <c r="AP47">
        <f>VLOOKUP($B47,$B$2:$AE$13369,COLUMN()*2-58,0)</f>
        <v>69</v>
      </c>
      <c r="AQ47">
        <f>VLOOKUP($B47,$B$2:$AE$13369,COLUMN()*2-58,0)</f>
        <v>59</v>
      </c>
      <c r="AR47">
        <f>VLOOKUP($B47,$B$2:$AE$13369,COLUMN()*2-81,0)</f>
        <v>2.5499999999999998</v>
      </c>
      <c r="AS47">
        <f>VLOOKUP($B47,$B$2:$AE$13369,COLUMN()*2-81,0)</f>
        <v>2.69</v>
      </c>
      <c r="AT47">
        <f>VLOOKUP($B47,$B$2:$AE$13369,COLUMN()*2-81,0)</f>
        <v>1.72</v>
      </c>
      <c r="AU47">
        <f>VLOOKUP($B47,$B$2:$AE$13369,COLUMN()*2-81,0)</f>
        <v>1.97</v>
      </c>
      <c r="AV47">
        <f>VLOOKUP($B47,$B$2:$AE$13369,COLUMN()*2-81,0)</f>
        <v>2</v>
      </c>
      <c r="AW47">
        <f>VLOOKUP($B47,$B$2:$AE$13369,COLUMN()*2-81,0)</f>
        <v>1.27</v>
      </c>
      <c r="AX47">
        <f>VLOOKUP($B47,$B$2:$AE$13369,COLUMN()*2-81,0)</f>
        <v>1.46</v>
      </c>
      <c r="AY47">
        <f>VLOOKUP($B47,$B$2:$AE$13369,COLUMN()*2-81,0)</f>
        <v>1.56</v>
      </c>
      <c r="AZ47">
        <f>VLOOKUP($B47,$B$2:$AE$13369,COLUMN()*2-81,0)</f>
        <v>1.65</v>
      </c>
      <c r="BA47">
        <f>VLOOKUP($B47,$B$2:$AE$13369,COLUMN()*2-81,0)</f>
        <v>2.37</v>
      </c>
      <c r="BB47">
        <f>VLOOKUP($B47,$B$2:$AE$13369,COLUMN()*2-81,0)</f>
        <v>1.86</v>
      </c>
      <c r="BC47">
        <f>VLOOKUP($B47,$B$2:$AE$13369,COLUMN()*2-81,0)</f>
        <v>2.0699999999999998</v>
      </c>
      <c r="BD47">
        <f>MAX(AR47:BC47)</f>
        <v>2.69</v>
      </c>
      <c r="BE47">
        <f>MAX(AF47:AQ47)</f>
        <v>80</v>
      </c>
      <c r="BF47">
        <f>SUM(AR47:BC47)</f>
        <v>23.17</v>
      </c>
      <c r="BG47">
        <f>SUM(AF47:AQ47)</f>
        <v>768</v>
      </c>
      <c r="BH47" t="b">
        <f>OR(AND(BD47-2.5-0.3*(E47-4.5)&gt;0,BE47&gt;44),AND(BG47&gt;399,IFERROR((BF47/BG47)&gt;0.055,FALSE)))</f>
        <v>1</v>
      </c>
      <c r="BI47" t="str">
        <f>A47&amp;E47</f>
        <v>D4.5</v>
      </c>
      <c r="BJ47" t="str">
        <f>A47&amp;ROUND(E47*2,0)/2&amp;F47</f>
        <v>D4.5Crystal Palace</v>
      </c>
    </row>
    <row r="48" spans="1:62" x14ac:dyDescent="0.2">
      <c r="A48" t="s">
        <v>22</v>
      </c>
      <c r="B48">
        <v>145</v>
      </c>
      <c r="C48" t="s">
        <v>453</v>
      </c>
      <c r="D48">
        <v>4.5</v>
      </c>
      <c r="E48">
        <v>4.5</v>
      </c>
      <c r="F48" t="s">
        <v>75</v>
      </c>
      <c r="G48">
        <v>68</v>
      </c>
      <c r="H48">
        <v>1.3</v>
      </c>
      <c r="I48">
        <v>62</v>
      </c>
      <c r="J48">
        <v>1.55</v>
      </c>
      <c r="K48">
        <v>58</v>
      </c>
      <c r="L48">
        <v>1.82</v>
      </c>
      <c r="M48">
        <v>58</v>
      </c>
      <c r="N48">
        <v>2.7</v>
      </c>
      <c r="O48">
        <v>56</v>
      </c>
      <c r="P48">
        <v>1.85</v>
      </c>
      <c r="Q48">
        <v>58</v>
      </c>
      <c r="R48">
        <v>2.2999999999999998</v>
      </c>
      <c r="S48">
        <v>55</v>
      </c>
      <c r="T48">
        <v>2.2999999999999998</v>
      </c>
      <c r="U48">
        <v>55</v>
      </c>
      <c r="V48">
        <v>1.83</v>
      </c>
      <c r="W48">
        <v>55</v>
      </c>
      <c r="X48">
        <v>2.23</v>
      </c>
      <c r="Y48">
        <v>54</v>
      </c>
      <c r="Z48">
        <v>1.52</v>
      </c>
      <c r="AA48">
        <v>53</v>
      </c>
      <c r="AB48">
        <v>1.62</v>
      </c>
      <c r="AC48">
        <v>56</v>
      </c>
      <c r="AD48">
        <v>2.14</v>
      </c>
      <c r="AE48">
        <v>0</v>
      </c>
      <c r="AF48">
        <f>VLOOKUP($B48,$B$2:$AE$13369,COLUMN()*2-58,0)</f>
        <v>68</v>
      </c>
      <c r="AG48">
        <f>VLOOKUP($B48,$B$2:$AE$13369,COLUMN()*2-58,0)</f>
        <v>62</v>
      </c>
      <c r="AH48">
        <f>VLOOKUP($B48,$B$2:$AE$13369,COLUMN()*2-58,0)</f>
        <v>58</v>
      </c>
      <c r="AI48">
        <f>VLOOKUP($B48,$B$2:$AE$13369,COLUMN()*2-58,0)</f>
        <v>58</v>
      </c>
      <c r="AJ48">
        <f>VLOOKUP($B48,$B$2:$AE$13369,COLUMN()*2-58,0)</f>
        <v>56</v>
      </c>
      <c r="AK48">
        <f>VLOOKUP($B48,$B$2:$AE$13369,COLUMN()*2-58,0)</f>
        <v>58</v>
      </c>
      <c r="AL48">
        <f>VLOOKUP($B48,$B$2:$AE$13369,COLUMN()*2-58,0)</f>
        <v>55</v>
      </c>
      <c r="AM48">
        <f>VLOOKUP($B48,$B$2:$AE$13369,COLUMN()*2-58,0)</f>
        <v>55</v>
      </c>
      <c r="AN48">
        <f>VLOOKUP($B48,$B$2:$AE$13369,COLUMN()*2-58,0)</f>
        <v>55</v>
      </c>
      <c r="AO48">
        <f>VLOOKUP($B48,$B$2:$AE$13369,COLUMN()*2-58,0)</f>
        <v>54</v>
      </c>
      <c r="AP48">
        <f>VLOOKUP($B48,$B$2:$AE$13369,COLUMN()*2-58,0)</f>
        <v>53</v>
      </c>
      <c r="AQ48">
        <f>VLOOKUP($B48,$B$2:$AE$13369,COLUMN()*2-58,0)</f>
        <v>56</v>
      </c>
      <c r="AR48">
        <f>VLOOKUP($B48,$B$2:$AE$13369,COLUMN()*2-81,0)</f>
        <v>1.3</v>
      </c>
      <c r="AS48">
        <f>VLOOKUP($B48,$B$2:$AE$13369,COLUMN()*2-81,0)</f>
        <v>1.55</v>
      </c>
      <c r="AT48">
        <f>VLOOKUP($B48,$B$2:$AE$13369,COLUMN()*2-81,0)</f>
        <v>1.82</v>
      </c>
      <c r="AU48">
        <f>VLOOKUP($B48,$B$2:$AE$13369,COLUMN()*2-81,0)</f>
        <v>2.7</v>
      </c>
      <c r="AV48">
        <f>VLOOKUP($B48,$B$2:$AE$13369,COLUMN()*2-81,0)</f>
        <v>1.85</v>
      </c>
      <c r="AW48">
        <f>VLOOKUP($B48,$B$2:$AE$13369,COLUMN()*2-81,0)</f>
        <v>2.2999999999999998</v>
      </c>
      <c r="AX48">
        <f>VLOOKUP($B48,$B$2:$AE$13369,COLUMN()*2-81,0)</f>
        <v>2.2999999999999998</v>
      </c>
      <c r="AY48">
        <f>VLOOKUP($B48,$B$2:$AE$13369,COLUMN()*2-81,0)</f>
        <v>1.83</v>
      </c>
      <c r="AZ48">
        <f>VLOOKUP($B48,$B$2:$AE$13369,COLUMN()*2-81,0)</f>
        <v>2.23</v>
      </c>
      <c r="BA48">
        <f>VLOOKUP($B48,$B$2:$AE$13369,COLUMN()*2-81,0)</f>
        <v>1.52</v>
      </c>
      <c r="BB48">
        <f>VLOOKUP($B48,$B$2:$AE$13369,COLUMN()*2-81,0)</f>
        <v>1.62</v>
      </c>
      <c r="BC48">
        <f>VLOOKUP($B48,$B$2:$AE$13369,COLUMN()*2-81,0)</f>
        <v>2.14</v>
      </c>
      <c r="BD48">
        <f>MAX(AR48:BC48)</f>
        <v>2.7</v>
      </c>
      <c r="BE48">
        <f>MAX(AF48:AQ48)</f>
        <v>68</v>
      </c>
      <c r="BF48">
        <f>SUM(AR48:BC48)</f>
        <v>23.16</v>
      </c>
      <c r="BG48">
        <f>SUM(AF48:AQ48)</f>
        <v>688</v>
      </c>
      <c r="BH48" t="b">
        <f>OR(AND(BD48-2.5-0.3*(E48-4.5)&gt;0,BE48&gt;44),AND(BG48&gt;399,IFERROR((BF48/BG48)&gt;0.055,FALSE)))</f>
        <v>1</v>
      </c>
      <c r="BI48" t="str">
        <f>A48&amp;E48</f>
        <v>D4.5</v>
      </c>
      <c r="BJ48" t="str">
        <f>A48&amp;ROUND(E48*2,0)/2&amp;F48</f>
        <v>D4.5Brighton</v>
      </c>
    </row>
    <row r="49" spans="1:62" x14ac:dyDescent="0.2">
      <c r="A49" t="s">
        <v>22</v>
      </c>
      <c r="B49">
        <v>238</v>
      </c>
      <c r="C49" t="s">
        <v>366</v>
      </c>
      <c r="D49">
        <v>4.5</v>
      </c>
      <c r="E49">
        <v>4.5</v>
      </c>
      <c r="F49" t="s">
        <v>88</v>
      </c>
      <c r="G49">
        <v>71</v>
      </c>
      <c r="H49">
        <v>2.54</v>
      </c>
      <c r="I49">
        <v>68</v>
      </c>
      <c r="J49">
        <v>2.0099999999999998</v>
      </c>
      <c r="K49">
        <v>66</v>
      </c>
      <c r="L49">
        <v>2.4</v>
      </c>
      <c r="M49">
        <v>66</v>
      </c>
      <c r="N49">
        <v>1.54</v>
      </c>
      <c r="O49">
        <v>65</v>
      </c>
      <c r="P49">
        <v>2.66</v>
      </c>
      <c r="Q49">
        <v>64</v>
      </c>
      <c r="R49">
        <v>1.47</v>
      </c>
      <c r="S49">
        <v>65</v>
      </c>
      <c r="T49">
        <v>1.26</v>
      </c>
      <c r="U49">
        <v>65</v>
      </c>
      <c r="V49">
        <v>1.76</v>
      </c>
      <c r="W49">
        <v>64</v>
      </c>
      <c r="X49">
        <v>0.95</v>
      </c>
      <c r="Y49">
        <v>63</v>
      </c>
      <c r="Z49">
        <v>2.56</v>
      </c>
      <c r="AA49">
        <v>63</v>
      </c>
      <c r="AB49">
        <v>1.72</v>
      </c>
      <c r="AC49">
        <v>64</v>
      </c>
      <c r="AD49">
        <v>2.02</v>
      </c>
      <c r="AE49">
        <v>0</v>
      </c>
      <c r="AF49">
        <f>VLOOKUP($B49,$B$2:$AE$13369,COLUMN()*2-58,0)</f>
        <v>71</v>
      </c>
      <c r="AG49">
        <f>VLOOKUP($B49,$B$2:$AE$13369,COLUMN()*2-58,0)</f>
        <v>68</v>
      </c>
      <c r="AH49">
        <f>VLOOKUP($B49,$B$2:$AE$13369,COLUMN()*2-58,0)</f>
        <v>66</v>
      </c>
      <c r="AI49">
        <f>VLOOKUP($B49,$B$2:$AE$13369,COLUMN()*2-58,0)</f>
        <v>66</v>
      </c>
      <c r="AJ49">
        <f>VLOOKUP($B49,$B$2:$AE$13369,COLUMN()*2-58,0)</f>
        <v>65</v>
      </c>
      <c r="AK49">
        <f>VLOOKUP($B49,$B$2:$AE$13369,COLUMN()*2-58,0)</f>
        <v>64</v>
      </c>
      <c r="AL49">
        <f>VLOOKUP($B49,$B$2:$AE$13369,COLUMN()*2-58,0)</f>
        <v>65</v>
      </c>
      <c r="AM49">
        <f>VLOOKUP($B49,$B$2:$AE$13369,COLUMN()*2-58,0)</f>
        <v>65</v>
      </c>
      <c r="AN49">
        <f>VLOOKUP($B49,$B$2:$AE$13369,COLUMN()*2-58,0)</f>
        <v>64</v>
      </c>
      <c r="AO49">
        <f>VLOOKUP($B49,$B$2:$AE$13369,COLUMN()*2-58,0)</f>
        <v>63</v>
      </c>
      <c r="AP49">
        <f>VLOOKUP($B49,$B$2:$AE$13369,COLUMN()*2-58,0)</f>
        <v>63</v>
      </c>
      <c r="AQ49">
        <f>VLOOKUP($B49,$B$2:$AE$13369,COLUMN()*2-58,0)</f>
        <v>64</v>
      </c>
      <c r="AR49">
        <f>VLOOKUP($B49,$B$2:$AE$13369,COLUMN()*2-81,0)</f>
        <v>2.54</v>
      </c>
      <c r="AS49">
        <f>VLOOKUP($B49,$B$2:$AE$13369,COLUMN()*2-81,0)</f>
        <v>2.0099999999999998</v>
      </c>
      <c r="AT49">
        <f>VLOOKUP($B49,$B$2:$AE$13369,COLUMN()*2-81,0)</f>
        <v>2.4</v>
      </c>
      <c r="AU49">
        <f>VLOOKUP($B49,$B$2:$AE$13369,COLUMN()*2-81,0)</f>
        <v>1.54</v>
      </c>
      <c r="AV49">
        <f>VLOOKUP($B49,$B$2:$AE$13369,COLUMN()*2-81,0)</f>
        <v>2.66</v>
      </c>
      <c r="AW49">
        <f>VLOOKUP($B49,$B$2:$AE$13369,COLUMN()*2-81,0)</f>
        <v>1.47</v>
      </c>
      <c r="AX49">
        <f>VLOOKUP($B49,$B$2:$AE$13369,COLUMN()*2-81,0)</f>
        <v>1.26</v>
      </c>
      <c r="AY49">
        <f>VLOOKUP($B49,$B$2:$AE$13369,COLUMN()*2-81,0)</f>
        <v>1.76</v>
      </c>
      <c r="AZ49">
        <f>VLOOKUP($B49,$B$2:$AE$13369,COLUMN()*2-81,0)</f>
        <v>0.95</v>
      </c>
      <c r="BA49">
        <f>VLOOKUP($B49,$B$2:$AE$13369,COLUMN()*2-81,0)</f>
        <v>2.56</v>
      </c>
      <c r="BB49">
        <f>VLOOKUP($B49,$B$2:$AE$13369,COLUMN()*2-81,0)</f>
        <v>1.72</v>
      </c>
      <c r="BC49">
        <f>VLOOKUP($B49,$B$2:$AE$13369,COLUMN()*2-81,0)</f>
        <v>2.02</v>
      </c>
      <c r="BD49">
        <f>MAX(AR49:BC49)</f>
        <v>2.66</v>
      </c>
      <c r="BE49">
        <f>MAX(AF49:AQ49)</f>
        <v>71</v>
      </c>
      <c r="BF49">
        <f>SUM(AR49:BC49)</f>
        <v>22.889999999999997</v>
      </c>
      <c r="BG49">
        <f>SUM(AF49:AQ49)</f>
        <v>784</v>
      </c>
      <c r="BH49" t="b">
        <f>OR(AND(BD49-2.5-0.3*(E49-4.5)&gt;0,BE49&gt;44),AND(BG49&gt;399,IFERROR((BF49/BG49)&gt;0.055,FALSE)))</f>
        <v>1</v>
      </c>
      <c r="BI49" t="str">
        <f>A49&amp;E49</f>
        <v>D4.5</v>
      </c>
      <c r="BJ49" t="str">
        <f>A49&amp;ROUND(E49*2,0)/2&amp;F49</f>
        <v>D4.5Everton</v>
      </c>
    </row>
    <row r="50" spans="1:62" x14ac:dyDescent="0.2">
      <c r="A50" t="s">
        <v>22</v>
      </c>
      <c r="B50">
        <v>628</v>
      </c>
      <c r="C50" t="s">
        <v>274</v>
      </c>
      <c r="D50">
        <v>4.5</v>
      </c>
      <c r="E50">
        <v>4.5</v>
      </c>
      <c r="F50" t="s">
        <v>75</v>
      </c>
      <c r="G50">
        <v>53</v>
      </c>
      <c r="H50">
        <v>1.25</v>
      </c>
      <c r="I50">
        <v>50</v>
      </c>
      <c r="J50">
        <v>1.47</v>
      </c>
      <c r="K50">
        <v>51</v>
      </c>
      <c r="L50">
        <v>1.79</v>
      </c>
      <c r="M50">
        <v>51</v>
      </c>
      <c r="N50">
        <v>2.58</v>
      </c>
      <c r="O50">
        <v>49</v>
      </c>
      <c r="P50">
        <v>1.8</v>
      </c>
      <c r="Q50">
        <v>50</v>
      </c>
      <c r="R50">
        <v>2.1800000000000002</v>
      </c>
      <c r="S50">
        <v>49</v>
      </c>
      <c r="T50">
        <v>2.2000000000000002</v>
      </c>
      <c r="U50">
        <v>48</v>
      </c>
      <c r="V50">
        <v>1.8</v>
      </c>
      <c r="W50">
        <v>49</v>
      </c>
      <c r="X50">
        <v>2.19</v>
      </c>
      <c r="Y50">
        <v>46</v>
      </c>
      <c r="Z50">
        <v>1.49</v>
      </c>
      <c r="AA50">
        <v>46</v>
      </c>
      <c r="AB50">
        <v>1.59</v>
      </c>
      <c r="AC50">
        <v>52</v>
      </c>
      <c r="AD50">
        <v>2.1800000000000002</v>
      </c>
      <c r="AE50">
        <v>0</v>
      </c>
      <c r="AF50">
        <f>VLOOKUP($B50,$B$2:$AE$13369,COLUMN()*2-58,0)</f>
        <v>53</v>
      </c>
      <c r="AG50">
        <f>VLOOKUP($B50,$B$2:$AE$13369,COLUMN()*2-58,0)</f>
        <v>50</v>
      </c>
      <c r="AH50">
        <f>VLOOKUP($B50,$B$2:$AE$13369,COLUMN()*2-58,0)</f>
        <v>51</v>
      </c>
      <c r="AI50">
        <f>VLOOKUP($B50,$B$2:$AE$13369,COLUMN()*2-58,0)</f>
        <v>51</v>
      </c>
      <c r="AJ50">
        <f>VLOOKUP($B50,$B$2:$AE$13369,COLUMN()*2-58,0)</f>
        <v>49</v>
      </c>
      <c r="AK50">
        <f>VLOOKUP($B50,$B$2:$AE$13369,COLUMN()*2-58,0)</f>
        <v>50</v>
      </c>
      <c r="AL50">
        <f>VLOOKUP($B50,$B$2:$AE$13369,COLUMN()*2-58,0)</f>
        <v>49</v>
      </c>
      <c r="AM50">
        <f>VLOOKUP($B50,$B$2:$AE$13369,COLUMN()*2-58,0)</f>
        <v>48</v>
      </c>
      <c r="AN50">
        <f>VLOOKUP($B50,$B$2:$AE$13369,COLUMN()*2-58,0)</f>
        <v>49</v>
      </c>
      <c r="AO50">
        <f>VLOOKUP($B50,$B$2:$AE$13369,COLUMN()*2-58,0)</f>
        <v>46</v>
      </c>
      <c r="AP50">
        <f>VLOOKUP($B50,$B$2:$AE$13369,COLUMN()*2-58,0)</f>
        <v>46</v>
      </c>
      <c r="AQ50">
        <f>VLOOKUP($B50,$B$2:$AE$13369,COLUMN()*2-58,0)</f>
        <v>52</v>
      </c>
      <c r="AR50">
        <f>VLOOKUP($B50,$B$2:$AE$13369,COLUMN()*2-81,0)</f>
        <v>1.25</v>
      </c>
      <c r="AS50">
        <f>VLOOKUP($B50,$B$2:$AE$13369,COLUMN()*2-81,0)</f>
        <v>1.47</v>
      </c>
      <c r="AT50">
        <f>VLOOKUP($B50,$B$2:$AE$13369,COLUMN()*2-81,0)</f>
        <v>1.79</v>
      </c>
      <c r="AU50">
        <f>VLOOKUP($B50,$B$2:$AE$13369,COLUMN()*2-81,0)</f>
        <v>2.58</v>
      </c>
      <c r="AV50">
        <f>VLOOKUP($B50,$B$2:$AE$13369,COLUMN()*2-81,0)</f>
        <v>1.8</v>
      </c>
      <c r="AW50">
        <f>VLOOKUP($B50,$B$2:$AE$13369,COLUMN()*2-81,0)</f>
        <v>2.1800000000000002</v>
      </c>
      <c r="AX50">
        <f>VLOOKUP($B50,$B$2:$AE$13369,COLUMN()*2-81,0)</f>
        <v>2.2000000000000002</v>
      </c>
      <c r="AY50">
        <f>VLOOKUP($B50,$B$2:$AE$13369,COLUMN()*2-81,0)</f>
        <v>1.8</v>
      </c>
      <c r="AZ50">
        <f>VLOOKUP($B50,$B$2:$AE$13369,COLUMN()*2-81,0)</f>
        <v>2.19</v>
      </c>
      <c r="BA50">
        <f>VLOOKUP($B50,$B$2:$AE$13369,COLUMN()*2-81,0)</f>
        <v>1.49</v>
      </c>
      <c r="BB50">
        <f>VLOOKUP($B50,$B$2:$AE$13369,COLUMN()*2-81,0)</f>
        <v>1.59</v>
      </c>
      <c r="BC50">
        <f>VLOOKUP($B50,$B$2:$AE$13369,COLUMN()*2-81,0)</f>
        <v>2.1800000000000002</v>
      </c>
      <c r="BD50">
        <f>MAX(AR50:BC50)</f>
        <v>2.58</v>
      </c>
      <c r="BE50">
        <f>MAX(AF50:AQ50)</f>
        <v>53</v>
      </c>
      <c r="BF50">
        <f>SUM(AR50:BC50)</f>
        <v>22.52</v>
      </c>
      <c r="BG50">
        <f>SUM(AF50:AQ50)</f>
        <v>594</v>
      </c>
      <c r="BH50" t="b">
        <f>OR(AND(BD50-2.5-0.3*(E50-4.5)&gt;0,BE50&gt;44),AND(BG50&gt;399,IFERROR((BF50/BG50)&gt;0.055,FALSE)))</f>
        <v>1</v>
      </c>
      <c r="BI50" t="str">
        <f>A50&amp;E50</f>
        <v>D4.5</v>
      </c>
      <c r="BJ50" t="str">
        <f>A50&amp;ROUND(E50*2,0)/2&amp;F50</f>
        <v>D4.5Brighton</v>
      </c>
    </row>
    <row r="51" spans="1:62" x14ac:dyDescent="0.2">
      <c r="A51" t="s">
        <v>22</v>
      </c>
      <c r="B51">
        <v>409</v>
      </c>
      <c r="C51" t="s">
        <v>465</v>
      </c>
      <c r="D51">
        <v>4.5</v>
      </c>
      <c r="E51">
        <v>4.5</v>
      </c>
      <c r="F51" t="s">
        <v>164</v>
      </c>
      <c r="G51">
        <v>83</v>
      </c>
      <c r="H51">
        <v>2.56</v>
      </c>
      <c r="I51">
        <v>80</v>
      </c>
      <c r="J51">
        <v>3.28</v>
      </c>
      <c r="K51">
        <v>62</v>
      </c>
      <c r="L51">
        <v>2.68</v>
      </c>
      <c r="M51">
        <v>44</v>
      </c>
      <c r="N51">
        <v>1.67</v>
      </c>
      <c r="O51">
        <v>34</v>
      </c>
      <c r="P51">
        <v>1.05</v>
      </c>
      <c r="Q51">
        <v>34</v>
      </c>
      <c r="R51">
        <v>1.26</v>
      </c>
      <c r="S51">
        <v>36</v>
      </c>
      <c r="T51">
        <v>1.8</v>
      </c>
      <c r="U51">
        <v>38</v>
      </c>
      <c r="V51">
        <v>1.58</v>
      </c>
      <c r="W51">
        <v>37</v>
      </c>
      <c r="X51">
        <v>1.42</v>
      </c>
      <c r="Y51">
        <v>35</v>
      </c>
      <c r="Z51">
        <v>1.0900000000000001</v>
      </c>
      <c r="AA51">
        <v>35</v>
      </c>
      <c r="AB51">
        <v>0.94</v>
      </c>
      <c r="AC51">
        <v>37</v>
      </c>
      <c r="AD51">
        <v>1.71</v>
      </c>
      <c r="AE51">
        <v>0</v>
      </c>
      <c r="AF51">
        <f>VLOOKUP($B51,$B$2:$AE$13369,COLUMN()*2-58,0)</f>
        <v>83</v>
      </c>
      <c r="AG51">
        <f>VLOOKUP($B51,$B$2:$AE$13369,COLUMN()*2-58,0)</f>
        <v>80</v>
      </c>
      <c r="AH51">
        <f>VLOOKUP($B51,$B$2:$AE$13369,COLUMN()*2-58,0)</f>
        <v>62</v>
      </c>
      <c r="AI51">
        <f>VLOOKUP($B51,$B$2:$AE$13369,COLUMN()*2-58,0)</f>
        <v>44</v>
      </c>
      <c r="AJ51">
        <f>VLOOKUP($B51,$B$2:$AE$13369,COLUMN()*2-58,0)</f>
        <v>34</v>
      </c>
      <c r="AK51">
        <f>VLOOKUP($B51,$B$2:$AE$13369,COLUMN()*2-58,0)</f>
        <v>34</v>
      </c>
      <c r="AL51">
        <f>VLOOKUP($B51,$B$2:$AE$13369,COLUMN()*2-58,0)</f>
        <v>36</v>
      </c>
      <c r="AM51">
        <f>VLOOKUP($B51,$B$2:$AE$13369,COLUMN()*2-58,0)</f>
        <v>38</v>
      </c>
      <c r="AN51">
        <f>VLOOKUP($B51,$B$2:$AE$13369,COLUMN()*2-58,0)</f>
        <v>37</v>
      </c>
      <c r="AO51">
        <f>VLOOKUP($B51,$B$2:$AE$13369,COLUMN()*2-58,0)</f>
        <v>35</v>
      </c>
      <c r="AP51">
        <f>VLOOKUP($B51,$B$2:$AE$13369,COLUMN()*2-58,0)</f>
        <v>35</v>
      </c>
      <c r="AQ51">
        <f>VLOOKUP($B51,$B$2:$AE$13369,COLUMN()*2-58,0)</f>
        <v>37</v>
      </c>
      <c r="AR51">
        <f>VLOOKUP($B51,$B$2:$AE$13369,COLUMN()*2-81,0)</f>
        <v>2.56</v>
      </c>
      <c r="AS51">
        <f>VLOOKUP($B51,$B$2:$AE$13369,COLUMN()*2-81,0)</f>
        <v>3.28</v>
      </c>
      <c r="AT51">
        <f>VLOOKUP($B51,$B$2:$AE$13369,COLUMN()*2-81,0)</f>
        <v>2.68</v>
      </c>
      <c r="AU51">
        <f>VLOOKUP($B51,$B$2:$AE$13369,COLUMN()*2-81,0)</f>
        <v>1.67</v>
      </c>
      <c r="AV51">
        <f>VLOOKUP($B51,$B$2:$AE$13369,COLUMN()*2-81,0)</f>
        <v>1.05</v>
      </c>
      <c r="AW51">
        <f>VLOOKUP($B51,$B$2:$AE$13369,COLUMN()*2-81,0)</f>
        <v>1.26</v>
      </c>
      <c r="AX51">
        <f>VLOOKUP($B51,$B$2:$AE$13369,COLUMN()*2-81,0)</f>
        <v>1.8</v>
      </c>
      <c r="AY51">
        <f>VLOOKUP($B51,$B$2:$AE$13369,COLUMN()*2-81,0)</f>
        <v>1.58</v>
      </c>
      <c r="AZ51">
        <f>VLOOKUP($B51,$B$2:$AE$13369,COLUMN()*2-81,0)</f>
        <v>1.42</v>
      </c>
      <c r="BA51">
        <f>VLOOKUP($B51,$B$2:$AE$13369,COLUMN()*2-81,0)</f>
        <v>1.0900000000000001</v>
      </c>
      <c r="BB51">
        <f>VLOOKUP($B51,$B$2:$AE$13369,COLUMN()*2-81,0)</f>
        <v>0.94</v>
      </c>
      <c r="BC51">
        <f>VLOOKUP($B51,$B$2:$AE$13369,COLUMN()*2-81,0)</f>
        <v>1.71</v>
      </c>
      <c r="BD51">
        <f>MAX(AR51:BC51)</f>
        <v>3.28</v>
      </c>
      <c r="BE51">
        <f>MAX(AF51:AQ51)</f>
        <v>83</v>
      </c>
      <c r="BF51">
        <f>SUM(AR51:BC51)</f>
        <v>21.040000000000003</v>
      </c>
      <c r="BG51">
        <f>SUM(AF51:AQ51)</f>
        <v>555</v>
      </c>
      <c r="BH51" t="b">
        <f>OR(AND(BD51-2.5-0.3*(E51-4.5)&gt;0,BE51&gt;44),AND(BG51&gt;399,IFERROR((BF51/BG51)&gt;0.055,FALSE)))</f>
        <v>1</v>
      </c>
      <c r="BI51" t="str">
        <f>A51&amp;E51</f>
        <v>D4.5</v>
      </c>
      <c r="BJ51" t="str">
        <f>A51&amp;ROUND(E51*2,0)/2&amp;F51</f>
        <v>D4.5Newcastle</v>
      </c>
    </row>
    <row r="52" spans="1:62" x14ac:dyDescent="0.2">
      <c r="A52" t="s">
        <v>22</v>
      </c>
      <c r="B52">
        <v>162</v>
      </c>
      <c r="C52" t="s">
        <v>89</v>
      </c>
      <c r="D52">
        <v>4.5999999999999996</v>
      </c>
      <c r="E52">
        <v>4.5999999999999996</v>
      </c>
      <c r="F52" t="s">
        <v>86</v>
      </c>
      <c r="G52">
        <v>91</v>
      </c>
      <c r="H52">
        <v>2.4500000000000002</v>
      </c>
      <c r="I52">
        <v>86</v>
      </c>
      <c r="J52">
        <v>2.2000000000000002</v>
      </c>
      <c r="K52">
        <v>84</v>
      </c>
      <c r="L52">
        <v>3.41</v>
      </c>
      <c r="M52">
        <v>83</v>
      </c>
      <c r="N52">
        <v>2.99</v>
      </c>
      <c r="O52">
        <v>82</v>
      </c>
      <c r="P52">
        <v>3.26</v>
      </c>
      <c r="Q52">
        <v>78</v>
      </c>
      <c r="R52">
        <v>1.84</v>
      </c>
      <c r="S52">
        <v>78</v>
      </c>
      <c r="T52">
        <v>3.17</v>
      </c>
      <c r="U52">
        <v>77</v>
      </c>
      <c r="V52">
        <v>2.9</v>
      </c>
      <c r="W52">
        <v>76</v>
      </c>
      <c r="X52">
        <v>3.13</v>
      </c>
      <c r="Y52">
        <v>78</v>
      </c>
      <c r="Z52">
        <v>3.09</v>
      </c>
      <c r="AA52">
        <v>78</v>
      </c>
      <c r="AB52">
        <v>2.72</v>
      </c>
      <c r="AC52">
        <v>80</v>
      </c>
      <c r="AD52">
        <v>3.14</v>
      </c>
      <c r="AE52">
        <v>0.06</v>
      </c>
      <c r="AF52">
        <f>VLOOKUP($B52,$B$2:$AE$13369,COLUMN()*2-58,0)</f>
        <v>91</v>
      </c>
      <c r="AG52">
        <f>VLOOKUP($B52,$B$2:$AE$13369,COLUMN()*2-58,0)</f>
        <v>86</v>
      </c>
      <c r="AH52">
        <f>VLOOKUP($B52,$B$2:$AE$13369,COLUMN()*2-58,0)</f>
        <v>84</v>
      </c>
      <c r="AI52">
        <f>VLOOKUP($B52,$B$2:$AE$13369,COLUMN()*2-58,0)</f>
        <v>83</v>
      </c>
      <c r="AJ52">
        <f>VLOOKUP($B52,$B$2:$AE$13369,COLUMN()*2-58,0)</f>
        <v>82</v>
      </c>
      <c r="AK52">
        <f>VLOOKUP($B52,$B$2:$AE$13369,COLUMN()*2-58,0)</f>
        <v>78</v>
      </c>
      <c r="AL52">
        <f>VLOOKUP($B52,$B$2:$AE$13369,COLUMN()*2-58,0)</f>
        <v>78</v>
      </c>
      <c r="AM52">
        <f>VLOOKUP($B52,$B$2:$AE$13369,COLUMN()*2-58,0)</f>
        <v>77</v>
      </c>
      <c r="AN52">
        <f>VLOOKUP($B52,$B$2:$AE$13369,COLUMN()*2-58,0)</f>
        <v>76</v>
      </c>
      <c r="AO52">
        <f>VLOOKUP($B52,$B$2:$AE$13369,COLUMN()*2-58,0)</f>
        <v>78</v>
      </c>
      <c r="AP52">
        <f>VLOOKUP($B52,$B$2:$AE$13369,COLUMN()*2-58,0)</f>
        <v>78</v>
      </c>
      <c r="AQ52">
        <f>VLOOKUP($B52,$B$2:$AE$13369,COLUMN()*2-58,0)</f>
        <v>80</v>
      </c>
      <c r="AR52">
        <f>VLOOKUP($B52,$B$2:$AE$13369,COLUMN()*2-81,0)</f>
        <v>2.4500000000000002</v>
      </c>
      <c r="AS52">
        <f>VLOOKUP($B52,$B$2:$AE$13369,COLUMN()*2-81,0)</f>
        <v>2.2000000000000002</v>
      </c>
      <c r="AT52">
        <f>VLOOKUP($B52,$B$2:$AE$13369,COLUMN()*2-81,0)</f>
        <v>3.41</v>
      </c>
      <c r="AU52">
        <f>VLOOKUP($B52,$B$2:$AE$13369,COLUMN()*2-81,0)</f>
        <v>2.99</v>
      </c>
      <c r="AV52">
        <f>VLOOKUP($B52,$B$2:$AE$13369,COLUMN()*2-81,0)</f>
        <v>3.26</v>
      </c>
      <c r="AW52">
        <f>VLOOKUP($B52,$B$2:$AE$13369,COLUMN()*2-81,0)</f>
        <v>1.84</v>
      </c>
      <c r="AX52">
        <f>VLOOKUP($B52,$B$2:$AE$13369,COLUMN()*2-81,0)</f>
        <v>3.17</v>
      </c>
      <c r="AY52">
        <f>VLOOKUP($B52,$B$2:$AE$13369,COLUMN()*2-81,0)</f>
        <v>2.9</v>
      </c>
      <c r="AZ52">
        <f>VLOOKUP($B52,$B$2:$AE$13369,COLUMN()*2-81,0)</f>
        <v>3.13</v>
      </c>
      <c r="BA52">
        <f>VLOOKUP($B52,$B$2:$AE$13369,COLUMN()*2-81,0)</f>
        <v>3.09</v>
      </c>
      <c r="BB52">
        <f>VLOOKUP($B52,$B$2:$AE$13369,COLUMN()*2-81,0)</f>
        <v>2.72</v>
      </c>
      <c r="BC52">
        <f>VLOOKUP($B52,$B$2:$AE$13369,COLUMN()*2-81,0)</f>
        <v>3.14</v>
      </c>
      <c r="BD52">
        <f>MAX(AR52:BC52)</f>
        <v>3.41</v>
      </c>
      <c r="BE52">
        <f>MAX(AF52:AQ52)</f>
        <v>91</v>
      </c>
      <c r="BF52">
        <f>SUM(AR52:BC52)</f>
        <v>34.299999999999997</v>
      </c>
      <c r="BG52">
        <f>SUM(AF52:AQ52)</f>
        <v>971</v>
      </c>
      <c r="BH52" t="b">
        <f>OR(AND(BD52-2.5-0.3*(E52-4.5)&gt;0,BE52&gt;44),AND(BG52&gt;399,IFERROR((BF52/BG52)&gt;0.055,FALSE)))</f>
        <v>1</v>
      </c>
      <c r="BI52" t="str">
        <f>A52&amp;E52</f>
        <v>D4.6</v>
      </c>
      <c r="BJ52" t="str">
        <f>A52&amp;ROUND(E52*2,0)/2&amp;F52</f>
        <v>D4.5Chelsea</v>
      </c>
    </row>
    <row r="53" spans="1:62" x14ac:dyDescent="0.2">
      <c r="A53" t="s">
        <v>22</v>
      </c>
      <c r="B53">
        <v>295</v>
      </c>
      <c r="C53" t="s">
        <v>131</v>
      </c>
      <c r="D53">
        <v>4.5999999999999996</v>
      </c>
      <c r="E53">
        <v>4.5999999999999996</v>
      </c>
      <c r="F53" t="s">
        <v>76</v>
      </c>
      <c r="G53">
        <v>86</v>
      </c>
      <c r="H53">
        <v>2.4700000000000002</v>
      </c>
      <c r="I53">
        <v>81</v>
      </c>
      <c r="J53">
        <v>1.62</v>
      </c>
      <c r="K53">
        <v>79</v>
      </c>
      <c r="L53">
        <v>1.74</v>
      </c>
      <c r="M53">
        <v>78</v>
      </c>
      <c r="N53">
        <v>1.87</v>
      </c>
      <c r="O53">
        <v>75</v>
      </c>
      <c r="P53">
        <v>2.4300000000000002</v>
      </c>
      <c r="Q53">
        <v>74</v>
      </c>
      <c r="R53">
        <v>2.0099999999999998</v>
      </c>
      <c r="S53">
        <v>73</v>
      </c>
      <c r="T53">
        <v>1.44</v>
      </c>
      <c r="U53">
        <v>72</v>
      </c>
      <c r="V53">
        <v>2.56</v>
      </c>
      <c r="W53">
        <v>72</v>
      </c>
      <c r="X53">
        <v>0.83</v>
      </c>
      <c r="Y53">
        <v>71</v>
      </c>
      <c r="Z53">
        <v>1.2</v>
      </c>
      <c r="AA53">
        <v>70</v>
      </c>
      <c r="AB53">
        <v>1.37</v>
      </c>
      <c r="AC53">
        <v>72</v>
      </c>
      <c r="AD53">
        <v>2.4</v>
      </c>
      <c r="AE53">
        <v>0</v>
      </c>
      <c r="AF53">
        <f>VLOOKUP($B53,$B$2:$AE$13369,COLUMN()*2-58,0)</f>
        <v>86</v>
      </c>
      <c r="AG53">
        <f>VLOOKUP($B53,$B$2:$AE$13369,COLUMN()*2-58,0)</f>
        <v>81</v>
      </c>
      <c r="AH53">
        <f>VLOOKUP($B53,$B$2:$AE$13369,COLUMN()*2-58,0)</f>
        <v>79</v>
      </c>
      <c r="AI53">
        <f>VLOOKUP($B53,$B$2:$AE$13369,COLUMN()*2-58,0)</f>
        <v>78</v>
      </c>
      <c r="AJ53">
        <f>VLOOKUP($B53,$B$2:$AE$13369,COLUMN()*2-58,0)</f>
        <v>75</v>
      </c>
      <c r="AK53">
        <f>VLOOKUP($B53,$B$2:$AE$13369,COLUMN()*2-58,0)</f>
        <v>74</v>
      </c>
      <c r="AL53">
        <f>VLOOKUP($B53,$B$2:$AE$13369,COLUMN()*2-58,0)</f>
        <v>73</v>
      </c>
      <c r="AM53">
        <f>VLOOKUP($B53,$B$2:$AE$13369,COLUMN()*2-58,0)</f>
        <v>72</v>
      </c>
      <c r="AN53">
        <f>VLOOKUP($B53,$B$2:$AE$13369,COLUMN()*2-58,0)</f>
        <v>72</v>
      </c>
      <c r="AO53">
        <f>VLOOKUP($B53,$B$2:$AE$13369,COLUMN()*2-58,0)</f>
        <v>71</v>
      </c>
      <c r="AP53">
        <f>VLOOKUP($B53,$B$2:$AE$13369,COLUMN()*2-58,0)</f>
        <v>70</v>
      </c>
      <c r="AQ53">
        <f>VLOOKUP($B53,$B$2:$AE$13369,COLUMN()*2-58,0)</f>
        <v>72</v>
      </c>
      <c r="AR53">
        <f>VLOOKUP($B53,$B$2:$AE$13369,COLUMN()*2-81,0)</f>
        <v>2.4700000000000002</v>
      </c>
      <c r="AS53">
        <f>VLOOKUP($B53,$B$2:$AE$13369,COLUMN()*2-81,0)</f>
        <v>1.62</v>
      </c>
      <c r="AT53">
        <f>VLOOKUP($B53,$B$2:$AE$13369,COLUMN()*2-81,0)</f>
        <v>1.74</v>
      </c>
      <c r="AU53">
        <f>VLOOKUP($B53,$B$2:$AE$13369,COLUMN()*2-81,0)</f>
        <v>1.87</v>
      </c>
      <c r="AV53">
        <f>VLOOKUP($B53,$B$2:$AE$13369,COLUMN()*2-81,0)</f>
        <v>2.4300000000000002</v>
      </c>
      <c r="AW53">
        <f>VLOOKUP($B53,$B$2:$AE$13369,COLUMN()*2-81,0)</f>
        <v>2.0099999999999998</v>
      </c>
      <c r="AX53">
        <f>VLOOKUP($B53,$B$2:$AE$13369,COLUMN()*2-81,0)</f>
        <v>1.44</v>
      </c>
      <c r="AY53">
        <f>VLOOKUP($B53,$B$2:$AE$13369,COLUMN()*2-81,0)</f>
        <v>2.56</v>
      </c>
      <c r="AZ53">
        <f>VLOOKUP($B53,$B$2:$AE$13369,COLUMN()*2-81,0)</f>
        <v>0.83</v>
      </c>
      <c r="BA53">
        <f>VLOOKUP($B53,$B$2:$AE$13369,COLUMN()*2-81,0)</f>
        <v>1.2</v>
      </c>
      <c r="BB53">
        <f>VLOOKUP($B53,$B$2:$AE$13369,COLUMN()*2-81,0)</f>
        <v>1.37</v>
      </c>
      <c r="BC53">
        <f>VLOOKUP($B53,$B$2:$AE$13369,COLUMN()*2-81,0)</f>
        <v>2.4</v>
      </c>
      <c r="BD53">
        <f>MAX(AR53:BC53)</f>
        <v>2.56</v>
      </c>
      <c r="BE53">
        <f>MAX(AF53:AQ53)</f>
        <v>86</v>
      </c>
      <c r="BF53">
        <f>SUM(AR53:BC53)</f>
        <v>21.939999999999998</v>
      </c>
      <c r="BG53">
        <f>SUM(AF53:AQ53)</f>
        <v>903</v>
      </c>
      <c r="BH53" t="b">
        <f>OR(AND(BD53-2.5-0.3*(E53-4.5)&gt;0,BE53&gt;44),AND(BG53&gt;399,IFERROR((BF53/BG53)&gt;0.055,FALSE)))</f>
        <v>1</v>
      </c>
      <c r="BI53" t="str">
        <f>A53&amp;E53</f>
        <v>D4.6</v>
      </c>
      <c r="BJ53" t="str">
        <f>A53&amp;ROUND(E53*2,0)/2&amp;F53</f>
        <v>D4.5Leicester</v>
      </c>
    </row>
    <row r="54" spans="1:62" x14ac:dyDescent="0.2">
      <c r="A54" t="s">
        <v>22</v>
      </c>
      <c r="B54">
        <v>36</v>
      </c>
      <c r="C54" t="s">
        <v>45</v>
      </c>
      <c r="D54">
        <v>4.7</v>
      </c>
      <c r="E54">
        <v>4.7</v>
      </c>
      <c r="F54" t="s">
        <v>43</v>
      </c>
      <c r="G54">
        <v>74</v>
      </c>
      <c r="H54">
        <v>2.2200000000000002</v>
      </c>
      <c r="I54">
        <v>67</v>
      </c>
      <c r="J54">
        <v>1.89</v>
      </c>
      <c r="K54">
        <v>65</v>
      </c>
      <c r="L54">
        <v>3.28</v>
      </c>
      <c r="M54">
        <v>62</v>
      </c>
      <c r="N54">
        <v>1.95</v>
      </c>
      <c r="O54">
        <v>64</v>
      </c>
      <c r="P54">
        <v>3.24</v>
      </c>
      <c r="Q54">
        <v>62</v>
      </c>
      <c r="R54">
        <v>3.59</v>
      </c>
      <c r="S54">
        <v>61</v>
      </c>
      <c r="T54">
        <v>2.74</v>
      </c>
      <c r="U54">
        <v>61</v>
      </c>
      <c r="V54">
        <v>1.99</v>
      </c>
      <c r="W54">
        <v>60</v>
      </c>
      <c r="X54">
        <v>2.21</v>
      </c>
      <c r="Y54">
        <v>58</v>
      </c>
      <c r="Z54">
        <v>2.63</v>
      </c>
      <c r="AA54">
        <v>61</v>
      </c>
      <c r="AB54">
        <v>3.55</v>
      </c>
      <c r="AC54">
        <v>62</v>
      </c>
      <c r="AD54">
        <v>2.82</v>
      </c>
      <c r="AE54">
        <v>0.01</v>
      </c>
      <c r="AF54">
        <f>VLOOKUP($B54,$B$2:$AE$13369,COLUMN()*2-58,0)</f>
        <v>74</v>
      </c>
      <c r="AG54">
        <f>VLOOKUP($B54,$B$2:$AE$13369,COLUMN()*2-58,0)</f>
        <v>67</v>
      </c>
      <c r="AH54">
        <f>VLOOKUP($B54,$B$2:$AE$13369,COLUMN()*2-58,0)</f>
        <v>65</v>
      </c>
      <c r="AI54">
        <f>VLOOKUP($B54,$B$2:$AE$13369,COLUMN()*2-58,0)</f>
        <v>62</v>
      </c>
      <c r="AJ54">
        <f>VLOOKUP($B54,$B$2:$AE$13369,COLUMN()*2-58,0)</f>
        <v>64</v>
      </c>
      <c r="AK54">
        <f>VLOOKUP($B54,$B$2:$AE$13369,COLUMN()*2-58,0)</f>
        <v>62</v>
      </c>
      <c r="AL54">
        <f>VLOOKUP($B54,$B$2:$AE$13369,COLUMN()*2-58,0)</f>
        <v>61</v>
      </c>
      <c r="AM54">
        <f>VLOOKUP($B54,$B$2:$AE$13369,COLUMN()*2-58,0)</f>
        <v>61</v>
      </c>
      <c r="AN54">
        <f>VLOOKUP($B54,$B$2:$AE$13369,COLUMN()*2-58,0)</f>
        <v>60</v>
      </c>
      <c r="AO54">
        <f>VLOOKUP($B54,$B$2:$AE$13369,COLUMN()*2-58,0)</f>
        <v>58</v>
      </c>
      <c r="AP54">
        <f>VLOOKUP($B54,$B$2:$AE$13369,COLUMN()*2-58,0)</f>
        <v>61</v>
      </c>
      <c r="AQ54">
        <f>VLOOKUP($B54,$B$2:$AE$13369,COLUMN()*2-58,0)</f>
        <v>62</v>
      </c>
      <c r="AR54">
        <f>VLOOKUP($B54,$B$2:$AE$13369,COLUMN()*2-81,0)</f>
        <v>2.2200000000000002</v>
      </c>
      <c r="AS54">
        <f>VLOOKUP($B54,$B$2:$AE$13369,COLUMN()*2-81,0)</f>
        <v>1.89</v>
      </c>
      <c r="AT54">
        <f>VLOOKUP($B54,$B$2:$AE$13369,COLUMN()*2-81,0)</f>
        <v>3.28</v>
      </c>
      <c r="AU54">
        <f>VLOOKUP($B54,$B$2:$AE$13369,COLUMN()*2-81,0)</f>
        <v>1.95</v>
      </c>
      <c r="AV54">
        <f>VLOOKUP($B54,$B$2:$AE$13369,COLUMN()*2-81,0)</f>
        <v>3.24</v>
      </c>
      <c r="AW54">
        <f>VLOOKUP($B54,$B$2:$AE$13369,COLUMN()*2-81,0)</f>
        <v>3.59</v>
      </c>
      <c r="AX54">
        <f>VLOOKUP($B54,$B$2:$AE$13369,COLUMN()*2-81,0)</f>
        <v>2.74</v>
      </c>
      <c r="AY54">
        <f>VLOOKUP($B54,$B$2:$AE$13369,COLUMN()*2-81,0)</f>
        <v>1.99</v>
      </c>
      <c r="AZ54">
        <f>VLOOKUP($B54,$B$2:$AE$13369,COLUMN()*2-81,0)</f>
        <v>2.21</v>
      </c>
      <c r="BA54">
        <f>VLOOKUP($B54,$B$2:$AE$13369,COLUMN()*2-81,0)</f>
        <v>2.63</v>
      </c>
      <c r="BB54">
        <f>VLOOKUP($B54,$B$2:$AE$13369,COLUMN()*2-81,0)</f>
        <v>3.55</v>
      </c>
      <c r="BC54">
        <f>VLOOKUP($B54,$B$2:$AE$13369,COLUMN()*2-81,0)</f>
        <v>2.82</v>
      </c>
      <c r="BD54">
        <f>MAX(AR54:BC54)</f>
        <v>3.59</v>
      </c>
      <c r="BE54">
        <f>MAX(AF54:AQ54)</f>
        <v>74</v>
      </c>
      <c r="BF54">
        <f>SUM(AR54:BC54)</f>
        <v>32.11</v>
      </c>
      <c r="BG54">
        <f>SUM(AF54:AQ54)</f>
        <v>757</v>
      </c>
      <c r="BH54" t="b">
        <f>OR(AND(BD54-2.5-0.3*(E54-4.5)&gt;0,BE54&gt;44),AND(BG54&gt;399,IFERROR((BF54/BG54)&gt;0.055,FALSE)))</f>
        <v>1</v>
      </c>
      <c r="BI54" t="str">
        <f>A54&amp;E54</f>
        <v>D4.7</v>
      </c>
      <c r="BJ54" t="str">
        <f>A54&amp;ROUND(E54*2,0)/2&amp;F54</f>
        <v>D4.5Aston Villa</v>
      </c>
    </row>
    <row r="55" spans="1:62" x14ac:dyDescent="0.2">
      <c r="A55" t="s">
        <v>22</v>
      </c>
      <c r="B55">
        <v>255</v>
      </c>
      <c r="C55" t="s">
        <v>121</v>
      </c>
      <c r="D55">
        <v>4.7</v>
      </c>
      <c r="E55">
        <v>4.7</v>
      </c>
      <c r="F55" t="s">
        <v>36</v>
      </c>
      <c r="G55">
        <v>85</v>
      </c>
      <c r="H55">
        <v>3.16</v>
      </c>
      <c r="I55">
        <v>81</v>
      </c>
      <c r="J55">
        <v>2.58</v>
      </c>
      <c r="K55">
        <v>79</v>
      </c>
      <c r="L55">
        <v>3.21</v>
      </c>
      <c r="M55">
        <v>78</v>
      </c>
      <c r="N55">
        <v>1.47</v>
      </c>
      <c r="O55">
        <v>75</v>
      </c>
      <c r="P55">
        <v>2.48</v>
      </c>
      <c r="Q55">
        <v>76</v>
      </c>
      <c r="R55">
        <v>2.0699999999999998</v>
      </c>
      <c r="S55">
        <v>75</v>
      </c>
      <c r="T55">
        <v>1.24</v>
      </c>
      <c r="U55">
        <v>75</v>
      </c>
      <c r="V55">
        <v>3.27</v>
      </c>
      <c r="W55">
        <v>73</v>
      </c>
      <c r="X55">
        <v>1.48</v>
      </c>
      <c r="Y55">
        <v>73</v>
      </c>
      <c r="Z55">
        <v>2.62</v>
      </c>
      <c r="AA55">
        <v>73</v>
      </c>
      <c r="AB55">
        <v>3.13</v>
      </c>
      <c r="AC55">
        <v>73</v>
      </c>
      <c r="AD55">
        <v>2.16</v>
      </c>
      <c r="AE55">
        <v>0.04</v>
      </c>
      <c r="AF55">
        <f>VLOOKUP($B55,$B$2:$AE$13369,COLUMN()*2-58,0)</f>
        <v>85</v>
      </c>
      <c r="AG55">
        <f>VLOOKUP($B55,$B$2:$AE$13369,COLUMN()*2-58,0)</f>
        <v>81</v>
      </c>
      <c r="AH55">
        <f>VLOOKUP($B55,$B$2:$AE$13369,COLUMN()*2-58,0)</f>
        <v>79</v>
      </c>
      <c r="AI55">
        <f>VLOOKUP($B55,$B$2:$AE$13369,COLUMN()*2-58,0)</f>
        <v>78</v>
      </c>
      <c r="AJ55">
        <f>VLOOKUP($B55,$B$2:$AE$13369,COLUMN()*2-58,0)</f>
        <v>75</v>
      </c>
      <c r="AK55">
        <f>VLOOKUP($B55,$B$2:$AE$13369,COLUMN()*2-58,0)</f>
        <v>76</v>
      </c>
      <c r="AL55">
        <f>VLOOKUP($B55,$B$2:$AE$13369,COLUMN()*2-58,0)</f>
        <v>75</v>
      </c>
      <c r="AM55">
        <f>VLOOKUP($B55,$B$2:$AE$13369,COLUMN()*2-58,0)</f>
        <v>75</v>
      </c>
      <c r="AN55">
        <f>VLOOKUP($B55,$B$2:$AE$13369,COLUMN()*2-58,0)</f>
        <v>73</v>
      </c>
      <c r="AO55">
        <f>VLOOKUP($B55,$B$2:$AE$13369,COLUMN()*2-58,0)</f>
        <v>73</v>
      </c>
      <c r="AP55">
        <f>VLOOKUP($B55,$B$2:$AE$13369,COLUMN()*2-58,0)</f>
        <v>73</v>
      </c>
      <c r="AQ55">
        <f>VLOOKUP($B55,$B$2:$AE$13369,COLUMN()*2-58,0)</f>
        <v>73</v>
      </c>
      <c r="AR55">
        <f>VLOOKUP($B55,$B$2:$AE$13369,COLUMN()*2-81,0)</f>
        <v>3.16</v>
      </c>
      <c r="AS55">
        <f>VLOOKUP($B55,$B$2:$AE$13369,COLUMN()*2-81,0)</f>
        <v>2.58</v>
      </c>
      <c r="AT55">
        <f>VLOOKUP($B55,$B$2:$AE$13369,COLUMN()*2-81,0)</f>
        <v>3.21</v>
      </c>
      <c r="AU55">
        <f>VLOOKUP($B55,$B$2:$AE$13369,COLUMN()*2-81,0)</f>
        <v>1.47</v>
      </c>
      <c r="AV55">
        <f>VLOOKUP($B55,$B$2:$AE$13369,COLUMN()*2-81,0)</f>
        <v>2.48</v>
      </c>
      <c r="AW55">
        <f>VLOOKUP($B55,$B$2:$AE$13369,COLUMN()*2-81,0)</f>
        <v>2.0699999999999998</v>
      </c>
      <c r="AX55">
        <f>VLOOKUP($B55,$B$2:$AE$13369,COLUMN()*2-81,0)</f>
        <v>1.24</v>
      </c>
      <c r="AY55">
        <f>VLOOKUP($B55,$B$2:$AE$13369,COLUMN()*2-81,0)</f>
        <v>3.27</v>
      </c>
      <c r="AZ55">
        <f>VLOOKUP($B55,$B$2:$AE$13369,COLUMN()*2-81,0)</f>
        <v>1.48</v>
      </c>
      <c r="BA55">
        <f>VLOOKUP($B55,$B$2:$AE$13369,COLUMN()*2-81,0)</f>
        <v>2.62</v>
      </c>
      <c r="BB55">
        <f>VLOOKUP($B55,$B$2:$AE$13369,COLUMN()*2-81,0)</f>
        <v>3.13</v>
      </c>
      <c r="BC55">
        <f>VLOOKUP($B55,$B$2:$AE$13369,COLUMN()*2-81,0)</f>
        <v>2.16</v>
      </c>
      <c r="BD55">
        <f>MAX(AR55:BC55)</f>
        <v>3.27</v>
      </c>
      <c r="BE55">
        <f>MAX(AF55:AQ55)</f>
        <v>85</v>
      </c>
      <c r="BF55">
        <f>SUM(AR55:BC55)</f>
        <v>28.87</v>
      </c>
      <c r="BG55">
        <f>SUM(AF55:AQ55)</f>
        <v>916</v>
      </c>
      <c r="BH55" t="b">
        <f>OR(AND(BD55-2.5-0.3*(E55-4.5)&gt;0,BE55&gt;44),AND(BG55&gt;399,IFERROR((BF55/BG55)&gt;0.055,FALSE)))</f>
        <v>1</v>
      </c>
      <c r="BI55" t="str">
        <f>A55&amp;E55</f>
        <v>D4.7</v>
      </c>
      <c r="BJ55" t="str">
        <f>A55&amp;ROUND(E55*2,0)/2&amp;F55</f>
        <v>D4.5Fulham</v>
      </c>
    </row>
    <row r="56" spans="1:62" x14ac:dyDescent="0.2">
      <c r="A56" t="s">
        <v>22</v>
      </c>
      <c r="B56">
        <v>506</v>
      </c>
      <c r="C56" t="s">
        <v>189</v>
      </c>
      <c r="D56">
        <v>4.7</v>
      </c>
      <c r="E56">
        <v>4.7</v>
      </c>
      <c r="F56" t="s">
        <v>62</v>
      </c>
      <c r="G56">
        <v>88</v>
      </c>
      <c r="H56">
        <v>2.69</v>
      </c>
      <c r="I56">
        <v>84</v>
      </c>
      <c r="J56">
        <v>3.54</v>
      </c>
      <c r="K56">
        <v>82</v>
      </c>
      <c r="L56">
        <v>1.29</v>
      </c>
      <c r="M56">
        <v>79</v>
      </c>
      <c r="N56">
        <v>2.85</v>
      </c>
      <c r="O56">
        <v>78</v>
      </c>
      <c r="P56">
        <v>2.16</v>
      </c>
      <c r="Q56">
        <v>76</v>
      </c>
      <c r="R56">
        <v>2.0699999999999998</v>
      </c>
      <c r="S56">
        <v>76</v>
      </c>
      <c r="T56">
        <v>2.69</v>
      </c>
      <c r="U56">
        <v>74</v>
      </c>
      <c r="V56">
        <v>1.75</v>
      </c>
      <c r="W56">
        <v>75</v>
      </c>
      <c r="X56">
        <v>2.46</v>
      </c>
      <c r="Y56">
        <v>73</v>
      </c>
      <c r="Z56">
        <v>2.9</v>
      </c>
      <c r="AA56">
        <v>75</v>
      </c>
      <c r="AB56">
        <v>2.44</v>
      </c>
      <c r="AC56">
        <v>77</v>
      </c>
      <c r="AD56">
        <v>1.65</v>
      </c>
      <c r="AE56">
        <v>0.02</v>
      </c>
      <c r="AF56">
        <f>VLOOKUP($B56,$B$2:$AE$13369,COLUMN()*2-58,0)</f>
        <v>88</v>
      </c>
      <c r="AG56">
        <f>VLOOKUP($B56,$B$2:$AE$13369,COLUMN()*2-58,0)</f>
        <v>84</v>
      </c>
      <c r="AH56">
        <f>VLOOKUP($B56,$B$2:$AE$13369,COLUMN()*2-58,0)</f>
        <v>82</v>
      </c>
      <c r="AI56">
        <f>VLOOKUP($B56,$B$2:$AE$13369,COLUMN()*2-58,0)</f>
        <v>79</v>
      </c>
      <c r="AJ56">
        <f>VLOOKUP($B56,$B$2:$AE$13369,COLUMN()*2-58,0)</f>
        <v>78</v>
      </c>
      <c r="AK56">
        <f>VLOOKUP($B56,$B$2:$AE$13369,COLUMN()*2-58,0)</f>
        <v>76</v>
      </c>
      <c r="AL56">
        <f>VLOOKUP($B56,$B$2:$AE$13369,COLUMN()*2-58,0)</f>
        <v>76</v>
      </c>
      <c r="AM56">
        <f>VLOOKUP($B56,$B$2:$AE$13369,COLUMN()*2-58,0)</f>
        <v>74</v>
      </c>
      <c r="AN56">
        <f>VLOOKUP($B56,$B$2:$AE$13369,COLUMN()*2-58,0)</f>
        <v>75</v>
      </c>
      <c r="AO56">
        <f>VLOOKUP($B56,$B$2:$AE$13369,COLUMN()*2-58,0)</f>
        <v>73</v>
      </c>
      <c r="AP56">
        <f>VLOOKUP($B56,$B$2:$AE$13369,COLUMN()*2-58,0)</f>
        <v>75</v>
      </c>
      <c r="AQ56">
        <f>VLOOKUP($B56,$B$2:$AE$13369,COLUMN()*2-58,0)</f>
        <v>77</v>
      </c>
      <c r="AR56">
        <f>VLOOKUP($B56,$B$2:$AE$13369,COLUMN()*2-81,0)</f>
        <v>2.69</v>
      </c>
      <c r="AS56">
        <f>VLOOKUP($B56,$B$2:$AE$13369,COLUMN()*2-81,0)</f>
        <v>3.54</v>
      </c>
      <c r="AT56">
        <f>VLOOKUP($B56,$B$2:$AE$13369,COLUMN()*2-81,0)</f>
        <v>1.29</v>
      </c>
      <c r="AU56">
        <f>VLOOKUP($B56,$B$2:$AE$13369,COLUMN()*2-81,0)</f>
        <v>2.85</v>
      </c>
      <c r="AV56">
        <f>VLOOKUP($B56,$B$2:$AE$13369,COLUMN()*2-81,0)</f>
        <v>2.16</v>
      </c>
      <c r="AW56">
        <f>VLOOKUP($B56,$B$2:$AE$13369,COLUMN()*2-81,0)</f>
        <v>2.0699999999999998</v>
      </c>
      <c r="AX56">
        <f>VLOOKUP($B56,$B$2:$AE$13369,COLUMN()*2-81,0)</f>
        <v>2.69</v>
      </c>
      <c r="AY56">
        <f>VLOOKUP($B56,$B$2:$AE$13369,COLUMN()*2-81,0)</f>
        <v>1.75</v>
      </c>
      <c r="AZ56">
        <f>VLOOKUP($B56,$B$2:$AE$13369,COLUMN()*2-81,0)</f>
        <v>2.46</v>
      </c>
      <c r="BA56">
        <f>VLOOKUP($B56,$B$2:$AE$13369,COLUMN()*2-81,0)</f>
        <v>2.9</v>
      </c>
      <c r="BB56">
        <f>VLOOKUP($B56,$B$2:$AE$13369,COLUMN()*2-81,0)</f>
        <v>2.44</v>
      </c>
      <c r="BC56">
        <f>VLOOKUP($B56,$B$2:$AE$13369,COLUMN()*2-81,0)</f>
        <v>1.65</v>
      </c>
      <c r="BD56">
        <f>MAX(AR56:BC56)</f>
        <v>3.54</v>
      </c>
      <c r="BE56">
        <f>MAX(AF56:AQ56)</f>
        <v>88</v>
      </c>
      <c r="BF56">
        <f>SUM(AR56:BC56)</f>
        <v>28.490000000000002</v>
      </c>
      <c r="BG56">
        <f>SUM(AF56:AQ56)</f>
        <v>937</v>
      </c>
      <c r="BH56" t="b">
        <f>OR(AND(BD56-2.5-0.3*(E56-4.5)&gt;0,BE56&gt;44),AND(BG56&gt;399,IFERROR((BF56/BG56)&gt;0.055,FALSE)))</f>
        <v>1</v>
      </c>
      <c r="BI56" t="str">
        <f>A56&amp;E56</f>
        <v>D4.7</v>
      </c>
      <c r="BJ56" t="str">
        <f>A56&amp;ROUND(E56*2,0)/2&amp;F56</f>
        <v>D4.5Spurs</v>
      </c>
    </row>
    <row r="57" spans="1:62" x14ac:dyDescent="0.2">
      <c r="A57" t="s">
        <v>22</v>
      </c>
      <c r="B57">
        <v>355</v>
      </c>
      <c r="C57" t="s">
        <v>153</v>
      </c>
      <c r="D57">
        <v>4.8</v>
      </c>
      <c r="E57">
        <v>4.8</v>
      </c>
      <c r="F57" t="s">
        <v>145</v>
      </c>
      <c r="G57">
        <v>70</v>
      </c>
      <c r="H57">
        <v>3.14</v>
      </c>
      <c r="I57">
        <v>62</v>
      </c>
      <c r="J57">
        <v>2.65</v>
      </c>
      <c r="K57">
        <v>59</v>
      </c>
      <c r="L57">
        <v>2.57</v>
      </c>
      <c r="M57">
        <v>59</v>
      </c>
      <c r="N57">
        <v>1.96</v>
      </c>
      <c r="O57">
        <v>60</v>
      </c>
      <c r="P57">
        <v>3.32</v>
      </c>
      <c r="Q57">
        <v>58</v>
      </c>
      <c r="R57">
        <v>2.73</v>
      </c>
      <c r="S57">
        <v>56</v>
      </c>
      <c r="T57">
        <v>2.71</v>
      </c>
      <c r="U57">
        <v>59</v>
      </c>
      <c r="V57">
        <v>2.39</v>
      </c>
      <c r="W57">
        <v>58</v>
      </c>
      <c r="X57">
        <v>3.22</v>
      </c>
      <c r="Y57">
        <v>57</v>
      </c>
      <c r="Z57">
        <v>2.99</v>
      </c>
      <c r="AA57">
        <v>58</v>
      </c>
      <c r="AB57">
        <v>3.12</v>
      </c>
      <c r="AC57">
        <v>58</v>
      </c>
      <c r="AD57">
        <v>2.68</v>
      </c>
      <c r="AE57">
        <v>0.62</v>
      </c>
      <c r="AF57">
        <f>VLOOKUP($B57,$B$2:$AE$13369,COLUMN()*2-58,0)</f>
        <v>70</v>
      </c>
      <c r="AG57">
        <f>VLOOKUP($B57,$B$2:$AE$13369,COLUMN()*2-58,0)</f>
        <v>62</v>
      </c>
      <c r="AH57">
        <f>VLOOKUP($B57,$B$2:$AE$13369,COLUMN()*2-58,0)</f>
        <v>59</v>
      </c>
      <c r="AI57">
        <f>VLOOKUP($B57,$B$2:$AE$13369,COLUMN()*2-58,0)</f>
        <v>59</v>
      </c>
      <c r="AJ57">
        <f>VLOOKUP($B57,$B$2:$AE$13369,COLUMN()*2-58,0)</f>
        <v>60</v>
      </c>
      <c r="AK57">
        <f>VLOOKUP($B57,$B$2:$AE$13369,COLUMN()*2-58,0)</f>
        <v>58</v>
      </c>
      <c r="AL57">
        <f>VLOOKUP($B57,$B$2:$AE$13369,COLUMN()*2-58,0)</f>
        <v>56</v>
      </c>
      <c r="AM57">
        <f>VLOOKUP($B57,$B$2:$AE$13369,COLUMN()*2-58,0)</f>
        <v>59</v>
      </c>
      <c r="AN57">
        <f>VLOOKUP($B57,$B$2:$AE$13369,COLUMN()*2-58,0)</f>
        <v>58</v>
      </c>
      <c r="AO57">
        <f>VLOOKUP($B57,$B$2:$AE$13369,COLUMN()*2-58,0)</f>
        <v>57</v>
      </c>
      <c r="AP57">
        <f>VLOOKUP($B57,$B$2:$AE$13369,COLUMN()*2-58,0)</f>
        <v>58</v>
      </c>
      <c r="AQ57">
        <f>VLOOKUP($B57,$B$2:$AE$13369,COLUMN()*2-58,0)</f>
        <v>58</v>
      </c>
      <c r="AR57">
        <f>VLOOKUP($B57,$B$2:$AE$13369,COLUMN()*2-81,0)</f>
        <v>3.14</v>
      </c>
      <c r="AS57">
        <f>VLOOKUP($B57,$B$2:$AE$13369,COLUMN()*2-81,0)</f>
        <v>2.65</v>
      </c>
      <c r="AT57">
        <f>VLOOKUP($B57,$B$2:$AE$13369,COLUMN()*2-81,0)</f>
        <v>2.57</v>
      </c>
      <c r="AU57">
        <f>VLOOKUP($B57,$B$2:$AE$13369,COLUMN()*2-81,0)</f>
        <v>1.96</v>
      </c>
      <c r="AV57">
        <f>VLOOKUP($B57,$B$2:$AE$13369,COLUMN()*2-81,0)</f>
        <v>3.32</v>
      </c>
      <c r="AW57">
        <f>VLOOKUP($B57,$B$2:$AE$13369,COLUMN()*2-81,0)</f>
        <v>2.73</v>
      </c>
      <c r="AX57">
        <f>VLOOKUP($B57,$B$2:$AE$13369,COLUMN()*2-81,0)</f>
        <v>2.71</v>
      </c>
      <c r="AY57">
        <f>VLOOKUP($B57,$B$2:$AE$13369,COLUMN()*2-81,0)</f>
        <v>2.39</v>
      </c>
      <c r="AZ57">
        <f>VLOOKUP($B57,$B$2:$AE$13369,COLUMN()*2-81,0)</f>
        <v>3.22</v>
      </c>
      <c r="BA57">
        <f>VLOOKUP($B57,$B$2:$AE$13369,COLUMN()*2-81,0)</f>
        <v>2.99</v>
      </c>
      <c r="BB57">
        <f>VLOOKUP($B57,$B$2:$AE$13369,COLUMN()*2-81,0)</f>
        <v>3.12</v>
      </c>
      <c r="BC57">
        <f>VLOOKUP($B57,$B$2:$AE$13369,COLUMN()*2-81,0)</f>
        <v>2.68</v>
      </c>
      <c r="BD57">
        <f>MAX(AR57:BC57)</f>
        <v>3.32</v>
      </c>
      <c r="BE57">
        <f>MAX(AF57:AQ57)</f>
        <v>70</v>
      </c>
      <c r="BF57">
        <f>SUM(AR57:BC57)</f>
        <v>33.480000000000004</v>
      </c>
      <c r="BG57">
        <f>SUM(AF57:AQ57)</f>
        <v>714</v>
      </c>
      <c r="BH57" t="b">
        <f>OR(AND(BD57-2.5-0.3*(E57-4.5)&gt;0,BE57&gt;44),AND(BG57&gt;399,IFERROR((BF57/BG57)&gt;0.055,FALSE)))</f>
        <v>1</v>
      </c>
      <c r="BI57" t="str">
        <f>A57&amp;E57</f>
        <v>D4.8</v>
      </c>
      <c r="BJ57" t="str">
        <f>A57&amp;ROUND(E57*2,0)/2&amp;F57</f>
        <v>D5Man City</v>
      </c>
    </row>
    <row r="58" spans="1:62" x14ac:dyDescent="0.2">
      <c r="A58" t="s">
        <v>22</v>
      </c>
      <c r="B58">
        <v>211</v>
      </c>
      <c r="C58" t="s">
        <v>105</v>
      </c>
      <c r="D58">
        <v>4.8</v>
      </c>
      <c r="E58">
        <v>4.8</v>
      </c>
      <c r="F58" t="s">
        <v>27</v>
      </c>
      <c r="G58">
        <v>88</v>
      </c>
      <c r="H58">
        <v>3.14</v>
      </c>
      <c r="I58">
        <v>83</v>
      </c>
      <c r="J58">
        <v>3.48</v>
      </c>
      <c r="K58">
        <v>82</v>
      </c>
      <c r="L58">
        <v>2.21</v>
      </c>
      <c r="M58">
        <v>78</v>
      </c>
      <c r="N58">
        <v>2.82</v>
      </c>
      <c r="O58">
        <v>77</v>
      </c>
      <c r="P58">
        <v>3.01</v>
      </c>
      <c r="Q58">
        <v>76</v>
      </c>
      <c r="R58">
        <v>1.83</v>
      </c>
      <c r="S58">
        <v>75</v>
      </c>
      <c r="T58">
        <v>2.12</v>
      </c>
      <c r="U58">
        <v>75</v>
      </c>
      <c r="V58">
        <v>2.23</v>
      </c>
      <c r="W58">
        <v>75</v>
      </c>
      <c r="X58">
        <v>2.31</v>
      </c>
      <c r="Y58">
        <v>76</v>
      </c>
      <c r="Z58">
        <v>3.63</v>
      </c>
      <c r="AA58">
        <v>76</v>
      </c>
      <c r="AB58">
        <v>2.31</v>
      </c>
      <c r="AC58">
        <v>79</v>
      </c>
      <c r="AD58">
        <v>3.12</v>
      </c>
      <c r="AE58">
        <v>0</v>
      </c>
      <c r="AF58">
        <f>VLOOKUP($B58,$B$2:$AE$13369,COLUMN()*2-58,0)</f>
        <v>88</v>
      </c>
      <c r="AG58">
        <f>VLOOKUP($B58,$B$2:$AE$13369,COLUMN()*2-58,0)</f>
        <v>83</v>
      </c>
      <c r="AH58">
        <f>VLOOKUP($B58,$B$2:$AE$13369,COLUMN()*2-58,0)</f>
        <v>82</v>
      </c>
      <c r="AI58">
        <f>VLOOKUP($B58,$B$2:$AE$13369,COLUMN()*2-58,0)</f>
        <v>78</v>
      </c>
      <c r="AJ58">
        <f>VLOOKUP($B58,$B$2:$AE$13369,COLUMN()*2-58,0)</f>
        <v>77</v>
      </c>
      <c r="AK58">
        <f>VLOOKUP($B58,$B$2:$AE$13369,COLUMN()*2-58,0)</f>
        <v>76</v>
      </c>
      <c r="AL58">
        <f>VLOOKUP($B58,$B$2:$AE$13369,COLUMN()*2-58,0)</f>
        <v>75</v>
      </c>
      <c r="AM58">
        <f>VLOOKUP($B58,$B$2:$AE$13369,COLUMN()*2-58,0)</f>
        <v>75</v>
      </c>
      <c r="AN58">
        <f>VLOOKUP($B58,$B$2:$AE$13369,COLUMN()*2-58,0)</f>
        <v>75</v>
      </c>
      <c r="AO58">
        <f>VLOOKUP($B58,$B$2:$AE$13369,COLUMN()*2-58,0)</f>
        <v>76</v>
      </c>
      <c r="AP58">
        <f>VLOOKUP($B58,$B$2:$AE$13369,COLUMN()*2-58,0)</f>
        <v>76</v>
      </c>
      <c r="AQ58">
        <f>VLOOKUP($B58,$B$2:$AE$13369,COLUMN()*2-58,0)</f>
        <v>79</v>
      </c>
      <c r="AR58">
        <f>VLOOKUP($B58,$B$2:$AE$13369,COLUMN()*2-81,0)</f>
        <v>3.14</v>
      </c>
      <c r="AS58">
        <f>VLOOKUP($B58,$B$2:$AE$13369,COLUMN()*2-81,0)</f>
        <v>3.48</v>
      </c>
      <c r="AT58">
        <f>VLOOKUP($B58,$B$2:$AE$13369,COLUMN()*2-81,0)</f>
        <v>2.21</v>
      </c>
      <c r="AU58">
        <f>VLOOKUP($B58,$B$2:$AE$13369,COLUMN()*2-81,0)</f>
        <v>2.82</v>
      </c>
      <c r="AV58">
        <f>VLOOKUP($B58,$B$2:$AE$13369,COLUMN()*2-81,0)</f>
        <v>3.01</v>
      </c>
      <c r="AW58">
        <f>VLOOKUP($B58,$B$2:$AE$13369,COLUMN()*2-81,0)</f>
        <v>1.83</v>
      </c>
      <c r="AX58">
        <f>VLOOKUP($B58,$B$2:$AE$13369,COLUMN()*2-81,0)</f>
        <v>2.12</v>
      </c>
      <c r="AY58">
        <f>VLOOKUP($B58,$B$2:$AE$13369,COLUMN()*2-81,0)</f>
        <v>2.23</v>
      </c>
      <c r="AZ58">
        <f>VLOOKUP($B58,$B$2:$AE$13369,COLUMN()*2-81,0)</f>
        <v>2.31</v>
      </c>
      <c r="BA58">
        <f>VLOOKUP($B58,$B$2:$AE$13369,COLUMN()*2-81,0)</f>
        <v>3.63</v>
      </c>
      <c r="BB58">
        <f>VLOOKUP($B58,$B$2:$AE$13369,COLUMN()*2-81,0)</f>
        <v>2.31</v>
      </c>
      <c r="BC58">
        <f>VLOOKUP($B58,$B$2:$AE$13369,COLUMN()*2-81,0)</f>
        <v>3.12</v>
      </c>
      <c r="BD58">
        <f>MAX(AR58:BC58)</f>
        <v>3.63</v>
      </c>
      <c r="BE58">
        <f>MAX(AF58:AQ58)</f>
        <v>88</v>
      </c>
      <c r="BF58">
        <f>SUM(AR58:BC58)</f>
        <v>32.21</v>
      </c>
      <c r="BG58">
        <f>SUM(AF58:AQ58)</f>
        <v>940</v>
      </c>
      <c r="BH58" t="b">
        <f>OR(AND(BD58-2.5-0.3*(E58-4.5)&gt;0,BE58&gt;44),AND(BG58&gt;399,IFERROR((BF58/BG58)&gt;0.055,FALSE)))</f>
        <v>1</v>
      </c>
      <c r="BI58" t="str">
        <f>A58&amp;E58</f>
        <v>D4.8</v>
      </c>
      <c r="BJ58" t="str">
        <f>A58&amp;ROUND(E58*2,0)/2&amp;F58</f>
        <v>D5Crystal Palace</v>
      </c>
    </row>
    <row r="59" spans="1:62" x14ac:dyDescent="0.2">
      <c r="A59" t="s">
        <v>22</v>
      </c>
      <c r="B59">
        <v>79</v>
      </c>
      <c r="C59" t="s">
        <v>60</v>
      </c>
      <c r="D59">
        <v>4.8</v>
      </c>
      <c r="E59">
        <v>4.8</v>
      </c>
      <c r="F59" t="s">
        <v>54</v>
      </c>
      <c r="G59">
        <v>82</v>
      </c>
      <c r="H59">
        <v>1.74</v>
      </c>
      <c r="I59">
        <v>82</v>
      </c>
      <c r="J59">
        <v>2.5</v>
      </c>
      <c r="K59">
        <v>77</v>
      </c>
      <c r="L59">
        <v>2.48</v>
      </c>
      <c r="M59">
        <v>73</v>
      </c>
      <c r="N59">
        <v>2.35</v>
      </c>
      <c r="O59">
        <v>70</v>
      </c>
      <c r="P59">
        <v>1.78</v>
      </c>
      <c r="Q59">
        <v>69</v>
      </c>
      <c r="R59">
        <v>2.35</v>
      </c>
      <c r="S59">
        <v>69</v>
      </c>
      <c r="T59">
        <v>2.5</v>
      </c>
      <c r="U59">
        <v>69</v>
      </c>
      <c r="V59">
        <v>1.61</v>
      </c>
      <c r="W59">
        <v>69</v>
      </c>
      <c r="X59">
        <v>2.61</v>
      </c>
      <c r="Y59">
        <v>71</v>
      </c>
      <c r="Z59">
        <v>2.0699999999999998</v>
      </c>
      <c r="AA59">
        <v>73</v>
      </c>
      <c r="AB59">
        <v>2.91</v>
      </c>
      <c r="AC59">
        <v>73</v>
      </c>
      <c r="AD59">
        <v>1.4</v>
      </c>
      <c r="AE59">
        <v>0</v>
      </c>
      <c r="AF59">
        <f>VLOOKUP($B59,$B$2:$AE$13369,COLUMN()*2-58,0)</f>
        <v>82</v>
      </c>
      <c r="AG59">
        <f>VLOOKUP($B59,$B$2:$AE$13369,COLUMN()*2-58,0)</f>
        <v>82</v>
      </c>
      <c r="AH59">
        <f>VLOOKUP($B59,$B$2:$AE$13369,COLUMN()*2-58,0)</f>
        <v>77</v>
      </c>
      <c r="AI59">
        <f>VLOOKUP($B59,$B$2:$AE$13369,COLUMN()*2-58,0)</f>
        <v>73</v>
      </c>
      <c r="AJ59">
        <f>VLOOKUP($B59,$B$2:$AE$13369,COLUMN()*2-58,0)</f>
        <v>70</v>
      </c>
      <c r="AK59">
        <f>VLOOKUP($B59,$B$2:$AE$13369,COLUMN()*2-58,0)</f>
        <v>69</v>
      </c>
      <c r="AL59">
        <f>VLOOKUP($B59,$B$2:$AE$13369,COLUMN()*2-58,0)</f>
        <v>69</v>
      </c>
      <c r="AM59">
        <f>VLOOKUP($B59,$B$2:$AE$13369,COLUMN()*2-58,0)</f>
        <v>69</v>
      </c>
      <c r="AN59">
        <f>VLOOKUP($B59,$B$2:$AE$13369,COLUMN()*2-58,0)</f>
        <v>69</v>
      </c>
      <c r="AO59">
        <f>VLOOKUP($B59,$B$2:$AE$13369,COLUMN()*2-58,0)</f>
        <v>71</v>
      </c>
      <c r="AP59">
        <f>VLOOKUP($B59,$B$2:$AE$13369,COLUMN()*2-58,0)</f>
        <v>73</v>
      </c>
      <c r="AQ59">
        <f>VLOOKUP($B59,$B$2:$AE$13369,COLUMN()*2-58,0)</f>
        <v>73</v>
      </c>
      <c r="AR59">
        <f>VLOOKUP($B59,$B$2:$AE$13369,COLUMN()*2-81,0)</f>
        <v>1.74</v>
      </c>
      <c r="AS59">
        <f>VLOOKUP($B59,$B$2:$AE$13369,COLUMN()*2-81,0)</f>
        <v>2.5</v>
      </c>
      <c r="AT59">
        <f>VLOOKUP($B59,$B$2:$AE$13369,COLUMN()*2-81,0)</f>
        <v>2.48</v>
      </c>
      <c r="AU59">
        <f>VLOOKUP($B59,$B$2:$AE$13369,COLUMN()*2-81,0)</f>
        <v>2.35</v>
      </c>
      <c r="AV59">
        <f>VLOOKUP($B59,$B$2:$AE$13369,COLUMN()*2-81,0)</f>
        <v>1.78</v>
      </c>
      <c r="AW59">
        <f>VLOOKUP($B59,$B$2:$AE$13369,COLUMN()*2-81,0)</f>
        <v>2.35</v>
      </c>
      <c r="AX59">
        <f>VLOOKUP($B59,$B$2:$AE$13369,COLUMN()*2-81,0)</f>
        <v>2.5</v>
      </c>
      <c r="AY59">
        <f>VLOOKUP($B59,$B$2:$AE$13369,COLUMN()*2-81,0)</f>
        <v>1.61</v>
      </c>
      <c r="AZ59">
        <f>VLOOKUP($B59,$B$2:$AE$13369,COLUMN()*2-81,0)</f>
        <v>2.61</v>
      </c>
      <c r="BA59">
        <f>VLOOKUP($B59,$B$2:$AE$13369,COLUMN()*2-81,0)</f>
        <v>2.0699999999999998</v>
      </c>
      <c r="BB59">
        <f>VLOOKUP($B59,$B$2:$AE$13369,COLUMN()*2-81,0)</f>
        <v>2.91</v>
      </c>
      <c r="BC59">
        <f>VLOOKUP($B59,$B$2:$AE$13369,COLUMN()*2-81,0)</f>
        <v>1.4</v>
      </c>
      <c r="BD59">
        <f>MAX(AR59:BC59)</f>
        <v>2.91</v>
      </c>
      <c r="BE59">
        <f>MAX(AF59:AQ59)</f>
        <v>82</v>
      </c>
      <c r="BF59">
        <f>SUM(AR59:BC59)</f>
        <v>26.299999999999997</v>
      </c>
      <c r="BG59">
        <f>SUM(AF59:AQ59)</f>
        <v>877</v>
      </c>
      <c r="BH59" t="b">
        <f>OR(AND(BD59-2.5-0.3*(E59-4.5)&gt;0,BE59&gt;44),AND(BG59&gt;399,IFERROR((BF59/BG59)&gt;0.055,FALSE)))</f>
        <v>1</v>
      </c>
      <c r="BI59" t="str">
        <f>A59&amp;E59</f>
        <v>D4.8</v>
      </c>
      <c r="BJ59" t="str">
        <f>A59&amp;ROUND(E59*2,0)/2&amp;F59</f>
        <v>D5Bournemouth</v>
      </c>
    </row>
    <row r="60" spans="1:62" x14ac:dyDescent="0.2">
      <c r="A60" t="s">
        <v>22</v>
      </c>
      <c r="B60">
        <v>236</v>
      </c>
      <c r="C60" t="s">
        <v>115</v>
      </c>
      <c r="D60">
        <v>4.8</v>
      </c>
      <c r="E60">
        <v>4.8</v>
      </c>
      <c r="F60" t="s">
        <v>88</v>
      </c>
      <c r="G60">
        <v>92</v>
      </c>
      <c r="H60">
        <v>2.85</v>
      </c>
      <c r="I60">
        <v>89</v>
      </c>
      <c r="J60">
        <v>2.2400000000000002</v>
      </c>
      <c r="K60">
        <v>88</v>
      </c>
      <c r="L60">
        <v>2.85</v>
      </c>
      <c r="M60">
        <v>87</v>
      </c>
      <c r="N60">
        <v>1.68</v>
      </c>
      <c r="O60">
        <v>84</v>
      </c>
      <c r="P60">
        <v>3.05</v>
      </c>
      <c r="Q60">
        <v>84</v>
      </c>
      <c r="R60">
        <v>1.63</v>
      </c>
      <c r="S60">
        <v>84</v>
      </c>
      <c r="T60">
        <v>1.36</v>
      </c>
      <c r="U60">
        <v>82</v>
      </c>
      <c r="V60">
        <v>1.88</v>
      </c>
      <c r="W60">
        <v>82</v>
      </c>
      <c r="X60">
        <v>0.95</v>
      </c>
      <c r="Y60">
        <v>82</v>
      </c>
      <c r="Z60">
        <v>2.91</v>
      </c>
      <c r="AA60">
        <v>83</v>
      </c>
      <c r="AB60">
        <v>1.98</v>
      </c>
      <c r="AC60">
        <v>85</v>
      </c>
      <c r="AD60">
        <v>2.36</v>
      </c>
      <c r="AE60">
        <v>0</v>
      </c>
      <c r="AF60">
        <f>VLOOKUP($B60,$B$2:$AE$13369,COLUMN()*2-58,0)</f>
        <v>92</v>
      </c>
      <c r="AG60">
        <f>VLOOKUP($B60,$B$2:$AE$13369,COLUMN()*2-58,0)</f>
        <v>89</v>
      </c>
      <c r="AH60">
        <f>VLOOKUP($B60,$B$2:$AE$13369,COLUMN()*2-58,0)</f>
        <v>88</v>
      </c>
      <c r="AI60">
        <f>VLOOKUP($B60,$B$2:$AE$13369,COLUMN()*2-58,0)</f>
        <v>87</v>
      </c>
      <c r="AJ60">
        <f>VLOOKUP($B60,$B$2:$AE$13369,COLUMN()*2-58,0)</f>
        <v>84</v>
      </c>
      <c r="AK60">
        <f>VLOOKUP($B60,$B$2:$AE$13369,COLUMN()*2-58,0)</f>
        <v>84</v>
      </c>
      <c r="AL60">
        <f>VLOOKUP($B60,$B$2:$AE$13369,COLUMN()*2-58,0)</f>
        <v>84</v>
      </c>
      <c r="AM60">
        <f>VLOOKUP($B60,$B$2:$AE$13369,COLUMN()*2-58,0)</f>
        <v>82</v>
      </c>
      <c r="AN60">
        <f>VLOOKUP($B60,$B$2:$AE$13369,COLUMN()*2-58,0)</f>
        <v>82</v>
      </c>
      <c r="AO60">
        <f>VLOOKUP($B60,$B$2:$AE$13369,COLUMN()*2-58,0)</f>
        <v>82</v>
      </c>
      <c r="AP60">
        <f>VLOOKUP($B60,$B$2:$AE$13369,COLUMN()*2-58,0)</f>
        <v>83</v>
      </c>
      <c r="AQ60">
        <f>VLOOKUP($B60,$B$2:$AE$13369,COLUMN()*2-58,0)</f>
        <v>85</v>
      </c>
      <c r="AR60">
        <f>VLOOKUP($B60,$B$2:$AE$13369,COLUMN()*2-81,0)</f>
        <v>2.85</v>
      </c>
      <c r="AS60">
        <f>VLOOKUP($B60,$B$2:$AE$13369,COLUMN()*2-81,0)</f>
        <v>2.2400000000000002</v>
      </c>
      <c r="AT60">
        <f>VLOOKUP($B60,$B$2:$AE$13369,COLUMN()*2-81,0)</f>
        <v>2.85</v>
      </c>
      <c r="AU60">
        <f>VLOOKUP($B60,$B$2:$AE$13369,COLUMN()*2-81,0)</f>
        <v>1.68</v>
      </c>
      <c r="AV60">
        <f>VLOOKUP($B60,$B$2:$AE$13369,COLUMN()*2-81,0)</f>
        <v>3.05</v>
      </c>
      <c r="AW60">
        <f>VLOOKUP($B60,$B$2:$AE$13369,COLUMN()*2-81,0)</f>
        <v>1.63</v>
      </c>
      <c r="AX60">
        <f>VLOOKUP($B60,$B$2:$AE$13369,COLUMN()*2-81,0)</f>
        <v>1.36</v>
      </c>
      <c r="AY60">
        <f>VLOOKUP($B60,$B$2:$AE$13369,COLUMN()*2-81,0)</f>
        <v>1.88</v>
      </c>
      <c r="AZ60">
        <f>VLOOKUP($B60,$B$2:$AE$13369,COLUMN()*2-81,0)</f>
        <v>0.95</v>
      </c>
      <c r="BA60">
        <f>VLOOKUP($B60,$B$2:$AE$13369,COLUMN()*2-81,0)</f>
        <v>2.91</v>
      </c>
      <c r="BB60">
        <f>VLOOKUP($B60,$B$2:$AE$13369,COLUMN()*2-81,0)</f>
        <v>1.98</v>
      </c>
      <c r="BC60">
        <f>VLOOKUP($B60,$B$2:$AE$13369,COLUMN()*2-81,0)</f>
        <v>2.36</v>
      </c>
      <c r="BD60">
        <f>MAX(AR60:BC60)</f>
        <v>3.05</v>
      </c>
      <c r="BE60">
        <f>MAX(AF60:AQ60)</f>
        <v>92</v>
      </c>
      <c r="BF60">
        <f>SUM(AR60:BC60)</f>
        <v>25.739999999999995</v>
      </c>
      <c r="BG60">
        <f>SUM(AF60:AQ60)</f>
        <v>1022</v>
      </c>
      <c r="BH60" t="b">
        <f>OR(AND(BD60-2.5-0.3*(E60-4.5)&gt;0,BE60&gt;44),AND(BG60&gt;399,IFERROR((BF60/BG60)&gt;0.055,FALSE)))</f>
        <v>1</v>
      </c>
      <c r="BI60" t="str">
        <f>A60&amp;E60</f>
        <v>D4.8</v>
      </c>
      <c r="BJ60" t="str">
        <f>A60&amp;ROUND(E60*2,0)/2&amp;F60</f>
        <v>D5Everton</v>
      </c>
    </row>
    <row r="61" spans="1:62" x14ac:dyDescent="0.2">
      <c r="A61" t="s">
        <v>22</v>
      </c>
      <c r="B61">
        <v>219</v>
      </c>
      <c r="C61" t="s">
        <v>107</v>
      </c>
      <c r="D61">
        <v>4.8</v>
      </c>
      <c r="E61">
        <v>4.8</v>
      </c>
      <c r="F61" t="s">
        <v>88</v>
      </c>
      <c r="G61">
        <v>89</v>
      </c>
      <c r="H61">
        <v>2.74</v>
      </c>
      <c r="I61">
        <v>86</v>
      </c>
      <c r="J61">
        <v>2.13</v>
      </c>
      <c r="K61">
        <v>83</v>
      </c>
      <c r="L61">
        <v>2.66</v>
      </c>
      <c r="M61">
        <v>83</v>
      </c>
      <c r="N61">
        <v>1.6</v>
      </c>
      <c r="O61">
        <v>82</v>
      </c>
      <c r="P61">
        <v>2.87</v>
      </c>
      <c r="Q61">
        <v>81</v>
      </c>
      <c r="R61">
        <v>1.53</v>
      </c>
      <c r="S61">
        <v>79</v>
      </c>
      <c r="T61">
        <v>1.3</v>
      </c>
      <c r="U61">
        <v>78</v>
      </c>
      <c r="V61">
        <v>1.79</v>
      </c>
      <c r="W61">
        <v>80</v>
      </c>
      <c r="X61">
        <v>0.91</v>
      </c>
      <c r="Y61">
        <v>79</v>
      </c>
      <c r="Z61">
        <v>2.8</v>
      </c>
      <c r="AA61">
        <v>79</v>
      </c>
      <c r="AB61">
        <v>1.84</v>
      </c>
      <c r="AC61">
        <v>79</v>
      </c>
      <c r="AD61">
        <v>2.13</v>
      </c>
      <c r="AE61">
        <v>0</v>
      </c>
      <c r="AF61">
        <f>VLOOKUP($B61,$B$2:$AE$13369,COLUMN()*2-58,0)</f>
        <v>89</v>
      </c>
      <c r="AG61">
        <f>VLOOKUP($B61,$B$2:$AE$13369,COLUMN()*2-58,0)</f>
        <v>86</v>
      </c>
      <c r="AH61">
        <f>VLOOKUP($B61,$B$2:$AE$13369,COLUMN()*2-58,0)</f>
        <v>83</v>
      </c>
      <c r="AI61">
        <f>VLOOKUP($B61,$B$2:$AE$13369,COLUMN()*2-58,0)</f>
        <v>83</v>
      </c>
      <c r="AJ61">
        <f>VLOOKUP($B61,$B$2:$AE$13369,COLUMN()*2-58,0)</f>
        <v>82</v>
      </c>
      <c r="AK61">
        <f>VLOOKUP($B61,$B$2:$AE$13369,COLUMN()*2-58,0)</f>
        <v>81</v>
      </c>
      <c r="AL61">
        <f>VLOOKUP($B61,$B$2:$AE$13369,COLUMN()*2-58,0)</f>
        <v>79</v>
      </c>
      <c r="AM61">
        <f>VLOOKUP($B61,$B$2:$AE$13369,COLUMN()*2-58,0)</f>
        <v>78</v>
      </c>
      <c r="AN61">
        <f>VLOOKUP($B61,$B$2:$AE$13369,COLUMN()*2-58,0)</f>
        <v>80</v>
      </c>
      <c r="AO61">
        <f>VLOOKUP($B61,$B$2:$AE$13369,COLUMN()*2-58,0)</f>
        <v>79</v>
      </c>
      <c r="AP61">
        <f>VLOOKUP($B61,$B$2:$AE$13369,COLUMN()*2-58,0)</f>
        <v>79</v>
      </c>
      <c r="AQ61">
        <f>VLOOKUP($B61,$B$2:$AE$13369,COLUMN()*2-58,0)</f>
        <v>79</v>
      </c>
      <c r="AR61">
        <f>VLOOKUP($B61,$B$2:$AE$13369,COLUMN()*2-81,0)</f>
        <v>2.74</v>
      </c>
      <c r="AS61">
        <f>VLOOKUP($B61,$B$2:$AE$13369,COLUMN()*2-81,0)</f>
        <v>2.13</v>
      </c>
      <c r="AT61">
        <f>VLOOKUP($B61,$B$2:$AE$13369,COLUMN()*2-81,0)</f>
        <v>2.66</v>
      </c>
      <c r="AU61">
        <f>VLOOKUP($B61,$B$2:$AE$13369,COLUMN()*2-81,0)</f>
        <v>1.6</v>
      </c>
      <c r="AV61">
        <f>VLOOKUP($B61,$B$2:$AE$13369,COLUMN()*2-81,0)</f>
        <v>2.87</v>
      </c>
      <c r="AW61">
        <f>VLOOKUP($B61,$B$2:$AE$13369,COLUMN()*2-81,0)</f>
        <v>1.53</v>
      </c>
      <c r="AX61">
        <f>VLOOKUP($B61,$B$2:$AE$13369,COLUMN()*2-81,0)</f>
        <v>1.3</v>
      </c>
      <c r="AY61">
        <f>VLOOKUP($B61,$B$2:$AE$13369,COLUMN()*2-81,0)</f>
        <v>1.79</v>
      </c>
      <c r="AZ61">
        <f>VLOOKUP($B61,$B$2:$AE$13369,COLUMN()*2-81,0)</f>
        <v>0.91</v>
      </c>
      <c r="BA61">
        <f>VLOOKUP($B61,$B$2:$AE$13369,COLUMN()*2-81,0)</f>
        <v>2.8</v>
      </c>
      <c r="BB61">
        <f>VLOOKUP($B61,$B$2:$AE$13369,COLUMN()*2-81,0)</f>
        <v>1.84</v>
      </c>
      <c r="BC61">
        <f>VLOOKUP($B61,$B$2:$AE$13369,COLUMN()*2-81,0)</f>
        <v>2.13</v>
      </c>
      <c r="BD61">
        <f>MAX(AR61:BC61)</f>
        <v>2.87</v>
      </c>
      <c r="BE61">
        <f>MAX(AF61:AQ61)</f>
        <v>89</v>
      </c>
      <c r="BF61">
        <f>SUM(AR61:BC61)</f>
        <v>24.3</v>
      </c>
      <c r="BG61">
        <f>SUM(AF61:AQ61)</f>
        <v>978</v>
      </c>
      <c r="BH61" t="b">
        <f>OR(AND(BD61-2.5-0.3*(E61-4.5)&gt;0,BE61&gt;44),AND(BG61&gt;399,IFERROR((BF61/BG61)&gt;0.055,FALSE)))</f>
        <v>1</v>
      </c>
      <c r="BI61" t="str">
        <f>A61&amp;E61</f>
        <v>D4.8</v>
      </c>
      <c r="BJ61" t="str">
        <f>A61&amp;ROUND(E61*2,0)/2&amp;F61</f>
        <v>D5Everton</v>
      </c>
    </row>
    <row r="62" spans="1:62" x14ac:dyDescent="0.2">
      <c r="A62" t="s">
        <v>22</v>
      </c>
      <c r="B62">
        <v>172</v>
      </c>
      <c r="C62" t="s">
        <v>255</v>
      </c>
      <c r="D62">
        <v>4.9000000000000004</v>
      </c>
      <c r="E62">
        <v>4.9000000000000004</v>
      </c>
      <c r="F62" t="s">
        <v>86</v>
      </c>
      <c r="G62">
        <v>60</v>
      </c>
      <c r="H62">
        <v>2.41</v>
      </c>
      <c r="I62">
        <v>60</v>
      </c>
      <c r="J62">
        <v>2.27</v>
      </c>
      <c r="K62">
        <v>58</v>
      </c>
      <c r="L62">
        <v>3.26</v>
      </c>
      <c r="M62">
        <v>57</v>
      </c>
      <c r="N62">
        <v>2.92</v>
      </c>
      <c r="O62">
        <v>56</v>
      </c>
      <c r="P62">
        <v>3.13</v>
      </c>
      <c r="Q62">
        <v>57</v>
      </c>
      <c r="R62">
        <v>2.04</v>
      </c>
      <c r="S62">
        <v>56</v>
      </c>
      <c r="T62">
        <v>3.28</v>
      </c>
      <c r="U62">
        <v>53</v>
      </c>
      <c r="V62">
        <v>2.75</v>
      </c>
      <c r="W62">
        <v>56</v>
      </c>
      <c r="X62">
        <v>3.19</v>
      </c>
      <c r="Y62">
        <v>54</v>
      </c>
      <c r="Z62">
        <v>3.02</v>
      </c>
      <c r="AA62">
        <v>55</v>
      </c>
      <c r="AB62">
        <v>2.7</v>
      </c>
      <c r="AC62">
        <v>55</v>
      </c>
      <c r="AD62">
        <v>3.16</v>
      </c>
      <c r="AE62">
        <v>0</v>
      </c>
      <c r="AF62">
        <f>VLOOKUP($B62,$B$2:$AE$13369,COLUMN()*2-58,0)</f>
        <v>60</v>
      </c>
      <c r="AG62">
        <f>VLOOKUP($B62,$B$2:$AE$13369,COLUMN()*2-58,0)</f>
        <v>60</v>
      </c>
      <c r="AH62">
        <f>VLOOKUP($B62,$B$2:$AE$13369,COLUMN()*2-58,0)</f>
        <v>58</v>
      </c>
      <c r="AI62">
        <f>VLOOKUP($B62,$B$2:$AE$13369,COLUMN()*2-58,0)</f>
        <v>57</v>
      </c>
      <c r="AJ62">
        <f>VLOOKUP($B62,$B$2:$AE$13369,COLUMN()*2-58,0)</f>
        <v>56</v>
      </c>
      <c r="AK62">
        <f>VLOOKUP($B62,$B$2:$AE$13369,COLUMN()*2-58,0)</f>
        <v>57</v>
      </c>
      <c r="AL62">
        <f>VLOOKUP($B62,$B$2:$AE$13369,COLUMN()*2-58,0)</f>
        <v>56</v>
      </c>
      <c r="AM62">
        <f>VLOOKUP($B62,$B$2:$AE$13369,COLUMN()*2-58,0)</f>
        <v>53</v>
      </c>
      <c r="AN62">
        <f>VLOOKUP($B62,$B$2:$AE$13369,COLUMN()*2-58,0)</f>
        <v>56</v>
      </c>
      <c r="AO62">
        <f>VLOOKUP($B62,$B$2:$AE$13369,COLUMN()*2-58,0)</f>
        <v>54</v>
      </c>
      <c r="AP62">
        <f>VLOOKUP($B62,$B$2:$AE$13369,COLUMN()*2-58,0)</f>
        <v>55</v>
      </c>
      <c r="AQ62">
        <f>VLOOKUP($B62,$B$2:$AE$13369,COLUMN()*2-58,0)</f>
        <v>55</v>
      </c>
      <c r="AR62">
        <f>VLOOKUP($B62,$B$2:$AE$13369,COLUMN()*2-81,0)</f>
        <v>2.41</v>
      </c>
      <c r="AS62">
        <f>VLOOKUP($B62,$B$2:$AE$13369,COLUMN()*2-81,0)</f>
        <v>2.27</v>
      </c>
      <c r="AT62">
        <f>VLOOKUP($B62,$B$2:$AE$13369,COLUMN()*2-81,0)</f>
        <v>3.26</v>
      </c>
      <c r="AU62">
        <f>VLOOKUP($B62,$B$2:$AE$13369,COLUMN()*2-81,0)</f>
        <v>2.92</v>
      </c>
      <c r="AV62">
        <f>VLOOKUP($B62,$B$2:$AE$13369,COLUMN()*2-81,0)</f>
        <v>3.13</v>
      </c>
      <c r="AW62">
        <f>VLOOKUP($B62,$B$2:$AE$13369,COLUMN()*2-81,0)</f>
        <v>2.04</v>
      </c>
      <c r="AX62">
        <f>VLOOKUP($B62,$B$2:$AE$13369,COLUMN()*2-81,0)</f>
        <v>3.28</v>
      </c>
      <c r="AY62">
        <f>VLOOKUP($B62,$B$2:$AE$13369,COLUMN()*2-81,0)</f>
        <v>2.75</v>
      </c>
      <c r="AZ62">
        <f>VLOOKUP($B62,$B$2:$AE$13369,COLUMN()*2-81,0)</f>
        <v>3.19</v>
      </c>
      <c r="BA62">
        <f>VLOOKUP($B62,$B$2:$AE$13369,COLUMN()*2-81,0)</f>
        <v>3.02</v>
      </c>
      <c r="BB62">
        <f>VLOOKUP($B62,$B$2:$AE$13369,COLUMN()*2-81,0)</f>
        <v>2.7</v>
      </c>
      <c r="BC62">
        <f>VLOOKUP($B62,$B$2:$AE$13369,COLUMN()*2-81,0)</f>
        <v>3.16</v>
      </c>
      <c r="BD62">
        <f>MAX(AR62:BC62)</f>
        <v>3.28</v>
      </c>
      <c r="BE62">
        <f>MAX(AF62:AQ62)</f>
        <v>60</v>
      </c>
      <c r="BF62">
        <f>SUM(AR62:BC62)</f>
        <v>34.129999999999995</v>
      </c>
      <c r="BG62">
        <f>SUM(AF62:AQ62)</f>
        <v>677</v>
      </c>
      <c r="BH62" t="b">
        <f>OR(AND(BD62-2.5-0.3*(E62-4.5)&gt;0,BE62&gt;44),AND(BG62&gt;399,IFERROR((BF62/BG62)&gt;0.055,FALSE)))</f>
        <v>1</v>
      </c>
      <c r="BI62" t="str">
        <f>A62&amp;E62</f>
        <v>D4.9</v>
      </c>
      <c r="BJ62" t="str">
        <f>A62&amp;ROUND(E62*2,0)/2&amp;F62</f>
        <v>D5Chelsea</v>
      </c>
    </row>
    <row r="63" spans="1:62" x14ac:dyDescent="0.2">
      <c r="A63" t="s">
        <v>22</v>
      </c>
      <c r="B63">
        <v>505</v>
      </c>
      <c r="C63" t="s">
        <v>188</v>
      </c>
      <c r="D63">
        <v>4.9000000000000004</v>
      </c>
      <c r="E63">
        <v>4.9000000000000004</v>
      </c>
      <c r="F63" t="s">
        <v>62</v>
      </c>
      <c r="G63">
        <v>86</v>
      </c>
      <c r="H63">
        <v>3.24</v>
      </c>
      <c r="I63">
        <v>81</v>
      </c>
      <c r="J63">
        <v>4.2</v>
      </c>
      <c r="K63">
        <v>79</v>
      </c>
      <c r="L63">
        <v>1.57</v>
      </c>
      <c r="M63">
        <v>78</v>
      </c>
      <c r="N63">
        <v>3.49</v>
      </c>
      <c r="O63">
        <v>76</v>
      </c>
      <c r="P63">
        <v>2.64</v>
      </c>
      <c r="Q63">
        <v>75</v>
      </c>
      <c r="R63">
        <v>2.59</v>
      </c>
      <c r="S63">
        <v>74</v>
      </c>
      <c r="T63">
        <v>3.19</v>
      </c>
      <c r="U63">
        <v>75</v>
      </c>
      <c r="V63">
        <v>2.21</v>
      </c>
      <c r="W63">
        <v>72</v>
      </c>
      <c r="X63">
        <v>2.83</v>
      </c>
      <c r="Y63">
        <v>69</v>
      </c>
      <c r="Z63">
        <v>3.48</v>
      </c>
      <c r="AA63">
        <v>70</v>
      </c>
      <c r="AB63">
        <v>2.83</v>
      </c>
      <c r="AC63">
        <v>72</v>
      </c>
      <c r="AD63">
        <v>1.8</v>
      </c>
      <c r="AE63">
        <v>0.01</v>
      </c>
      <c r="AF63">
        <f>VLOOKUP($B63,$B$2:$AE$13369,COLUMN()*2-58,0)</f>
        <v>86</v>
      </c>
      <c r="AG63">
        <f>VLOOKUP($B63,$B$2:$AE$13369,COLUMN()*2-58,0)</f>
        <v>81</v>
      </c>
      <c r="AH63">
        <f>VLOOKUP($B63,$B$2:$AE$13369,COLUMN()*2-58,0)</f>
        <v>79</v>
      </c>
      <c r="AI63">
        <f>VLOOKUP($B63,$B$2:$AE$13369,COLUMN()*2-58,0)</f>
        <v>78</v>
      </c>
      <c r="AJ63">
        <f>VLOOKUP($B63,$B$2:$AE$13369,COLUMN()*2-58,0)</f>
        <v>76</v>
      </c>
      <c r="AK63">
        <f>VLOOKUP($B63,$B$2:$AE$13369,COLUMN()*2-58,0)</f>
        <v>75</v>
      </c>
      <c r="AL63">
        <f>VLOOKUP($B63,$B$2:$AE$13369,COLUMN()*2-58,0)</f>
        <v>74</v>
      </c>
      <c r="AM63">
        <f>VLOOKUP($B63,$B$2:$AE$13369,COLUMN()*2-58,0)</f>
        <v>75</v>
      </c>
      <c r="AN63">
        <f>VLOOKUP($B63,$B$2:$AE$13369,COLUMN()*2-58,0)</f>
        <v>72</v>
      </c>
      <c r="AO63">
        <f>VLOOKUP($B63,$B$2:$AE$13369,COLUMN()*2-58,0)</f>
        <v>69</v>
      </c>
      <c r="AP63">
        <f>VLOOKUP($B63,$B$2:$AE$13369,COLUMN()*2-58,0)</f>
        <v>70</v>
      </c>
      <c r="AQ63">
        <f>VLOOKUP($B63,$B$2:$AE$13369,COLUMN()*2-58,0)</f>
        <v>72</v>
      </c>
      <c r="AR63">
        <f>VLOOKUP($B63,$B$2:$AE$13369,COLUMN()*2-81,0)</f>
        <v>3.24</v>
      </c>
      <c r="AS63">
        <f>VLOOKUP($B63,$B$2:$AE$13369,COLUMN()*2-81,0)</f>
        <v>4.2</v>
      </c>
      <c r="AT63">
        <f>VLOOKUP($B63,$B$2:$AE$13369,COLUMN()*2-81,0)</f>
        <v>1.57</v>
      </c>
      <c r="AU63">
        <f>VLOOKUP($B63,$B$2:$AE$13369,COLUMN()*2-81,0)</f>
        <v>3.49</v>
      </c>
      <c r="AV63">
        <f>VLOOKUP($B63,$B$2:$AE$13369,COLUMN()*2-81,0)</f>
        <v>2.64</v>
      </c>
      <c r="AW63">
        <f>VLOOKUP($B63,$B$2:$AE$13369,COLUMN()*2-81,0)</f>
        <v>2.59</v>
      </c>
      <c r="AX63">
        <f>VLOOKUP($B63,$B$2:$AE$13369,COLUMN()*2-81,0)</f>
        <v>3.19</v>
      </c>
      <c r="AY63">
        <f>VLOOKUP($B63,$B$2:$AE$13369,COLUMN()*2-81,0)</f>
        <v>2.21</v>
      </c>
      <c r="AZ63">
        <f>VLOOKUP($B63,$B$2:$AE$13369,COLUMN()*2-81,0)</f>
        <v>2.83</v>
      </c>
      <c r="BA63">
        <f>VLOOKUP($B63,$B$2:$AE$13369,COLUMN()*2-81,0)</f>
        <v>3.48</v>
      </c>
      <c r="BB63">
        <f>VLOOKUP($B63,$B$2:$AE$13369,COLUMN()*2-81,0)</f>
        <v>2.83</v>
      </c>
      <c r="BC63">
        <f>VLOOKUP($B63,$B$2:$AE$13369,COLUMN()*2-81,0)</f>
        <v>1.8</v>
      </c>
      <c r="BD63">
        <f>MAX(AR63:BC63)</f>
        <v>4.2</v>
      </c>
      <c r="BE63">
        <f>MAX(AF63:AQ63)</f>
        <v>86</v>
      </c>
      <c r="BF63">
        <f>SUM(AR63:BC63)</f>
        <v>34.07</v>
      </c>
      <c r="BG63">
        <f>SUM(AF63:AQ63)</f>
        <v>907</v>
      </c>
      <c r="BH63" t="b">
        <f>OR(AND(BD63-2.5-0.3*(E63-4.5)&gt;0,BE63&gt;44),AND(BG63&gt;399,IFERROR((BF63/BG63)&gt;0.055,FALSE)))</f>
        <v>1</v>
      </c>
      <c r="BI63" t="str">
        <f>A63&amp;E63</f>
        <v>D4.9</v>
      </c>
      <c r="BJ63" t="str">
        <f>A63&amp;ROUND(E63*2,0)/2&amp;F63</f>
        <v>D5Spurs</v>
      </c>
    </row>
    <row r="64" spans="1:62" x14ac:dyDescent="0.2">
      <c r="A64" t="s">
        <v>22</v>
      </c>
      <c r="B64">
        <v>210</v>
      </c>
      <c r="C64" t="s">
        <v>104</v>
      </c>
      <c r="D64">
        <v>4.9000000000000004</v>
      </c>
      <c r="E64">
        <v>4.9000000000000004</v>
      </c>
      <c r="F64" t="s">
        <v>27</v>
      </c>
      <c r="G64">
        <v>84</v>
      </c>
      <c r="H64">
        <v>2.78</v>
      </c>
      <c r="I64">
        <v>81</v>
      </c>
      <c r="J64">
        <v>3.15</v>
      </c>
      <c r="K64">
        <v>79</v>
      </c>
      <c r="L64">
        <v>2</v>
      </c>
      <c r="M64">
        <v>78</v>
      </c>
      <c r="N64">
        <v>2.59</v>
      </c>
      <c r="O64">
        <v>78</v>
      </c>
      <c r="P64">
        <v>2.76</v>
      </c>
      <c r="Q64">
        <v>79</v>
      </c>
      <c r="R64">
        <v>1.78</v>
      </c>
      <c r="S64">
        <v>76</v>
      </c>
      <c r="T64">
        <v>1.99</v>
      </c>
      <c r="U64">
        <v>77</v>
      </c>
      <c r="V64">
        <v>2.15</v>
      </c>
      <c r="W64">
        <v>77</v>
      </c>
      <c r="X64">
        <v>2.16</v>
      </c>
      <c r="Y64">
        <v>76</v>
      </c>
      <c r="Z64">
        <v>3.27</v>
      </c>
      <c r="AA64">
        <v>76</v>
      </c>
      <c r="AB64">
        <v>2.15</v>
      </c>
      <c r="AC64">
        <v>77</v>
      </c>
      <c r="AD64">
        <v>2.83</v>
      </c>
      <c r="AE64">
        <v>0</v>
      </c>
      <c r="AF64">
        <f>VLOOKUP($B64,$B$2:$AE$13369,COLUMN()*2-58,0)</f>
        <v>84</v>
      </c>
      <c r="AG64">
        <f>VLOOKUP($B64,$B$2:$AE$13369,COLUMN()*2-58,0)</f>
        <v>81</v>
      </c>
      <c r="AH64">
        <f>VLOOKUP($B64,$B$2:$AE$13369,COLUMN()*2-58,0)</f>
        <v>79</v>
      </c>
      <c r="AI64">
        <f>VLOOKUP($B64,$B$2:$AE$13369,COLUMN()*2-58,0)</f>
        <v>78</v>
      </c>
      <c r="AJ64">
        <f>VLOOKUP($B64,$B$2:$AE$13369,COLUMN()*2-58,0)</f>
        <v>78</v>
      </c>
      <c r="AK64">
        <f>VLOOKUP($B64,$B$2:$AE$13369,COLUMN()*2-58,0)</f>
        <v>79</v>
      </c>
      <c r="AL64">
        <f>VLOOKUP($B64,$B$2:$AE$13369,COLUMN()*2-58,0)</f>
        <v>76</v>
      </c>
      <c r="AM64">
        <f>VLOOKUP($B64,$B$2:$AE$13369,COLUMN()*2-58,0)</f>
        <v>77</v>
      </c>
      <c r="AN64">
        <f>VLOOKUP($B64,$B$2:$AE$13369,COLUMN()*2-58,0)</f>
        <v>77</v>
      </c>
      <c r="AO64">
        <f>VLOOKUP($B64,$B$2:$AE$13369,COLUMN()*2-58,0)</f>
        <v>76</v>
      </c>
      <c r="AP64">
        <f>VLOOKUP($B64,$B$2:$AE$13369,COLUMN()*2-58,0)</f>
        <v>76</v>
      </c>
      <c r="AQ64">
        <f>VLOOKUP($B64,$B$2:$AE$13369,COLUMN()*2-58,0)</f>
        <v>77</v>
      </c>
      <c r="AR64">
        <f>VLOOKUP($B64,$B$2:$AE$13369,COLUMN()*2-81,0)</f>
        <v>2.78</v>
      </c>
      <c r="AS64">
        <f>VLOOKUP($B64,$B$2:$AE$13369,COLUMN()*2-81,0)</f>
        <v>3.15</v>
      </c>
      <c r="AT64">
        <f>VLOOKUP($B64,$B$2:$AE$13369,COLUMN()*2-81,0)</f>
        <v>2</v>
      </c>
      <c r="AU64">
        <f>VLOOKUP($B64,$B$2:$AE$13369,COLUMN()*2-81,0)</f>
        <v>2.59</v>
      </c>
      <c r="AV64">
        <f>VLOOKUP($B64,$B$2:$AE$13369,COLUMN()*2-81,0)</f>
        <v>2.76</v>
      </c>
      <c r="AW64">
        <f>VLOOKUP($B64,$B$2:$AE$13369,COLUMN()*2-81,0)</f>
        <v>1.78</v>
      </c>
      <c r="AX64">
        <f>VLOOKUP($B64,$B$2:$AE$13369,COLUMN()*2-81,0)</f>
        <v>1.99</v>
      </c>
      <c r="AY64">
        <f>VLOOKUP($B64,$B$2:$AE$13369,COLUMN()*2-81,0)</f>
        <v>2.15</v>
      </c>
      <c r="AZ64">
        <f>VLOOKUP($B64,$B$2:$AE$13369,COLUMN()*2-81,0)</f>
        <v>2.16</v>
      </c>
      <c r="BA64">
        <f>VLOOKUP($B64,$B$2:$AE$13369,COLUMN()*2-81,0)</f>
        <v>3.27</v>
      </c>
      <c r="BB64">
        <f>VLOOKUP($B64,$B$2:$AE$13369,COLUMN()*2-81,0)</f>
        <v>2.15</v>
      </c>
      <c r="BC64">
        <f>VLOOKUP($B64,$B$2:$AE$13369,COLUMN()*2-81,0)</f>
        <v>2.83</v>
      </c>
      <c r="BD64">
        <f>MAX(AR64:BC64)</f>
        <v>3.27</v>
      </c>
      <c r="BE64">
        <f>MAX(AF64:AQ64)</f>
        <v>84</v>
      </c>
      <c r="BF64">
        <f>SUM(AR64:BC64)</f>
        <v>29.609999999999992</v>
      </c>
      <c r="BG64">
        <f>SUM(AF64:AQ64)</f>
        <v>938</v>
      </c>
      <c r="BH64" t="b">
        <f>OR(AND(BD64-2.5-0.3*(E64-4.5)&gt;0,BE64&gt;44),AND(BG64&gt;399,IFERROR((BF64/BG64)&gt;0.055,FALSE)))</f>
        <v>1</v>
      </c>
      <c r="BI64" t="str">
        <f>A64&amp;E64</f>
        <v>D4.9</v>
      </c>
      <c r="BJ64" t="str">
        <f>A64&amp;ROUND(E64*2,0)/2&amp;F64</f>
        <v>D5Crystal Palace</v>
      </c>
    </row>
    <row r="65" spans="1:62" x14ac:dyDescent="0.2">
      <c r="A65" t="s">
        <v>22</v>
      </c>
      <c r="B65">
        <v>387</v>
      </c>
      <c r="C65" t="s">
        <v>162</v>
      </c>
      <c r="D65">
        <v>4.9000000000000004</v>
      </c>
      <c r="E65">
        <v>4.9000000000000004</v>
      </c>
      <c r="F65" t="s">
        <v>157</v>
      </c>
      <c r="G65">
        <v>33</v>
      </c>
      <c r="H65">
        <v>1.02</v>
      </c>
      <c r="I65">
        <v>63</v>
      </c>
      <c r="J65">
        <v>2.94</v>
      </c>
      <c r="K65">
        <v>72</v>
      </c>
      <c r="L65">
        <v>2.83</v>
      </c>
      <c r="M65">
        <v>72</v>
      </c>
      <c r="N65">
        <v>3.24</v>
      </c>
      <c r="O65">
        <v>68</v>
      </c>
      <c r="P65">
        <v>1.58</v>
      </c>
      <c r="Q65">
        <v>66</v>
      </c>
      <c r="R65">
        <v>2.94</v>
      </c>
      <c r="S65">
        <v>67</v>
      </c>
      <c r="T65">
        <v>1.22</v>
      </c>
      <c r="U65">
        <v>68</v>
      </c>
      <c r="V65">
        <v>2.72</v>
      </c>
      <c r="W65">
        <v>67</v>
      </c>
      <c r="X65">
        <v>2.5299999999999998</v>
      </c>
      <c r="Y65">
        <v>66</v>
      </c>
      <c r="Z65">
        <v>2.41</v>
      </c>
      <c r="AA65">
        <v>67</v>
      </c>
      <c r="AB65">
        <v>1.31</v>
      </c>
      <c r="AC65">
        <v>65</v>
      </c>
      <c r="AD65">
        <v>3.13</v>
      </c>
      <c r="AE65">
        <v>0</v>
      </c>
      <c r="AF65">
        <f>VLOOKUP($B65,$B$2:$AE$13369,COLUMN()*2-58,0)</f>
        <v>33</v>
      </c>
      <c r="AG65">
        <f>VLOOKUP($B65,$B$2:$AE$13369,COLUMN()*2-58,0)</f>
        <v>63</v>
      </c>
      <c r="AH65">
        <f>VLOOKUP($B65,$B$2:$AE$13369,COLUMN()*2-58,0)</f>
        <v>72</v>
      </c>
      <c r="AI65">
        <f>VLOOKUP($B65,$B$2:$AE$13369,COLUMN()*2-58,0)</f>
        <v>72</v>
      </c>
      <c r="AJ65">
        <f>VLOOKUP($B65,$B$2:$AE$13369,COLUMN()*2-58,0)</f>
        <v>68</v>
      </c>
      <c r="AK65">
        <f>VLOOKUP($B65,$B$2:$AE$13369,COLUMN()*2-58,0)</f>
        <v>66</v>
      </c>
      <c r="AL65">
        <f>VLOOKUP($B65,$B$2:$AE$13369,COLUMN()*2-58,0)</f>
        <v>67</v>
      </c>
      <c r="AM65">
        <f>VLOOKUP($B65,$B$2:$AE$13369,COLUMN()*2-58,0)</f>
        <v>68</v>
      </c>
      <c r="AN65">
        <f>VLOOKUP($B65,$B$2:$AE$13369,COLUMN()*2-58,0)</f>
        <v>67</v>
      </c>
      <c r="AO65">
        <f>VLOOKUP($B65,$B$2:$AE$13369,COLUMN()*2-58,0)</f>
        <v>66</v>
      </c>
      <c r="AP65">
        <f>VLOOKUP($B65,$B$2:$AE$13369,COLUMN()*2-58,0)</f>
        <v>67</v>
      </c>
      <c r="AQ65">
        <f>VLOOKUP($B65,$B$2:$AE$13369,COLUMN()*2-58,0)</f>
        <v>65</v>
      </c>
      <c r="AR65">
        <f>VLOOKUP($B65,$B$2:$AE$13369,COLUMN()*2-81,0)</f>
        <v>1.02</v>
      </c>
      <c r="AS65">
        <f>VLOOKUP($B65,$B$2:$AE$13369,COLUMN()*2-81,0)</f>
        <v>2.94</v>
      </c>
      <c r="AT65">
        <f>VLOOKUP($B65,$B$2:$AE$13369,COLUMN()*2-81,0)</f>
        <v>2.83</v>
      </c>
      <c r="AU65">
        <f>VLOOKUP($B65,$B$2:$AE$13369,COLUMN()*2-81,0)</f>
        <v>3.24</v>
      </c>
      <c r="AV65">
        <f>VLOOKUP($B65,$B$2:$AE$13369,COLUMN()*2-81,0)</f>
        <v>1.58</v>
      </c>
      <c r="AW65">
        <f>VLOOKUP($B65,$B$2:$AE$13369,COLUMN()*2-81,0)</f>
        <v>2.94</v>
      </c>
      <c r="AX65">
        <f>VLOOKUP($B65,$B$2:$AE$13369,COLUMN()*2-81,0)</f>
        <v>1.22</v>
      </c>
      <c r="AY65">
        <f>VLOOKUP($B65,$B$2:$AE$13369,COLUMN()*2-81,0)</f>
        <v>2.72</v>
      </c>
      <c r="AZ65">
        <f>VLOOKUP($B65,$B$2:$AE$13369,COLUMN()*2-81,0)</f>
        <v>2.5299999999999998</v>
      </c>
      <c r="BA65">
        <f>VLOOKUP($B65,$B$2:$AE$13369,COLUMN()*2-81,0)</f>
        <v>2.41</v>
      </c>
      <c r="BB65">
        <f>VLOOKUP($B65,$B$2:$AE$13369,COLUMN()*2-81,0)</f>
        <v>1.31</v>
      </c>
      <c r="BC65">
        <f>VLOOKUP($B65,$B$2:$AE$13369,COLUMN()*2-81,0)</f>
        <v>3.13</v>
      </c>
      <c r="BD65">
        <f>MAX(AR65:BC65)</f>
        <v>3.24</v>
      </c>
      <c r="BE65">
        <f>MAX(AF65:AQ65)</f>
        <v>72</v>
      </c>
      <c r="BF65">
        <f>SUM(AR65:BC65)</f>
        <v>27.87</v>
      </c>
      <c r="BG65">
        <f>SUM(AF65:AQ65)</f>
        <v>774</v>
      </c>
      <c r="BH65" t="b">
        <f>OR(AND(BD65-2.5-0.3*(E65-4.5)&gt;0,BE65&gt;44),AND(BG65&gt;399,IFERROR((BF65/BG65)&gt;0.055,FALSE)))</f>
        <v>1</v>
      </c>
      <c r="BI65" t="str">
        <f>A65&amp;E65</f>
        <v>D4.9</v>
      </c>
      <c r="BJ65" t="str">
        <f>A65&amp;ROUND(E65*2,0)/2&amp;F65</f>
        <v>D5Man Utd</v>
      </c>
    </row>
    <row r="66" spans="1:62" x14ac:dyDescent="0.2">
      <c r="A66" t="s">
        <v>22</v>
      </c>
      <c r="B66">
        <v>163</v>
      </c>
      <c r="C66" t="s">
        <v>90</v>
      </c>
      <c r="D66">
        <v>5</v>
      </c>
      <c r="E66">
        <v>5</v>
      </c>
      <c r="F66" t="s">
        <v>86</v>
      </c>
      <c r="G66">
        <v>84</v>
      </c>
      <c r="H66">
        <v>2.4700000000000002</v>
      </c>
      <c r="I66">
        <v>80</v>
      </c>
      <c r="J66">
        <v>2.1800000000000002</v>
      </c>
      <c r="K66">
        <v>78</v>
      </c>
      <c r="L66">
        <v>3.38</v>
      </c>
      <c r="M66">
        <v>75</v>
      </c>
      <c r="N66">
        <v>2.89</v>
      </c>
      <c r="O66">
        <v>72</v>
      </c>
      <c r="P66">
        <v>3.08</v>
      </c>
      <c r="Q66">
        <v>70</v>
      </c>
      <c r="R66">
        <v>1.77</v>
      </c>
      <c r="S66">
        <v>71</v>
      </c>
      <c r="T66">
        <v>3.15</v>
      </c>
      <c r="U66">
        <v>69</v>
      </c>
      <c r="V66">
        <v>2.8</v>
      </c>
      <c r="W66">
        <v>70</v>
      </c>
      <c r="X66">
        <v>3.07</v>
      </c>
      <c r="Y66">
        <v>70</v>
      </c>
      <c r="Z66">
        <v>2.93</v>
      </c>
      <c r="AA66">
        <v>69</v>
      </c>
      <c r="AB66">
        <v>2.59</v>
      </c>
      <c r="AC66">
        <v>69</v>
      </c>
      <c r="AD66">
        <v>2.93</v>
      </c>
      <c r="AE66">
        <v>0</v>
      </c>
      <c r="AF66">
        <f>VLOOKUP($B66,$B$2:$AE$13369,COLUMN()*2-58,0)</f>
        <v>84</v>
      </c>
      <c r="AG66">
        <f>VLOOKUP($B66,$B$2:$AE$13369,COLUMN()*2-58,0)</f>
        <v>80</v>
      </c>
      <c r="AH66">
        <f>VLOOKUP($B66,$B$2:$AE$13369,COLUMN()*2-58,0)</f>
        <v>78</v>
      </c>
      <c r="AI66">
        <f>VLOOKUP($B66,$B$2:$AE$13369,COLUMN()*2-58,0)</f>
        <v>75</v>
      </c>
      <c r="AJ66">
        <f>VLOOKUP($B66,$B$2:$AE$13369,COLUMN()*2-58,0)</f>
        <v>72</v>
      </c>
      <c r="AK66">
        <f>VLOOKUP($B66,$B$2:$AE$13369,COLUMN()*2-58,0)</f>
        <v>70</v>
      </c>
      <c r="AL66">
        <f>VLOOKUP($B66,$B$2:$AE$13369,COLUMN()*2-58,0)</f>
        <v>71</v>
      </c>
      <c r="AM66">
        <f>VLOOKUP($B66,$B$2:$AE$13369,COLUMN()*2-58,0)</f>
        <v>69</v>
      </c>
      <c r="AN66">
        <f>VLOOKUP($B66,$B$2:$AE$13369,COLUMN()*2-58,0)</f>
        <v>70</v>
      </c>
      <c r="AO66">
        <f>VLOOKUP($B66,$B$2:$AE$13369,COLUMN()*2-58,0)</f>
        <v>70</v>
      </c>
      <c r="AP66">
        <f>VLOOKUP($B66,$B$2:$AE$13369,COLUMN()*2-58,0)</f>
        <v>69</v>
      </c>
      <c r="AQ66">
        <f>VLOOKUP($B66,$B$2:$AE$13369,COLUMN()*2-58,0)</f>
        <v>69</v>
      </c>
      <c r="AR66">
        <f>VLOOKUP($B66,$B$2:$AE$13369,COLUMN()*2-81,0)</f>
        <v>2.4700000000000002</v>
      </c>
      <c r="AS66">
        <f>VLOOKUP($B66,$B$2:$AE$13369,COLUMN()*2-81,0)</f>
        <v>2.1800000000000002</v>
      </c>
      <c r="AT66">
        <f>VLOOKUP($B66,$B$2:$AE$13369,COLUMN()*2-81,0)</f>
        <v>3.38</v>
      </c>
      <c r="AU66">
        <f>VLOOKUP($B66,$B$2:$AE$13369,COLUMN()*2-81,0)</f>
        <v>2.89</v>
      </c>
      <c r="AV66">
        <f>VLOOKUP($B66,$B$2:$AE$13369,COLUMN()*2-81,0)</f>
        <v>3.08</v>
      </c>
      <c r="AW66">
        <f>VLOOKUP($B66,$B$2:$AE$13369,COLUMN()*2-81,0)</f>
        <v>1.77</v>
      </c>
      <c r="AX66">
        <f>VLOOKUP($B66,$B$2:$AE$13369,COLUMN()*2-81,0)</f>
        <v>3.15</v>
      </c>
      <c r="AY66">
        <f>VLOOKUP($B66,$B$2:$AE$13369,COLUMN()*2-81,0)</f>
        <v>2.8</v>
      </c>
      <c r="AZ66">
        <f>VLOOKUP($B66,$B$2:$AE$13369,COLUMN()*2-81,0)</f>
        <v>3.07</v>
      </c>
      <c r="BA66">
        <f>VLOOKUP($B66,$B$2:$AE$13369,COLUMN()*2-81,0)</f>
        <v>2.93</v>
      </c>
      <c r="BB66">
        <f>VLOOKUP($B66,$B$2:$AE$13369,COLUMN()*2-81,0)</f>
        <v>2.59</v>
      </c>
      <c r="BC66">
        <f>VLOOKUP($B66,$B$2:$AE$13369,COLUMN()*2-81,0)</f>
        <v>2.93</v>
      </c>
      <c r="BD66">
        <f>MAX(AR66:BC66)</f>
        <v>3.38</v>
      </c>
      <c r="BE66">
        <f>MAX(AF66:AQ66)</f>
        <v>84</v>
      </c>
      <c r="BF66">
        <f>SUM(AR66:BC66)</f>
        <v>33.24</v>
      </c>
      <c r="BG66">
        <f>SUM(AF66:AQ66)</f>
        <v>877</v>
      </c>
      <c r="BH66" t="b">
        <f>OR(AND(BD66-2.5-0.3*(E66-4.5)&gt;0,BE66&gt;44),AND(BG66&gt;399,IFERROR((BF66/BG66)&gt;0.055,FALSE)))</f>
        <v>1</v>
      </c>
      <c r="BI66" t="str">
        <f>A66&amp;E66</f>
        <v>D5</v>
      </c>
      <c r="BJ66" t="str">
        <f>A66&amp;ROUND(E66*2,0)/2&amp;F66</f>
        <v>D5Chelsea</v>
      </c>
    </row>
    <row r="67" spans="1:62" x14ac:dyDescent="0.2">
      <c r="A67" t="s">
        <v>22</v>
      </c>
      <c r="B67">
        <v>593</v>
      </c>
      <c r="C67" t="s">
        <v>210</v>
      </c>
      <c r="D67">
        <v>5</v>
      </c>
      <c r="E67">
        <v>5</v>
      </c>
      <c r="F67" t="s">
        <v>157</v>
      </c>
      <c r="G67">
        <v>83</v>
      </c>
      <c r="H67">
        <v>2.2799999999999998</v>
      </c>
      <c r="I67">
        <v>71</v>
      </c>
      <c r="J67">
        <v>3.03</v>
      </c>
      <c r="K67">
        <v>70</v>
      </c>
      <c r="L67">
        <v>2.6</v>
      </c>
      <c r="M67">
        <v>69</v>
      </c>
      <c r="N67">
        <v>2.9</v>
      </c>
      <c r="O67">
        <v>69</v>
      </c>
      <c r="P67">
        <v>1.54</v>
      </c>
      <c r="Q67">
        <v>69</v>
      </c>
      <c r="R67">
        <v>2.87</v>
      </c>
      <c r="S67">
        <v>68</v>
      </c>
      <c r="T67">
        <v>1.1399999999999999</v>
      </c>
      <c r="U67">
        <v>70</v>
      </c>
      <c r="V67">
        <v>2.4900000000000002</v>
      </c>
      <c r="W67">
        <v>70</v>
      </c>
      <c r="X67">
        <v>2.42</v>
      </c>
      <c r="Y67">
        <v>69</v>
      </c>
      <c r="Z67">
        <v>2.34</v>
      </c>
      <c r="AA67">
        <v>68</v>
      </c>
      <c r="AB67">
        <v>1.24</v>
      </c>
      <c r="AC67">
        <v>66</v>
      </c>
      <c r="AD67">
        <v>2.94</v>
      </c>
      <c r="AE67">
        <v>0</v>
      </c>
      <c r="AF67">
        <f>VLOOKUP($B67,$B$2:$AE$13369,COLUMN()*2-58,0)</f>
        <v>83</v>
      </c>
      <c r="AG67">
        <f>VLOOKUP($B67,$B$2:$AE$13369,COLUMN()*2-58,0)</f>
        <v>71</v>
      </c>
      <c r="AH67">
        <f>VLOOKUP($B67,$B$2:$AE$13369,COLUMN()*2-58,0)</f>
        <v>70</v>
      </c>
      <c r="AI67">
        <f>VLOOKUP($B67,$B$2:$AE$13369,COLUMN()*2-58,0)</f>
        <v>69</v>
      </c>
      <c r="AJ67">
        <f>VLOOKUP($B67,$B$2:$AE$13369,COLUMN()*2-58,0)</f>
        <v>69</v>
      </c>
      <c r="AK67">
        <f>VLOOKUP($B67,$B$2:$AE$13369,COLUMN()*2-58,0)</f>
        <v>69</v>
      </c>
      <c r="AL67">
        <f>VLOOKUP($B67,$B$2:$AE$13369,COLUMN()*2-58,0)</f>
        <v>68</v>
      </c>
      <c r="AM67">
        <f>VLOOKUP($B67,$B$2:$AE$13369,COLUMN()*2-58,0)</f>
        <v>70</v>
      </c>
      <c r="AN67">
        <f>VLOOKUP($B67,$B$2:$AE$13369,COLUMN()*2-58,0)</f>
        <v>70</v>
      </c>
      <c r="AO67">
        <f>VLOOKUP($B67,$B$2:$AE$13369,COLUMN()*2-58,0)</f>
        <v>69</v>
      </c>
      <c r="AP67">
        <f>VLOOKUP($B67,$B$2:$AE$13369,COLUMN()*2-58,0)</f>
        <v>68</v>
      </c>
      <c r="AQ67">
        <f>VLOOKUP($B67,$B$2:$AE$13369,COLUMN()*2-58,0)</f>
        <v>66</v>
      </c>
      <c r="AR67">
        <f>VLOOKUP($B67,$B$2:$AE$13369,COLUMN()*2-81,0)</f>
        <v>2.2799999999999998</v>
      </c>
      <c r="AS67">
        <f>VLOOKUP($B67,$B$2:$AE$13369,COLUMN()*2-81,0)</f>
        <v>3.03</v>
      </c>
      <c r="AT67">
        <f>VLOOKUP($B67,$B$2:$AE$13369,COLUMN()*2-81,0)</f>
        <v>2.6</v>
      </c>
      <c r="AU67">
        <f>VLOOKUP($B67,$B$2:$AE$13369,COLUMN()*2-81,0)</f>
        <v>2.9</v>
      </c>
      <c r="AV67">
        <f>VLOOKUP($B67,$B$2:$AE$13369,COLUMN()*2-81,0)</f>
        <v>1.54</v>
      </c>
      <c r="AW67">
        <f>VLOOKUP($B67,$B$2:$AE$13369,COLUMN()*2-81,0)</f>
        <v>2.87</v>
      </c>
      <c r="AX67">
        <f>VLOOKUP($B67,$B$2:$AE$13369,COLUMN()*2-81,0)</f>
        <v>1.1399999999999999</v>
      </c>
      <c r="AY67">
        <f>VLOOKUP($B67,$B$2:$AE$13369,COLUMN()*2-81,0)</f>
        <v>2.4900000000000002</v>
      </c>
      <c r="AZ67">
        <f>VLOOKUP($B67,$B$2:$AE$13369,COLUMN()*2-81,0)</f>
        <v>2.42</v>
      </c>
      <c r="BA67">
        <f>VLOOKUP($B67,$B$2:$AE$13369,COLUMN()*2-81,0)</f>
        <v>2.34</v>
      </c>
      <c r="BB67">
        <f>VLOOKUP($B67,$B$2:$AE$13369,COLUMN()*2-81,0)</f>
        <v>1.24</v>
      </c>
      <c r="BC67">
        <f>VLOOKUP($B67,$B$2:$AE$13369,COLUMN()*2-81,0)</f>
        <v>2.94</v>
      </c>
      <c r="BD67">
        <f>MAX(AR67:BC67)</f>
        <v>3.03</v>
      </c>
      <c r="BE67">
        <f>MAX(AF67:AQ67)</f>
        <v>83</v>
      </c>
      <c r="BF67">
        <f>SUM(AR67:BC67)</f>
        <v>27.790000000000003</v>
      </c>
      <c r="BG67">
        <f>SUM(AF67:AQ67)</f>
        <v>842</v>
      </c>
      <c r="BH67" t="b">
        <f>OR(AND(BD67-2.5-0.3*(E67-4.5)&gt;0,BE67&gt;44),AND(BG67&gt;399,IFERROR((BF67/BG67)&gt;0.055,FALSE)))</f>
        <v>1</v>
      </c>
      <c r="BI67" t="str">
        <f>A67&amp;E67</f>
        <v>D5</v>
      </c>
      <c r="BJ67" t="str">
        <f>A67&amp;ROUND(E67*2,0)/2&amp;F67</f>
        <v>D5Man Utd</v>
      </c>
    </row>
    <row r="68" spans="1:62" x14ac:dyDescent="0.2">
      <c r="A68" t="s">
        <v>22</v>
      </c>
      <c r="B68">
        <v>122</v>
      </c>
      <c r="C68" t="s">
        <v>78</v>
      </c>
      <c r="D68">
        <v>5</v>
      </c>
      <c r="E68">
        <v>5</v>
      </c>
      <c r="F68" t="s">
        <v>75</v>
      </c>
      <c r="G68">
        <v>63</v>
      </c>
      <c r="H68">
        <v>1.5</v>
      </c>
      <c r="I68">
        <v>61</v>
      </c>
      <c r="J68">
        <v>1.77</v>
      </c>
      <c r="K68">
        <v>58</v>
      </c>
      <c r="L68">
        <v>2.1</v>
      </c>
      <c r="M68">
        <v>56</v>
      </c>
      <c r="N68">
        <v>3.04</v>
      </c>
      <c r="O68">
        <v>58</v>
      </c>
      <c r="P68">
        <v>2.2400000000000002</v>
      </c>
      <c r="Q68">
        <v>55</v>
      </c>
      <c r="R68">
        <v>2.52</v>
      </c>
      <c r="S68">
        <v>58</v>
      </c>
      <c r="T68">
        <v>2.74</v>
      </c>
      <c r="U68">
        <v>58</v>
      </c>
      <c r="V68">
        <v>2.2200000000000002</v>
      </c>
      <c r="W68">
        <v>56</v>
      </c>
      <c r="X68">
        <v>2.58</v>
      </c>
      <c r="Y68">
        <v>57</v>
      </c>
      <c r="Z68">
        <v>1.86</v>
      </c>
      <c r="AA68">
        <v>57</v>
      </c>
      <c r="AB68">
        <v>2</v>
      </c>
      <c r="AC68">
        <v>55</v>
      </c>
      <c r="AD68">
        <v>2.44</v>
      </c>
      <c r="AE68">
        <v>0</v>
      </c>
      <c r="AF68">
        <f>VLOOKUP($B68,$B$2:$AE$13369,COLUMN()*2-58,0)</f>
        <v>63</v>
      </c>
      <c r="AG68">
        <f>VLOOKUP($B68,$B$2:$AE$13369,COLUMN()*2-58,0)</f>
        <v>61</v>
      </c>
      <c r="AH68">
        <f>VLOOKUP($B68,$B$2:$AE$13369,COLUMN()*2-58,0)</f>
        <v>58</v>
      </c>
      <c r="AI68">
        <f>VLOOKUP($B68,$B$2:$AE$13369,COLUMN()*2-58,0)</f>
        <v>56</v>
      </c>
      <c r="AJ68">
        <f>VLOOKUP($B68,$B$2:$AE$13369,COLUMN()*2-58,0)</f>
        <v>58</v>
      </c>
      <c r="AK68">
        <f>VLOOKUP($B68,$B$2:$AE$13369,COLUMN()*2-58,0)</f>
        <v>55</v>
      </c>
      <c r="AL68">
        <f>VLOOKUP($B68,$B$2:$AE$13369,COLUMN()*2-58,0)</f>
        <v>58</v>
      </c>
      <c r="AM68">
        <f>VLOOKUP($B68,$B$2:$AE$13369,COLUMN()*2-58,0)</f>
        <v>58</v>
      </c>
      <c r="AN68">
        <f>VLOOKUP($B68,$B$2:$AE$13369,COLUMN()*2-58,0)</f>
        <v>56</v>
      </c>
      <c r="AO68">
        <f>VLOOKUP($B68,$B$2:$AE$13369,COLUMN()*2-58,0)</f>
        <v>57</v>
      </c>
      <c r="AP68">
        <f>VLOOKUP($B68,$B$2:$AE$13369,COLUMN()*2-58,0)</f>
        <v>57</v>
      </c>
      <c r="AQ68">
        <f>VLOOKUP($B68,$B$2:$AE$13369,COLUMN()*2-58,0)</f>
        <v>55</v>
      </c>
      <c r="AR68">
        <f>VLOOKUP($B68,$B$2:$AE$13369,COLUMN()*2-81,0)</f>
        <v>1.5</v>
      </c>
      <c r="AS68">
        <f>VLOOKUP($B68,$B$2:$AE$13369,COLUMN()*2-81,0)</f>
        <v>1.77</v>
      </c>
      <c r="AT68">
        <f>VLOOKUP($B68,$B$2:$AE$13369,COLUMN()*2-81,0)</f>
        <v>2.1</v>
      </c>
      <c r="AU68">
        <f>VLOOKUP($B68,$B$2:$AE$13369,COLUMN()*2-81,0)</f>
        <v>3.04</v>
      </c>
      <c r="AV68">
        <f>VLOOKUP($B68,$B$2:$AE$13369,COLUMN()*2-81,0)</f>
        <v>2.2400000000000002</v>
      </c>
      <c r="AW68">
        <f>VLOOKUP($B68,$B$2:$AE$13369,COLUMN()*2-81,0)</f>
        <v>2.52</v>
      </c>
      <c r="AX68">
        <f>VLOOKUP($B68,$B$2:$AE$13369,COLUMN()*2-81,0)</f>
        <v>2.74</v>
      </c>
      <c r="AY68">
        <f>VLOOKUP($B68,$B$2:$AE$13369,COLUMN()*2-81,0)</f>
        <v>2.2200000000000002</v>
      </c>
      <c r="AZ68">
        <f>VLOOKUP($B68,$B$2:$AE$13369,COLUMN()*2-81,0)</f>
        <v>2.58</v>
      </c>
      <c r="BA68">
        <f>VLOOKUP($B68,$B$2:$AE$13369,COLUMN()*2-81,0)</f>
        <v>1.86</v>
      </c>
      <c r="BB68">
        <f>VLOOKUP($B68,$B$2:$AE$13369,COLUMN()*2-81,0)</f>
        <v>2</v>
      </c>
      <c r="BC68">
        <f>VLOOKUP($B68,$B$2:$AE$13369,COLUMN()*2-81,0)</f>
        <v>2.44</v>
      </c>
      <c r="BD68">
        <f>MAX(AR68:BC68)</f>
        <v>3.04</v>
      </c>
      <c r="BE68">
        <f>MAX(AF68:AQ68)</f>
        <v>63</v>
      </c>
      <c r="BF68">
        <f>SUM(AR68:BC68)</f>
        <v>27.01</v>
      </c>
      <c r="BG68">
        <f>SUM(AF68:AQ68)</f>
        <v>692</v>
      </c>
      <c r="BH68" t="b">
        <f>OR(AND(BD68-2.5-0.3*(E68-4.5)&gt;0,BE68&gt;44),AND(BG68&gt;399,IFERROR((BF68/BG68)&gt;0.055,FALSE)))</f>
        <v>1</v>
      </c>
      <c r="BI68" t="str">
        <f>A68&amp;E68</f>
        <v>D5</v>
      </c>
      <c r="BJ68" t="str">
        <f>A68&amp;ROUND(E68*2,0)/2&amp;F68</f>
        <v>D5Brighton</v>
      </c>
    </row>
    <row r="69" spans="1:62" x14ac:dyDescent="0.2">
      <c r="A69" t="s">
        <v>22</v>
      </c>
      <c r="B69">
        <v>369</v>
      </c>
      <c r="C69" t="s">
        <v>159</v>
      </c>
      <c r="D69">
        <v>5.0999999999999996</v>
      </c>
      <c r="E69">
        <v>5.0999999999999996</v>
      </c>
      <c r="F69" t="s">
        <v>157</v>
      </c>
      <c r="G69">
        <v>91</v>
      </c>
      <c r="H69">
        <v>2.64</v>
      </c>
      <c r="I69">
        <v>86</v>
      </c>
      <c r="J69">
        <v>3.99</v>
      </c>
      <c r="K69">
        <v>85</v>
      </c>
      <c r="L69">
        <v>3.33</v>
      </c>
      <c r="M69">
        <v>83</v>
      </c>
      <c r="N69">
        <v>3.75</v>
      </c>
      <c r="O69">
        <v>80</v>
      </c>
      <c r="P69">
        <v>1.76</v>
      </c>
      <c r="Q69">
        <v>78</v>
      </c>
      <c r="R69">
        <v>3.52</v>
      </c>
      <c r="S69">
        <v>79</v>
      </c>
      <c r="T69">
        <v>1.35</v>
      </c>
      <c r="U69">
        <v>75</v>
      </c>
      <c r="V69">
        <v>3</v>
      </c>
      <c r="W69">
        <v>76</v>
      </c>
      <c r="X69">
        <v>2.81</v>
      </c>
      <c r="Y69">
        <v>76</v>
      </c>
      <c r="Z69">
        <v>2.83</v>
      </c>
      <c r="AA69">
        <v>77</v>
      </c>
      <c r="AB69">
        <v>1.43</v>
      </c>
      <c r="AC69">
        <v>78</v>
      </c>
      <c r="AD69">
        <v>3.76</v>
      </c>
      <c r="AE69">
        <v>0.01</v>
      </c>
      <c r="AF69">
        <f>VLOOKUP($B69,$B$2:$AE$13369,COLUMN()*2-58,0)</f>
        <v>91</v>
      </c>
      <c r="AG69">
        <f>VLOOKUP($B69,$B$2:$AE$13369,COLUMN()*2-58,0)</f>
        <v>86</v>
      </c>
      <c r="AH69">
        <f>VLOOKUP($B69,$B$2:$AE$13369,COLUMN()*2-58,0)</f>
        <v>85</v>
      </c>
      <c r="AI69">
        <f>VLOOKUP($B69,$B$2:$AE$13369,COLUMN()*2-58,0)</f>
        <v>83</v>
      </c>
      <c r="AJ69">
        <f>VLOOKUP($B69,$B$2:$AE$13369,COLUMN()*2-58,0)</f>
        <v>80</v>
      </c>
      <c r="AK69">
        <f>VLOOKUP($B69,$B$2:$AE$13369,COLUMN()*2-58,0)</f>
        <v>78</v>
      </c>
      <c r="AL69">
        <f>VLOOKUP($B69,$B$2:$AE$13369,COLUMN()*2-58,0)</f>
        <v>79</v>
      </c>
      <c r="AM69">
        <f>VLOOKUP($B69,$B$2:$AE$13369,COLUMN()*2-58,0)</f>
        <v>75</v>
      </c>
      <c r="AN69">
        <f>VLOOKUP($B69,$B$2:$AE$13369,COLUMN()*2-58,0)</f>
        <v>76</v>
      </c>
      <c r="AO69">
        <f>VLOOKUP($B69,$B$2:$AE$13369,COLUMN()*2-58,0)</f>
        <v>76</v>
      </c>
      <c r="AP69">
        <f>VLOOKUP($B69,$B$2:$AE$13369,COLUMN()*2-58,0)</f>
        <v>77</v>
      </c>
      <c r="AQ69">
        <f>VLOOKUP($B69,$B$2:$AE$13369,COLUMN()*2-58,0)</f>
        <v>78</v>
      </c>
      <c r="AR69">
        <f>VLOOKUP($B69,$B$2:$AE$13369,COLUMN()*2-81,0)</f>
        <v>2.64</v>
      </c>
      <c r="AS69">
        <f>VLOOKUP($B69,$B$2:$AE$13369,COLUMN()*2-81,0)</f>
        <v>3.99</v>
      </c>
      <c r="AT69">
        <f>VLOOKUP($B69,$B$2:$AE$13369,COLUMN()*2-81,0)</f>
        <v>3.33</v>
      </c>
      <c r="AU69">
        <f>VLOOKUP($B69,$B$2:$AE$13369,COLUMN()*2-81,0)</f>
        <v>3.75</v>
      </c>
      <c r="AV69">
        <f>VLOOKUP($B69,$B$2:$AE$13369,COLUMN()*2-81,0)</f>
        <v>1.76</v>
      </c>
      <c r="AW69">
        <f>VLOOKUP($B69,$B$2:$AE$13369,COLUMN()*2-81,0)</f>
        <v>3.52</v>
      </c>
      <c r="AX69">
        <f>VLOOKUP($B69,$B$2:$AE$13369,COLUMN()*2-81,0)</f>
        <v>1.35</v>
      </c>
      <c r="AY69">
        <f>VLOOKUP($B69,$B$2:$AE$13369,COLUMN()*2-81,0)</f>
        <v>3</v>
      </c>
      <c r="AZ69">
        <f>VLOOKUP($B69,$B$2:$AE$13369,COLUMN()*2-81,0)</f>
        <v>2.81</v>
      </c>
      <c r="BA69">
        <f>VLOOKUP($B69,$B$2:$AE$13369,COLUMN()*2-81,0)</f>
        <v>2.83</v>
      </c>
      <c r="BB69">
        <f>VLOOKUP($B69,$B$2:$AE$13369,COLUMN()*2-81,0)</f>
        <v>1.43</v>
      </c>
      <c r="BC69">
        <f>VLOOKUP($B69,$B$2:$AE$13369,COLUMN()*2-81,0)</f>
        <v>3.76</v>
      </c>
      <c r="BD69">
        <f>MAX(AR69:BC69)</f>
        <v>3.99</v>
      </c>
      <c r="BE69">
        <f>MAX(AF69:AQ69)</f>
        <v>91</v>
      </c>
      <c r="BF69">
        <f>SUM(AR69:BC69)</f>
        <v>34.17</v>
      </c>
      <c r="BG69">
        <f>SUM(AF69:AQ69)</f>
        <v>964</v>
      </c>
      <c r="BH69" t="b">
        <f>OR(AND(BD69-2.5-0.3*(E69-4.5)&gt;0,BE69&gt;44),AND(BG69&gt;399,IFERROR((BF69/BG69)&gt;0.055,FALSE)))</f>
        <v>1</v>
      </c>
      <c r="BI69" t="str">
        <f>A69&amp;E69</f>
        <v>D5.1</v>
      </c>
      <c r="BJ69" t="str">
        <f>A69&amp;ROUND(E69*2,0)/2&amp;F69</f>
        <v>D5Man Utd</v>
      </c>
    </row>
    <row r="70" spans="1:62" x14ac:dyDescent="0.2">
      <c r="A70" t="s">
        <v>22</v>
      </c>
      <c r="B70">
        <v>498</v>
      </c>
      <c r="C70" t="s">
        <v>186</v>
      </c>
      <c r="D70">
        <v>5.0999999999999996</v>
      </c>
      <c r="E70">
        <v>5.0999999999999996</v>
      </c>
      <c r="F70" t="s">
        <v>62</v>
      </c>
      <c r="G70">
        <v>90</v>
      </c>
      <c r="H70">
        <v>2.89</v>
      </c>
      <c r="I70">
        <v>86</v>
      </c>
      <c r="J70">
        <v>3.8</v>
      </c>
      <c r="K70">
        <v>83</v>
      </c>
      <c r="L70">
        <v>1.31</v>
      </c>
      <c r="M70">
        <v>80</v>
      </c>
      <c r="N70">
        <v>3.05</v>
      </c>
      <c r="O70">
        <v>80</v>
      </c>
      <c r="P70">
        <v>2.33</v>
      </c>
      <c r="Q70">
        <v>80</v>
      </c>
      <c r="R70">
        <v>2.29</v>
      </c>
      <c r="S70">
        <v>80</v>
      </c>
      <c r="T70">
        <v>2.94</v>
      </c>
      <c r="U70">
        <v>79</v>
      </c>
      <c r="V70">
        <v>1.92</v>
      </c>
      <c r="W70">
        <v>80</v>
      </c>
      <c r="X70">
        <v>2.72</v>
      </c>
      <c r="Y70">
        <v>78</v>
      </c>
      <c r="Z70">
        <v>3.25</v>
      </c>
      <c r="AA70">
        <v>78</v>
      </c>
      <c r="AB70">
        <v>2.59</v>
      </c>
      <c r="AC70">
        <v>80</v>
      </c>
      <c r="AD70">
        <v>1.64</v>
      </c>
      <c r="AE70">
        <v>0</v>
      </c>
      <c r="AF70">
        <f>VLOOKUP($B70,$B$2:$AE$13369,COLUMN()*2-58,0)</f>
        <v>90</v>
      </c>
      <c r="AG70">
        <f>VLOOKUP($B70,$B$2:$AE$13369,COLUMN()*2-58,0)</f>
        <v>86</v>
      </c>
      <c r="AH70">
        <f>VLOOKUP($B70,$B$2:$AE$13369,COLUMN()*2-58,0)</f>
        <v>83</v>
      </c>
      <c r="AI70">
        <f>VLOOKUP($B70,$B$2:$AE$13369,COLUMN()*2-58,0)</f>
        <v>80</v>
      </c>
      <c r="AJ70">
        <f>VLOOKUP($B70,$B$2:$AE$13369,COLUMN()*2-58,0)</f>
        <v>80</v>
      </c>
      <c r="AK70">
        <f>VLOOKUP($B70,$B$2:$AE$13369,COLUMN()*2-58,0)</f>
        <v>80</v>
      </c>
      <c r="AL70">
        <f>VLOOKUP($B70,$B$2:$AE$13369,COLUMN()*2-58,0)</f>
        <v>80</v>
      </c>
      <c r="AM70">
        <f>VLOOKUP($B70,$B$2:$AE$13369,COLUMN()*2-58,0)</f>
        <v>79</v>
      </c>
      <c r="AN70">
        <f>VLOOKUP($B70,$B$2:$AE$13369,COLUMN()*2-58,0)</f>
        <v>80</v>
      </c>
      <c r="AO70">
        <f>VLOOKUP($B70,$B$2:$AE$13369,COLUMN()*2-58,0)</f>
        <v>78</v>
      </c>
      <c r="AP70">
        <f>VLOOKUP($B70,$B$2:$AE$13369,COLUMN()*2-58,0)</f>
        <v>78</v>
      </c>
      <c r="AQ70">
        <f>VLOOKUP($B70,$B$2:$AE$13369,COLUMN()*2-58,0)</f>
        <v>80</v>
      </c>
      <c r="AR70">
        <f>VLOOKUP($B70,$B$2:$AE$13369,COLUMN()*2-81,0)</f>
        <v>2.89</v>
      </c>
      <c r="AS70">
        <f>VLOOKUP($B70,$B$2:$AE$13369,COLUMN()*2-81,0)</f>
        <v>3.8</v>
      </c>
      <c r="AT70">
        <f>VLOOKUP($B70,$B$2:$AE$13369,COLUMN()*2-81,0)</f>
        <v>1.31</v>
      </c>
      <c r="AU70">
        <f>VLOOKUP($B70,$B$2:$AE$13369,COLUMN()*2-81,0)</f>
        <v>3.05</v>
      </c>
      <c r="AV70">
        <f>VLOOKUP($B70,$B$2:$AE$13369,COLUMN()*2-81,0)</f>
        <v>2.33</v>
      </c>
      <c r="AW70">
        <f>VLOOKUP($B70,$B$2:$AE$13369,COLUMN()*2-81,0)</f>
        <v>2.29</v>
      </c>
      <c r="AX70">
        <f>VLOOKUP($B70,$B$2:$AE$13369,COLUMN()*2-81,0)</f>
        <v>2.94</v>
      </c>
      <c r="AY70">
        <f>VLOOKUP($B70,$B$2:$AE$13369,COLUMN()*2-81,0)</f>
        <v>1.92</v>
      </c>
      <c r="AZ70">
        <f>VLOOKUP($B70,$B$2:$AE$13369,COLUMN()*2-81,0)</f>
        <v>2.72</v>
      </c>
      <c r="BA70">
        <f>VLOOKUP($B70,$B$2:$AE$13369,COLUMN()*2-81,0)</f>
        <v>3.25</v>
      </c>
      <c r="BB70">
        <f>VLOOKUP($B70,$B$2:$AE$13369,COLUMN()*2-81,0)</f>
        <v>2.59</v>
      </c>
      <c r="BC70">
        <f>VLOOKUP($B70,$B$2:$AE$13369,COLUMN()*2-81,0)</f>
        <v>1.64</v>
      </c>
      <c r="BD70">
        <f>MAX(AR70:BC70)</f>
        <v>3.8</v>
      </c>
      <c r="BE70">
        <f>MAX(AF70:AQ70)</f>
        <v>90</v>
      </c>
      <c r="BF70">
        <f>SUM(AR70:BC70)</f>
        <v>30.73</v>
      </c>
      <c r="BG70">
        <f>SUM(AF70:AQ70)</f>
        <v>974</v>
      </c>
      <c r="BH70" t="b">
        <f>OR(AND(BD70-2.5-0.3*(E70-4.5)&gt;0,BE70&gt;44),AND(BG70&gt;399,IFERROR((BF70/BG70)&gt;0.055,FALSE)))</f>
        <v>1</v>
      </c>
      <c r="BI70" t="str">
        <f>A70&amp;E70</f>
        <v>D5.1</v>
      </c>
      <c r="BJ70" t="str">
        <f>A70&amp;ROUND(E70*2,0)/2&amp;F70</f>
        <v>D5Spurs</v>
      </c>
    </row>
    <row r="71" spans="1:62" x14ac:dyDescent="0.2">
      <c r="A71" t="s">
        <v>22</v>
      </c>
      <c r="B71">
        <v>326</v>
      </c>
      <c r="C71" t="s">
        <v>262</v>
      </c>
      <c r="D71">
        <v>5.3</v>
      </c>
      <c r="E71">
        <v>5.3</v>
      </c>
      <c r="F71" t="s">
        <v>135</v>
      </c>
      <c r="G71">
        <v>82</v>
      </c>
      <c r="H71">
        <v>3.21</v>
      </c>
      <c r="I71">
        <v>81</v>
      </c>
      <c r="J71">
        <v>2.84</v>
      </c>
      <c r="K71">
        <v>78</v>
      </c>
      <c r="L71">
        <v>3.29</v>
      </c>
      <c r="M71">
        <v>71</v>
      </c>
      <c r="N71">
        <v>2.13</v>
      </c>
      <c r="O71">
        <v>71</v>
      </c>
      <c r="P71">
        <v>2.3199999999999998</v>
      </c>
      <c r="Q71">
        <v>68</v>
      </c>
      <c r="R71">
        <v>2.75</v>
      </c>
      <c r="S71">
        <v>68</v>
      </c>
      <c r="T71">
        <v>2.96</v>
      </c>
      <c r="U71">
        <v>66</v>
      </c>
      <c r="V71">
        <v>1.8</v>
      </c>
      <c r="W71">
        <v>68</v>
      </c>
      <c r="X71">
        <v>3.35</v>
      </c>
      <c r="Y71">
        <v>66</v>
      </c>
      <c r="Z71">
        <v>2.46</v>
      </c>
      <c r="AA71">
        <v>67</v>
      </c>
      <c r="AB71">
        <v>2.56</v>
      </c>
      <c r="AC71">
        <v>70</v>
      </c>
      <c r="AD71">
        <v>2.83</v>
      </c>
      <c r="AE71">
        <v>0</v>
      </c>
      <c r="AF71">
        <f>VLOOKUP($B71,$B$2:$AE$13369,COLUMN()*2-58,0)</f>
        <v>82</v>
      </c>
      <c r="AG71">
        <f>VLOOKUP($B71,$B$2:$AE$13369,COLUMN()*2-58,0)</f>
        <v>81</v>
      </c>
      <c r="AH71">
        <f>VLOOKUP($B71,$B$2:$AE$13369,COLUMN()*2-58,0)</f>
        <v>78</v>
      </c>
      <c r="AI71">
        <f>VLOOKUP($B71,$B$2:$AE$13369,COLUMN()*2-58,0)</f>
        <v>71</v>
      </c>
      <c r="AJ71">
        <f>VLOOKUP($B71,$B$2:$AE$13369,COLUMN()*2-58,0)</f>
        <v>71</v>
      </c>
      <c r="AK71">
        <f>VLOOKUP($B71,$B$2:$AE$13369,COLUMN()*2-58,0)</f>
        <v>68</v>
      </c>
      <c r="AL71">
        <f>VLOOKUP($B71,$B$2:$AE$13369,COLUMN()*2-58,0)</f>
        <v>68</v>
      </c>
      <c r="AM71">
        <f>VLOOKUP($B71,$B$2:$AE$13369,COLUMN()*2-58,0)</f>
        <v>66</v>
      </c>
      <c r="AN71">
        <f>VLOOKUP($B71,$B$2:$AE$13369,COLUMN()*2-58,0)</f>
        <v>68</v>
      </c>
      <c r="AO71">
        <f>VLOOKUP($B71,$B$2:$AE$13369,COLUMN()*2-58,0)</f>
        <v>66</v>
      </c>
      <c r="AP71">
        <f>VLOOKUP($B71,$B$2:$AE$13369,COLUMN()*2-58,0)</f>
        <v>67</v>
      </c>
      <c r="AQ71">
        <f>VLOOKUP($B71,$B$2:$AE$13369,COLUMN()*2-58,0)</f>
        <v>70</v>
      </c>
      <c r="AR71">
        <f>VLOOKUP($B71,$B$2:$AE$13369,COLUMN()*2-81,0)</f>
        <v>3.21</v>
      </c>
      <c r="AS71">
        <f>VLOOKUP($B71,$B$2:$AE$13369,COLUMN()*2-81,0)</f>
        <v>2.84</v>
      </c>
      <c r="AT71">
        <f>VLOOKUP($B71,$B$2:$AE$13369,COLUMN()*2-81,0)</f>
        <v>3.29</v>
      </c>
      <c r="AU71">
        <f>VLOOKUP($B71,$B$2:$AE$13369,COLUMN()*2-81,0)</f>
        <v>2.13</v>
      </c>
      <c r="AV71">
        <f>VLOOKUP($B71,$B$2:$AE$13369,COLUMN()*2-81,0)</f>
        <v>2.3199999999999998</v>
      </c>
      <c r="AW71">
        <f>VLOOKUP($B71,$B$2:$AE$13369,COLUMN()*2-81,0)</f>
        <v>2.75</v>
      </c>
      <c r="AX71">
        <f>VLOOKUP($B71,$B$2:$AE$13369,COLUMN()*2-81,0)</f>
        <v>2.96</v>
      </c>
      <c r="AY71">
        <f>VLOOKUP($B71,$B$2:$AE$13369,COLUMN()*2-81,0)</f>
        <v>1.8</v>
      </c>
      <c r="AZ71">
        <f>VLOOKUP($B71,$B$2:$AE$13369,COLUMN()*2-81,0)</f>
        <v>3.35</v>
      </c>
      <c r="BA71">
        <f>VLOOKUP($B71,$B$2:$AE$13369,COLUMN()*2-81,0)</f>
        <v>2.46</v>
      </c>
      <c r="BB71">
        <f>VLOOKUP($B71,$B$2:$AE$13369,COLUMN()*2-81,0)</f>
        <v>2.56</v>
      </c>
      <c r="BC71">
        <f>VLOOKUP($B71,$B$2:$AE$13369,COLUMN()*2-81,0)</f>
        <v>2.83</v>
      </c>
      <c r="BD71">
        <f>MAX(AR71:BC71)</f>
        <v>3.35</v>
      </c>
      <c r="BE71">
        <f>MAX(AF71:AQ71)</f>
        <v>82</v>
      </c>
      <c r="BF71">
        <f>SUM(AR71:BC71)</f>
        <v>32.5</v>
      </c>
      <c r="BG71">
        <f>SUM(AF71:AQ71)</f>
        <v>856</v>
      </c>
      <c r="BH71" t="b">
        <f>OR(AND(BD71-2.5-0.3*(E71-4.5)&gt;0,BE71&gt;44),AND(BG71&gt;399,IFERROR((BF71/BG71)&gt;0.055,FALSE)))</f>
        <v>1</v>
      </c>
      <c r="BI71" t="str">
        <f>A71&amp;E71</f>
        <v>D5.3</v>
      </c>
      <c r="BJ71" t="str">
        <f>A71&amp;ROUND(E71*2,0)/2&amp;F71</f>
        <v>D5.5Liverpool</v>
      </c>
    </row>
    <row r="72" spans="1:62" x14ac:dyDescent="0.2">
      <c r="A72" t="s">
        <v>22</v>
      </c>
      <c r="B72">
        <v>341</v>
      </c>
      <c r="C72" t="s">
        <v>146</v>
      </c>
      <c r="D72">
        <v>5.3</v>
      </c>
      <c r="E72">
        <v>5.3</v>
      </c>
      <c r="F72" t="s">
        <v>145</v>
      </c>
      <c r="G72">
        <v>41</v>
      </c>
      <c r="H72">
        <v>1.77</v>
      </c>
      <c r="I72">
        <v>50</v>
      </c>
      <c r="J72">
        <v>2.1</v>
      </c>
      <c r="K72">
        <v>60</v>
      </c>
      <c r="L72">
        <v>2.58</v>
      </c>
      <c r="M72">
        <v>61</v>
      </c>
      <c r="N72">
        <v>2</v>
      </c>
      <c r="O72">
        <v>61</v>
      </c>
      <c r="P72">
        <v>3.29</v>
      </c>
      <c r="Q72">
        <v>60</v>
      </c>
      <c r="R72">
        <v>2.79</v>
      </c>
      <c r="S72">
        <v>60</v>
      </c>
      <c r="T72">
        <v>2.84</v>
      </c>
      <c r="U72">
        <v>61</v>
      </c>
      <c r="V72">
        <v>2.4500000000000002</v>
      </c>
      <c r="W72">
        <v>59</v>
      </c>
      <c r="X72">
        <v>3.28</v>
      </c>
      <c r="Y72">
        <v>59</v>
      </c>
      <c r="Z72">
        <v>3.02</v>
      </c>
      <c r="AA72">
        <v>60</v>
      </c>
      <c r="AB72">
        <v>3.11</v>
      </c>
      <c r="AC72">
        <v>60</v>
      </c>
      <c r="AD72">
        <v>2.7</v>
      </c>
      <c r="AE72">
        <v>0</v>
      </c>
      <c r="AF72">
        <f>VLOOKUP($B72,$B$2:$AE$13369,COLUMN()*2-58,0)</f>
        <v>41</v>
      </c>
      <c r="AG72">
        <f>VLOOKUP($B72,$B$2:$AE$13369,COLUMN()*2-58,0)</f>
        <v>50</v>
      </c>
      <c r="AH72">
        <f>VLOOKUP($B72,$B$2:$AE$13369,COLUMN()*2-58,0)</f>
        <v>60</v>
      </c>
      <c r="AI72">
        <f>VLOOKUP($B72,$B$2:$AE$13369,COLUMN()*2-58,0)</f>
        <v>61</v>
      </c>
      <c r="AJ72">
        <f>VLOOKUP($B72,$B$2:$AE$13369,COLUMN()*2-58,0)</f>
        <v>61</v>
      </c>
      <c r="AK72">
        <f>VLOOKUP($B72,$B$2:$AE$13369,COLUMN()*2-58,0)</f>
        <v>60</v>
      </c>
      <c r="AL72">
        <f>VLOOKUP($B72,$B$2:$AE$13369,COLUMN()*2-58,0)</f>
        <v>60</v>
      </c>
      <c r="AM72">
        <f>VLOOKUP($B72,$B$2:$AE$13369,COLUMN()*2-58,0)</f>
        <v>61</v>
      </c>
      <c r="AN72">
        <f>VLOOKUP($B72,$B$2:$AE$13369,COLUMN()*2-58,0)</f>
        <v>59</v>
      </c>
      <c r="AO72">
        <f>VLOOKUP($B72,$B$2:$AE$13369,COLUMN()*2-58,0)</f>
        <v>59</v>
      </c>
      <c r="AP72">
        <f>VLOOKUP($B72,$B$2:$AE$13369,COLUMN()*2-58,0)</f>
        <v>60</v>
      </c>
      <c r="AQ72">
        <f>VLOOKUP($B72,$B$2:$AE$13369,COLUMN()*2-58,0)</f>
        <v>60</v>
      </c>
      <c r="AR72">
        <f>VLOOKUP($B72,$B$2:$AE$13369,COLUMN()*2-81,0)</f>
        <v>1.77</v>
      </c>
      <c r="AS72">
        <f>VLOOKUP($B72,$B$2:$AE$13369,COLUMN()*2-81,0)</f>
        <v>2.1</v>
      </c>
      <c r="AT72">
        <f>VLOOKUP($B72,$B$2:$AE$13369,COLUMN()*2-81,0)</f>
        <v>2.58</v>
      </c>
      <c r="AU72">
        <f>VLOOKUP($B72,$B$2:$AE$13369,COLUMN()*2-81,0)</f>
        <v>2</v>
      </c>
      <c r="AV72">
        <f>VLOOKUP($B72,$B$2:$AE$13369,COLUMN()*2-81,0)</f>
        <v>3.29</v>
      </c>
      <c r="AW72">
        <f>VLOOKUP($B72,$B$2:$AE$13369,COLUMN()*2-81,0)</f>
        <v>2.79</v>
      </c>
      <c r="AX72">
        <f>VLOOKUP($B72,$B$2:$AE$13369,COLUMN()*2-81,0)</f>
        <v>2.84</v>
      </c>
      <c r="AY72">
        <f>VLOOKUP($B72,$B$2:$AE$13369,COLUMN()*2-81,0)</f>
        <v>2.4500000000000002</v>
      </c>
      <c r="AZ72">
        <f>VLOOKUP($B72,$B$2:$AE$13369,COLUMN()*2-81,0)</f>
        <v>3.28</v>
      </c>
      <c r="BA72">
        <f>VLOOKUP($B72,$B$2:$AE$13369,COLUMN()*2-81,0)</f>
        <v>3.02</v>
      </c>
      <c r="BB72">
        <f>VLOOKUP($B72,$B$2:$AE$13369,COLUMN()*2-81,0)</f>
        <v>3.11</v>
      </c>
      <c r="BC72">
        <f>VLOOKUP($B72,$B$2:$AE$13369,COLUMN()*2-81,0)</f>
        <v>2.7</v>
      </c>
      <c r="BD72">
        <f>MAX(AR72:BC72)</f>
        <v>3.29</v>
      </c>
      <c r="BE72">
        <f>MAX(AF72:AQ72)</f>
        <v>61</v>
      </c>
      <c r="BF72">
        <f>SUM(AR72:BC72)</f>
        <v>31.929999999999996</v>
      </c>
      <c r="BG72">
        <f>SUM(AF72:AQ72)</f>
        <v>692</v>
      </c>
      <c r="BH72" t="b">
        <f>OR(AND(BD72-2.5-0.3*(E72-4.5)&gt;0,BE72&gt;44),AND(BG72&gt;399,IFERROR((BF72/BG72)&gt;0.055,FALSE)))</f>
        <v>1</v>
      </c>
      <c r="BI72" t="str">
        <f>A72&amp;E72</f>
        <v>D5.3</v>
      </c>
      <c r="BJ72" t="str">
        <f>A72&amp;ROUND(E72*2,0)/2&amp;F72</f>
        <v>D5.5Man City</v>
      </c>
    </row>
    <row r="73" spans="1:62" x14ac:dyDescent="0.2">
      <c r="A73" t="s">
        <v>22</v>
      </c>
      <c r="B73">
        <v>415</v>
      </c>
      <c r="C73" t="s">
        <v>170</v>
      </c>
      <c r="D73">
        <v>5.4</v>
      </c>
      <c r="E73">
        <v>5.4</v>
      </c>
      <c r="F73" t="s">
        <v>164</v>
      </c>
      <c r="G73">
        <v>90</v>
      </c>
      <c r="H73">
        <v>2.59</v>
      </c>
      <c r="I73">
        <v>86</v>
      </c>
      <c r="J73">
        <v>3.43</v>
      </c>
      <c r="K73">
        <v>84</v>
      </c>
      <c r="L73">
        <v>3.41</v>
      </c>
      <c r="M73">
        <v>84</v>
      </c>
      <c r="N73">
        <v>2.77</v>
      </c>
      <c r="O73">
        <v>81</v>
      </c>
      <c r="P73">
        <v>2.08</v>
      </c>
      <c r="Q73">
        <v>81</v>
      </c>
      <c r="R73">
        <v>2.5099999999999998</v>
      </c>
      <c r="S73">
        <v>81</v>
      </c>
      <c r="T73">
        <v>3.7</v>
      </c>
      <c r="U73">
        <v>79</v>
      </c>
      <c r="V73">
        <v>2.98</v>
      </c>
      <c r="W73">
        <v>77</v>
      </c>
      <c r="X73">
        <v>2.69</v>
      </c>
      <c r="Y73">
        <v>77</v>
      </c>
      <c r="Z73">
        <v>1.98</v>
      </c>
      <c r="AA73">
        <v>77</v>
      </c>
      <c r="AB73">
        <v>1.62</v>
      </c>
      <c r="AC73">
        <v>78</v>
      </c>
      <c r="AD73">
        <v>3.34</v>
      </c>
      <c r="AE73">
        <v>0</v>
      </c>
      <c r="AF73">
        <f>VLOOKUP($B73,$B$2:$AE$13369,COLUMN()*2-58,0)</f>
        <v>90</v>
      </c>
      <c r="AG73">
        <f>VLOOKUP($B73,$B$2:$AE$13369,COLUMN()*2-58,0)</f>
        <v>86</v>
      </c>
      <c r="AH73">
        <f>VLOOKUP($B73,$B$2:$AE$13369,COLUMN()*2-58,0)</f>
        <v>84</v>
      </c>
      <c r="AI73">
        <f>VLOOKUP($B73,$B$2:$AE$13369,COLUMN()*2-58,0)</f>
        <v>84</v>
      </c>
      <c r="AJ73">
        <f>VLOOKUP($B73,$B$2:$AE$13369,COLUMN()*2-58,0)</f>
        <v>81</v>
      </c>
      <c r="AK73">
        <f>VLOOKUP($B73,$B$2:$AE$13369,COLUMN()*2-58,0)</f>
        <v>81</v>
      </c>
      <c r="AL73">
        <f>VLOOKUP($B73,$B$2:$AE$13369,COLUMN()*2-58,0)</f>
        <v>81</v>
      </c>
      <c r="AM73">
        <f>VLOOKUP($B73,$B$2:$AE$13369,COLUMN()*2-58,0)</f>
        <v>79</v>
      </c>
      <c r="AN73">
        <f>VLOOKUP($B73,$B$2:$AE$13369,COLUMN()*2-58,0)</f>
        <v>77</v>
      </c>
      <c r="AO73">
        <f>VLOOKUP($B73,$B$2:$AE$13369,COLUMN()*2-58,0)</f>
        <v>77</v>
      </c>
      <c r="AP73">
        <f>VLOOKUP($B73,$B$2:$AE$13369,COLUMN()*2-58,0)</f>
        <v>77</v>
      </c>
      <c r="AQ73">
        <f>VLOOKUP($B73,$B$2:$AE$13369,COLUMN()*2-58,0)</f>
        <v>78</v>
      </c>
      <c r="AR73">
        <f>VLOOKUP($B73,$B$2:$AE$13369,COLUMN()*2-81,0)</f>
        <v>2.59</v>
      </c>
      <c r="AS73">
        <f>VLOOKUP($B73,$B$2:$AE$13369,COLUMN()*2-81,0)</f>
        <v>3.43</v>
      </c>
      <c r="AT73">
        <f>VLOOKUP($B73,$B$2:$AE$13369,COLUMN()*2-81,0)</f>
        <v>3.41</v>
      </c>
      <c r="AU73">
        <f>VLOOKUP($B73,$B$2:$AE$13369,COLUMN()*2-81,0)</f>
        <v>2.77</v>
      </c>
      <c r="AV73">
        <f>VLOOKUP($B73,$B$2:$AE$13369,COLUMN()*2-81,0)</f>
        <v>2.08</v>
      </c>
      <c r="AW73">
        <f>VLOOKUP($B73,$B$2:$AE$13369,COLUMN()*2-81,0)</f>
        <v>2.5099999999999998</v>
      </c>
      <c r="AX73">
        <f>VLOOKUP($B73,$B$2:$AE$13369,COLUMN()*2-81,0)</f>
        <v>3.7</v>
      </c>
      <c r="AY73">
        <f>VLOOKUP($B73,$B$2:$AE$13369,COLUMN()*2-81,0)</f>
        <v>2.98</v>
      </c>
      <c r="AZ73">
        <f>VLOOKUP($B73,$B$2:$AE$13369,COLUMN()*2-81,0)</f>
        <v>2.69</v>
      </c>
      <c r="BA73">
        <f>VLOOKUP($B73,$B$2:$AE$13369,COLUMN()*2-81,0)</f>
        <v>1.98</v>
      </c>
      <c r="BB73">
        <f>VLOOKUP($B73,$B$2:$AE$13369,COLUMN()*2-81,0)</f>
        <v>1.62</v>
      </c>
      <c r="BC73">
        <f>VLOOKUP($B73,$B$2:$AE$13369,COLUMN()*2-81,0)</f>
        <v>3.34</v>
      </c>
      <c r="BD73">
        <f>MAX(AR73:BC73)</f>
        <v>3.7</v>
      </c>
      <c r="BE73">
        <f>MAX(AF73:AQ73)</f>
        <v>90</v>
      </c>
      <c r="BF73">
        <f>SUM(AR73:BC73)</f>
        <v>33.1</v>
      </c>
      <c r="BG73">
        <f>SUM(AF73:AQ73)</f>
        <v>975</v>
      </c>
      <c r="BH73" t="b">
        <f>OR(AND(BD73-2.5-0.3*(E73-4.5)&gt;0,BE73&gt;44),AND(BG73&gt;399,IFERROR((BF73/BG73)&gt;0.055,FALSE)))</f>
        <v>1</v>
      </c>
      <c r="BI73" t="str">
        <f>A73&amp;E73</f>
        <v>D5.4</v>
      </c>
      <c r="BJ73" t="str">
        <f>A73&amp;ROUND(E73*2,0)/2&amp;F73</f>
        <v>D5.5Newcastle</v>
      </c>
    </row>
    <row r="74" spans="1:62" x14ac:dyDescent="0.2">
      <c r="A74" t="s">
        <v>22</v>
      </c>
      <c r="B74">
        <v>495</v>
      </c>
      <c r="C74" t="s">
        <v>185</v>
      </c>
      <c r="D74">
        <v>5.5</v>
      </c>
      <c r="E74">
        <v>5.5</v>
      </c>
      <c r="F74" t="s">
        <v>62</v>
      </c>
      <c r="G74">
        <v>90</v>
      </c>
      <c r="H74">
        <v>3.78</v>
      </c>
      <c r="I74">
        <v>83</v>
      </c>
      <c r="J74">
        <v>4.76</v>
      </c>
      <c r="K74">
        <v>81</v>
      </c>
      <c r="L74">
        <v>1.79</v>
      </c>
      <c r="M74">
        <v>79</v>
      </c>
      <c r="N74">
        <v>3.9</v>
      </c>
      <c r="O74">
        <v>78</v>
      </c>
      <c r="P74">
        <v>3.04</v>
      </c>
      <c r="Q74">
        <v>77</v>
      </c>
      <c r="R74">
        <v>3.03</v>
      </c>
      <c r="S74">
        <v>78</v>
      </c>
      <c r="T74">
        <v>3.83</v>
      </c>
      <c r="U74">
        <v>78</v>
      </c>
      <c r="V74">
        <v>2.59</v>
      </c>
      <c r="W74">
        <v>77</v>
      </c>
      <c r="X74">
        <v>3.4</v>
      </c>
      <c r="Y74">
        <v>76</v>
      </c>
      <c r="Z74">
        <v>4.29</v>
      </c>
      <c r="AA74">
        <v>76</v>
      </c>
      <c r="AB74">
        <v>3.5</v>
      </c>
      <c r="AC74">
        <v>79</v>
      </c>
      <c r="AD74">
        <v>2.14</v>
      </c>
      <c r="AE74">
        <v>0.49</v>
      </c>
      <c r="AF74">
        <f>VLOOKUP($B74,$B$2:$AE$13369,COLUMN()*2-58,0)</f>
        <v>90</v>
      </c>
      <c r="AG74">
        <f>VLOOKUP($B74,$B$2:$AE$13369,COLUMN()*2-58,0)</f>
        <v>83</v>
      </c>
      <c r="AH74">
        <f>VLOOKUP($B74,$B$2:$AE$13369,COLUMN()*2-58,0)</f>
        <v>81</v>
      </c>
      <c r="AI74">
        <f>VLOOKUP($B74,$B$2:$AE$13369,COLUMN()*2-58,0)</f>
        <v>79</v>
      </c>
      <c r="AJ74">
        <f>VLOOKUP($B74,$B$2:$AE$13369,COLUMN()*2-58,0)</f>
        <v>78</v>
      </c>
      <c r="AK74">
        <f>VLOOKUP($B74,$B$2:$AE$13369,COLUMN()*2-58,0)</f>
        <v>77</v>
      </c>
      <c r="AL74">
        <f>VLOOKUP($B74,$B$2:$AE$13369,COLUMN()*2-58,0)</f>
        <v>78</v>
      </c>
      <c r="AM74">
        <f>VLOOKUP($B74,$B$2:$AE$13369,COLUMN()*2-58,0)</f>
        <v>78</v>
      </c>
      <c r="AN74">
        <f>VLOOKUP($B74,$B$2:$AE$13369,COLUMN()*2-58,0)</f>
        <v>77</v>
      </c>
      <c r="AO74">
        <f>VLOOKUP($B74,$B$2:$AE$13369,COLUMN()*2-58,0)</f>
        <v>76</v>
      </c>
      <c r="AP74">
        <f>VLOOKUP($B74,$B$2:$AE$13369,COLUMN()*2-58,0)</f>
        <v>76</v>
      </c>
      <c r="AQ74">
        <f>VLOOKUP($B74,$B$2:$AE$13369,COLUMN()*2-58,0)</f>
        <v>79</v>
      </c>
      <c r="AR74">
        <f>VLOOKUP($B74,$B$2:$AE$13369,COLUMN()*2-81,0)</f>
        <v>3.78</v>
      </c>
      <c r="AS74">
        <f>VLOOKUP($B74,$B$2:$AE$13369,COLUMN()*2-81,0)</f>
        <v>4.76</v>
      </c>
      <c r="AT74">
        <f>VLOOKUP($B74,$B$2:$AE$13369,COLUMN()*2-81,0)</f>
        <v>1.79</v>
      </c>
      <c r="AU74">
        <f>VLOOKUP($B74,$B$2:$AE$13369,COLUMN()*2-81,0)</f>
        <v>3.9</v>
      </c>
      <c r="AV74">
        <f>VLOOKUP($B74,$B$2:$AE$13369,COLUMN()*2-81,0)</f>
        <v>3.04</v>
      </c>
      <c r="AW74">
        <f>VLOOKUP($B74,$B$2:$AE$13369,COLUMN()*2-81,0)</f>
        <v>3.03</v>
      </c>
      <c r="AX74">
        <f>VLOOKUP($B74,$B$2:$AE$13369,COLUMN()*2-81,0)</f>
        <v>3.83</v>
      </c>
      <c r="AY74">
        <f>VLOOKUP($B74,$B$2:$AE$13369,COLUMN()*2-81,0)</f>
        <v>2.59</v>
      </c>
      <c r="AZ74">
        <f>VLOOKUP($B74,$B$2:$AE$13369,COLUMN()*2-81,0)</f>
        <v>3.4</v>
      </c>
      <c r="BA74">
        <f>VLOOKUP($B74,$B$2:$AE$13369,COLUMN()*2-81,0)</f>
        <v>4.29</v>
      </c>
      <c r="BB74">
        <f>VLOOKUP($B74,$B$2:$AE$13369,COLUMN()*2-81,0)</f>
        <v>3.5</v>
      </c>
      <c r="BC74">
        <f>VLOOKUP($B74,$B$2:$AE$13369,COLUMN()*2-81,0)</f>
        <v>2.14</v>
      </c>
      <c r="BD74">
        <f>MAX(AR74:BC74)</f>
        <v>4.76</v>
      </c>
      <c r="BE74">
        <f>MAX(AF74:AQ74)</f>
        <v>90</v>
      </c>
      <c r="BF74">
        <f>SUM(AR74:BC74)</f>
        <v>40.050000000000004</v>
      </c>
      <c r="BG74">
        <f>SUM(AF74:AQ74)</f>
        <v>952</v>
      </c>
      <c r="BH74" t="b">
        <f>OR(AND(BD74-2.5-0.3*(E74-4.5)&gt;0,BE74&gt;44),AND(BG74&gt;399,IFERROR((BF74/BG74)&gt;0.055,FALSE)))</f>
        <v>1</v>
      </c>
      <c r="BI74" t="str">
        <f>A74&amp;E74</f>
        <v>D5.5</v>
      </c>
      <c r="BJ74" t="str">
        <f>A74&amp;ROUND(E74*2,0)/2&amp;F74</f>
        <v>D5.5Spurs</v>
      </c>
    </row>
    <row r="75" spans="1:62" x14ac:dyDescent="0.2">
      <c r="A75" t="s">
        <v>22</v>
      </c>
      <c r="B75">
        <v>340</v>
      </c>
      <c r="C75" t="s">
        <v>144</v>
      </c>
      <c r="D75">
        <v>5.5</v>
      </c>
      <c r="E75">
        <v>5.5</v>
      </c>
      <c r="F75" t="s">
        <v>145</v>
      </c>
      <c r="G75">
        <v>74</v>
      </c>
      <c r="H75">
        <v>3.06</v>
      </c>
      <c r="I75">
        <v>69</v>
      </c>
      <c r="J75">
        <v>2.76</v>
      </c>
      <c r="K75">
        <v>65</v>
      </c>
      <c r="L75">
        <v>2.59</v>
      </c>
      <c r="M75">
        <v>67</v>
      </c>
      <c r="N75">
        <v>2.06</v>
      </c>
      <c r="O75">
        <v>65</v>
      </c>
      <c r="P75">
        <v>3.31</v>
      </c>
      <c r="Q75">
        <v>63</v>
      </c>
      <c r="R75">
        <v>2.81</v>
      </c>
      <c r="S75">
        <v>63</v>
      </c>
      <c r="T75">
        <v>2.81</v>
      </c>
      <c r="U75">
        <v>66</v>
      </c>
      <c r="V75">
        <v>2.5499999999999998</v>
      </c>
      <c r="W75">
        <v>65</v>
      </c>
      <c r="X75">
        <v>3.43</v>
      </c>
      <c r="Y75">
        <v>67</v>
      </c>
      <c r="Z75">
        <v>3.28</v>
      </c>
      <c r="AA75">
        <v>67</v>
      </c>
      <c r="AB75">
        <v>3.31</v>
      </c>
      <c r="AC75">
        <v>66</v>
      </c>
      <c r="AD75">
        <v>2.84</v>
      </c>
      <c r="AE75">
        <v>0.01</v>
      </c>
      <c r="AF75">
        <f>VLOOKUP($B75,$B$2:$AE$13369,COLUMN()*2-58,0)</f>
        <v>74</v>
      </c>
      <c r="AG75">
        <f>VLOOKUP($B75,$B$2:$AE$13369,COLUMN()*2-58,0)</f>
        <v>69</v>
      </c>
      <c r="AH75">
        <f>VLOOKUP($B75,$B$2:$AE$13369,COLUMN()*2-58,0)</f>
        <v>65</v>
      </c>
      <c r="AI75">
        <f>VLOOKUP($B75,$B$2:$AE$13369,COLUMN()*2-58,0)</f>
        <v>67</v>
      </c>
      <c r="AJ75">
        <f>VLOOKUP($B75,$B$2:$AE$13369,COLUMN()*2-58,0)</f>
        <v>65</v>
      </c>
      <c r="AK75">
        <f>VLOOKUP($B75,$B$2:$AE$13369,COLUMN()*2-58,0)</f>
        <v>63</v>
      </c>
      <c r="AL75">
        <f>VLOOKUP($B75,$B$2:$AE$13369,COLUMN()*2-58,0)</f>
        <v>63</v>
      </c>
      <c r="AM75">
        <f>VLOOKUP($B75,$B$2:$AE$13369,COLUMN()*2-58,0)</f>
        <v>66</v>
      </c>
      <c r="AN75">
        <f>VLOOKUP($B75,$B$2:$AE$13369,COLUMN()*2-58,0)</f>
        <v>65</v>
      </c>
      <c r="AO75">
        <f>VLOOKUP($B75,$B$2:$AE$13369,COLUMN()*2-58,0)</f>
        <v>67</v>
      </c>
      <c r="AP75">
        <f>VLOOKUP($B75,$B$2:$AE$13369,COLUMN()*2-58,0)</f>
        <v>67</v>
      </c>
      <c r="AQ75">
        <f>VLOOKUP($B75,$B$2:$AE$13369,COLUMN()*2-58,0)</f>
        <v>66</v>
      </c>
      <c r="AR75">
        <f>VLOOKUP($B75,$B$2:$AE$13369,COLUMN()*2-81,0)</f>
        <v>3.06</v>
      </c>
      <c r="AS75">
        <f>VLOOKUP($B75,$B$2:$AE$13369,COLUMN()*2-81,0)</f>
        <v>2.76</v>
      </c>
      <c r="AT75">
        <f>VLOOKUP($B75,$B$2:$AE$13369,COLUMN()*2-81,0)</f>
        <v>2.59</v>
      </c>
      <c r="AU75">
        <f>VLOOKUP($B75,$B$2:$AE$13369,COLUMN()*2-81,0)</f>
        <v>2.06</v>
      </c>
      <c r="AV75">
        <f>VLOOKUP($B75,$B$2:$AE$13369,COLUMN()*2-81,0)</f>
        <v>3.31</v>
      </c>
      <c r="AW75">
        <f>VLOOKUP($B75,$B$2:$AE$13369,COLUMN()*2-81,0)</f>
        <v>2.81</v>
      </c>
      <c r="AX75">
        <f>VLOOKUP($B75,$B$2:$AE$13369,COLUMN()*2-81,0)</f>
        <v>2.81</v>
      </c>
      <c r="AY75">
        <f>VLOOKUP($B75,$B$2:$AE$13369,COLUMN()*2-81,0)</f>
        <v>2.5499999999999998</v>
      </c>
      <c r="AZ75">
        <f>VLOOKUP($B75,$B$2:$AE$13369,COLUMN()*2-81,0)</f>
        <v>3.43</v>
      </c>
      <c r="BA75">
        <f>VLOOKUP($B75,$B$2:$AE$13369,COLUMN()*2-81,0)</f>
        <v>3.28</v>
      </c>
      <c r="BB75">
        <f>VLOOKUP($B75,$B$2:$AE$13369,COLUMN()*2-81,0)</f>
        <v>3.31</v>
      </c>
      <c r="BC75">
        <f>VLOOKUP($B75,$B$2:$AE$13369,COLUMN()*2-81,0)</f>
        <v>2.84</v>
      </c>
      <c r="BD75">
        <f>MAX(AR75:BC75)</f>
        <v>3.43</v>
      </c>
      <c r="BE75">
        <f>MAX(AF75:AQ75)</f>
        <v>74</v>
      </c>
      <c r="BF75">
        <f>SUM(AR75:BC75)</f>
        <v>34.81</v>
      </c>
      <c r="BG75">
        <f>SUM(AF75:AQ75)</f>
        <v>797</v>
      </c>
      <c r="BH75" t="b">
        <f>OR(AND(BD75-2.5-0.3*(E75-4.5)&gt;0,BE75&gt;44),AND(BG75&gt;399,IFERROR((BF75/BG75)&gt;0.055,FALSE)))</f>
        <v>1</v>
      </c>
      <c r="BI75" t="str">
        <f>A75&amp;E75</f>
        <v>D5.5</v>
      </c>
      <c r="BJ75" t="str">
        <f>A75&amp;ROUND(E75*2,0)/2&amp;F75</f>
        <v>D5.5Man City</v>
      </c>
    </row>
    <row r="76" spans="1:62" x14ac:dyDescent="0.2">
      <c r="A76" t="s">
        <v>22</v>
      </c>
      <c r="B76">
        <v>361</v>
      </c>
      <c r="C76" t="s">
        <v>155</v>
      </c>
      <c r="D76">
        <v>5.5</v>
      </c>
      <c r="E76">
        <v>5.5</v>
      </c>
      <c r="F76" t="s">
        <v>145</v>
      </c>
      <c r="G76">
        <v>79</v>
      </c>
      <c r="H76">
        <v>3.23</v>
      </c>
      <c r="I76">
        <v>70</v>
      </c>
      <c r="J76">
        <v>2.74</v>
      </c>
      <c r="K76">
        <v>64</v>
      </c>
      <c r="L76">
        <v>2.48</v>
      </c>
      <c r="M76">
        <v>66</v>
      </c>
      <c r="N76">
        <v>1.94</v>
      </c>
      <c r="O76">
        <v>65</v>
      </c>
      <c r="P76">
        <v>3.27</v>
      </c>
      <c r="Q76">
        <v>63</v>
      </c>
      <c r="R76">
        <v>2.73</v>
      </c>
      <c r="S76">
        <v>64</v>
      </c>
      <c r="T76">
        <v>2.79</v>
      </c>
      <c r="U76">
        <v>62</v>
      </c>
      <c r="V76">
        <v>2.36</v>
      </c>
      <c r="W76">
        <v>63</v>
      </c>
      <c r="X76">
        <v>3.27</v>
      </c>
      <c r="Y76">
        <v>61</v>
      </c>
      <c r="Z76">
        <v>2.91</v>
      </c>
      <c r="AA76">
        <v>64</v>
      </c>
      <c r="AB76">
        <v>3.14</v>
      </c>
      <c r="AC76">
        <v>64</v>
      </c>
      <c r="AD76">
        <v>2.73</v>
      </c>
      <c r="AE76">
        <v>0</v>
      </c>
      <c r="AF76">
        <f>VLOOKUP($B76,$B$2:$AE$13369,COLUMN()*2-58,0)</f>
        <v>79</v>
      </c>
      <c r="AG76">
        <f>VLOOKUP($B76,$B$2:$AE$13369,COLUMN()*2-58,0)</f>
        <v>70</v>
      </c>
      <c r="AH76">
        <f>VLOOKUP($B76,$B$2:$AE$13369,COLUMN()*2-58,0)</f>
        <v>64</v>
      </c>
      <c r="AI76">
        <f>VLOOKUP($B76,$B$2:$AE$13369,COLUMN()*2-58,0)</f>
        <v>66</v>
      </c>
      <c r="AJ76">
        <f>VLOOKUP($B76,$B$2:$AE$13369,COLUMN()*2-58,0)</f>
        <v>65</v>
      </c>
      <c r="AK76">
        <f>VLOOKUP($B76,$B$2:$AE$13369,COLUMN()*2-58,0)</f>
        <v>63</v>
      </c>
      <c r="AL76">
        <f>VLOOKUP($B76,$B$2:$AE$13369,COLUMN()*2-58,0)</f>
        <v>64</v>
      </c>
      <c r="AM76">
        <f>VLOOKUP($B76,$B$2:$AE$13369,COLUMN()*2-58,0)</f>
        <v>62</v>
      </c>
      <c r="AN76">
        <f>VLOOKUP($B76,$B$2:$AE$13369,COLUMN()*2-58,0)</f>
        <v>63</v>
      </c>
      <c r="AO76">
        <f>VLOOKUP($B76,$B$2:$AE$13369,COLUMN()*2-58,0)</f>
        <v>61</v>
      </c>
      <c r="AP76">
        <f>VLOOKUP($B76,$B$2:$AE$13369,COLUMN()*2-58,0)</f>
        <v>64</v>
      </c>
      <c r="AQ76">
        <f>VLOOKUP($B76,$B$2:$AE$13369,COLUMN()*2-58,0)</f>
        <v>64</v>
      </c>
      <c r="AR76">
        <f>VLOOKUP($B76,$B$2:$AE$13369,COLUMN()*2-81,0)</f>
        <v>3.23</v>
      </c>
      <c r="AS76">
        <f>VLOOKUP($B76,$B$2:$AE$13369,COLUMN()*2-81,0)</f>
        <v>2.74</v>
      </c>
      <c r="AT76">
        <f>VLOOKUP($B76,$B$2:$AE$13369,COLUMN()*2-81,0)</f>
        <v>2.48</v>
      </c>
      <c r="AU76">
        <f>VLOOKUP($B76,$B$2:$AE$13369,COLUMN()*2-81,0)</f>
        <v>1.94</v>
      </c>
      <c r="AV76">
        <f>VLOOKUP($B76,$B$2:$AE$13369,COLUMN()*2-81,0)</f>
        <v>3.27</v>
      </c>
      <c r="AW76">
        <f>VLOOKUP($B76,$B$2:$AE$13369,COLUMN()*2-81,0)</f>
        <v>2.73</v>
      </c>
      <c r="AX76">
        <f>VLOOKUP($B76,$B$2:$AE$13369,COLUMN()*2-81,0)</f>
        <v>2.79</v>
      </c>
      <c r="AY76">
        <f>VLOOKUP($B76,$B$2:$AE$13369,COLUMN()*2-81,0)</f>
        <v>2.36</v>
      </c>
      <c r="AZ76">
        <f>VLOOKUP($B76,$B$2:$AE$13369,COLUMN()*2-81,0)</f>
        <v>3.27</v>
      </c>
      <c r="BA76">
        <f>VLOOKUP($B76,$B$2:$AE$13369,COLUMN()*2-81,0)</f>
        <v>2.91</v>
      </c>
      <c r="BB76">
        <f>VLOOKUP($B76,$B$2:$AE$13369,COLUMN()*2-81,0)</f>
        <v>3.14</v>
      </c>
      <c r="BC76">
        <f>VLOOKUP($B76,$B$2:$AE$13369,COLUMN()*2-81,0)</f>
        <v>2.73</v>
      </c>
      <c r="BD76">
        <f>MAX(AR76:BC76)</f>
        <v>3.27</v>
      </c>
      <c r="BE76">
        <f>MAX(AF76:AQ76)</f>
        <v>79</v>
      </c>
      <c r="BF76">
        <f>SUM(AR76:BC76)</f>
        <v>33.589999999999996</v>
      </c>
      <c r="BG76">
        <f>SUM(AF76:AQ76)</f>
        <v>785</v>
      </c>
      <c r="BH76" t="b">
        <f>OR(AND(BD76-2.5-0.3*(E76-4.5)&gt;0,BE76&gt;44),AND(BG76&gt;399,IFERROR((BF76/BG76)&gt;0.055,FALSE)))</f>
        <v>1</v>
      </c>
      <c r="BI76" t="str">
        <f>A76&amp;E76</f>
        <v>D5.5</v>
      </c>
      <c r="BJ76" t="str">
        <f>A76&amp;ROUND(E76*2,0)/2&amp;F76</f>
        <v>D5.5Man City</v>
      </c>
    </row>
    <row r="77" spans="1:62" x14ac:dyDescent="0.2">
      <c r="A77" t="s">
        <v>22</v>
      </c>
      <c r="B77">
        <v>6</v>
      </c>
      <c r="C77" t="s">
        <v>448</v>
      </c>
      <c r="D77">
        <v>5.5</v>
      </c>
      <c r="E77">
        <v>5.5</v>
      </c>
      <c r="F77" t="s">
        <v>20</v>
      </c>
      <c r="G77">
        <v>60</v>
      </c>
      <c r="H77">
        <v>2.2400000000000002</v>
      </c>
      <c r="I77">
        <v>66</v>
      </c>
      <c r="J77">
        <v>2.11</v>
      </c>
      <c r="K77">
        <v>56</v>
      </c>
      <c r="L77">
        <v>2.84</v>
      </c>
      <c r="M77">
        <v>49</v>
      </c>
      <c r="N77">
        <v>2.09</v>
      </c>
      <c r="O77">
        <v>43</v>
      </c>
      <c r="P77">
        <v>1.89</v>
      </c>
      <c r="Q77">
        <v>43</v>
      </c>
      <c r="R77">
        <v>1.86</v>
      </c>
      <c r="S77">
        <v>43</v>
      </c>
      <c r="T77">
        <v>2.21</v>
      </c>
      <c r="U77">
        <v>45</v>
      </c>
      <c r="V77">
        <v>1.94</v>
      </c>
      <c r="W77">
        <v>43</v>
      </c>
      <c r="X77">
        <v>2.27</v>
      </c>
      <c r="Y77">
        <v>42</v>
      </c>
      <c r="Z77">
        <v>1.79</v>
      </c>
      <c r="AA77">
        <v>40</v>
      </c>
      <c r="AB77">
        <v>1.57</v>
      </c>
      <c r="AC77">
        <v>43</v>
      </c>
      <c r="AD77">
        <v>1.66</v>
      </c>
      <c r="AE77">
        <v>0</v>
      </c>
      <c r="AF77">
        <f>VLOOKUP($B77,$B$2:$AE$13369,COLUMN()*2-58,0)</f>
        <v>60</v>
      </c>
      <c r="AG77">
        <f>VLOOKUP($B77,$B$2:$AE$13369,COLUMN()*2-58,0)</f>
        <v>66</v>
      </c>
      <c r="AH77">
        <f>VLOOKUP($B77,$B$2:$AE$13369,COLUMN()*2-58,0)</f>
        <v>56</v>
      </c>
      <c r="AI77">
        <f>VLOOKUP($B77,$B$2:$AE$13369,COLUMN()*2-58,0)</f>
        <v>49</v>
      </c>
      <c r="AJ77">
        <f>VLOOKUP($B77,$B$2:$AE$13369,COLUMN()*2-58,0)</f>
        <v>43</v>
      </c>
      <c r="AK77">
        <f>VLOOKUP($B77,$B$2:$AE$13369,COLUMN()*2-58,0)</f>
        <v>43</v>
      </c>
      <c r="AL77">
        <f>VLOOKUP($B77,$B$2:$AE$13369,COLUMN()*2-58,0)</f>
        <v>43</v>
      </c>
      <c r="AM77">
        <f>VLOOKUP($B77,$B$2:$AE$13369,COLUMN()*2-58,0)</f>
        <v>45</v>
      </c>
      <c r="AN77">
        <f>VLOOKUP($B77,$B$2:$AE$13369,COLUMN()*2-58,0)</f>
        <v>43</v>
      </c>
      <c r="AO77">
        <f>VLOOKUP($B77,$B$2:$AE$13369,COLUMN()*2-58,0)</f>
        <v>42</v>
      </c>
      <c r="AP77">
        <f>VLOOKUP($B77,$B$2:$AE$13369,COLUMN()*2-58,0)</f>
        <v>40</v>
      </c>
      <c r="AQ77">
        <f>VLOOKUP($B77,$B$2:$AE$13369,COLUMN()*2-58,0)</f>
        <v>43</v>
      </c>
      <c r="AR77">
        <f>VLOOKUP($B77,$B$2:$AE$13369,COLUMN()*2-81,0)</f>
        <v>2.2400000000000002</v>
      </c>
      <c r="AS77">
        <f>VLOOKUP($B77,$B$2:$AE$13369,COLUMN()*2-81,0)</f>
        <v>2.11</v>
      </c>
      <c r="AT77">
        <f>VLOOKUP($B77,$B$2:$AE$13369,COLUMN()*2-81,0)</f>
        <v>2.84</v>
      </c>
      <c r="AU77">
        <f>VLOOKUP($B77,$B$2:$AE$13369,COLUMN()*2-81,0)</f>
        <v>2.09</v>
      </c>
      <c r="AV77">
        <f>VLOOKUP($B77,$B$2:$AE$13369,COLUMN()*2-81,0)</f>
        <v>1.89</v>
      </c>
      <c r="AW77">
        <f>VLOOKUP($B77,$B$2:$AE$13369,COLUMN()*2-81,0)</f>
        <v>1.86</v>
      </c>
      <c r="AX77">
        <f>VLOOKUP($B77,$B$2:$AE$13369,COLUMN()*2-81,0)</f>
        <v>2.21</v>
      </c>
      <c r="AY77">
        <f>VLOOKUP($B77,$B$2:$AE$13369,COLUMN()*2-81,0)</f>
        <v>1.94</v>
      </c>
      <c r="AZ77">
        <f>VLOOKUP($B77,$B$2:$AE$13369,COLUMN()*2-81,0)</f>
        <v>2.27</v>
      </c>
      <c r="BA77">
        <f>VLOOKUP($B77,$B$2:$AE$13369,COLUMN()*2-81,0)</f>
        <v>1.79</v>
      </c>
      <c r="BB77">
        <f>VLOOKUP($B77,$B$2:$AE$13369,COLUMN()*2-81,0)</f>
        <v>1.57</v>
      </c>
      <c r="BC77">
        <f>VLOOKUP($B77,$B$2:$AE$13369,COLUMN()*2-81,0)</f>
        <v>1.66</v>
      </c>
      <c r="BD77">
        <f>MAX(AR77:BC77)</f>
        <v>2.84</v>
      </c>
      <c r="BE77">
        <f>MAX(AF77:AQ77)</f>
        <v>66</v>
      </c>
      <c r="BF77">
        <f>SUM(AR77:BC77)</f>
        <v>24.47</v>
      </c>
      <c r="BG77">
        <f>SUM(AF77:AQ77)</f>
        <v>573</v>
      </c>
      <c r="BH77" t="b">
        <f>OR(AND(BD77-2.5-0.3*(E77-4.5)&gt;0,BE77&gt;44),AND(BG77&gt;399,IFERROR((BF77/BG77)&gt;0.055,FALSE)))</f>
        <v>1</v>
      </c>
      <c r="BI77" t="str">
        <f>A77&amp;E77</f>
        <v>D5.5</v>
      </c>
      <c r="BJ77" t="str">
        <f>A77&amp;ROUND(E77*2,0)/2&amp;F77</f>
        <v>D5.5Arsenal</v>
      </c>
    </row>
    <row r="78" spans="1:62" x14ac:dyDescent="0.2">
      <c r="A78" t="s">
        <v>22</v>
      </c>
      <c r="B78">
        <v>418</v>
      </c>
      <c r="C78" t="s">
        <v>416</v>
      </c>
      <c r="D78">
        <v>5.6</v>
      </c>
      <c r="E78">
        <v>5.6</v>
      </c>
      <c r="F78" t="s">
        <v>164</v>
      </c>
      <c r="G78">
        <v>0</v>
      </c>
      <c r="H78">
        <v>0</v>
      </c>
      <c r="I78">
        <v>0</v>
      </c>
      <c r="J78">
        <v>0</v>
      </c>
      <c r="K78">
        <v>25</v>
      </c>
      <c r="L78">
        <v>1.28</v>
      </c>
      <c r="M78">
        <v>48</v>
      </c>
      <c r="N78">
        <v>1.98</v>
      </c>
      <c r="O78">
        <v>65</v>
      </c>
      <c r="P78">
        <v>2.12</v>
      </c>
      <c r="Q78">
        <v>64</v>
      </c>
      <c r="R78">
        <v>2.56</v>
      </c>
      <c r="S78">
        <v>61</v>
      </c>
      <c r="T78">
        <v>3.5</v>
      </c>
      <c r="U78">
        <v>60</v>
      </c>
      <c r="V78">
        <v>2.85</v>
      </c>
      <c r="W78">
        <v>60</v>
      </c>
      <c r="X78">
        <v>2.62</v>
      </c>
      <c r="Y78">
        <v>60</v>
      </c>
      <c r="Z78">
        <v>2.0099999999999998</v>
      </c>
      <c r="AA78">
        <v>59</v>
      </c>
      <c r="AB78">
        <v>1.69</v>
      </c>
      <c r="AC78">
        <v>58</v>
      </c>
      <c r="AD78">
        <v>3.04</v>
      </c>
      <c r="AE78">
        <v>0</v>
      </c>
      <c r="AF78">
        <f>VLOOKUP($B78,$B$2:$AE$13369,COLUMN()*2-58,0)</f>
        <v>0</v>
      </c>
      <c r="AG78">
        <f>VLOOKUP($B78,$B$2:$AE$13369,COLUMN()*2-58,0)</f>
        <v>0</v>
      </c>
      <c r="AH78">
        <f>VLOOKUP($B78,$B$2:$AE$13369,COLUMN()*2-58,0)</f>
        <v>25</v>
      </c>
      <c r="AI78">
        <f>VLOOKUP($B78,$B$2:$AE$13369,COLUMN()*2-58,0)</f>
        <v>48</v>
      </c>
      <c r="AJ78">
        <f>VLOOKUP($B78,$B$2:$AE$13369,COLUMN()*2-58,0)</f>
        <v>65</v>
      </c>
      <c r="AK78">
        <f>VLOOKUP($B78,$B$2:$AE$13369,COLUMN()*2-58,0)</f>
        <v>64</v>
      </c>
      <c r="AL78">
        <f>VLOOKUP($B78,$B$2:$AE$13369,COLUMN()*2-58,0)</f>
        <v>61</v>
      </c>
      <c r="AM78">
        <f>VLOOKUP($B78,$B$2:$AE$13369,COLUMN()*2-58,0)</f>
        <v>60</v>
      </c>
      <c r="AN78">
        <f>VLOOKUP($B78,$B$2:$AE$13369,COLUMN()*2-58,0)</f>
        <v>60</v>
      </c>
      <c r="AO78">
        <f>VLOOKUP($B78,$B$2:$AE$13369,COLUMN()*2-58,0)</f>
        <v>60</v>
      </c>
      <c r="AP78">
        <f>VLOOKUP($B78,$B$2:$AE$13369,COLUMN()*2-58,0)</f>
        <v>59</v>
      </c>
      <c r="AQ78">
        <f>VLOOKUP($B78,$B$2:$AE$13369,COLUMN()*2-58,0)</f>
        <v>58</v>
      </c>
      <c r="AR78">
        <f>VLOOKUP($B78,$B$2:$AE$13369,COLUMN()*2-81,0)</f>
        <v>0</v>
      </c>
      <c r="AS78">
        <f>VLOOKUP($B78,$B$2:$AE$13369,COLUMN()*2-81,0)</f>
        <v>0</v>
      </c>
      <c r="AT78">
        <f>VLOOKUP($B78,$B$2:$AE$13369,COLUMN()*2-81,0)</f>
        <v>1.28</v>
      </c>
      <c r="AU78">
        <f>VLOOKUP($B78,$B$2:$AE$13369,COLUMN()*2-81,0)</f>
        <v>1.98</v>
      </c>
      <c r="AV78">
        <f>VLOOKUP($B78,$B$2:$AE$13369,COLUMN()*2-81,0)</f>
        <v>2.12</v>
      </c>
      <c r="AW78">
        <f>VLOOKUP($B78,$B$2:$AE$13369,COLUMN()*2-81,0)</f>
        <v>2.56</v>
      </c>
      <c r="AX78">
        <f>VLOOKUP($B78,$B$2:$AE$13369,COLUMN()*2-81,0)</f>
        <v>3.5</v>
      </c>
      <c r="AY78">
        <f>VLOOKUP($B78,$B$2:$AE$13369,COLUMN()*2-81,0)</f>
        <v>2.85</v>
      </c>
      <c r="AZ78">
        <f>VLOOKUP($B78,$B$2:$AE$13369,COLUMN()*2-81,0)</f>
        <v>2.62</v>
      </c>
      <c r="BA78">
        <f>VLOOKUP($B78,$B$2:$AE$13369,COLUMN()*2-81,0)</f>
        <v>2.0099999999999998</v>
      </c>
      <c r="BB78">
        <f>VLOOKUP($B78,$B$2:$AE$13369,COLUMN()*2-81,0)</f>
        <v>1.69</v>
      </c>
      <c r="BC78">
        <f>VLOOKUP($B78,$B$2:$AE$13369,COLUMN()*2-81,0)</f>
        <v>3.04</v>
      </c>
      <c r="BD78">
        <f>MAX(AR78:BC78)</f>
        <v>3.5</v>
      </c>
      <c r="BE78">
        <f>MAX(AF78:AQ78)</f>
        <v>65</v>
      </c>
      <c r="BF78">
        <f>SUM(AR78:BC78)</f>
        <v>23.650000000000002</v>
      </c>
      <c r="BG78">
        <f>SUM(AF78:AQ78)</f>
        <v>560</v>
      </c>
      <c r="BH78" t="b">
        <f>OR(AND(BD78-2.5-0.3*(E78-4.5)&gt;0,BE78&gt;44),AND(BG78&gt;399,IFERROR((BF78/BG78)&gt;0.055,FALSE)))</f>
        <v>1</v>
      </c>
      <c r="BI78" t="str">
        <f>A78&amp;E78</f>
        <v>D5.6</v>
      </c>
      <c r="BJ78" t="str">
        <f>A78&amp;ROUND(E78*2,0)/2&amp;F78</f>
        <v>D5.5Newcastle</v>
      </c>
    </row>
    <row r="79" spans="1:62" x14ac:dyDescent="0.2">
      <c r="A79" t="s">
        <v>22</v>
      </c>
      <c r="B79">
        <v>578</v>
      </c>
      <c r="C79" t="s">
        <v>207</v>
      </c>
      <c r="D79">
        <v>5.8</v>
      </c>
      <c r="E79">
        <v>5.8</v>
      </c>
      <c r="F79" t="s">
        <v>20</v>
      </c>
      <c r="G79">
        <v>0</v>
      </c>
      <c r="H79">
        <v>0</v>
      </c>
      <c r="I79">
        <v>0</v>
      </c>
      <c r="J79">
        <v>0</v>
      </c>
      <c r="K79">
        <v>33</v>
      </c>
      <c r="L79">
        <v>1.75</v>
      </c>
      <c r="M79">
        <v>64</v>
      </c>
      <c r="N79">
        <v>2.76</v>
      </c>
      <c r="O79">
        <v>75</v>
      </c>
      <c r="P79">
        <v>3.32</v>
      </c>
      <c r="Q79">
        <v>74</v>
      </c>
      <c r="R79">
        <v>3.17</v>
      </c>
      <c r="S79">
        <v>73</v>
      </c>
      <c r="T79">
        <v>3.91</v>
      </c>
      <c r="U79">
        <v>74</v>
      </c>
      <c r="V79">
        <v>3.24</v>
      </c>
      <c r="W79">
        <v>73</v>
      </c>
      <c r="X79">
        <v>4.0599999999999996</v>
      </c>
      <c r="Y79">
        <v>71</v>
      </c>
      <c r="Z79">
        <v>3.08</v>
      </c>
      <c r="AA79">
        <v>72</v>
      </c>
      <c r="AB79">
        <v>2.8</v>
      </c>
      <c r="AC79">
        <v>71</v>
      </c>
      <c r="AD79">
        <v>2.86</v>
      </c>
      <c r="AE79">
        <v>0</v>
      </c>
      <c r="AF79">
        <f>VLOOKUP($B79,$B$2:$AE$13369,COLUMN()*2-58,0)</f>
        <v>0</v>
      </c>
      <c r="AG79">
        <f>VLOOKUP($B79,$B$2:$AE$13369,COLUMN()*2-58,0)</f>
        <v>0</v>
      </c>
      <c r="AH79">
        <f>VLOOKUP($B79,$B$2:$AE$13369,COLUMN()*2-58,0)</f>
        <v>33</v>
      </c>
      <c r="AI79">
        <f>VLOOKUP($B79,$B$2:$AE$13369,COLUMN()*2-58,0)</f>
        <v>64</v>
      </c>
      <c r="AJ79">
        <f>VLOOKUP($B79,$B$2:$AE$13369,COLUMN()*2-58,0)</f>
        <v>75</v>
      </c>
      <c r="AK79">
        <f>VLOOKUP($B79,$B$2:$AE$13369,COLUMN()*2-58,0)</f>
        <v>74</v>
      </c>
      <c r="AL79">
        <f>VLOOKUP($B79,$B$2:$AE$13369,COLUMN()*2-58,0)</f>
        <v>73</v>
      </c>
      <c r="AM79">
        <f>VLOOKUP($B79,$B$2:$AE$13369,COLUMN()*2-58,0)</f>
        <v>74</v>
      </c>
      <c r="AN79">
        <f>VLOOKUP($B79,$B$2:$AE$13369,COLUMN()*2-58,0)</f>
        <v>73</v>
      </c>
      <c r="AO79">
        <f>VLOOKUP($B79,$B$2:$AE$13369,COLUMN()*2-58,0)</f>
        <v>71</v>
      </c>
      <c r="AP79">
        <f>VLOOKUP($B79,$B$2:$AE$13369,COLUMN()*2-58,0)</f>
        <v>72</v>
      </c>
      <c r="AQ79">
        <f>VLOOKUP($B79,$B$2:$AE$13369,COLUMN()*2-58,0)</f>
        <v>71</v>
      </c>
      <c r="AR79">
        <f>VLOOKUP($B79,$B$2:$AE$13369,COLUMN()*2-81,0)</f>
        <v>0</v>
      </c>
      <c r="AS79">
        <f>VLOOKUP($B79,$B$2:$AE$13369,COLUMN()*2-81,0)</f>
        <v>0</v>
      </c>
      <c r="AT79">
        <f>VLOOKUP($B79,$B$2:$AE$13369,COLUMN()*2-81,0)</f>
        <v>1.75</v>
      </c>
      <c r="AU79">
        <f>VLOOKUP($B79,$B$2:$AE$13369,COLUMN()*2-81,0)</f>
        <v>2.76</v>
      </c>
      <c r="AV79">
        <f>VLOOKUP($B79,$B$2:$AE$13369,COLUMN()*2-81,0)</f>
        <v>3.32</v>
      </c>
      <c r="AW79">
        <f>VLOOKUP($B79,$B$2:$AE$13369,COLUMN()*2-81,0)</f>
        <v>3.17</v>
      </c>
      <c r="AX79">
        <f>VLOOKUP($B79,$B$2:$AE$13369,COLUMN()*2-81,0)</f>
        <v>3.91</v>
      </c>
      <c r="AY79">
        <f>VLOOKUP($B79,$B$2:$AE$13369,COLUMN()*2-81,0)</f>
        <v>3.24</v>
      </c>
      <c r="AZ79">
        <f>VLOOKUP($B79,$B$2:$AE$13369,COLUMN()*2-81,0)</f>
        <v>4.0599999999999996</v>
      </c>
      <c r="BA79">
        <f>VLOOKUP($B79,$B$2:$AE$13369,COLUMN()*2-81,0)</f>
        <v>3.08</v>
      </c>
      <c r="BB79">
        <f>VLOOKUP($B79,$B$2:$AE$13369,COLUMN()*2-81,0)</f>
        <v>2.8</v>
      </c>
      <c r="BC79">
        <f>VLOOKUP($B79,$B$2:$AE$13369,COLUMN()*2-81,0)</f>
        <v>2.86</v>
      </c>
      <c r="BD79">
        <f>MAX(AR79:BC79)</f>
        <v>4.0599999999999996</v>
      </c>
      <c r="BE79">
        <f>MAX(AF79:AQ79)</f>
        <v>75</v>
      </c>
      <c r="BF79">
        <f>SUM(AR79:BC79)</f>
        <v>30.95</v>
      </c>
      <c r="BG79">
        <f>SUM(AF79:AQ79)</f>
        <v>680</v>
      </c>
      <c r="BH79" t="b">
        <f>OR(AND(BD79-2.5-0.3*(E79-4.5)&gt;0,BE79&gt;44),AND(BG79&gt;399,IFERROR((BF79/BG79)&gt;0.055,FALSE)))</f>
        <v>1</v>
      </c>
      <c r="BI79" t="str">
        <f>A79&amp;E79</f>
        <v>D5.8</v>
      </c>
      <c r="BJ79" t="str">
        <f>A79&amp;ROUND(E79*2,0)/2&amp;F79</f>
        <v>D6Arsenal</v>
      </c>
    </row>
    <row r="80" spans="1:62" x14ac:dyDescent="0.2">
      <c r="A80" t="s">
        <v>22</v>
      </c>
      <c r="B80">
        <v>335</v>
      </c>
      <c r="C80" t="s">
        <v>141</v>
      </c>
      <c r="D80">
        <v>6</v>
      </c>
      <c r="E80">
        <v>6</v>
      </c>
      <c r="F80" t="s">
        <v>135</v>
      </c>
      <c r="G80">
        <v>78</v>
      </c>
      <c r="H80">
        <v>3.98</v>
      </c>
      <c r="I80">
        <v>76</v>
      </c>
      <c r="J80">
        <v>3.46</v>
      </c>
      <c r="K80">
        <v>73</v>
      </c>
      <c r="L80">
        <v>4.0199999999999996</v>
      </c>
      <c r="M80">
        <v>71</v>
      </c>
      <c r="N80">
        <v>2.68</v>
      </c>
      <c r="O80">
        <v>70</v>
      </c>
      <c r="P80">
        <v>2.95</v>
      </c>
      <c r="Q80">
        <v>68</v>
      </c>
      <c r="R80">
        <v>3.52</v>
      </c>
      <c r="S80">
        <v>68</v>
      </c>
      <c r="T80">
        <v>3.84</v>
      </c>
      <c r="U80">
        <v>66</v>
      </c>
      <c r="V80">
        <v>2.36</v>
      </c>
      <c r="W80">
        <v>65</v>
      </c>
      <c r="X80">
        <v>4.16</v>
      </c>
      <c r="Y80">
        <v>67</v>
      </c>
      <c r="Z80">
        <v>3.23</v>
      </c>
      <c r="AA80">
        <v>67</v>
      </c>
      <c r="AB80">
        <v>3.33</v>
      </c>
      <c r="AC80">
        <v>68</v>
      </c>
      <c r="AD80">
        <v>3.4</v>
      </c>
      <c r="AE80">
        <v>0.12</v>
      </c>
      <c r="AF80">
        <f>VLOOKUP($B80,$B$2:$AE$13369,COLUMN()*2-58,0)</f>
        <v>78</v>
      </c>
      <c r="AG80">
        <f>VLOOKUP($B80,$B$2:$AE$13369,COLUMN()*2-58,0)</f>
        <v>76</v>
      </c>
      <c r="AH80">
        <f>VLOOKUP($B80,$B$2:$AE$13369,COLUMN()*2-58,0)</f>
        <v>73</v>
      </c>
      <c r="AI80">
        <f>VLOOKUP($B80,$B$2:$AE$13369,COLUMN()*2-58,0)</f>
        <v>71</v>
      </c>
      <c r="AJ80">
        <f>VLOOKUP($B80,$B$2:$AE$13369,COLUMN()*2-58,0)</f>
        <v>70</v>
      </c>
      <c r="AK80">
        <f>VLOOKUP($B80,$B$2:$AE$13369,COLUMN()*2-58,0)</f>
        <v>68</v>
      </c>
      <c r="AL80">
        <f>VLOOKUP($B80,$B$2:$AE$13369,COLUMN()*2-58,0)</f>
        <v>68</v>
      </c>
      <c r="AM80">
        <f>VLOOKUP($B80,$B$2:$AE$13369,COLUMN()*2-58,0)</f>
        <v>66</v>
      </c>
      <c r="AN80">
        <f>VLOOKUP($B80,$B$2:$AE$13369,COLUMN()*2-58,0)</f>
        <v>65</v>
      </c>
      <c r="AO80">
        <f>VLOOKUP($B80,$B$2:$AE$13369,COLUMN()*2-58,0)</f>
        <v>67</v>
      </c>
      <c r="AP80">
        <f>VLOOKUP($B80,$B$2:$AE$13369,COLUMN()*2-58,0)</f>
        <v>67</v>
      </c>
      <c r="AQ80">
        <f>VLOOKUP($B80,$B$2:$AE$13369,COLUMN()*2-58,0)</f>
        <v>68</v>
      </c>
      <c r="AR80">
        <f>VLOOKUP($B80,$B$2:$AE$13369,COLUMN()*2-81,0)</f>
        <v>3.98</v>
      </c>
      <c r="AS80">
        <f>VLOOKUP($B80,$B$2:$AE$13369,COLUMN()*2-81,0)</f>
        <v>3.46</v>
      </c>
      <c r="AT80">
        <f>VLOOKUP($B80,$B$2:$AE$13369,COLUMN()*2-81,0)</f>
        <v>4.0199999999999996</v>
      </c>
      <c r="AU80">
        <f>VLOOKUP($B80,$B$2:$AE$13369,COLUMN()*2-81,0)</f>
        <v>2.68</v>
      </c>
      <c r="AV80">
        <f>VLOOKUP($B80,$B$2:$AE$13369,COLUMN()*2-81,0)</f>
        <v>2.95</v>
      </c>
      <c r="AW80">
        <f>VLOOKUP($B80,$B$2:$AE$13369,COLUMN()*2-81,0)</f>
        <v>3.52</v>
      </c>
      <c r="AX80">
        <f>VLOOKUP($B80,$B$2:$AE$13369,COLUMN()*2-81,0)</f>
        <v>3.84</v>
      </c>
      <c r="AY80">
        <f>VLOOKUP($B80,$B$2:$AE$13369,COLUMN()*2-81,0)</f>
        <v>2.36</v>
      </c>
      <c r="AZ80">
        <f>VLOOKUP($B80,$B$2:$AE$13369,COLUMN()*2-81,0)</f>
        <v>4.16</v>
      </c>
      <c r="BA80">
        <f>VLOOKUP($B80,$B$2:$AE$13369,COLUMN()*2-81,0)</f>
        <v>3.23</v>
      </c>
      <c r="BB80">
        <f>VLOOKUP($B80,$B$2:$AE$13369,COLUMN()*2-81,0)</f>
        <v>3.33</v>
      </c>
      <c r="BC80">
        <f>VLOOKUP($B80,$B$2:$AE$13369,COLUMN()*2-81,0)</f>
        <v>3.4</v>
      </c>
      <c r="BD80">
        <f>MAX(AR80:BC80)</f>
        <v>4.16</v>
      </c>
      <c r="BE80">
        <f>MAX(AF80:AQ80)</f>
        <v>78</v>
      </c>
      <c r="BF80">
        <f>SUM(AR80:BC80)</f>
        <v>40.929999999999993</v>
      </c>
      <c r="BG80">
        <f>SUM(AF80:AQ80)</f>
        <v>837</v>
      </c>
      <c r="BH80" t="b">
        <f>OR(AND(BD80-2.5-0.3*(E80-4.5)&gt;0,BE80&gt;44),AND(BG80&gt;399,IFERROR((BF80/BG80)&gt;0.055,FALSE)))</f>
        <v>1</v>
      </c>
      <c r="BI80" t="str">
        <f>A80&amp;E80</f>
        <v>D6</v>
      </c>
      <c r="BJ80" t="str">
        <f>A80&amp;ROUND(E80*2,0)/2&amp;F80</f>
        <v>D6Liverpool</v>
      </c>
    </row>
    <row r="81" spans="1:62" x14ac:dyDescent="0.2">
      <c r="A81" t="s">
        <v>22</v>
      </c>
      <c r="B81">
        <v>18</v>
      </c>
      <c r="C81" t="s">
        <v>34</v>
      </c>
      <c r="D81">
        <v>6</v>
      </c>
      <c r="E81">
        <v>6</v>
      </c>
      <c r="F81" t="s">
        <v>20</v>
      </c>
      <c r="G81">
        <v>91</v>
      </c>
      <c r="H81">
        <v>3.14</v>
      </c>
      <c r="I81">
        <v>88</v>
      </c>
      <c r="J81">
        <v>2.52</v>
      </c>
      <c r="K81">
        <v>86</v>
      </c>
      <c r="L81">
        <v>4.12</v>
      </c>
      <c r="M81">
        <v>85</v>
      </c>
      <c r="N81">
        <v>3.35</v>
      </c>
      <c r="O81">
        <v>83</v>
      </c>
      <c r="P81">
        <v>3.37</v>
      </c>
      <c r="Q81">
        <v>80</v>
      </c>
      <c r="R81">
        <v>3.2</v>
      </c>
      <c r="S81">
        <v>80</v>
      </c>
      <c r="T81">
        <v>3.95</v>
      </c>
      <c r="U81">
        <v>80</v>
      </c>
      <c r="V81">
        <v>3.29</v>
      </c>
      <c r="W81">
        <v>80</v>
      </c>
      <c r="X81">
        <v>4.01</v>
      </c>
      <c r="Y81">
        <v>80</v>
      </c>
      <c r="Z81">
        <v>3.1</v>
      </c>
      <c r="AA81">
        <v>80</v>
      </c>
      <c r="AB81">
        <v>2.8</v>
      </c>
      <c r="AC81">
        <v>82</v>
      </c>
      <c r="AD81">
        <v>2.97</v>
      </c>
      <c r="AE81">
        <v>0.03</v>
      </c>
      <c r="AF81">
        <f>VLOOKUP($B81,$B$2:$AE$13369,COLUMN()*2-58,0)</f>
        <v>91</v>
      </c>
      <c r="AG81">
        <f>VLOOKUP($B81,$B$2:$AE$13369,COLUMN()*2-58,0)</f>
        <v>88</v>
      </c>
      <c r="AH81">
        <f>VLOOKUP($B81,$B$2:$AE$13369,COLUMN()*2-58,0)</f>
        <v>86</v>
      </c>
      <c r="AI81">
        <f>VLOOKUP($B81,$B$2:$AE$13369,COLUMN()*2-58,0)</f>
        <v>85</v>
      </c>
      <c r="AJ81">
        <f>VLOOKUP($B81,$B$2:$AE$13369,COLUMN()*2-58,0)</f>
        <v>83</v>
      </c>
      <c r="AK81">
        <f>VLOOKUP($B81,$B$2:$AE$13369,COLUMN()*2-58,0)</f>
        <v>80</v>
      </c>
      <c r="AL81">
        <f>VLOOKUP($B81,$B$2:$AE$13369,COLUMN()*2-58,0)</f>
        <v>80</v>
      </c>
      <c r="AM81">
        <f>VLOOKUP($B81,$B$2:$AE$13369,COLUMN()*2-58,0)</f>
        <v>80</v>
      </c>
      <c r="AN81">
        <f>VLOOKUP($B81,$B$2:$AE$13369,COLUMN()*2-58,0)</f>
        <v>80</v>
      </c>
      <c r="AO81">
        <f>VLOOKUP($B81,$B$2:$AE$13369,COLUMN()*2-58,0)</f>
        <v>80</v>
      </c>
      <c r="AP81">
        <f>VLOOKUP($B81,$B$2:$AE$13369,COLUMN()*2-58,0)</f>
        <v>80</v>
      </c>
      <c r="AQ81">
        <f>VLOOKUP($B81,$B$2:$AE$13369,COLUMN()*2-58,0)</f>
        <v>82</v>
      </c>
      <c r="AR81">
        <f>VLOOKUP($B81,$B$2:$AE$13369,COLUMN()*2-81,0)</f>
        <v>3.14</v>
      </c>
      <c r="AS81">
        <f>VLOOKUP($B81,$B$2:$AE$13369,COLUMN()*2-81,0)</f>
        <v>2.52</v>
      </c>
      <c r="AT81">
        <f>VLOOKUP($B81,$B$2:$AE$13369,COLUMN()*2-81,0)</f>
        <v>4.12</v>
      </c>
      <c r="AU81">
        <f>VLOOKUP($B81,$B$2:$AE$13369,COLUMN()*2-81,0)</f>
        <v>3.35</v>
      </c>
      <c r="AV81">
        <f>VLOOKUP($B81,$B$2:$AE$13369,COLUMN()*2-81,0)</f>
        <v>3.37</v>
      </c>
      <c r="AW81">
        <f>VLOOKUP($B81,$B$2:$AE$13369,COLUMN()*2-81,0)</f>
        <v>3.2</v>
      </c>
      <c r="AX81">
        <f>VLOOKUP($B81,$B$2:$AE$13369,COLUMN()*2-81,0)</f>
        <v>3.95</v>
      </c>
      <c r="AY81">
        <f>VLOOKUP($B81,$B$2:$AE$13369,COLUMN()*2-81,0)</f>
        <v>3.29</v>
      </c>
      <c r="AZ81">
        <f>VLOOKUP($B81,$B$2:$AE$13369,COLUMN()*2-81,0)</f>
        <v>4.01</v>
      </c>
      <c r="BA81">
        <f>VLOOKUP($B81,$B$2:$AE$13369,COLUMN()*2-81,0)</f>
        <v>3.1</v>
      </c>
      <c r="BB81">
        <f>VLOOKUP($B81,$B$2:$AE$13369,COLUMN()*2-81,0)</f>
        <v>2.8</v>
      </c>
      <c r="BC81">
        <f>VLOOKUP($B81,$B$2:$AE$13369,COLUMN()*2-81,0)</f>
        <v>2.97</v>
      </c>
      <c r="BD81">
        <f>MAX(AR81:BC81)</f>
        <v>4.12</v>
      </c>
      <c r="BE81">
        <f>MAX(AF81:AQ81)</f>
        <v>91</v>
      </c>
      <c r="BF81">
        <f>SUM(AR81:BC81)</f>
        <v>39.819999999999993</v>
      </c>
      <c r="BG81">
        <f>SUM(AF81:AQ81)</f>
        <v>995</v>
      </c>
      <c r="BH81" t="b">
        <f>OR(AND(BD81-2.5-0.3*(E81-4.5)&gt;0,BE81&gt;44),AND(BG81&gt;399,IFERROR((BF81/BG81)&gt;0.055,FALSE)))</f>
        <v>1</v>
      </c>
      <c r="BI81" t="str">
        <f>A81&amp;E81</f>
        <v>D6</v>
      </c>
      <c r="BJ81" t="str">
        <f>A81&amp;ROUND(E81*2,0)/2&amp;F81</f>
        <v>D6Arsenal</v>
      </c>
    </row>
    <row r="82" spans="1:62" x14ac:dyDescent="0.2">
      <c r="A82" t="s">
        <v>22</v>
      </c>
      <c r="B82">
        <v>3</v>
      </c>
      <c r="C82" t="s">
        <v>23</v>
      </c>
      <c r="D82">
        <v>6.3</v>
      </c>
      <c r="E82">
        <v>6.1</v>
      </c>
      <c r="F82" t="s">
        <v>20</v>
      </c>
      <c r="G82">
        <v>92</v>
      </c>
      <c r="H82">
        <v>3.37</v>
      </c>
      <c r="I82">
        <v>85</v>
      </c>
      <c r="J82">
        <v>2.63</v>
      </c>
      <c r="K82">
        <v>81</v>
      </c>
      <c r="L82">
        <v>4.16</v>
      </c>
      <c r="M82">
        <v>80</v>
      </c>
      <c r="N82">
        <v>3.39</v>
      </c>
      <c r="O82">
        <v>79</v>
      </c>
      <c r="P82">
        <v>3.44</v>
      </c>
      <c r="Q82">
        <v>77</v>
      </c>
      <c r="R82">
        <v>3.21</v>
      </c>
      <c r="S82">
        <v>77</v>
      </c>
      <c r="T82">
        <v>4.03</v>
      </c>
      <c r="U82">
        <v>77</v>
      </c>
      <c r="V82">
        <v>3.35</v>
      </c>
      <c r="W82">
        <v>78</v>
      </c>
      <c r="X82">
        <v>4.25</v>
      </c>
      <c r="Y82">
        <v>78</v>
      </c>
      <c r="Z82">
        <v>3.22</v>
      </c>
      <c r="AA82">
        <v>77</v>
      </c>
      <c r="AB82">
        <v>2.91</v>
      </c>
      <c r="AC82">
        <v>79</v>
      </c>
      <c r="AD82">
        <v>3.06</v>
      </c>
      <c r="AE82">
        <v>0.69</v>
      </c>
      <c r="AF82">
        <f>VLOOKUP($B82,$B$2:$AE$13369,COLUMN()*2-58,0)</f>
        <v>92</v>
      </c>
      <c r="AG82">
        <f>VLOOKUP($B82,$B$2:$AE$13369,COLUMN()*2-58,0)</f>
        <v>85</v>
      </c>
      <c r="AH82">
        <f>VLOOKUP($B82,$B$2:$AE$13369,COLUMN()*2-58,0)</f>
        <v>81</v>
      </c>
      <c r="AI82">
        <f>VLOOKUP($B82,$B$2:$AE$13369,COLUMN()*2-58,0)</f>
        <v>80</v>
      </c>
      <c r="AJ82">
        <f>VLOOKUP($B82,$B$2:$AE$13369,COLUMN()*2-58,0)</f>
        <v>79</v>
      </c>
      <c r="AK82">
        <f>VLOOKUP($B82,$B$2:$AE$13369,COLUMN()*2-58,0)</f>
        <v>77</v>
      </c>
      <c r="AL82">
        <f>VLOOKUP($B82,$B$2:$AE$13369,COLUMN()*2-58,0)</f>
        <v>77</v>
      </c>
      <c r="AM82">
        <f>VLOOKUP($B82,$B$2:$AE$13369,COLUMN()*2-58,0)</f>
        <v>77</v>
      </c>
      <c r="AN82">
        <f>VLOOKUP($B82,$B$2:$AE$13369,COLUMN()*2-58,0)</f>
        <v>78</v>
      </c>
      <c r="AO82">
        <f>VLOOKUP($B82,$B$2:$AE$13369,COLUMN()*2-58,0)</f>
        <v>78</v>
      </c>
      <c r="AP82">
        <f>VLOOKUP($B82,$B$2:$AE$13369,COLUMN()*2-58,0)</f>
        <v>77</v>
      </c>
      <c r="AQ82">
        <f>VLOOKUP($B82,$B$2:$AE$13369,COLUMN()*2-58,0)</f>
        <v>79</v>
      </c>
      <c r="AR82">
        <f>VLOOKUP($B82,$B$2:$AE$13369,COLUMN()*2-81,0)</f>
        <v>3.37</v>
      </c>
      <c r="AS82">
        <f>VLOOKUP($B82,$B$2:$AE$13369,COLUMN()*2-81,0)</f>
        <v>2.63</v>
      </c>
      <c r="AT82">
        <f>VLOOKUP($B82,$B$2:$AE$13369,COLUMN()*2-81,0)</f>
        <v>4.16</v>
      </c>
      <c r="AU82">
        <f>VLOOKUP($B82,$B$2:$AE$13369,COLUMN()*2-81,0)</f>
        <v>3.39</v>
      </c>
      <c r="AV82">
        <f>VLOOKUP($B82,$B$2:$AE$13369,COLUMN()*2-81,0)</f>
        <v>3.44</v>
      </c>
      <c r="AW82">
        <f>VLOOKUP($B82,$B$2:$AE$13369,COLUMN()*2-81,0)</f>
        <v>3.21</v>
      </c>
      <c r="AX82">
        <f>VLOOKUP($B82,$B$2:$AE$13369,COLUMN()*2-81,0)</f>
        <v>4.03</v>
      </c>
      <c r="AY82">
        <f>VLOOKUP($B82,$B$2:$AE$13369,COLUMN()*2-81,0)</f>
        <v>3.35</v>
      </c>
      <c r="AZ82">
        <f>VLOOKUP($B82,$B$2:$AE$13369,COLUMN()*2-81,0)</f>
        <v>4.25</v>
      </c>
      <c r="BA82">
        <f>VLOOKUP($B82,$B$2:$AE$13369,COLUMN()*2-81,0)</f>
        <v>3.22</v>
      </c>
      <c r="BB82">
        <f>VLOOKUP($B82,$B$2:$AE$13369,COLUMN()*2-81,0)</f>
        <v>2.91</v>
      </c>
      <c r="BC82">
        <f>VLOOKUP($B82,$B$2:$AE$13369,COLUMN()*2-81,0)</f>
        <v>3.06</v>
      </c>
      <c r="BD82">
        <f>MAX(AR82:BC82)</f>
        <v>4.25</v>
      </c>
      <c r="BE82">
        <f>MAX(AF82:AQ82)</f>
        <v>92</v>
      </c>
      <c r="BF82">
        <f>SUM(AR82:BC82)</f>
        <v>41.02000000000001</v>
      </c>
      <c r="BG82">
        <f>SUM(AF82:AQ82)</f>
        <v>960</v>
      </c>
      <c r="BH82" t="b">
        <f>OR(AND(BD82-2.5-0.3*(E82-4.5)&gt;0,BE82&gt;44),AND(BG82&gt;399,IFERROR((BF82/BG82)&gt;0.055,FALSE)))</f>
        <v>1</v>
      </c>
      <c r="BI82" t="str">
        <f>A82&amp;E82</f>
        <v>D6.1</v>
      </c>
      <c r="BJ82" t="str">
        <f>A82&amp;ROUND(E82*2,0)/2&amp;F82</f>
        <v>D6Arsenal</v>
      </c>
    </row>
    <row r="83" spans="1:62" x14ac:dyDescent="0.2">
      <c r="A83" t="s">
        <v>22</v>
      </c>
      <c r="B83">
        <v>339</v>
      </c>
      <c r="C83" t="s">
        <v>143</v>
      </c>
      <c r="D83">
        <v>6.1</v>
      </c>
      <c r="E83">
        <v>6.1</v>
      </c>
      <c r="F83" t="s">
        <v>135</v>
      </c>
      <c r="G83">
        <v>91</v>
      </c>
      <c r="H83">
        <v>3.77</v>
      </c>
      <c r="I83">
        <v>86</v>
      </c>
      <c r="J83">
        <v>3.19</v>
      </c>
      <c r="K83">
        <v>85</v>
      </c>
      <c r="L83">
        <v>3.76</v>
      </c>
      <c r="M83">
        <v>84</v>
      </c>
      <c r="N83">
        <v>2.56</v>
      </c>
      <c r="O83">
        <v>84</v>
      </c>
      <c r="P83">
        <v>2.87</v>
      </c>
      <c r="Q83">
        <v>82</v>
      </c>
      <c r="R83">
        <v>3.51</v>
      </c>
      <c r="S83">
        <v>82</v>
      </c>
      <c r="T83">
        <v>3.79</v>
      </c>
      <c r="U83">
        <v>83</v>
      </c>
      <c r="V83">
        <v>2.33</v>
      </c>
      <c r="W83">
        <v>82</v>
      </c>
      <c r="X83">
        <v>4.32</v>
      </c>
      <c r="Y83">
        <v>81</v>
      </c>
      <c r="Z83">
        <v>3.15</v>
      </c>
      <c r="AA83">
        <v>82</v>
      </c>
      <c r="AB83">
        <v>3.29</v>
      </c>
      <c r="AC83">
        <v>81</v>
      </c>
      <c r="AD83">
        <v>3.43</v>
      </c>
      <c r="AE83">
        <v>0</v>
      </c>
      <c r="AF83">
        <f>VLOOKUP($B83,$B$2:$AE$13369,COLUMN()*2-58,0)</f>
        <v>91</v>
      </c>
      <c r="AG83">
        <f>VLOOKUP($B83,$B$2:$AE$13369,COLUMN()*2-58,0)</f>
        <v>86</v>
      </c>
      <c r="AH83">
        <f>VLOOKUP($B83,$B$2:$AE$13369,COLUMN()*2-58,0)</f>
        <v>85</v>
      </c>
      <c r="AI83">
        <f>VLOOKUP($B83,$B$2:$AE$13369,COLUMN()*2-58,0)</f>
        <v>84</v>
      </c>
      <c r="AJ83">
        <f>VLOOKUP($B83,$B$2:$AE$13369,COLUMN()*2-58,0)</f>
        <v>84</v>
      </c>
      <c r="AK83">
        <f>VLOOKUP($B83,$B$2:$AE$13369,COLUMN()*2-58,0)</f>
        <v>82</v>
      </c>
      <c r="AL83">
        <f>VLOOKUP($B83,$B$2:$AE$13369,COLUMN()*2-58,0)</f>
        <v>82</v>
      </c>
      <c r="AM83">
        <f>VLOOKUP($B83,$B$2:$AE$13369,COLUMN()*2-58,0)</f>
        <v>83</v>
      </c>
      <c r="AN83">
        <f>VLOOKUP($B83,$B$2:$AE$13369,COLUMN()*2-58,0)</f>
        <v>82</v>
      </c>
      <c r="AO83">
        <f>VLOOKUP($B83,$B$2:$AE$13369,COLUMN()*2-58,0)</f>
        <v>81</v>
      </c>
      <c r="AP83">
        <f>VLOOKUP($B83,$B$2:$AE$13369,COLUMN()*2-58,0)</f>
        <v>82</v>
      </c>
      <c r="AQ83">
        <f>VLOOKUP($B83,$B$2:$AE$13369,COLUMN()*2-58,0)</f>
        <v>81</v>
      </c>
      <c r="AR83">
        <f>VLOOKUP($B83,$B$2:$AE$13369,COLUMN()*2-81,0)</f>
        <v>3.77</v>
      </c>
      <c r="AS83">
        <f>VLOOKUP($B83,$B$2:$AE$13369,COLUMN()*2-81,0)</f>
        <v>3.19</v>
      </c>
      <c r="AT83">
        <f>VLOOKUP($B83,$B$2:$AE$13369,COLUMN()*2-81,0)</f>
        <v>3.76</v>
      </c>
      <c r="AU83">
        <f>VLOOKUP($B83,$B$2:$AE$13369,COLUMN()*2-81,0)</f>
        <v>2.56</v>
      </c>
      <c r="AV83">
        <f>VLOOKUP($B83,$B$2:$AE$13369,COLUMN()*2-81,0)</f>
        <v>2.87</v>
      </c>
      <c r="AW83">
        <f>VLOOKUP($B83,$B$2:$AE$13369,COLUMN()*2-81,0)</f>
        <v>3.51</v>
      </c>
      <c r="AX83">
        <f>VLOOKUP($B83,$B$2:$AE$13369,COLUMN()*2-81,0)</f>
        <v>3.79</v>
      </c>
      <c r="AY83">
        <f>VLOOKUP($B83,$B$2:$AE$13369,COLUMN()*2-81,0)</f>
        <v>2.33</v>
      </c>
      <c r="AZ83">
        <f>VLOOKUP($B83,$B$2:$AE$13369,COLUMN()*2-81,0)</f>
        <v>4.32</v>
      </c>
      <c r="BA83">
        <f>VLOOKUP($B83,$B$2:$AE$13369,COLUMN()*2-81,0)</f>
        <v>3.15</v>
      </c>
      <c r="BB83">
        <f>VLOOKUP($B83,$B$2:$AE$13369,COLUMN()*2-81,0)</f>
        <v>3.29</v>
      </c>
      <c r="BC83">
        <f>VLOOKUP($B83,$B$2:$AE$13369,COLUMN()*2-81,0)</f>
        <v>3.43</v>
      </c>
      <c r="BD83">
        <f>MAX(AR83:BC83)</f>
        <v>4.32</v>
      </c>
      <c r="BE83">
        <f>MAX(AF83:AQ83)</f>
        <v>91</v>
      </c>
      <c r="BF83">
        <f>SUM(AR83:BC83)</f>
        <v>39.969999999999992</v>
      </c>
      <c r="BG83">
        <f>SUM(AF83:AQ83)</f>
        <v>1003</v>
      </c>
      <c r="BH83" t="b">
        <f>OR(AND(BD83-2.5-0.3*(E83-4.5)&gt;0,BE83&gt;44),AND(BG83&gt;399,IFERROR((BF83/BG83)&gt;0.055,FALSE)))</f>
        <v>1</v>
      </c>
      <c r="BI83" t="str">
        <f>A83&amp;E83</f>
        <v>D6.1</v>
      </c>
      <c r="BJ83" t="str">
        <f>A83&amp;ROUND(E83*2,0)/2&amp;F83</f>
        <v>D6Liverpool</v>
      </c>
    </row>
    <row r="84" spans="1:62" x14ac:dyDescent="0.2">
      <c r="A84" t="s">
        <v>22</v>
      </c>
      <c r="B84">
        <v>350</v>
      </c>
      <c r="C84" t="s">
        <v>151</v>
      </c>
      <c r="D84">
        <v>6.1</v>
      </c>
      <c r="E84">
        <v>6.1</v>
      </c>
      <c r="F84" t="s">
        <v>145</v>
      </c>
      <c r="G84">
        <v>77</v>
      </c>
      <c r="H84">
        <v>3.44</v>
      </c>
      <c r="I84">
        <v>72</v>
      </c>
      <c r="J84">
        <v>3.04</v>
      </c>
      <c r="K84">
        <v>71</v>
      </c>
      <c r="L84">
        <v>3.04</v>
      </c>
      <c r="M84">
        <v>68</v>
      </c>
      <c r="N84">
        <v>2.16</v>
      </c>
      <c r="O84">
        <v>68</v>
      </c>
      <c r="P84">
        <v>3.79</v>
      </c>
      <c r="Q84">
        <v>69</v>
      </c>
      <c r="R84">
        <v>3.24</v>
      </c>
      <c r="S84">
        <v>68</v>
      </c>
      <c r="T84">
        <v>3.25</v>
      </c>
      <c r="U84">
        <v>69</v>
      </c>
      <c r="V84">
        <v>2.79</v>
      </c>
      <c r="W84">
        <v>69</v>
      </c>
      <c r="X84">
        <v>3.89</v>
      </c>
      <c r="Y84">
        <v>66</v>
      </c>
      <c r="Z84">
        <v>3.51</v>
      </c>
      <c r="AA84">
        <v>65</v>
      </c>
      <c r="AB84">
        <v>3.5</v>
      </c>
      <c r="AC84">
        <v>66</v>
      </c>
      <c r="AD84">
        <v>3.04</v>
      </c>
      <c r="AE84">
        <v>0.27</v>
      </c>
      <c r="AF84">
        <f>VLOOKUP($B84,$B$2:$AE$13369,COLUMN()*2-58,0)</f>
        <v>77</v>
      </c>
      <c r="AG84">
        <f>VLOOKUP($B84,$B$2:$AE$13369,COLUMN()*2-58,0)</f>
        <v>72</v>
      </c>
      <c r="AH84">
        <f>VLOOKUP($B84,$B$2:$AE$13369,COLUMN()*2-58,0)</f>
        <v>71</v>
      </c>
      <c r="AI84">
        <f>VLOOKUP($B84,$B$2:$AE$13369,COLUMN()*2-58,0)</f>
        <v>68</v>
      </c>
      <c r="AJ84">
        <f>VLOOKUP($B84,$B$2:$AE$13369,COLUMN()*2-58,0)</f>
        <v>68</v>
      </c>
      <c r="AK84">
        <f>VLOOKUP($B84,$B$2:$AE$13369,COLUMN()*2-58,0)</f>
        <v>69</v>
      </c>
      <c r="AL84">
        <f>VLOOKUP($B84,$B$2:$AE$13369,COLUMN()*2-58,0)</f>
        <v>68</v>
      </c>
      <c r="AM84">
        <f>VLOOKUP($B84,$B$2:$AE$13369,COLUMN()*2-58,0)</f>
        <v>69</v>
      </c>
      <c r="AN84">
        <f>VLOOKUP($B84,$B$2:$AE$13369,COLUMN()*2-58,0)</f>
        <v>69</v>
      </c>
      <c r="AO84">
        <f>VLOOKUP($B84,$B$2:$AE$13369,COLUMN()*2-58,0)</f>
        <v>66</v>
      </c>
      <c r="AP84">
        <f>VLOOKUP($B84,$B$2:$AE$13369,COLUMN()*2-58,0)</f>
        <v>65</v>
      </c>
      <c r="AQ84">
        <f>VLOOKUP($B84,$B$2:$AE$13369,COLUMN()*2-58,0)</f>
        <v>66</v>
      </c>
      <c r="AR84">
        <f>VLOOKUP($B84,$B$2:$AE$13369,COLUMN()*2-81,0)</f>
        <v>3.44</v>
      </c>
      <c r="AS84">
        <f>VLOOKUP($B84,$B$2:$AE$13369,COLUMN()*2-81,0)</f>
        <v>3.04</v>
      </c>
      <c r="AT84">
        <f>VLOOKUP($B84,$B$2:$AE$13369,COLUMN()*2-81,0)</f>
        <v>3.04</v>
      </c>
      <c r="AU84">
        <f>VLOOKUP($B84,$B$2:$AE$13369,COLUMN()*2-81,0)</f>
        <v>2.16</v>
      </c>
      <c r="AV84">
        <f>VLOOKUP($B84,$B$2:$AE$13369,COLUMN()*2-81,0)</f>
        <v>3.79</v>
      </c>
      <c r="AW84">
        <f>VLOOKUP($B84,$B$2:$AE$13369,COLUMN()*2-81,0)</f>
        <v>3.24</v>
      </c>
      <c r="AX84">
        <f>VLOOKUP($B84,$B$2:$AE$13369,COLUMN()*2-81,0)</f>
        <v>3.25</v>
      </c>
      <c r="AY84">
        <f>VLOOKUP($B84,$B$2:$AE$13369,COLUMN()*2-81,0)</f>
        <v>2.79</v>
      </c>
      <c r="AZ84">
        <f>VLOOKUP($B84,$B$2:$AE$13369,COLUMN()*2-81,0)</f>
        <v>3.89</v>
      </c>
      <c r="BA84">
        <f>VLOOKUP($B84,$B$2:$AE$13369,COLUMN()*2-81,0)</f>
        <v>3.51</v>
      </c>
      <c r="BB84">
        <f>VLOOKUP($B84,$B$2:$AE$13369,COLUMN()*2-81,0)</f>
        <v>3.5</v>
      </c>
      <c r="BC84">
        <f>VLOOKUP($B84,$B$2:$AE$13369,COLUMN()*2-81,0)</f>
        <v>3.04</v>
      </c>
      <c r="BD84">
        <f>MAX(AR84:BC84)</f>
        <v>3.89</v>
      </c>
      <c r="BE84">
        <f>MAX(AF84:AQ84)</f>
        <v>77</v>
      </c>
      <c r="BF84">
        <f>SUM(AR84:BC84)</f>
        <v>38.69</v>
      </c>
      <c r="BG84">
        <f>SUM(AF84:AQ84)</f>
        <v>828</v>
      </c>
      <c r="BH84" t="b">
        <f>OR(AND(BD84-2.5-0.3*(E84-4.5)&gt;0,BE84&gt;44),AND(BG84&gt;399,IFERROR((BF84/BG84)&gt;0.055,FALSE)))</f>
        <v>1</v>
      </c>
      <c r="BI84" t="str">
        <f>A84&amp;E84</f>
        <v>D6.1</v>
      </c>
      <c r="BJ84" t="str">
        <f>A84&amp;ROUND(E84*2,0)/2&amp;F84</f>
        <v>D6Man City</v>
      </c>
    </row>
    <row r="85" spans="1:62" x14ac:dyDescent="0.2">
      <c r="A85" t="s">
        <v>22</v>
      </c>
      <c r="B85">
        <v>24</v>
      </c>
      <c r="C85" t="s">
        <v>38</v>
      </c>
      <c r="D85">
        <v>6.3</v>
      </c>
      <c r="E85">
        <v>6.3</v>
      </c>
      <c r="F85" t="s">
        <v>20</v>
      </c>
      <c r="G85">
        <v>87</v>
      </c>
      <c r="H85">
        <v>3.15</v>
      </c>
      <c r="I85">
        <v>81</v>
      </c>
      <c r="J85">
        <v>2.4900000000000002</v>
      </c>
      <c r="K85">
        <v>73</v>
      </c>
      <c r="L85">
        <v>3.64</v>
      </c>
      <c r="M85">
        <v>67</v>
      </c>
      <c r="N85">
        <v>2.75</v>
      </c>
      <c r="O85">
        <v>68</v>
      </c>
      <c r="P85">
        <v>2.89</v>
      </c>
      <c r="Q85">
        <v>66</v>
      </c>
      <c r="R85">
        <v>2.72</v>
      </c>
      <c r="S85">
        <v>68</v>
      </c>
      <c r="T85">
        <v>3.47</v>
      </c>
      <c r="U85">
        <v>64</v>
      </c>
      <c r="V85">
        <v>2.69</v>
      </c>
      <c r="W85">
        <v>66</v>
      </c>
      <c r="X85">
        <v>3.44</v>
      </c>
      <c r="Y85">
        <v>65</v>
      </c>
      <c r="Z85">
        <v>2.67</v>
      </c>
      <c r="AA85">
        <v>69</v>
      </c>
      <c r="AB85">
        <v>2.56</v>
      </c>
      <c r="AC85">
        <v>69</v>
      </c>
      <c r="AD85">
        <v>2.67</v>
      </c>
      <c r="AE85">
        <v>0</v>
      </c>
      <c r="AF85">
        <f>VLOOKUP($B85,$B$2:$AE$13369,COLUMN()*2-58,0)</f>
        <v>87</v>
      </c>
      <c r="AG85">
        <f>VLOOKUP($B85,$B$2:$AE$13369,COLUMN()*2-58,0)</f>
        <v>81</v>
      </c>
      <c r="AH85">
        <f>VLOOKUP($B85,$B$2:$AE$13369,COLUMN()*2-58,0)</f>
        <v>73</v>
      </c>
      <c r="AI85">
        <f>VLOOKUP($B85,$B$2:$AE$13369,COLUMN()*2-58,0)</f>
        <v>67</v>
      </c>
      <c r="AJ85">
        <f>VLOOKUP($B85,$B$2:$AE$13369,COLUMN()*2-58,0)</f>
        <v>68</v>
      </c>
      <c r="AK85">
        <f>VLOOKUP($B85,$B$2:$AE$13369,COLUMN()*2-58,0)</f>
        <v>66</v>
      </c>
      <c r="AL85">
        <f>VLOOKUP($B85,$B$2:$AE$13369,COLUMN()*2-58,0)</f>
        <v>68</v>
      </c>
      <c r="AM85">
        <f>VLOOKUP($B85,$B$2:$AE$13369,COLUMN()*2-58,0)</f>
        <v>64</v>
      </c>
      <c r="AN85">
        <f>VLOOKUP($B85,$B$2:$AE$13369,COLUMN()*2-58,0)</f>
        <v>66</v>
      </c>
      <c r="AO85">
        <f>VLOOKUP($B85,$B$2:$AE$13369,COLUMN()*2-58,0)</f>
        <v>65</v>
      </c>
      <c r="AP85">
        <f>VLOOKUP($B85,$B$2:$AE$13369,COLUMN()*2-58,0)</f>
        <v>69</v>
      </c>
      <c r="AQ85">
        <f>VLOOKUP($B85,$B$2:$AE$13369,COLUMN()*2-58,0)</f>
        <v>69</v>
      </c>
      <c r="AR85">
        <f>VLOOKUP($B85,$B$2:$AE$13369,COLUMN()*2-81,0)</f>
        <v>3.15</v>
      </c>
      <c r="AS85">
        <f>VLOOKUP($B85,$B$2:$AE$13369,COLUMN()*2-81,0)</f>
        <v>2.4900000000000002</v>
      </c>
      <c r="AT85">
        <f>VLOOKUP($B85,$B$2:$AE$13369,COLUMN()*2-81,0)</f>
        <v>3.64</v>
      </c>
      <c r="AU85">
        <f>VLOOKUP($B85,$B$2:$AE$13369,COLUMN()*2-81,0)</f>
        <v>2.75</v>
      </c>
      <c r="AV85">
        <f>VLOOKUP($B85,$B$2:$AE$13369,COLUMN()*2-81,0)</f>
        <v>2.89</v>
      </c>
      <c r="AW85">
        <f>VLOOKUP($B85,$B$2:$AE$13369,COLUMN()*2-81,0)</f>
        <v>2.72</v>
      </c>
      <c r="AX85">
        <f>VLOOKUP($B85,$B$2:$AE$13369,COLUMN()*2-81,0)</f>
        <v>3.47</v>
      </c>
      <c r="AY85">
        <f>VLOOKUP($B85,$B$2:$AE$13369,COLUMN()*2-81,0)</f>
        <v>2.69</v>
      </c>
      <c r="AZ85">
        <f>VLOOKUP($B85,$B$2:$AE$13369,COLUMN()*2-81,0)</f>
        <v>3.44</v>
      </c>
      <c r="BA85">
        <f>VLOOKUP($B85,$B$2:$AE$13369,COLUMN()*2-81,0)</f>
        <v>2.67</v>
      </c>
      <c r="BB85">
        <f>VLOOKUP($B85,$B$2:$AE$13369,COLUMN()*2-81,0)</f>
        <v>2.56</v>
      </c>
      <c r="BC85">
        <f>VLOOKUP($B85,$B$2:$AE$13369,COLUMN()*2-81,0)</f>
        <v>2.67</v>
      </c>
      <c r="BD85">
        <f>MAX(AR85:BC85)</f>
        <v>3.64</v>
      </c>
      <c r="BE85">
        <f>MAX(AF85:AQ85)</f>
        <v>87</v>
      </c>
      <c r="BF85">
        <f>SUM(AR85:BC85)</f>
        <v>35.140000000000008</v>
      </c>
      <c r="BG85">
        <f>SUM(AF85:AQ85)</f>
        <v>843</v>
      </c>
      <c r="BH85" t="b">
        <f>OR(AND(BD85-2.5-0.3*(E85-4.5)&gt;0,BE85&gt;44),AND(BG85&gt;399,IFERROR((BF85/BG85)&gt;0.055,FALSE)))</f>
        <v>1</v>
      </c>
      <c r="BI85" t="str">
        <f>A85&amp;E85</f>
        <v>D6.3</v>
      </c>
      <c r="BJ85" t="str">
        <f>A85&amp;ROUND(E85*2,0)/2&amp;F85</f>
        <v>D6.5Arsenal</v>
      </c>
    </row>
    <row r="86" spans="1:62" x14ac:dyDescent="0.2">
      <c r="A86" t="s">
        <v>22</v>
      </c>
      <c r="B86">
        <v>311</v>
      </c>
      <c r="C86" t="s">
        <v>136</v>
      </c>
      <c r="D86">
        <v>7.1</v>
      </c>
      <c r="E86">
        <v>7</v>
      </c>
      <c r="F86" t="s">
        <v>135</v>
      </c>
      <c r="G86">
        <v>85</v>
      </c>
      <c r="H86">
        <v>4.6100000000000003</v>
      </c>
      <c r="I86">
        <v>80</v>
      </c>
      <c r="J86">
        <v>3.92</v>
      </c>
      <c r="K86">
        <v>78</v>
      </c>
      <c r="L86">
        <v>4.53</v>
      </c>
      <c r="M86">
        <v>77</v>
      </c>
      <c r="N86">
        <v>3.11</v>
      </c>
      <c r="O86">
        <v>75</v>
      </c>
      <c r="P86">
        <v>3.36</v>
      </c>
      <c r="Q86">
        <v>74</v>
      </c>
      <c r="R86">
        <v>4.07</v>
      </c>
      <c r="S86">
        <v>74</v>
      </c>
      <c r="T86">
        <v>4.4400000000000004</v>
      </c>
      <c r="U86">
        <v>73</v>
      </c>
      <c r="V86">
        <v>2.83</v>
      </c>
      <c r="W86">
        <v>72</v>
      </c>
      <c r="X86">
        <v>4.9800000000000004</v>
      </c>
      <c r="Y86">
        <v>73</v>
      </c>
      <c r="Z86">
        <v>3.71</v>
      </c>
      <c r="AA86">
        <v>73</v>
      </c>
      <c r="AB86">
        <v>3.97</v>
      </c>
      <c r="AC86">
        <v>73</v>
      </c>
      <c r="AD86">
        <v>3.92</v>
      </c>
      <c r="AE86">
        <v>0.41</v>
      </c>
      <c r="AF86">
        <f>VLOOKUP($B86,$B$2:$AE$13369,COLUMN()*2-58,0)</f>
        <v>85</v>
      </c>
      <c r="AG86">
        <f>VLOOKUP($B86,$B$2:$AE$13369,COLUMN()*2-58,0)</f>
        <v>80</v>
      </c>
      <c r="AH86">
        <f>VLOOKUP($B86,$B$2:$AE$13369,COLUMN()*2-58,0)</f>
        <v>78</v>
      </c>
      <c r="AI86">
        <f>VLOOKUP($B86,$B$2:$AE$13369,COLUMN()*2-58,0)</f>
        <v>77</v>
      </c>
      <c r="AJ86">
        <f>VLOOKUP($B86,$B$2:$AE$13369,COLUMN()*2-58,0)</f>
        <v>75</v>
      </c>
      <c r="AK86">
        <f>VLOOKUP($B86,$B$2:$AE$13369,COLUMN()*2-58,0)</f>
        <v>74</v>
      </c>
      <c r="AL86">
        <f>VLOOKUP($B86,$B$2:$AE$13369,COLUMN()*2-58,0)</f>
        <v>74</v>
      </c>
      <c r="AM86">
        <f>VLOOKUP($B86,$B$2:$AE$13369,COLUMN()*2-58,0)</f>
        <v>73</v>
      </c>
      <c r="AN86">
        <f>VLOOKUP($B86,$B$2:$AE$13369,COLUMN()*2-58,0)</f>
        <v>72</v>
      </c>
      <c r="AO86">
        <f>VLOOKUP($B86,$B$2:$AE$13369,COLUMN()*2-58,0)</f>
        <v>73</v>
      </c>
      <c r="AP86">
        <f>VLOOKUP($B86,$B$2:$AE$13369,COLUMN()*2-58,0)</f>
        <v>73</v>
      </c>
      <c r="AQ86">
        <f>VLOOKUP($B86,$B$2:$AE$13369,COLUMN()*2-58,0)</f>
        <v>73</v>
      </c>
      <c r="AR86">
        <f>VLOOKUP($B86,$B$2:$AE$13369,COLUMN()*2-81,0)</f>
        <v>4.6100000000000003</v>
      </c>
      <c r="AS86">
        <f>VLOOKUP($B86,$B$2:$AE$13369,COLUMN()*2-81,0)</f>
        <v>3.92</v>
      </c>
      <c r="AT86">
        <f>VLOOKUP($B86,$B$2:$AE$13369,COLUMN()*2-81,0)</f>
        <v>4.53</v>
      </c>
      <c r="AU86">
        <f>VLOOKUP($B86,$B$2:$AE$13369,COLUMN()*2-81,0)</f>
        <v>3.11</v>
      </c>
      <c r="AV86">
        <f>VLOOKUP($B86,$B$2:$AE$13369,COLUMN()*2-81,0)</f>
        <v>3.36</v>
      </c>
      <c r="AW86">
        <f>VLOOKUP($B86,$B$2:$AE$13369,COLUMN()*2-81,0)</f>
        <v>4.07</v>
      </c>
      <c r="AX86">
        <f>VLOOKUP($B86,$B$2:$AE$13369,COLUMN()*2-81,0)</f>
        <v>4.4400000000000004</v>
      </c>
      <c r="AY86">
        <f>VLOOKUP($B86,$B$2:$AE$13369,COLUMN()*2-81,0)</f>
        <v>2.83</v>
      </c>
      <c r="AZ86">
        <f>VLOOKUP($B86,$B$2:$AE$13369,COLUMN()*2-81,0)</f>
        <v>4.9800000000000004</v>
      </c>
      <c r="BA86">
        <f>VLOOKUP($B86,$B$2:$AE$13369,COLUMN()*2-81,0)</f>
        <v>3.71</v>
      </c>
      <c r="BB86">
        <f>VLOOKUP($B86,$B$2:$AE$13369,COLUMN()*2-81,0)</f>
        <v>3.97</v>
      </c>
      <c r="BC86">
        <f>VLOOKUP($B86,$B$2:$AE$13369,COLUMN()*2-81,0)</f>
        <v>3.92</v>
      </c>
      <c r="BD86">
        <f>MAX(AR86:BC86)</f>
        <v>4.9800000000000004</v>
      </c>
      <c r="BE86">
        <f>MAX(AF86:AQ86)</f>
        <v>85</v>
      </c>
      <c r="BF86">
        <f>SUM(AR86:BC86)</f>
        <v>47.45000000000001</v>
      </c>
      <c r="BG86">
        <f>SUM(AF86:AQ86)</f>
        <v>907</v>
      </c>
      <c r="BH86" t="b">
        <f>OR(AND(BD86-2.5-0.3*(E86-4.5)&gt;0,BE86&gt;44),AND(BG86&gt;399,IFERROR((BF86/BG86)&gt;0.055,FALSE)))</f>
        <v>1</v>
      </c>
      <c r="BI86" t="str">
        <f>A86&amp;E86</f>
        <v>D7</v>
      </c>
      <c r="BJ86" t="str">
        <f>A86&amp;ROUND(E86*2,0)/2&amp;F86</f>
        <v>D7Liverpool</v>
      </c>
    </row>
    <row r="87" spans="1:62" x14ac:dyDescent="0.2">
      <c r="A87" t="s">
        <v>21</v>
      </c>
      <c r="B87">
        <v>351</v>
      </c>
      <c r="C87" t="s">
        <v>152</v>
      </c>
      <c r="D87">
        <v>15.4</v>
      </c>
      <c r="E87">
        <v>15.4</v>
      </c>
      <c r="F87" t="s">
        <v>145</v>
      </c>
      <c r="G87">
        <v>89</v>
      </c>
      <c r="H87">
        <v>6.49</v>
      </c>
      <c r="I87">
        <v>83</v>
      </c>
      <c r="J87">
        <v>5.79</v>
      </c>
      <c r="K87">
        <v>81</v>
      </c>
      <c r="L87">
        <v>6.78</v>
      </c>
      <c r="M87">
        <v>79</v>
      </c>
      <c r="N87">
        <v>4.5999999999999996</v>
      </c>
      <c r="O87">
        <v>78</v>
      </c>
      <c r="P87">
        <v>6.76</v>
      </c>
      <c r="Q87">
        <v>76</v>
      </c>
      <c r="R87">
        <v>5.42</v>
      </c>
      <c r="S87">
        <v>76</v>
      </c>
      <c r="T87">
        <v>6.42</v>
      </c>
      <c r="U87">
        <v>76</v>
      </c>
      <c r="V87">
        <v>4.96</v>
      </c>
      <c r="W87">
        <v>74</v>
      </c>
      <c r="X87">
        <v>6.97</v>
      </c>
      <c r="Y87">
        <v>76</v>
      </c>
      <c r="Z87">
        <v>6.44</v>
      </c>
      <c r="AA87">
        <v>78</v>
      </c>
      <c r="AB87">
        <v>7.28</v>
      </c>
      <c r="AC87">
        <v>76</v>
      </c>
      <c r="AD87">
        <v>5.67</v>
      </c>
      <c r="AE87">
        <v>0.92</v>
      </c>
      <c r="AF87">
        <f>VLOOKUP($B87,$B$2:$AE$13369,COLUMN()*2-58,0)</f>
        <v>89</v>
      </c>
      <c r="AG87">
        <f>VLOOKUP($B87,$B$2:$AE$13369,COLUMN()*2-58,0)</f>
        <v>83</v>
      </c>
      <c r="AH87">
        <f>VLOOKUP($B87,$B$2:$AE$13369,COLUMN()*2-58,0)</f>
        <v>81</v>
      </c>
      <c r="AI87">
        <f>VLOOKUP($B87,$B$2:$AE$13369,COLUMN()*2-58,0)</f>
        <v>79</v>
      </c>
      <c r="AJ87">
        <f>VLOOKUP($B87,$B$2:$AE$13369,COLUMN()*2-58,0)</f>
        <v>78</v>
      </c>
      <c r="AK87">
        <f>VLOOKUP($B87,$B$2:$AE$13369,COLUMN()*2-58,0)</f>
        <v>76</v>
      </c>
      <c r="AL87">
        <f>VLOOKUP($B87,$B$2:$AE$13369,COLUMN()*2-58,0)</f>
        <v>76</v>
      </c>
      <c r="AM87">
        <f>VLOOKUP($B87,$B$2:$AE$13369,COLUMN()*2-58,0)</f>
        <v>76</v>
      </c>
      <c r="AN87">
        <f>VLOOKUP($B87,$B$2:$AE$13369,COLUMN()*2-58,0)</f>
        <v>74</v>
      </c>
      <c r="AO87">
        <f>VLOOKUP($B87,$B$2:$AE$13369,COLUMN()*2-58,0)</f>
        <v>76</v>
      </c>
      <c r="AP87">
        <f>VLOOKUP($B87,$B$2:$AE$13369,COLUMN()*2-58,0)</f>
        <v>78</v>
      </c>
      <c r="AQ87">
        <f>VLOOKUP($B87,$B$2:$AE$13369,COLUMN()*2-58,0)</f>
        <v>76</v>
      </c>
      <c r="AR87">
        <f>VLOOKUP($B87,$B$2:$AE$13369,COLUMN()*2-81,0)</f>
        <v>6.49</v>
      </c>
      <c r="AS87">
        <f>VLOOKUP($B87,$B$2:$AE$13369,COLUMN()*2-81,0)</f>
        <v>5.79</v>
      </c>
      <c r="AT87">
        <f>VLOOKUP($B87,$B$2:$AE$13369,COLUMN()*2-81,0)</f>
        <v>6.78</v>
      </c>
      <c r="AU87">
        <f>VLOOKUP($B87,$B$2:$AE$13369,COLUMN()*2-81,0)</f>
        <v>4.5999999999999996</v>
      </c>
      <c r="AV87">
        <f>VLOOKUP($B87,$B$2:$AE$13369,COLUMN()*2-81,0)</f>
        <v>6.76</v>
      </c>
      <c r="AW87">
        <f>VLOOKUP($B87,$B$2:$AE$13369,COLUMN()*2-81,0)</f>
        <v>5.42</v>
      </c>
      <c r="AX87">
        <f>VLOOKUP($B87,$B$2:$AE$13369,COLUMN()*2-81,0)</f>
        <v>6.42</v>
      </c>
      <c r="AY87">
        <f>VLOOKUP($B87,$B$2:$AE$13369,COLUMN()*2-81,0)</f>
        <v>4.96</v>
      </c>
      <c r="AZ87">
        <f>VLOOKUP($B87,$B$2:$AE$13369,COLUMN()*2-81,0)</f>
        <v>6.97</v>
      </c>
      <c r="BA87">
        <f>VLOOKUP($B87,$B$2:$AE$13369,COLUMN()*2-81,0)</f>
        <v>6.44</v>
      </c>
      <c r="BB87">
        <f>VLOOKUP($B87,$B$2:$AE$13369,COLUMN()*2-81,0)</f>
        <v>7.28</v>
      </c>
      <c r="BC87">
        <f>VLOOKUP($B87,$B$2:$AE$13369,COLUMN()*2-81,0)</f>
        <v>5.67</v>
      </c>
      <c r="BD87">
        <f>MAX(AR87:BC87)</f>
        <v>7.28</v>
      </c>
      <c r="BE87">
        <f>MAX(AF87:AQ87)</f>
        <v>89</v>
      </c>
      <c r="BF87">
        <f>SUM(AR87:BC87)</f>
        <v>73.58</v>
      </c>
      <c r="BG87">
        <f>SUM(AF87:AQ87)</f>
        <v>942</v>
      </c>
      <c r="BH87" t="b">
        <f>OR(AND(BD87-2.5-0.3*(E87-4.5)&gt;0,BE87&gt;44),AND(BG87&gt;399,IFERROR((BF87/BG87)&gt;0.055,FALSE)))</f>
        <v>1</v>
      </c>
      <c r="BI87" t="str">
        <f>A87&amp;E87</f>
        <v>F15.4</v>
      </c>
      <c r="BJ87" t="str">
        <f>A87&amp;ROUND(E87*2,0)/2&amp;F87</f>
        <v>F15.5Man City</v>
      </c>
    </row>
    <row r="88" spans="1:62" x14ac:dyDescent="0.2">
      <c r="A88" t="s">
        <v>21</v>
      </c>
      <c r="B88">
        <v>82</v>
      </c>
      <c r="C88" t="s">
        <v>61</v>
      </c>
      <c r="D88">
        <v>7.7</v>
      </c>
      <c r="E88">
        <v>7.6</v>
      </c>
      <c r="F88" t="s">
        <v>62</v>
      </c>
      <c r="G88">
        <v>87</v>
      </c>
      <c r="H88">
        <v>5.47</v>
      </c>
      <c r="I88">
        <v>81</v>
      </c>
      <c r="J88">
        <v>5.85</v>
      </c>
      <c r="K88">
        <v>77</v>
      </c>
      <c r="L88">
        <v>3.21</v>
      </c>
      <c r="M88">
        <v>74</v>
      </c>
      <c r="N88">
        <v>4.82</v>
      </c>
      <c r="O88">
        <v>74</v>
      </c>
      <c r="P88">
        <v>4.2300000000000004</v>
      </c>
      <c r="Q88">
        <v>73</v>
      </c>
      <c r="R88">
        <v>4.34</v>
      </c>
      <c r="S88">
        <v>74</v>
      </c>
      <c r="T88">
        <v>4.9000000000000004</v>
      </c>
      <c r="U88">
        <v>74</v>
      </c>
      <c r="V88">
        <v>3.96</v>
      </c>
      <c r="W88">
        <v>75</v>
      </c>
      <c r="X88">
        <v>4.18</v>
      </c>
      <c r="Y88">
        <v>71</v>
      </c>
      <c r="Z88">
        <v>5.24</v>
      </c>
      <c r="AA88">
        <v>73</v>
      </c>
      <c r="AB88">
        <v>4.63</v>
      </c>
      <c r="AC88">
        <v>74</v>
      </c>
      <c r="AD88">
        <v>3.19</v>
      </c>
      <c r="AE88">
        <v>0.79</v>
      </c>
      <c r="AF88">
        <f>VLOOKUP($B88,$B$2:$AE$13369,COLUMN()*2-58,0)</f>
        <v>87</v>
      </c>
      <c r="AG88">
        <f>VLOOKUP($B88,$B$2:$AE$13369,COLUMN()*2-58,0)</f>
        <v>81</v>
      </c>
      <c r="AH88">
        <f>VLOOKUP($B88,$B$2:$AE$13369,COLUMN()*2-58,0)</f>
        <v>77</v>
      </c>
      <c r="AI88">
        <f>VLOOKUP($B88,$B$2:$AE$13369,COLUMN()*2-58,0)</f>
        <v>74</v>
      </c>
      <c r="AJ88">
        <f>VLOOKUP($B88,$B$2:$AE$13369,COLUMN()*2-58,0)</f>
        <v>74</v>
      </c>
      <c r="AK88">
        <f>VLOOKUP($B88,$B$2:$AE$13369,COLUMN()*2-58,0)</f>
        <v>73</v>
      </c>
      <c r="AL88">
        <f>VLOOKUP($B88,$B$2:$AE$13369,COLUMN()*2-58,0)</f>
        <v>74</v>
      </c>
      <c r="AM88">
        <f>VLOOKUP($B88,$B$2:$AE$13369,COLUMN()*2-58,0)</f>
        <v>74</v>
      </c>
      <c r="AN88">
        <f>VLOOKUP($B88,$B$2:$AE$13369,COLUMN()*2-58,0)</f>
        <v>75</v>
      </c>
      <c r="AO88">
        <f>VLOOKUP($B88,$B$2:$AE$13369,COLUMN()*2-58,0)</f>
        <v>71</v>
      </c>
      <c r="AP88">
        <f>VLOOKUP($B88,$B$2:$AE$13369,COLUMN()*2-58,0)</f>
        <v>73</v>
      </c>
      <c r="AQ88">
        <f>VLOOKUP($B88,$B$2:$AE$13369,COLUMN()*2-58,0)</f>
        <v>74</v>
      </c>
      <c r="AR88">
        <f>VLOOKUP($B88,$B$2:$AE$13369,COLUMN()*2-81,0)</f>
        <v>5.47</v>
      </c>
      <c r="AS88">
        <f>VLOOKUP($B88,$B$2:$AE$13369,COLUMN()*2-81,0)</f>
        <v>5.85</v>
      </c>
      <c r="AT88">
        <f>VLOOKUP($B88,$B$2:$AE$13369,COLUMN()*2-81,0)</f>
        <v>3.21</v>
      </c>
      <c r="AU88">
        <f>VLOOKUP($B88,$B$2:$AE$13369,COLUMN()*2-81,0)</f>
        <v>4.82</v>
      </c>
      <c r="AV88">
        <f>VLOOKUP($B88,$B$2:$AE$13369,COLUMN()*2-81,0)</f>
        <v>4.2300000000000004</v>
      </c>
      <c r="AW88">
        <f>VLOOKUP($B88,$B$2:$AE$13369,COLUMN()*2-81,0)</f>
        <v>4.34</v>
      </c>
      <c r="AX88">
        <f>VLOOKUP($B88,$B$2:$AE$13369,COLUMN()*2-81,0)</f>
        <v>4.9000000000000004</v>
      </c>
      <c r="AY88">
        <f>VLOOKUP($B88,$B$2:$AE$13369,COLUMN()*2-81,0)</f>
        <v>3.96</v>
      </c>
      <c r="AZ88">
        <f>VLOOKUP($B88,$B$2:$AE$13369,COLUMN()*2-81,0)</f>
        <v>4.18</v>
      </c>
      <c r="BA88">
        <f>VLOOKUP($B88,$B$2:$AE$13369,COLUMN()*2-81,0)</f>
        <v>5.24</v>
      </c>
      <c r="BB88">
        <f>VLOOKUP($B88,$B$2:$AE$13369,COLUMN()*2-81,0)</f>
        <v>4.63</v>
      </c>
      <c r="BC88">
        <f>VLOOKUP($B88,$B$2:$AE$13369,COLUMN()*2-81,0)</f>
        <v>3.19</v>
      </c>
      <c r="BD88">
        <f>MAX(AR88:BC88)</f>
        <v>5.85</v>
      </c>
      <c r="BE88">
        <f>MAX(AF88:AQ88)</f>
        <v>87</v>
      </c>
      <c r="BF88">
        <f>SUM(AR88:BC88)</f>
        <v>54.02</v>
      </c>
      <c r="BG88">
        <f>SUM(AF88:AQ88)</f>
        <v>907</v>
      </c>
      <c r="BH88" t="b">
        <f>OR(AND(BD88-2.5-0.3*(E88-4.5)&gt;0,BE88&gt;44),AND(BG88&gt;399,IFERROR((BF88/BG88)&gt;0.055,FALSE)))</f>
        <v>1</v>
      </c>
      <c r="BI88" t="str">
        <f>A88&amp;E88</f>
        <v>F7.6</v>
      </c>
      <c r="BJ88" t="str">
        <f>A88&amp;ROUND(E88*2,0)/2&amp;F88</f>
        <v>F7.5Spurs</v>
      </c>
    </row>
    <row r="89" spans="1:62" x14ac:dyDescent="0.2">
      <c r="A89" t="s">
        <v>21</v>
      </c>
      <c r="B89">
        <v>58</v>
      </c>
      <c r="C89" t="s">
        <v>53</v>
      </c>
      <c r="D89">
        <v>9.1</v>
      </c>
      <c r="E89">
        <v>9.1</v>
      </c>
      <c r="F89" t="s">
        <v>43</v>
      </c>
      <c r="G89">
        <v>83</v>
      </c>
      <c r="H89">
        <v>4.3</v>
      </c>
      <c r="I89">
        <v>81</v>
      </c>
      <c r="J89">
        <v>3.85</v>
      </c>
      <c r="K89">
        <v>79</v>
      </c>
      <c r="L89">
        <v>4.93</v>
      </c>
      <c r="M89">
        <v>78</v>
      </c>
      <c r="N89">
        <v>3.85</v>
      </c>
      <c r="O89">
        <v>78</v>
      </c>
      <c r="P89">
        <v>5.04</v>
      </c>
      <c r="Q89">
        <v>77</v>
      </c>
      <c r="R89">
        <v>5.78</v>
      </c>
      <c r="S89">
        <v>77</v>
      </c>
      <c r="T89">
        <v>4.05</v>
      </c>
      <c r="U89">
        <v>76</v>
      </c>
      <c r="V89">
        <v>3.52</v>
      </c>
      <c r="W89">
        <v>77</v>
      </c>
      <c r="X89">
        <v>3.98</v>
      </c>
      <c r="Y89">
        <v>76</v>
      </c>
      <c r="Z89">
        <v>4.5999999999999996</v>
      </c>
      <c r="AA89">
        <v>76</v>
      </c>
      <c r="AB89">
        <v>5.36</v>
      </c>
      <c r="AC89">
        <v>77</v>
      </c>
      <c r="AD89">
        <v>4.3</v>
      </c>
      <c r="AE89">
        <v>0.04</v>
      </c>
      <c r="AF89">
        <f>VLOOKUP($B89,$B$2:$AE$13369,COLUMN()*2-58,0)</f>
        <v>83</v>
      </c>
      <c r="AG89">
        <f>VLOOKUP($B89,$B$2:$AE$13369,COLUMN()*2-58,0)</f>
        <v>81</v>
      </c>
      <c r="AH89">
        <f>VLOOKUP($B89,$B$2:$AE$13369,COLUMN()*2-58,0)</f>
        <v>79</v>
      </c>
      <c r="AI89">
        <f>VLOOKUP($B89,$B$2:$AE$13369,COLUMN()*2-58,0)</f>
        <v>78</v>
      </c>
      <c r="AJ89">
        <f>VLOOKUP($B89,$B$2:$AE$13369,COLUMN()*2-58,0)</f>
        <v>78</v>
      </c>
      <c r="AK89">
        <f>VLOOKUP($B89,$B$2:$AE$13369,COLUMN()*2-58,0)</f>
        <v>77</v>
      </c>
      <c r="AL89">
        <f>VLOOKUP($B89,$B$2:$AE$13369,COLUMN()*2-58,0)</f>
        <v>77</v>
      </c>
      <c r="AM89">
        <f>VLOOKUP($B89,$B$2:$AE$13369,COLUMN()*2-58,0)</f>
        <v>76</v>
      </c>
      <c r="AN89">
        <f>VLOOKUP($B89,$B$2:$AE$13369,COLUMN()*2-58,0)</f>
        <v>77</v>
      </c>
      <c r="AO89">
        <f>VLOOKUP($B89,$B$2:$AE$13369,COLUMN()*2-58,0)</f>
        <v>76</v>
      </c>
      <c r="AP89">
        <f>VLOOKUP($B89,$B$2:$AE$13369,COLUMN()*2-58,0)</f>
        <v>76</v>
      </c>
      <c r="AQ89">
        <f>VLOOKUP($B89,$B$2:$AE$13369,COLUMN()*2-58,0)</f>
        <v>77</v>
      </c>
      <c r="AR89">
        <f>VLOOKUP($B89,$B$2:$AE$13369,COLUMN()*2-81,0)</f>
        <v>4.3</v>
      </c>
      <c r="AS89">
        <f>VLOOKUP($B89,$B$2:$AE$13369,COLUMN()*2-81,0)</f>
        <v>3.85</v>
      </c>
      <c r="AT89">
        <f>VLOOKUP($B89,$B$2:$AE$13369,COLUMN()*2-81,0)</f>
        <v>4.93</v>
      </c>
      <c r="AU89">
        <f>VLOOKUP($B89,$B$2:$AE$13369,COLUMN()*2-81,0)</f>
        <v>3.85</v>
      </c>
      <c r="AV89">
        <f>VLOOKUP($B89,$B$2:$AE$13369,COLUMN()*2-81,0)</f>
        <v>5.04</v>
      </c>
      <c r="AW89">
        <f>VLOOKUP($B89,$B$2:$AE$13369,COLUMN()*2-81,0)</f>
        <v>5.78</v>
      </c>
      <c r="AX89">
        <f>VLOOKUP($B89,$B$2:$AE$13369,COLUMN()*2-81,0)</f>
        <v>4.05</v>
      </c>
      <c r="AY89">
        <f>VLOOKUP($B89,$B$2:$AE$13369,COLUMN()*2-81,0)</f>
        <v>3.52</v>
      </c>
      <c r="AZ89">
        <f>VLOOKUP($B89,$B$2:$AE$13369,COLUMN()*2-81,0)</f>
        <v>3.98</v>
      </c>
      <c r="BA89">
        <f>VLOOKUP($B89,$B$2:$AE$13369,COLUMN()*2-81,0)</f>
        <v>4.5999999999999996</v>
      </c>
      <c r="BB89">
        <f>VLOOKUP($B89,$B$2:$AE$13369,COLUMN()*2-81,0)</f>
        <v>5.36</v>
      </c>
      <c r="BC89">
        <f>VLOOKUP($B89,$B$2:$AE$13369,COLUMN()*2-81,0)</f>
        <v>4.3</v>
      </c>
      <c r="BD89">
        <f>MAX(AR89:BC89)</f>
        <v>5.78</v>
      </c>
      <c r="BE89">
        <f>MAX(AF89:AQ89)</f>
        <v>83</v>
      </c>
      <c r="BF89">
        <f>SUM(AR89:BC89)</f>
        <v>53.559999999999995</v>
      </c>
      <c r="BG89">
        <f>SUM(AF89:AQ89)</f>
        <v>935</v>
      </c>
      <c r="BH89" t="b">
        <f>OR(AND(BD89-2.5-0.3*(E89-4.5)&gt;0,BE89&gt;44),AND(BG89&gt;399,IFERROR((BF89/BG89)&gt;0.055,FALSE)))</f>
        <v>1</v>
      </c>
      <c r="BI89" t="str">
        <f>A89&amp;E89</f>
        <v>F9.1</v>
      </c>
      <c r="BJ89" t="str">
        <f>A89&amp;ROUND(E89*2,0)/2&amp;F89</f>
        <v>F9Aston Villa</v>
      </c>
    </row>
    <row r="90" spans="1:62" x14ac:dyDescent="0.2">
      <c r="A90" t="s">
        <v>21</v>
      </c>
      <c r="B90">
        <v>401</v>
      </c>
      <c r="C90" t="s">
        <v>168</v>
      </c>
      <c r="D90">
        <v>8.3000000000000007</v>
      </c>
      <c r="E90">
        <v>8.3000000000000007</v>
      </c>
      <c r="F90" t="s">
        <v>164</v>
      </c>
      <c r="G90">
        <v>89</v>
      </c>
      <c r="H90">
        <v>4.46</v>
      </c>
      <c r="I90">
        <v>84</v>
      </c>
      <c r="J90">
        <v>4.22</v>
      </c>
      <c r="K90">
        <v>78</v>
      </c>
      <c r="L90">
        <v>5.28</v>
      </c>
      <c r="M90">
        <v>77</v>
      </c>
      <c r="N90">
        <v>4.12</v>
      </c>
      <c r="O90">
        <v>76</v>
      </c>
      <c r="P90">
        <v>4.0199999999999996</v>
      </c>
      <c r="Q90">
        <v>74</v>
      </c>
      <c r="R90">
        <v>4.1100000000000003</v>
      </c>
      <c r="S90">
        <v>74</v>
      </c>
      <c r="T90">
        <v>5.4</v>
      </c>
      <c r="U90">
        <v>72</v>
      </c>
      <c r="V90">
        <v>4.57</v>
      </c>
      <c r="W90">
        <v>73</v>
      </c>
      <c r="X90">
        <v>4.26</v>
      </c>
      <c r="Y90">
        <v>72</v>
      </c>
      <c r="Z90">
        <v>3.85</v>
      </c>
      <c r="AA90">
        <v>72</v>
      </c>
      <c r="AB90">
        <v>3.67</v>
      </c>
      <c r="AC90">
        <v>72</v>
      </c>
      <c r="AD90">
        <v>5.12</v>
      </c>
      <c r="AE90">
        <v>0</v>
      </c>
      <c r="AF90">
        <f>VLOOKUP($B90,$B$2:$AE$13369,COLUMN()*2-58,0)</f>
        <v>89</v>
      </c>
      <c r="AG90">
        <f>VLOOKUP($B90,$B$2:$AE$13369,COLUMN()*2-58,0)</f>
        <v>84</v>
      </c>
      <c r="AH90">
        <f>VLOOKUP($B90,$B$2:$AE$13369,COLUMN()*2-58,0)</f>
        <v>78</v>
      </c>
      <c r="AI90">
        <f>VLOOKUP($B90,$B$2:$AE$13369,COLUMN()*2-58,0)</f>
        <v>77</v>
      </c>
      <c r="AJ90">
        <f>VLOOKUP($B90,$B$2:$AE$13369,COLUMN()*2-58,0)</f>
        <v>76</v>
      </c>
      <c r="AK90">
        <f>VLOOKUP($B90,$B$2:$AE$13369,COLUMN()*2-58,0)</f>
        <v>74</v>
      </c>
      <c r="AL90">
        <f>VLOOKUP($B90,$B$2:$AE$13369,COLUMN()*2-58,0)</f>
        <v>74</v>
      </c>
      <c r="AM90">
        <f>VLOOKUP($B90,$B$2:$AE$13369,COLUMN()*2-58,0)</f>
        <v>72</v>
      </c>
      <c r="AN90">
        <f>VLOOKUP($B90,$B$2:$AE$13369,COLUMN()*2-58,0)</f>
        <v>73</v>
      </c>
      <c r="AO90">
        <f>VLOOKUP($B90,$B$2:$AE$13369,COLUMN()*2-58,0)</f>
        <v>72</v>
      </c>
      <c r="AP90">
        <f>VLOOKUP($B90,$B$2:$AE$13369,COLUMN()*2-58,0)</f>
        <v>72</v>
      </c>
      <c r="AQ90">
        <f>VLOOKUP($B90,$B$2:$AE$13369,COLUMN()*2-58,0)</f>
        <v>72</v>
      </c>
      <c r="AR90">
        <f>VLOOKUP($B90,$B$2:$AE$13369,COLUMN()*2-81,0)</f>
        <v>4.46</v>
      </c>
      <c r="AS90">
        <f>VLOOKUP($B90,$B$2:$AE$13369,COLUMN()*2-81,0)</f>
        <v>4.22</v>
      </c>
      <c r="AT90">
        <f>VLOOKUP($B90,$B$2:$AE$13369,COLUMN()*2-81,0)</f>
        <v>5.28</v>
      </c>
      <c r="AU90">
        <f>VLOOKUP($B90,$B$2:$AE$13369,COLUMN()*2-81,0)</f>
        <v>4.12</v>
      </c>
      <c r="AV90">
        <f>VLOOKUP($B90,$B$2:$AE$13369,COLUMN()*2-81,0)</f>
        <v>4.0199999999999996</v>
      </c>
      <c r="AW90">
        <f>VLOOKUP($B90,$B$2:$AE$13369,COLUMN()*2-81,0)</f>
        <v>4.1100000000000003</v>
      </c>
      <c r="AX90">
        <f>VLOOKUP($B90,$B$2:$AE$13369,COLUMN()*2-81,0)</f>
        <v>5.4</v>
      </c>
      <c r="AY90">
        <f>VLOOKUP($B90,$B$2:$AE$13369,COLUMN()*2-81,0)</f>
        <v>4.57</v>
      </c>
      <c r="AZ90">
        <f>VLOOKUP($B90,$B$2:$AE$13369,COLUMN()*2-81,0)</f>
        <v>4.26</v>
      </c>
      <c r="BA90">
        <f>VLOOKUP($B90,$B$2:$AE$13369,COLUMN()*2-81,0)</f>
        <v>3.85</v>
      </c>
      <c r="BB90">
        <f>VLOOKUP($B90,$B$2:$AE$13369,COLUMN()*2-81,0)</f>
        <v>3.67</v>
      </c>
      <c r="BC90">
        <f>VLOOKUP($B90,$B$2:$AE$13369,COLUMN()*2-81,0)</f>
        <v>5.12</v>
      </c>
      <c r="BD90">
        <f>MAX(AR90:BC90)</f>
        <v>5.4</v>
      </c>
      <c r="BE90">
        <f>MAX(AF90:AQ90)</f>
        <v>89</v>
      </c>
      <c r="BF90">
        <f>SUM(AR90:BC90)</f>
        <v>53.08</v>
      </c>
      <c r="BG90">
        <f>SUM(AF90:AQ90)</f>
        <v>913</v>
      </c>
      <c r="BH90" t="b">
        <f>OR(AND(BD90-2.5-0.3*(E90-4.5)&gt;0,BE90&gt;44),AND(BG90&gt;399,IFERROR((BF90/BG90)&gt;0.055,FALSE)))</f>
        <v>1</v>
      </c>
      <c r="BI90" t="str">
        <f>A90&amp;E90</f>
        <v>F8.3</v>
      </c>
      <c r="BJ90" t="str">
        <f>A90&amp;ROUND(E90*2,0)/2&amp;F90</f>
        <v>F8.5Newcastle</v>
      </c>
    </row>
    <row r="91" spans="1:62" x14ac:dyDescent="0.2">
      <c r="A91" t="s">
        <v>21</v>
      </c>
      <c r="B91">
        <v>4</v>
      </c>
      <c r="C91" t="s">
        <v>24</v>
      </c>
      <c r="D91">
        <v>8.1999999999999993</v>
      </c>
      <c r="E91">
        <v>8.1999999999999993</v>
      </c>
      <c r="F91" t="s">
        <v>20</v>
      </c>
      <c r="G91">
        <v>87</v>
      </c>
      <c r="H91">
        <v>4.1900000000000004</v>
      </c>
      <c r="I91">
        <v>84</v>
      </c>
      <c r="J91">
        <v>4.17</v>
      </c>
      <c r="K91">
        <v>81</v>
      </c>
      <c r="L91">
        <v>4.46</v>
      </c>
      <c r="M91">
        <v>79</v>
      </c>
      <c r="N91">
        <v>4</v>
      </c>
      <c r="O91">
        <v>79</v>
      </c>
      <c r="P91">
        <v>4.47</v>
      </c>
      <c r="Q91">
        <v>79</v>
      </c>
      <c r="R91">
        <v>3.73</v>
      </c>
      <c r="S91">
        <v>77</v>
      </c>
      <c r="T91">
        <v>4.63</v>
      </c>
      <c r="U91">
        <v>77</v>
      </c>
      <c r="V91">
        <v>3.71</v>
      </c>
      <c r="W91">
        <v>77</v>
      </c>
      <c r="X91">
        <v>5.0599999999999996</v>
      </c>
      <c r="Y91">
        <v>76</v>
      </c>
      <c r="Z91">
        <v>3.78</v>
      </c>
      <c r="AA91">
        <v>75</v>
      </c>
      <c r="AB91">
        <v>3.48</v>
      </c>
      <c r="AC91">
        <v>73</v>
      </c>
      <c r="AD91">
        <v>3.89</v>
      </c>
      <c r="AE91">
        <v>0.05</v>
      </c>
      <c r="AF91">
        <f>VLOOKUP($B91,$B$2:$AE$13369,COLUMN()*2-58,0)</f>
        <v>87</v>
      </c>
      <c r="AG91">
        <f>VLOOKUP($B91,$B$2:$AE$13369,COLUMN()*2-58,0)</f>
        <v>84</v>
      </c>
      <c r="AH91">
        <f>VLOOKUP($B91,$B$2:$AE$13369,COLUMN()*2-58,0)</f>
        <v>81</v>
      </c>
      <c r="AI91">
        <f>VLOOKUP($B91,$B$2:$AE$13369,COLUMN()*2-58,0)</f>
        <v>79</v>
      </c>
      <c r="AJ91">
        <f>VLOOKUP($B91,$B$2:$AE$13369,COLUMN()*2-58,0)</f>
        <v>79</v>
      </c>
      <c r="AK91">
        <f>VLOOKUP($B91,$B$2:$AE$13369,COLUMN()*2-58,0)</f>
        <v>79</v>
      </c>
      <c r="AL91">
        <f>VLOOKUP($B91,$B$2:$AE$13369,COLUMN()*2-58,0)</f>
        <v>77</v>
      </c>
      <c r="AM91">
        <f>VLOOKUP($B91,$B$2:$AE$13369,COLUMN()*2-58,0)</f>
        <v>77</v>
      </c>
      <c r="AN91">
        <f>VLOOKUP($B91,$B$2:$AE$13369,COLUMN()*2-58,0)</f>
        <v>77</v>
      </c>
      <c r="AO91">
        <f>VLOOKUP($B91,$B$2:$AE$13369,COLUMN()*2-58,0)</f>
        <v>76</v>
      </c>
      <c r="AP91">
        <f>VLOOKUP($B91,$B$2:$AE$13369,COLUMN()*2-58,0)</f>
        <v>75</v>
      </c>
      <c r="AQ91">
        <f>VLOOKUP($B91,$B$2:$AE$13369,COLUMN()*2-58,0)</f>
        <v>73</v>
      </c>
      <c r="AR91">
        <f>VLOOKUP($B91,$B$2:$AE$13369,COLUMN()*2-81,0)</f>
        <v>4.1900000000000004</v>
      </c>
      <c r="AS91">
        <f>VLOOKUP($B91,$B$2:$AE$13369,COLUMN()*2-81,0)</f>
        <v>4.17</v>
      </c>
      <c r="AT91">
        <f>VLOOKUP($B91,$B$2:$AE$13369,COLUMN()*2-81,0)</f>
        <v>4.46</v>
      </c>
      <c r="AU91">
        <f>VLOOKUP($B91,$B$2:$AE$13369,COLUMN()*2-81,0)</f>
        <v>4</v>
      </c>
      <c r="AV91">
        <f>VLOOKUP($B91,$B$2:$AE$13369,COLUMN()*2-81,0)</f>
        <v>4.47</v>
      </c>
      <c r="AW91">
        <f>VLOOKUP($B91,$B$2:$AE$13369,COLUMN()*2-81,0)</f>
        <v>3.73</v>
      </c>
      <c r="AX91">
        <f>VLOOKUP($B91,$B$2:$AE$13369,COLUMN()*2-81,0)</f>
        <v>4.63</v>
      </c>
      <c r="AY91">
        <f>VLOOKUP($B91,$B$2:$AE$13369,COLUMN()*2-81,0)</f>
        <v>3.71</v>
      </c>
      <c r="AZ91">
        <f>VLOOKUP($B91,$B$2:$AE$13369,COLUMN()*2-81,0)</f>
        <v>5.0599999999999996</v>
      </c>
      <c r="BA91">
        <f>VLOOKUP($B91,$B$2:$AE$13369,COLUMN()*2-81,0)</f>
        <v>3.78</v>
      </c>
      <c r="BB91">
        <f>VLOOKUP($B91,$B$2:$AE$13369,COLUMN()*2-81,0)</f>
        <v>3.48</v>
      </c>
      <c r="BC91">
        <f>VLOOKUP($B91,$B$2:$AE$13369,COLUMN()*2-81,0)</f>
        <v>3.89</v>
      </c>
      <c r="BD91">
        <f>MAX(AR91:BC91)</f>
        <v>5.0599999999999996</v>
      </c>
      <c r="BE91">
        <f>MAX(AF91:AQ91)</f>
        <v>87</v>
      </c>
      <c r="BF91">
        <f>SUM(AR91:BC91)</f>
        <v>49.57</v>
      </c>
      <c r="BG91">
        <f>SUM(AF91:AQ91)</f>
        <v>944</v>
      </c>
      <c r="BH91" t="b">
        <f>OR(AND(BD91-2.5-0.3*(E91-4.5)&gt;0,BE91&gt;44),AND(BG91&gt;399,IFERROR((BF91/BG91)&gt;0.055,FALSE)))</f>
        <v>1</v>
      </c>
      <c r="BI91" t="str">
        <f>A91&amp;E91</f>
        <v>F8.2</v>
      </c>
      <c r="BJ91" t="str">
        <f>A91&amp;ROUND(E91*2,0)/2&amp;F91</f>
        <v>F8Arsenal</v>
      </c>
    </row>
    <row r="92" spans="1:62" x14ac:dyDescent="0.2">
      <c r="A92" t="s">
        <v>21</v>
      </c>
      <c r="B92">
        <v>180</v>
      </c>
      <c r="C92" t="s">
        <v>92</v>
      </c>
      <c r="D92">
        <v>7.9</v>
      </c>
      <c r="E92">
        <v>7.9</v>
      </c>
      <c r="F92" t="s">
        <v>86</v>
      </c>
      <c r="G92">
        <v>80</v>
      </c>
      <c r="H92">
        <v>4.3</v>
      </c>
      <c r="I92">
        <v>76</v>
      </c>
      <c r="J92">
        <v>3.83</v>
      </c>
      <c r="K92">
        <v>70</v>
      </c>
      <c r="L92">
        <v>4.42</v>
      </c>
      <c r="M92">
        <v>69</v>
      </c>
      <c r="N92">
        <v>4.04</v>
      </c>
      <c r="O92">
        <v>68</v>
      </c>
      <c r="P92">
        <v>4.47</v>
      </c>
      <c r="Q92">
        <v>68</v>
      </c>
      <c r="R92">
        <v>3.55</v>
      </c>
      <c r="S92">
        <v>67</v>
      </c>
      <c r="T92">
        <v>4.4000000000000004</v>
      </c>
      <c r="U92">
        <v>65</v>
      </c>
      <c r="V92">
        <v>3.77</v>
      </c>
      <c r="W92">
        <v>66</v>
      </c>
      <c r="X92">
        <v>4.18</v>
      </c>
      <c r="Y92">
        <v>66</v>
      </c>
      <c r="Z92">
        <v>4.3099999999999996</v>
      </c>
      <c r="AA92">
        <v>66</v>
      </c>
      <c r="AB92">
        <v>3.57</v>
      </c>
      <c r="AC92">
        <v>68</v>
      </c>
      <c r="AD92">
        <v>4.3499999999999996</v>
      </c>
      <c r="AE92">
        <v>0.01</v>
      </c>
      <c r="AF92">
        <f>VLOOKUP($B92,$B$2:$AE$13369,COLUMN()*2-58,0)</f>
        <v>80</v>
      </c>
      <c r="AG92">
        <f>VLOOKUP($B92,$B$2:$AE$13369,COLUMN()*2-58,0)</f>
        <v>76</v>
      </c>
      <c r="AH92">
        <f>VLOOKUP($B92,$B$2:$AE$13369,COLUMN()*2-58,0)</f>
        <v>70</v>
      </c>
      <c r="AI92">
        <f>VLOOKUP($B92,$B$2:$AE$13369,COLUMN()*2-58,0)</f>
        <v>69</v>
      </c>
      <c r="AJ92">
        <f>VLOOKUP($B92,$B$2:$AE$13369,COLUMN()*2-58,0)</f>
        <v>68</v>
      </c>
      <c r="AK92">
        <f>VLOOKUP($B92,$B$2:$AE$13369,COLUMN()*2-58,0)</f>
        <v>68</v>
      </c>
      <c r="AL92">
        <f>VLOOKUP($B92,$B$2:$AE$13369,COLUMN()*2-58,0)</f>
        <v>67</v>
      </c>
      <c r="AM92">
        <f>VLOOKUP($B92,$B$2:$AE$13369,COLUMN()*2-58,0)</f>
        <v>65</v>
      </c>
      <c r="AN92">
        <f>VLOOKUP($B92,$B$2:$AE$13369,COLUMN()*2-58,0)</f>
        <v>66</v>
      </c>
      <c r="AO92">
        <f>VLOOKUP($B92,$B$2:$AE$13369,COLUMN()*2-58,0)</f>
        <v>66</v>
      </c>
      <c r="AP92">
        <f>VLOOKUP($B92,$B$2:$AE$13369,COLUMN()*2-58,0)</f>
        <v>66</v>
      </c>
      <c r="AQ92">
        <f>VLOOKUP($B92,$B$2:$AE$13369,COLUMN()*2-58,0)</f>
        <v>68</v>
      </c>
      <c r="AR92">
        <f>VLOOKUP($B92,$B$2:$AE$13369,COLUMN()*2-81,0)</f>
        <v>4.3</v>
      </c>
      <c r="AS92">
        <f>VLOOKUP($B92,$B$2:$AE$13369,COLUMN()*2-81,0)</f>
        <v>3.83</v>
      </c>
      <c r="AT92">
        <f>VLOOKUP($B92,$B$2:$AE$13369,COLUMN()*2-81,0)</f>
        <v>4.42</v>
      </c>
      <c r="AU92">
        <f>VLOOKUP($B92,$B$2:$AE$13369,COLUMN()*2-81,0)</f>
        <v>4.04</v>
      </c>
      <c r="AV92">
        <f>VLOOKUP($B92,$B$2:$AE$13369,COLUMN()*2-81,0)</f>
        <v>4.47</v>
      </c>
      <c r="AW92">
        <f>VLOOKUP($B92,$B$2:$AE$13369,COLUMN()*2-81,0)</f>
        <v>3.55</v>
      </c>
      <c r="AX92">
        <f>VLOOKUP($B92,$B$2:$AE$13369,COLUMN()*2-81,0)</f>
        <v>4.4000000000000004</v>
      </c>
      <c r="AY92">
        <f>VLOOKUP($B92,$B$2:$AE$13369,COLUMN()*2-81,0)</f>
        <v>3.77</v>
      </c>
      <c r="AZ92">
        <f>VLOOKUP($B92,$B$2:$AE$13369,COLUMN()*2-81,0)</f>
        <v>4.18</v>
      </c>
      <c r="BA92">
        <f>VLOOKUP($B92,$B$2:$AE$13369,COLUMN()*2-81,0)</f>
        <v>4.3099999999999996</v>
      </c>
      <c r="BB92">
        <f>VLOOKUP($B92,$B$2:$AE$13369,COLUMN()*2-81,0)</f>
        <v>3.57</v>
      </c>
      <c r="BC92">
        <f>VLOOKUP($B92,$B$2:$AE$13369,COLUMN()*2-81,0)</f>
        <v>4.3499999999999996</v>
      </c>
      <c r="BD92">
        <f>MAX(AR92:BC92)</f>
        <v>4.47</v>
      </c>
      <c r="BE92">
        <f>MAX(AF92:AQ92)</f>
        <v>80</v>
      </c>
      <c r="BF92">
        <f>SUM(AR92:BC92)</f>
        <v>49.190000000000005</v>
      </c>
      <c r="BG92">
        <f>SUM(AF92:AQ92)</f>
        <v>829</v>
      </c>
      <c r="BH92" t="b">
        <f>OR(AND(BD92-2.5-0.3*(E92-4.5)&gt;0,BE92&gt;44),AND(BG92&gt;399,IFERROR((BF92/BG92)&gt;0.055,FALSE)))</f>
        <v>1</v>
      </c>
      <c r="BI92" t="str">
        <f>A92&amp;E92</f>
        <v>F7.9</v>
      </c>
      <c r="BJ92" t="str">
        <f>A92&amp;ROUND(E92*2,0)/2&amp;F92</f>
        <v>F8Chelsea</v>
      </c>
    </row>
    <row r="93" spans="1:62" x14ac:dyDescent="0.2">
      <c r="A93" t="s">
        <v>21</v>
      </c>
      <c r="B93">
        <v>316</v>
      </c>
      <c r="C93" t="s">
        <v>278</v>
      </c>
      <c r="D93">
        <v>7.1</v>
      </c>
      <c r="E93">
        <v>7.1</v>
      </c>
      <c r="F93" t="s">
        <v>135</v>
      </c>
      <c r="G93">
        <v>67</v>
      </c>
      <c r="H93">
        <v>4.49</v>
      </c>
      <c r="I93">
        <v>62</v>
      </c>
      <c r="J93">
        <v>3.89</v>
      </c>
      <c r="K93">
        <v>63</v>
      </c>
      <c r="L93">
        <v>4.41</v>
      </c>
      <c r="M93">
        <v>62</v>
      </c>
      <c r="N93">
        <v>3.19</v>
      </c>
      <c r="O93">
        <v>61</v>
      </c>
      <c r="P93">
        <v>3.55</v>
      </c>
      <c r="Q93">
        <v>61</v>
      </c>
      <c r="R93">
        <v>3.89</v>
      </c>
      <c r="S93">
        <v>62</v>
      </c>
      <c r="T93">
        <v>4.28</v>
      </c>
      <c r="U93">
        <v>58</v>
      </c>
      <c r="V93">
        <v>3.35</v>
      </c>
      <c r="W93">
        <v>61</v>
      </c>
      <c r="X93">
        <v>4.78</v>
      </c>
      <c r="Y93">
        <v>62</v>
      </c>
      <c r="Z93">
        <v>3.79</v>
      </c>
      <c r="AA93">
        <v>60</v>
      </c>
      <c r="AB93">
        <v>4.12</v>
      </c>
      <c r="AC93">
        <v>59</v>
      </c>
      <c r="AD93">
        <v>3.43</v>
      </c>
      <c r="AE93">
        <v>0</v>
      </c>
      <c r="AF93">
        <f>VLOOKUP($B93,$B$2:$AE$13369,COLUMN()*2-58,0)</f>
        <v>67</v>
      </c>
      <c r="AG93">
        <f>VLOOKUP($B93,$B$2:$AE$13369,COLUMN()*2-58,0)</f>
        <v>62</v>
      </c>
      <c r="AH93">
        <f>VLOOKUP($B93,$B$2:$AE$13369,COLUMN()*2-58,0)</f>
        <v>63</v>
      </c>
      <c r="AI93">
        <f>VLOOKUP($B93,$B$2:$AE$13369,COLUMN()*2-58,0)</f>
        <v>62</v>
      </c>
      <c r="AJ93">
        <f>VLOOKUP($B93,$B$2:$AE$13369,COLUMN()*2-58,0)</f>
        <v>61</v>
      </c>
      <c r="AK93">
        <f>VLOOKUP($B93,$B$2:$AE$13369,COLUMN()*2-58,0)</f>
        <v>61</v>
      </c>
      <c r="AL93">
        <f>VLOOKUP($B93,$B$2:$AE$13369,COLUMN()*2-58,0)</f>
        <v>62</v>
      </c>
      <c r="AM93">
        <f>VLOOKUP($B93,$B$2:$AE$13369,COLUMN()*2-58,0)</f>
        <v>58</v>
      </c>
      <c r="AN93">
        <f>VLOOKUP($B93,$B$2:$AE$13369,COLUMN()*2-58,0)</f>
        <v>61</v>
      </c>
      <c r="AO93">
        <f>VLOOKUP($B93,$B$2:$AE$13369,COLUMN()*2-58,0)</f>
        <v>62</v>
      </c>
      <c r="AP93">
        <f>VLOOKUP($B93,$B$2:$AE$13369,COLUMN()*2-58,0)</f>
        <v>60</v>
      </c>
      <c r="AQ93">
        <f>VLOOKUP($B93,$B$2:$AE$13369,COLUMN()*2-58,0)</f>
        <v>59</v>
      </c>
      <c r="AR93">
        <f>VLOOKUP($B93,$B$2:$AE$13369,COLUMN()*2-81,0)</f>
        <v>4.49</v>
      </c>
      <c r="AS93">
        <f>VLOOKUP($B93,$B$2:$AE$13369,COLUMN()*2-81,0)</f>
        <v>3.89</v>
      </c>
      <c r="AT93">
        <f>VLOOKUP($B93,$B$2:$AE$13369,COLUMN()*2-81,0)</f>
        <v>4.41</v>
      </c>
      <c r="AU93">
        <f>VLOOKUP($B93,$B$2:$AE$13369,COLUMN()*2-81,0)</f>
        <v>3.19</v>
      </c>
      <c r="AV93">
        <f>VLOOKUP($B93,$B$2:$AE$13369,COLUMN()*2-81,0)</f>
        <v>3.55</v>
      </c>
      <c r="AW93">
        <f>VLOOKUP($B93,$B$2:$AE$13369,COLUMN()*2-81,0)</f>
        <v>3.89</v>
      </c>
      <c r="AX93">
        <f>VLOOKUP($B93,$B$2:$AE$13369,COLUMN()*2-81,0)</f>
        <v>4.28</v>
      </c>
      <c r="AY93">
        <f>VLOOKUP($B93,$B$2:$AE$13369,COLUMN()*2-81,0)</f>
        <v>3.35</v>
      </c>
      <c r="AZ93">
        <f>VLOOKUP($B93,$B$2:$AE$13369,COLUMN()*2-81,0)</f>
        <v>4.78</v>
      </c>
      <c r="BA93">
        <f>VLOOKUP($B93,$B$2:$AE$13369,COLUMN()*2-81,0)</f>
        <v>3.79</v>
      </c>
      <c r="BB93">
        <f>VLOOKUP($B93,$B$2:$AE$13369,COLUMN()*2-81,0)</f>
        <v>4.12</v>
      </c>
      <c r="BC93">
        <f>VLOOKUP($B93,$B$2:$AE$13369,COLUMN()*2-81,0)</f>
        <v>3.43</v>
      </c>
      <c r="BD93">
        <f>MAX(AR93:BC93)</f>
        <v>4.78</v>
      </c>
      <c r="BE93">
        <f>MAX(AF93:AQ93)</f>
        <v>67</v>
      </c>
      <c r="BF93">
        <f>SUM(AR93:BC93)</f>
        <v>47.17</v>
      </c>
      <c r="BG93">
        <f>SUM(AF93:AQ93)</f>
        <v>738</v>
      </c>
      <c r="BH93" t="b">
        <f>OR(AND(BD93-2.5-0.3*(E93-4.5)&gt;0,BE93&gt;44),AND(BG93&gt;399,IFERROR((BF93/BG93)&gt;0.055,FALSE)))</f>
        <v>1</v>
      </c>
      <c r="BI93" t="str">
        <f>A93&amp;E93</f>
        <v>F7.1</v>
      </c>
      <c r="BJ93" t="str">
        <f>A93&amp;ROUND(E93*2,0)/2&amp;F93</f>
        <v>F7Liverpool</v>
      </c>
    </row>
    <row r="94" spans="1:62" x14ac:dyDescent="0.2">
      <c r="A94" t="s">
        <v>21</v>
      </c>
      <c r="B94">
        <v>541</v>
      </c>
      <c r="C94" t="s">
        <v>200</v>
      </c>
      <c r="D94">
        <v>6.5</v>
      </c>
      <c r="E94">
        <v>6.5</v>
      </c>
      <c r="F94" t="s">
        <v>101</v>
      </c>
      <c r="G94">
        <v>81</v>
      </c>
      <c r="H94">
        <v>4.28</v>
      </c>
      <c r="I94">
        <v>75</v>
      </c>
      <c r="J94">
        <v>4.46</v>
      </c>
      <c r="K94">
        <v>75</v>
      </c>
      <c r="L94">
        <v>3.29</v>
      </c>
      <c r="M94">
        <v>74</v>
      </c>
      <c r="N94">
        <v>3.9</v>
      </c>
      <c r="O94">
        <v>72</v>
      </c>
      <c r="P94">
        <v>3.44</v>
      </c>
      <c r="Q94">
        <v>72</v>
      </c>
      <c r="R94">
        <v>3.41</v>
      </c>
      <c r="S94">
        <v>71</v>
      </c>
      <c r="T94">
        <v>4.33</v>
      </c>
      <c r="U94">
        <v>71</v>
      </c>
      <c r="V94">
        <v>3.65</v>
      </c>
      <c r="W94">
        <v>71</v>
      </c>
      <c r="X94">
        <v>3.62</v>
      </c>
      <c r="Y94">
        <v>71</v>
      </c>
      <c r="Z94">
        <v>3.04</v>
      </c>
      <c r="AA94">
        <v>73</v>
      </c>
      <c r="AB94">
        <v>3.74</v>
      </c>
      <c r="AC94">
        <v>73</v>
      </c>
      <c r="AD94">
        <v>3.17</v>
      </c>
      <c r="AE94">
        <v>0.01</v>
      </c>
      <c r="AF94">
        <f>VLOOKUP($B94,$B$2:$AE$13369,COLUMN()*2-58,0)</f>
        <v>81</v>
      </c>
      <c r="AG94">
        <f>VLOOKUP($B94,$B$2:$AE$13369,COLUMN()*2-58,0)</f>
        <v>75</v>
      </c>
      <c r="AH94">
        <f>VLOOKUP($B94,$B$2:$AE$13369,COLUMN()*2-58,0)</f>
        <v>75</v>
      </c>
      <c r="AI94">
        <f>VLOOKUP($B94,$B$2:$AE$13369,COLUMN()*2-58,0)</f>
        <v>74</v>
      </c>
      <c r="AJ94">
        <f>VLOOKUP($B94,$B$2:$AE$13369,COLUMN()*2-58,0)</f>
        <v>72</v>
      </c>
      <c r="AK94">
        <f>VLOOKUP($B94,$B$2:$AE$13369,COLUMN()*2-58,0)</f>
        <v>72</v>
      </c>
      <c r="AL94">
        <f>VLOOKUP($B94,$B$2:$AE$13369,COLUMN()*2-58,0)</f>
        <v>71</v>
      </c>
      <c r="AM94">
        <f>VLOOKUP($B94,$B$2:$AE$13369,COLUMN()*2-58,0)</f>
        <v>71</v>
      </c>
      <c r="AN94">
        <f>VLOOKUP($B94,$B$2:$AE$13369,COLUMN()*2-58,0)</f>
        <v>71</v>
      </c>
      <c r="AO94">
        <f>VLOOKUP($B94,$B$2:$AE$13369,COLUMN()*2-58,0)</f>
        <v>71</v>
      </c>
      <c r="AP94">
        <f>VLOOKUP($B94,$B$2:$AE$13369,COLUMN()*2-58,0)</f>
        <v>73</v>
      </c>
      <c r="AQ94">
        <f>VLOOKUP($B94,$B$2:$AE$13369,COLUMN()*2-58,0)</f>
        <v>73</v>
      </c>
      <c r="AR94">
        <f>VLOOKUP($B94,$B$2:$AE$13369,COLUMN()*2-81,0)</f>
        <v>4.28</v>
      </c>
      <c r="AS94">
        <f>VLOOKUP($B94,$B$2:$AE$13369,COLUMN()*2-81,0)</f>
        <v>4.46</v>
      </c>
      <c r="AT94">
        <f>VLOOKUP($B94,$B$2:$AE$13369,COLUMN()*2-81,0)</f>
        <v>3.29</v>
      </c>
      <c r="AU94">
        <f>VLOOKUP($B94,$B$2:$AE$13369,COLUMN()*2-81,0)</f>
        <v>3.9</v>
      </c>
      <c r="AV94">
        <f>VLOOKUP($B94,$B$2:$AE$13369,COLUMN()*2-81,0)</f>
        <v>3.44</v>
      </c>
      <c r="AW94">
        <f>VLOOKUP($B94,$B$2:$AE$13369,COLUMN()*2-81,0)</f>
        <v>3.41</v>
      </c>
      <c r="AX94">
        <f>VLOOKUP($B94,$B$2:$AE$13369,COLUMN()*2-81,0)</f>
        <v>4.33</v>
      </c>
      <c r="AY94">
        <f>VLOOKUP($B94,$B$2:$AE$13369,COLUMN()*2-81,0)</f>
        <v>3.65</v>
      </c>
      <c r="AZ94">
        <f>VLOOKUP($B94,$B$2:$AE$13369,COLUMN()*2-81,0)</f>
        <v>3.62</v>
      </c>
      <c r="BA94">
        <f>VLOOKUP($B94,$B$2:$AE$13369,COLUMN()*2-81,0)</f>
        <v>3.04</v>
      </c>
      <c r="BB94">
        <f>VLOOKUP($B94,$B$2:$AE$13369,COLUMN()*2-81,0)</f>
        <v>3.74</v>
      </c>
      <c r="BC94">
        <f>VLOOKUP($B94,$B$2:$AE$13369,COLUMN()*2-81,0)</f>
        <v>3.17</v>
      </c>
      <c r="BD94">
        <f>MAX(AR94:BC94)</f>
        <v>4.46</v>
      </c>
      <c r="BE94">
        <f>MAX(AF94:AQ94)</f>
        <v>81</v>
      </c>
      <c r="BF94">
        <f>SUM(AR94:BC94)</f>
        <v>44.33</v>
      </c>
      <c r="BG94">
        <f>SUM(AF94:AQ94)</f>
        <v>879</v>
      </c>
      <c r="BH94" t="b">
        <f>OR(AND(BD94-2.5-0.3*(E94-4.5)&gt;0,BE94&gt;44),AND(BG94&gt;399,IFERROR((BF94/BG94)&gt;0.055,FALSE)))</f>
        <v>1</v>
      </c>
      <c r="BI94" t="str">
        <f>A94&amp;E94</f>
        <v>F6.5</v>
      </c>
      <c r="BJ94" t="str">
        <f>A94&amp;ROUND(E94*2,0)/2&amp;F94</f>
        <v>F6.5Wolves</v>
      </c>
    </row>
    <row r="95" spans="1:62" x14ac:dyDescent="0.2">
      <c r="A95" t="s">
        <v>21</v>
      </c>
      <c r="B95">
        <v>252</v>
      </c>
      <c r="C95" t="s">
        <v>414</v>
      </c>
      <c r="D95">
        <v>5.7</v>
      </c>
      <c r="E95">
        <v>5.7</v>
      </c>
      <c r="F95" t="s">
        <v>36</v>
      </c>
      <c r="G95">
        <v>73</v>
      </c>
      <c r="H95">
        <v>4.26</v>
      </c>
      <c r="I95">
        <v>71</v>
      </c>
      <c r="J95">
        <v>3.3</v>
      </c>
      <c r="K95">
        <v>70</v>
      </c>
      <c r="L95">
        <v>4.3899999999999997</v>
      </c>
      <c r="M95">
        <v>69</v>
      </c>
      <c r="N95">
        <v>3.21</v>
      </c>
      <c r="O95">
        <v>68</v>
      </c>
      <c r="P95">
        <v>3.73</v>
      </c>
      <c r="Q95">
        <v>66</v>
      </c>
      <c r="R95">
        <v>2.93</v>
      </c>
      <c r="S95">
        <v>64</v>
      </c>
      <c r="T95">
        <v>2.68</v>
      </c>
      <c r="U95">
        <v>66</v>
      </c>
      <c r="V95">
        <v>4.3899999999999997</v>
      </c>
      <c r="W95">
        <v>65</v>
      </c>
      <c r="X95">
        <v>2.98</v>
      </c>
      <c r="Y95">
        <v>65</v>
      </c>
      <c r="Z95">
        <v>3.76</v>
      </c>
      <c r="AA95">
        <v>65</v>
      </c>
      <c r="AB95">
        <v>4.3499999999999996</v>
      </c>
      <c r="AC95">
        <v>65</v>
      </c>
      <c r="AD95">
        <v>3.41</v>
      </c>
      <c r="AE95">
        <v>0.04</v>
      </c>
      <c r="AF95">
        <f>VLOOKUP($B95,$B$2:$AE$13369,COLUMN()*2-58,0)</f>
        <v>73</v>
      </c>
      <c r="AG95">
        <f>VLOOKUP($B95,$B$2:$AE$13369,COLUMN()*2-58,0)</f>
        <v>71</v>
      </c>
      <c r="AH95">
        <f>VLOOKUP($B95,$B$2:$AE$13369,COLUMN()*2-58,0)</f>
        <v>70</v>
      </c>
      <c r="AI95">
        <f>VLOOKUP($B95,$B$2:$AE$13369,COLUMN()*2-58,0)</f>
        <v>69</v>
      </c>
      <c r="AJ95">
        <f>VLOOKUP($B95,$B$2:$AE$13369,COLUMN()*2-58,0)</f>
        <v>68</v>
      </c>
      <c r="AK95">
        <f>VLOOKUP($B95,$B$2:$AE$13369,COLUMN()*2-58,0)</f>
        <v>66</v>
      </c>
      <c r="AL95">
        <f>VLOOKUP($B95,$B$2:$AE$13369,COLUMN()*2-58,0)</f>
        <v>64</v>
      </c>
      <c r="AM95">
        <f>VLOOKUP($B95,$B$2:$AE$13369,COLUMN()*2-58,0)</f>
        <v>66</v>
      </c>
      <c r="AN95">
        <f>VLOOKUP($B95,$B$2:$AE$13369,COLUMN()*2-58,0)</f>
        <v>65</v>
      </c>
      <c r="AO95">
        <f>VLOOKUP($B95,$B$2:$AE$13369,COLUMN()*2-58,0)</f>
        <v>65</v>
      </c>
      <c r="AP95">
        <f>VLOOKUP($B95,$B$2:$AE$13369,COLUMN()*2-58,0)</f>
        <v>65</v>
      </c>
      <c r="AQ95">
        <f>VLOOKUP($B95,$B$2:$AE$13369,COLUMN()*2-58,0)</f>
        <v>65</v>
      </c>
      <c r="AR95">
        <f>VLOOKUP($B95,$B$2:$AE$13369,COLUMN()*2-81,0)</f>
        <v>4.26</v>
      </c>
      <c r="AS95">
        <f>VLOOKUP($B95,$B$2:$AE$13369,COLUMN()*2-81,0)</f>
        <v>3.3</v>
      </c>
      <c r="AT95">
        <f>VLOOKUP($B95,$B$2:$AE$13369,COLUMN()*2-81,0)</f>
        <v>4.3899999999999997</v>
      </c>
      <c r="AU95">
        <f>VLOOKUP($B95,$B$2:$AE$13369,COLUMN()*2-81,0)</f>
        <v>3.21</v>
      </c>
      <c r="AV95">
        <f>VLOOKUP($B95,$B$2:$AE$13369,COLUMN()*2-81,0)</f>
        <v>3.73</v>
      </c>
      <c r="AW95">
        <f>VLOOKUP($B95,$B$2:$AE$13369,COLUMN()*2-81,0)</f>
        <v>2.93</v>
      </c>
      <c r="AX95">
        <f>VLOOKUP($B95,$B$2:$AE$13369,COLUMN()*2-81,0)</f>
        <v>2.68</v>
      </c>
      <c r="AY95">
        <f>VLOOKUP($B95,$B$2:$AE$13369,COLUMN()*2-81,0)</f>
        <v>4.3899999999999997</v>
      </c>
      <c r="AZ95">
        <f>VLOOKUP($B95,$B$2:$AE$13369,COLUMN()*2-81,0)</f>
        <v>2.98</v>
      </c>
      <c r="BA95">
        <f>VLOOKUP($B95,$B$2:$AE$13369,COLUMN()*2-81,0)</f>
        <v>3.76</v>
      </c>
      <c r="BB95">
        <f>VLOOKUP($B95,$B$2:$AE$13369,COLUMN()*2-81,0)</f>
        <v>4.3499999999999996</v>
      </c>
      <c r="BC95">
        <f>VLOOKUP($B95,$B$2:$AE$13369,COLUMN()*2-81,0)</f>
        <v>3.41</v>
      </c>
      <c r="BD95">
        <f>MAX(AR95:BC95)</f>
        <v>4.3899999999999997</v>
      </c>
      <c r="BE95">
        <f>MAX(AF95:AQ95)</f>
        <v>73</v>
      </c>
      <c r="BF95">
        <f>SUM(AR95:BC95)</f>
        <v>43.39</v>
      </c>
      <c r="BG95">
        <f>SUM(AF95:AQ95)</f>
        <v>807</v>
      </c>
      <c r="BH95" t="b">
        <f>OR(AND(BD95-2.5-0.3*(E95-4.5)&gt;0,BE95&gt;44),AND(BG95&gt;399,IFERROR((BF95/BG95)&gt;0.055,FALSE)))</f>
        <v>1</v>
      </c>
      <c r="BI95" t="str">
        <f>A95&amp;E95</f>
        <v>F5.7</v>
      </c>
      <c r="BJ95" t="str">
        <f>A95&amp;ROUND(E95*2,0)/2&amp;F95</f>
        <v>F5.5Fulham</v>
      </c>
    </row>
    <row r="96" spans="1:62" x14ac:dyDescent="0.2">
      <c r="A96" t="s">
        <v>21</v>
      </c>
      <c r="B96">
        <v>447</v>
      </c>
      <c r="C96" t="s">
        <v>177</v>
      </c>
      <c r="D96">
        <v>6.4</v>
      </c>
      <c r="E96">
        <v>6.4</v>
      </c>
      <c r="F96" t="s">
        <v>40</v>
      </c>
      <c r="G96">
        <v>62</v>
      </c>
      <c r="H96">
        <v>3.44</v>
      </c>
      <c r="I96">
        <v>80</v>
      </c>
      <c r="J96">
        <v>3.69</v>
      </c>
      <c r="K96">
        <v>80</v>
      </c>
      <c r="L96">
        <v>2.92</v>
      </c>
      <c r="M96">
        <v>77</v>
      </c>
      <c r="N96">
        <v>4.6500000000000004</v>
      </c>
      <c r="O96">
        <v>77</v>
      </c>
      <c r="P96">
        <v>2.82</v>
      </c>
      <c r="Q96">
        <v>78</v>
      </c>
      <c r="R96">
        <v>3.46</v>
      </c>
      <c r="S96">
        <v>76</v>
      </c>
      <c r="T96">
        <v>3.68</v>
      </c>
      <c r="U96">
        <v>77</v>
      </c>
      <c r="V96">
        <v>3.54</v>
      </c>
      <c r="W96">
        <v>75</v>
      </c>
      <c r="X96">
        <v>3.81</v>
      </c>
      <c r="Y96">
        <v>76</v>
      </c>
      <c r="Z96">
        <v>3.6</v>
      </c>
      <c r="AA96">
        <v>75</v>
      </c>
      <c r="AB96">
        <v>3.73</v>
      </c>
      <c r="AC96">
        <v>76</v>
      </c>
      <c r="AD96">
        <v>3.29</v>
      </c>
      <c r="AE96">
        <v>0.23</v>
      </c>
      <c r="AF96">
        <f>VLOOKUP($B96,$B$2:$AE$13369,COLUMN()*2-58,0)</f>
        <v>62</v>
      </c>
      <c r="AG96">
        <f>VLOOKUP($B96,$B$2:$AE$13369,COLUMN()*2-58,0)</f>
        <v>80</v>
      </c>
      <c r="AH96">
        <f>VLOOKUP($B96,$B$2:$AE$13369,COLUMN()*2-58,0)</f>
        <v>80</v>
      </c>
      <c r="AI96">
        <f>VLOOKUP($B96,$B$2:$AE$13369,COLUMN()*2-58,0)</f>
        <v>77</v>
      </c>
      <c r="AJ96">
        <f>VLOOKUP($B96,$B$2:$AE$13369,COLUMN()*2-58,0)</f>
        <v>77</v>
      </c>
      <c r="AK96">
        <f>VLOOKUP($B96,$B$2:$AE$13369,COLUMN()*2-58,0)</f>
        <v>78</v>
      </c>
      <c r="AL96">
        <f>VLOOKUP($B96,$B$2:$AE$13369,COLUMN()*2-58,0)</f>
        <v>76</v>
      </c>
      <c r="AM96">
        <f>VLOOKUP($B96,$B$2:$AE$13369,COLUMN()*2-58,0)</f>
        <v>77</v>
      </c>
      <c r="AN96">
        <f>VLOOKUP($B96,$B$2:$AE$13369,COLUMN()*2-58,0)</f>
        <v>75</v>
      </c>
      <c r="AO96">
        <f>VLOOKUP($B96,$B$2:$AE$13369,COLUMN()*2-58,0)</f>
        <v>76</v>
      </c>
      <c r="AP96">
        <f>VLOOKUP($B96,$B$2:$AE$13369,COLUMN()*2-58,0)</f>
        <v>75</v>
      </c>
      <c r="AQ96">
        <f>VLOOKUP($B96,$B$2:$AE$13369,COLUMN()*2-58,0)</f>
        <v>76</v>
      </c>
      <c r="AR96">
        <f>VLOOKUP($B96,$B$2:$AE$13369,COLUMN()*2-81,0)</f>
        <v>3.44</v>
      </c>
      <c r="AS96">
        <f>VLOOKUP($B96,$B$2:$AE$13369,COLUMN()*2-81,0)</f>
        <v>3.69</v>
      </c>
      <c r="AT96">
        <f>VLOOKUP($B96,$B$2:$AE$13369,COLUMN()*2-81,0)</f>
        <v>2.92</v>
      </c>
      <c r="AU96">
        <f>VLOOKUP($B96,$B$2:$AE$13369,COLUMN()*2-81,0)</f>
        <v>4.6500000000000004</v>
      </c>
      <c r="AV96">
        <f>VLOOKUP($B96,$B$2:$AE$13369,COLUMN()*2-81,0)</f>
        <v>2.82</v>
      </c>
      <c r="AW96">
        <f>VLOOKUP($B96,$B$2:$AE$13369,COLUMN()*2-81,0)</f>
        <v>3.46</v>
      </c>
      <c r="AX96">
        <f>VLOOKUP($B96,$B$2:$AE$13369,COLUMN()*2-81,0)</f>
        <v>3.68</v>
      </c>
      <c r="AY96">
        <f>VLOOKUP($B96,$B$2:$AE$13369,COLUMN()*2-81,0)</f>
        <v>3.54</v>
      </c>
      <c r="AZ96">
        <f>VLOOKUP($B96,$B$2:$AE$13369,COLUMN()*2-81,0)</f>
        <v>3.81</v>
      </c>
      <c r="BA96">
        <f>VLOOKUP($B96,$B$2:$AE$13369,COLUMN()*2-81,0)</f>
        <v>3.6</v>
      </c>
      <c r="BB96">
        <f>VLOOKUP($B96,$B$2:$AE$13369,COLUMN()*2-81,0)</f>
        <v>3.73</v>
      </c>
      <c r="BC96">
        <f>VLOOKUP($B96,$B$2:$AE$13369,COLUMN()*2-81,0)</f>
        <v>3.29</v>
      </c>
      <c r="BD96">
        <f>MAX(AR96:BC96)</f>
        <v>4.6500000000000004</v>
      </c>
      <c r="BE96">
        <f>MAX(AF96:AQ96)</f>
        <v>80</v>
      </c>
      <c r="BF96">
        <f>SUM(AR96:BC96)</f>
        <v>42.629999999999995</v>
      </c>
      <c r="BG96">
        <f>SUM(AF96:AQ96)</f>
        <v>909</v>
      </c>
      <c r="BH96" t="b">
        <f>OR(AND(BD96-2.5-0.3*(E96-4.5)&gt;0,BE96&gt;44),AND(BG96&gt;399,IFERROR((BF96/BG96)&gt;0.055,FALSE)))</f>
        <v>1</v>
      </c>
      <c r="BI96" t="str">
        <f>A96&amp;E96</f>
        <v>F6.4</v>
      </c>
      <c r="BJ96" t="str">
        <f>A96&amp;ROUND(E96*2,0)/2&amp;F96</f>
        <v>F6.5Nott'm Forest</v>
      </c>
    </row>
    <row r="97" spans="1:62" x14ac:dyDescent="0.2">
      <c r="A97" t="s">
        <v>21</v>
      </c>
      <c r="B97">
        <v>148</v>
      </c>
      <c r="C97" t="s">
        <v>84</v>
      </c>
      <c r="D97">
        <v>5.9</v>
      </c>
      <c r="E97">
        <v>5.9</v>
      </c>
      <c r="F97" t="s">
        <v>75</v>
      </c>
      <c r="G97">
        <v>62</v>
      </c>
      <c r="H97">
        <v>2.73</v>
      </c>
      <c r="I97">
        <v>75</v>
      </c>
      <c r="J97">
        <v>3.24</v>
      </c>
      <c r="K97">
        <v>74</v>
      </c>
      <c r="L97">
        <v>3.52</v>
      </c>
      <c r="M97">
        <v>70</v>
      </c>
      <c r="N97">
        <v>4.63</v>
      </c>
      <c r="O97">
        <v>69</v>
      </c>
      <c r="P97">
        <v>3.32</v>
      </c>
      <c r="Q97">
        <v>71</v>
      </c>
      <c r="R97">
        <v>3.88</v>
      </c>
      <c r="S97">
        <v>66</v>
      </c>
      <c r="T97">
        <v>3.73</v>
      </c>
      <c r="U97">
        <v>66</v>
      </c>
      <c r="V97">
        <v>3.42</v>
      </c>
      <c r="W97">
        <v>67</v>
      </c>
      <c r="X97">
        <v>3.88</v>
      </c>
      <c r="Y97">
        <v>69</v>
      </c>
      <c r="Z97">
        <v>3.1</v>
      </c>
      <c r="AA97">
        <v>65</v>
      </c>
      <c r="AB97">
        <v>2.85</v>
      </c>
      <c r="AC97">
        <v>66</v>
      </c>
      <c r="AD97">
        <v>3.71</v>
      </c>
      <c r="AE97">
        <v>0.02</v>
      </c>
      <c r="AF97">
        <f>VLOOKUP($B97,$B$2:$AE$13369,COLUMN()*2-58,0)</f>
        <v>62</v>
      </c>
      <c r="AG97">
        <f>VLOOKUP($B97,$B$2:$AE$13369,COLUMN()*2-58,0)</f>
        <v>75</v>
      </c>
      <c r="AH97">
        <f>VLOOKUP($B97,$B$2:$AE$13369,COLUMN()*2-58,0)</f>
        <v>74</v>
      </c>
      <c r="AI97">
        <f>VLOOKUP($B97,$B$2:$AE$13369,COLUMN()*2-58,0)</f>
        <v>70</v>
      </c>
      <c r="AJ97">
        <f>VLOOKUP($B97,$B$2:$AE$13369,COLUMN()*2-58,0)</f>
        <v>69</v>
      </c>
      <c r="AK97">
        <f>VLOOKUP($B97,$B$2:$AE$13369,COLUMN()*2-58,0)</f>
        <v>71</v>
      </c>
      <c r="AL97">
        <f>VLOOKUP($B97,$B$2:$AE$13369,COLUMN()*2-58,0)</f>
        <v>66</v>
      </c>
      <c r="AM97">
        <f>VLOOKUP($B97,$B$2:$AE$13369,COLUMN()*2-58,0)</f>
        <v>66</v>
      </c>
      <c r="AN97">
        <f>VLOOKUP($B97,$B$2:$AE$13369,COLUMN()*2-58,0)</f>
        <v>67</v>
      </c>
      <c r="AO97">
        <f>VLOOKUP($B97,$B$2:$AE$13369,COLUMN()*2-58,0)</f>
        <v>69</v>
      </c>
      <c r="AP97">
        <f>VLOOKUP($B97,$B$2:$AE$13369,COLUMN()*2-58,0)</f>
        <v>65</v>
      </c>
      <c r="AQ97">
        <f>VLOOKUP($B97,$B$2:$AE$13369,COLUMN()*2-58,0)</f>
        <v>66</v>
      </c>
      <c r="AR97">
        <f>VLOOKUP($B97,$B$2:$AE$13369,COLUMN()*2-81,0)</f>
        <v>2.73</v>
      </c>
      <c r="AS97">
        <f>VLOOKUP($B97,$B$2:$AE$13369,COLUMN()*2-81,0)</f>
        <v>3.24</v>
      </c>
      <c r="AT97">
        <f>VLOOKUP($B97,$B$2:$AE$13369,COLUMN()*2-81,0)</f>
        <v>3.52</v>
      </c>
      <c r="AU97">
        <f>VLOOKUP($B97,$B$2:$AE$13369,COLUMN()*2-81,0)</f>
        <v>4.63</v>
      </c>
      <c r="AV97">
        <f>VLOOKUP($B97,$B$2:$AE$13369,COLUMN()*2-81,0)</f>
        <v>3.32</v>
      </c>
      <c r="AW97">
        <f>VLOOKUP($B97,$B$2:$AE$13369,COLUMN()*2-81,0)</f>
        <v>3.88</v>
      </c>
      <c r="AX97">
        <f>VLOOKUP($B97,$B$2:$AE$13369,COLUMN()*2-81,0)</f>
        <v>3.73</v>
      </c>
      <c r="AY97">
        <f>VLOOKUP($B97,$B$2:$AE$13369,COLUMN()*2-81,0)</f>
        <v>3.42</v>
      </c>
      <c r="AZ97">
        <f>VLOOKUP($B97,$B$2:$AE$13369,COLUMN()*2-81,0)</f>
        <v>3.88</v>
      </c>
      <c r="BA97">
        <f>VLOOKUP($B97,$B$2:$AE$13369,COLUMN()*2-81,0)</f>
        <v>3.1</v>
      </c>
      <c r="BB97">
        <f>VLOOKUP($B97,$B$2:$AE$13369,COLUMN()*2-81,0)</f>
        <v>2.85</v>
      </c>
      <c r="BC97">
        <f>VLOOKUP($B97,$B$2:$AE$13369,COLUMN()*2-81,0)</f>
        <v>3.71</v>
      </c>
      <c r="BD97">
        <f>MAX(AR97:BC97)</f>
        <v>4.63</v>
      </c>
      <c r="BE97">
        <f>MAX(AF97:AQ97)</f>
        <v>75</v>
      </c>
      <c r="BF97">
        <f>SUM(AR97:BC97)</f>
        <v>42.010000000000005</v>
      </c>
      <c r="BG97">
        <f>SUM(AF97:AQ97)</f>
        <v>820</v>
      </c>
      <c r="BH97" t="b">
        <f>OR(AND(BD97-2.5-0.3*(E97-4.5)&gt;0,BE97&gt;44),AND(BG97&gt;399,IFERROR((BF97/BG97)&gt;0.055,FALSE)))</f>
        <v>1</v>
      </c>
      <c r="BI97" t="str">
        <f>A97&amp;E97</f>
        <v>F5.9</v>
      </c>
      <c r="BJ97" t="str">
        <f>A97&amp;ROUND(E97*2,0)/2&amp;F97</f>
        <v>F6Brighton</v>
      </c>
    </row>
    <row r="98" spans="1:62" x14ac:dyDescent="0.2">
      <c r="A98" t="s">
        <v>21</v>
      </c>
      <c r="B98">
        <v>220</v>
      </c>
      <c r="C98" t="s">
        <v>108</v>
      </c>
      <c r="D98">
        <v>6</v>
      </c>
      <c r="E98">
        <v>6</v>
      </c>
      <c r="F98" t="s">
        <v>88</v>
      </c>
      <c r="G98">
        <v>80</v>
      </c>
      <c r="H98">
        <v>4.45</v>
      </c>
      <c r="I98">
        <v>76</v>
      </c>
      <c r="J98">
        <v>3.84</v>
      </c>
      <c r="K98">
        <v>71</v>
      </c>
      <c r="L98">
        <v>4.0999999999999996</v>
      </c>
      <c r="M98">
        <v>70</v>
      </c>
      <c r="N98">
        <v>3.3</v>
      </c>
      <c r="O98">
        <v>70</v>
      </c>
      <c r="P98">
        <v>4.28</v>
      </c>
      <c r="Q98">
        <v>68</v>
      </c>
      <c r="R98">
        <v>3.13</v>
      </c>
      <c r="S98">
        <v>67</v>
      </c>
      <c r="T98">
        <v>2.6</v>
      </c>
      <c r="U98">
        <v>68</v>
      </c>
      <c r="V98">
        <v>3.46</v>
      </c>
      <c r="W98">
        <v>65</v>
      </c>
      <c r="X98">
        <v>2.5</v>
      </c>
      <c r="Y98">
        <v>67</v>
      </c>
      <c r="Z98">
        <v>3.63</v>
      </c>
      <c r="AA98">
        <v>67</v>
      </c>
      <c r="AB98">
        <v>3.23</v>
      </c>
      <c r="AC98">
        <v>66</v>
      </c>
      <c r="AD98">
        <v>3.41</v>
      </c>
      <c r="AE98">
        <v>0.57999999999999996</v>
      </c>
      <c r="AF98">
        <f>VLOOKUP($B98,$B$2:$AE$13369,COLUMN()*2-58,0)</f>
        <v>80</v>
      </c>
      <c r="AG98">
        <f>VLOOKUP($B98,$B$2:$AE$13369,COLUMN()*2-58,0)</f>
        <v>76</v>
      </c>
      <c r="AH98">
        <f>VLOOKUP($B98,$B$2:$AE$13369,COLUMN()*2-58,0)</f>
        <v>71</v>
      </c>
      <c r="AI98">
        <f>VLOOKUP($B98,$B$2:$AE$13369,COLUMN()*2-58,0)</f>
        <v>70</v>
      </c>
      <c r="AJ98">
        <f>VLOOKUP($B98,$B$2:$AE$13369,COLUMN()*2-58,0)</f>
        <v>70</v>
      </c>
      <c r="AK98">
        <f>VLOOKUP($B98,$B$2:$AE$13369,COLUMN()*2-58,0)</f>
        <v>68</v>
      </c>
      <c r="AL98">
        <f>VLOOKUP($B98,$B$2:$AE$13369,COLUMN()*2-58,0)</f>
        <v>67</v>
      </c>
      <c r="AM98">
        <f>VLOOKUP($B98,$B$2:$AE$13369,COLUMN()*2-58,0)</f>
        <v>68</v>
      </c>
      <c r="AN98">
        <f>VLOOKUP($B98,$B$2:$AE$13369,COLUMN()*2-58,0)</f>
        <v>65</v>
      </c>
      <c r="AO98">
        <f>VLOOKUP($B98,$B$2:$AE$13369,COLUMN()*2-58,0)</f>
        <v>67</v>
      </c>
      <c r="AP98">
        <f>VLOOKUP($B98,$B$2:$AE$13369,COLUMN()*2-58,0)</f>
        <v>67</v>
      </c>
      <c r="AQ98">
        <f>VLOOKUP($B98,$B$2:$AE$13369,COLUMN()*2-58,0)</f>
        <v>66</v>
      </c>
      <c r="AR98">
        <f>VLOOKUP($B98,$B$2:$AE$13369,COLUMN()*2-81,0)</f>
        <v>4.45</v>
      </c>
      <c r="AS98">
        <f>VLOOKUP($B98,$B$2:$AE$13369,COLUMN()*2-81,0)</f>
        <v>3.84</v>
      </c>
      <c r="AT98">
        <f>VLOOKUP($B98,$B$2:$AE$13369,COLUMN()*2-81,0)</f>
        <v>4.0999999999999996</v>
      </c>
      <c r="AU98">
        <f>VLOOKUP($B98,$B$2:$AE$13369,COLUMN()*2-81,0)</f>
        <v>3.3</v>
      </c>
      <c r="AV98">
        <f>VLOOKUP($B98,$B$2:$AE$13369,COLUMN()*2-81,0)</f>
        <v>4.28</v>
      </c>
      <c r="AW98">
        <f>VLOOKUP($B98,$B$2:$AE$13369,COLUMN()*2-81,0)</f>
        <v>3.13</v>
      </c>
      <c r="AX98">
        <f>VLOOKUP($B98,$B$2:$AE$13369,COLUMN()*2-81,0)</f>
        <v>2.6</v>
      </c>
      <c r="AY98">
        <f>VLOOKUP($B98,$B$2:$AE$13369,COLUMN()*2-81,0)</f>
        <v>3.46</v>
      </c>
      <c r="AZ98">
        <f>VLOOKUP($B98,$B$2:$AE$13369,COLUMN()*2-81,0)</f>
        <v>2.5</v>
      </c>
      <c r="BA98">
        <f>VLOOKUP($B98,$B$2:$AE$13369,COLUMN()*2-81,0)</f>
        <v>3.63</v>
      </c>
      <c r="BB98">
        <f>VLOOKUP($B98,$B$2:$AE$13369,COLUMN()*2-81,0)</f>
        <v>3.23</v>
      </c>
      <c r="BC98">
        <f>VLOOKUP($B98,$B$2:$AE$13369,COLUMN()*2-81,0)</f>
        <v>3.41</v>
      </c>
      <c r="BD98">
        <f>MAX(AR98:BC98)</f>
        <v>4.45</v>
      </c>
      <c r="BE98">
        <f>MAX(AF98:AQ98)</f>
        <v>80</v>
      </c>
      <c r="BF98">
        <f>SUM(AR98:BC98)</f>
        <v>41.929999999999993</v>
      </c>
      <c r="BG98">
        <f>SUM(AF98:AQ98)</f>
        <v>835</v>
      </c>
      <c r="BH98" t="b">
        <f>OR(AND(BD98-2.5-0.3*(E98-4.5)&gt;0,BE98&gt;44),AND(BG98&gt;399,IFERROR((BF98/BG98)&gt;0.055,FALSE)))</f>
        <v>1</v>
      </c>
      <c r="BI98" t="str">
        <f>A98&amp;E98</f>
        <v>F6</v>
      </c>
      <c r="BJ98" t="str">
        <f>A98&amp;ROUND(E98*2,0)/2&amp;F98</f>
        <v>F6Everton</v>
      </c>
    </row>
    <row r="99" spans="1:62" x14ac:dyDescent="0.2">
      <c r="A99" t="s">
        <v>21</v>
      </c>
      <c r="B99">
        <v>306</v>
      </c>
      <c r="C99" t="s">
        <v>132</v>
      </c>
      <c r="D99">
        <v>5.7</v>
      </c>
      <c r="E99">
        <v>5.7</v>
      </c>
      <c r="F99" t="s">
        <v>76</v>
      </c>
      <c r="G99">
        <v>80</v>
      </c>
      <c r="H99">
        <v>4.24</v>
      </c>
      <c r="I99">
        <v>75</v>
      </c>
      <c r="J99">
        <v>3.39</v>
      </c>
      <c r="K99">
        <v>69</v>
      </c>
      <c r="L99">
        <v>3.4</v>
      </c>
      <c r="M99">
        <v>70</v>
      </c>
      <c r="N99">
        <v>3.35</v>
      </c>
      <c r="O99">
        <v>66</v>
      </c>
      <c r="P99">
        <v>3.76</v>
      </c>
      <c r="Q99">
        <v>66</v>
      </c>
      <c r="R99">
        <v>3.44</v>
      </c>
      <c r="S99">
        <v>66</v>
      </c>
      <c r="T99">
        <v>2.99</v>
      </c>
      <c r="U99">
        <v>65</v>
      </c>
      <c r="V99">
        <v>3.84</v>
      </c>
      <c r="W99">
        <v>66</v>
      </c>
      <c r="X99">
        <v>2.5299999999999998</v>
      </c>
      <c r="Y99">
        <v>65</v>
      </c>
      <c r="Z99">
        <v>2.69</v>
      </c>
      <c r="AA99">
        <v>67</v>
      </c>
      <c r="AB99">
        <v>2.85</v>
      </c>
      <c r="AC99">
        <v>72</v>
      </c>
      <c r="AD99">
        <v>3.72</v>
      </c>
      <c r="AE99">
        <v>0.02</v>
      </c>
      <c r="AF99">
        <f>VLOOKUP($B99,$B$2:$AE$13369,COLUMN()*2-58,0)</f>
        <v>80</v>
      </c>
      <c r="AG99">
        <f>VLOOKUP($B99,$B$2:$AE$13369,COLUMN()*2-58,0)</f>
        <v>75</v>
      </c>
      <c r="AH99">
        <f>VLOOKUP($B99,$B$2:$AE$13369,COLUMN()*2-58,0)</f>
        <v>69</v>
      </c>
      <c r="AI99">
        <f>VLOOKUP($B99,$B$2:$AE$13369,COLUMN()*2-58,0)</f>
        <v>70</v>
      </c>
      <c r="AJ99">
        <f>VLOOKUP($B99,$B$2:$AE$13369,COLUMN()*2-58,0)</f>
        <v>66</v>
      </c>
      <c r="AK99">
        <f>VLOOKUP($B99,$B$2:$AE$13369,COLUMN()*2-58,0)</f>
        <v>66</v>
      </c>
      <c r="AL99">
        <f>VLOOKUP($B99,$B$2:$AE$13369,COLUMN()*2-58,0)</f>
        <v>66</v>
      </c>
      <c r="AM99">
        <f>VLOOKUP($B99,$B$2:$AE$13369,COLUMN()*2-58,0)</f>
        <v>65</v>
      </c>
      <c r="AN99">
        <f>VLOOKUP($B99,$B$2:$AE$13369,COLUMN()*2-58,0)</f>
        <v>66</v>
      </c>
      <c r="AO99">
        <f>VLOOKUP($B99,$B$2:$AE$13369,COLUMN()*2-58,0)</f>
        <v>65</v>
      </c>
      <c r="AP99">
        <f>VLOOKUP($B99,$B$2:$AE$13369,COLUMN()*2-58,0)</f>
        <v>67</v>
      </c>
      <c r="AQ99">
        <f>VLOOKUP($B99,$B$2:$AE$13369,COLUMN()*2-58,0)</f>
        <v>72</v>
      </c>
      <c r="AR99">
        <f>VLOOKUP($B99,$B$2:$AE$13369,COLUMN()*2-81,0)</f>
        <v>4.24</v>
      </c>
      <c r="AS99">
        <f>VLOOKUP($B99,$B$2:$AE$13369,COLUMN()*2-81,0)</f>
        <v>3.39</v>
      </c>
      <c r="AT99">
        <f>VLOOKUP($B99,$B$2:$AE$13369,COLUMN()*2-81,0)</f>
        <v>3.4</v>
      </c>
      <c r="AU99">
        <f>VLOOKUP($B99,$B$2:$AE$13369,COLUMN()*2-81,0)</f>
        <v>3.35</v>
      </c>
      <c r="AV99">
        <f>VLOOKUP($B99,$B$2:$AE$13369,COLUMN()*2-81,0)</f>
        <v>3.76</v>
      </c>
      <c r="AW99">
        <f>VLOOKUP($B99,$B$2:$AE$13369,COLUMN()*2-81,0)</f>
        <v>3.44</v>
      </c>
      <c r="AX99">
        <f>VLOOKUP($B99,$B$2:$AE$13369,COLUMN()*2-81,0)</f>
        <v>2.99</v>
      </c>
      <c r="AY99">
        <f>VLOOKUP($B99,$B$2:$AE$13369,COLUMN()*2-81,0)</f>
        <v>3.84</v>
      </c>
      <c r="AZ99">
        <f>VLOOKUP($B99,$B$2:$AE$13369,COLUMN()*2-81,0)</f>
        <v>2.5299999999999998</v>
      </c>
      <c r="BA99">
        <f>VLOOKUP($B99,$B$2:$AE$13369,COLUMN()*2-81,0)</f>
        <v>2.69</v>
      </c>
      <c r="BB99">
        <f>VLOOKUP($B99,$B$2:$AE$13369,COLUMN()*2-81,0)</f>
        <v>2.85</v>
      </c>
      <c r="BC99">
        <f>VLOOKUP($B99,$B$2:$AE$13369,COLUMN()*2-81,0)</f>
        <v>3.72</v>
      </c>
      <c r="BD99">
        <f>MAX(AR99:BC99)</f>
        <v>4.24</v>
      </c>
      <c r="BE99">
        <f>MAX(AF99:AQ99)</f>
        <v>80</v>
      </c>
      <c r="BF99">
        <f>SUM(AR99:BC99)</f>
        <v>40.200000000000003</v>
      </c>
      <c r="BG99">
        <f>SUM(AF99:AQ99)</f>
        <v>827</v>
      </c>
      <c r="BH99" t="b">
        <f>OR(AND(BD99-2.5-0.3*(E99-4.5)&gt;0,BE99&gt;44),AND(BG99&gt;399,IFERROR((BF99/BG99)&gt;0.055,FALSE)))</f>
        <v>1</v>
      </c>
      <c r="BI99" t="str">
        <f>A99&amp;E99</f>
        <v>F5.7</v>
      </c>
      <c r="BJ99" t="str">
        <f>A99&amp;ROUND(E99*2,0)/2&amp;F99</f>
        <v>F5.5Leicester</v>
      </c>
    </row>
    <row r="100" spans="1:62" x14ac:dyDescent="0.2">
      <c r="A100" t="s">
        <v>21</v>
      </c>
      <c r="B100">
        <v>129</v>
      </c>
      <c r="C100" t="s">
        <v>79</v>
      </c>
      <c r="D100">
        <v>5.4</v>
      </c>
      <c r="E100">
        <v>5.4</v>
      </c>
      <c r="F100" t="s">
        <v>75</v>
      </c>
      <c r="G100">
        <v>10</v>
      </c>
      <c r="H100">
        <v>0.56999999999999995</v>
      </c>
      <c r="I100">
        <v>48</v>
      </c>
      <c r="J100">
        <v>2.41</v>
      </c>
      <c r="K100">
        <v>65</v>
      </c>
      <c r="L100">
        <v>3.57</v>
      </c>
      <c r="M100">
        <v>64</v>
      </c>
      <c r="N100">
        <v>4.84</v>
      </c>
      <c r="O100">
        <v>64</v>
      </c>
      <c r="P100">
        <v>3.43</v>
      </c>
      <c r="Q100">
        <v>60</v>
      </c>
      <c r="R100">
        <v>3.8</v>
      </c>
      <c r="S100">
        <v>60</v>
      </c>
      <c r="T100">
        <v>3.79</v>
      </c>
      <c r="U100">
        <v>61</v>
      </c>
      <c r="V100">
        <v>3.54</v>
      </c>
      <c r="W100">
        <v>62</v>
      </c>
      <c r="X100">
        <v>4.1100000000000003</v>
      </c>
      <c r="Y100">
        <v>60</v>
      </c>
      <c r="Z100">
        <v>3.09</v>
      </c>
      <c r="AA100">
        <v>61</v>
      </c>
      <c r="AB100">
        <v>3.03</v>
      </c>
      <c r="AC100">
        <v>59</v>
      </c>
      <c r="AD100">
        <v>3.75</v>
      </c>
      <c r="AE100">
        <v>0.16</v>
      </c>
      <c r="AF100">
        <f>VLOOKUP($B100,$B$2:$AE$13369,COLUMN()*2-58,0)</f>
        <v>10</v>
      </c>
      <c r="AG100">
        <f>VLOOKUP($B100,$B$2:$AE$13369,COLUMN()*2-58,0)</f>
        <v>48</v>
      </c>
      <c r="AH100">
        <f>VLOOKUP($B100,$B$2:$AE$13369,COLUMN()*2-58,0)</f>
        <v>65</v>
      </c>
      <c r="AI100">
        <f>VLOOKUP($B100,$B$2:$AE$13369,COLUMN()*2-58,0)</f>
        <v>64</v>
      </c>
      <c r="AJ100">
        <f>VLOOKUP($B100,$B$2:$AE$13369,COLUMN()*2-58,0)</f>
        <v>64</v>
      </c>
      <c r="AK100">
        <f>VLOOKUP($B100,$B$2:$AE$13369,COLUMN()*2-58,0)</f>
        <v>60</v>
      </c>
      <c r="AL100">
        <f>VLOOKUP($B100,$B$2:$AE$13369,COLUMN()*2-58,0)</f>
        <v>60</v>
      </c>
      <c r="AM100">
        <f>VLOOKUP($B100,$B$2:$AE$13369,COLUMN()*2-58,0)</f>
        <v>61</v>
      </c>
      <c r="AN100">
        <f>VLOOKUP($B100,$B$2:$AE$13369,COLUMN()*2-58,0)</f>
        <v>62</v>
      </c>
      <c r="AO100">
        <f>VLOOKUP($B100,$B$2:$AE$13369,COLUMN()*2-58,0)</f>
        <v>60</v>
      </c>
      <c r="AP100">
        <f>VLOOKUP($B100,$B$2:$AE$13369,COLUMN()*2-58,0)</f>
        <v>61</v>
      </c>
      <c r="AQ100">
        <f>VLOOKUP($B100,$B$2:$AE$13369,COLUMN()*2-58,0)</f>
        <v>59</v>
      </c>
      <c r="AR100">
        <f>VLOOKUP($B100,$B$2:$AE$13369,COLUMN()*2-81,0)</f>
        <v>0.56999999999999995</v>
      </c>
      <c r="AS100">
        <f>VLOOKUP($B100,$B$2:$AE$13369,COLUMN()*2-81,0)</f>
        <v>2.41</v>
      </c>
      <c r="AT100">
        <f>VLOOKUP($B100,$B$2:$AE$13369,COLUMN()*2-81,0)</f>
        <v>3.57</v>
      </c>
      <c r="AU100">
        <f>VLOOKUP($B100,$B$2:$AE$13369,COLUMN()*2-81,0)</f>
        <v>4.84</v>
      </c>
      <c r="AV100">
        <f>VLOOKUP($B100,$B$2:$AE$13369,COLUMN()*2-81,0)</f>
        <v>3.43</v>
      </c>
      <c r="AW100">
        <f>VLOOKUP($B100,$B$2:$AE$13369,COLUMN()*2-81,0)</f>
        <v>3.8</v>
      </c>
      <c r="AX100">
        <f>VLOOKUP($B100,$B$2:$AE$13369,COLUMN()*2-81,0)</f>
        <v>3.79</v>
      </c>
      <c r="AY100">
        <f>VLOOKUP($B100,$B$2:$AE$13369,COLUMN()*2-81,0)</f>
        <v>3.54</v>
      </c>
      <c r="AZ100">
        <f>VLOOKUP($B100,$B$2:$AE$13369,COLUMN()*2-81,0)</f>
        <v>4.1100000000000003</v>
      </c>
      <c r="BA100">
        <f>VLOOKUP($B100,$B$2:$AE$13369,COLUMN()*2-81,0)</f>
        <v>3.09</v>
      </c>
      <c r="BB100">
        <f>VLOOKUP($B100,$B$2:$AE$13369,COLUMN()*2-81,0)</f>
        <v>3.03</v>
      </c>
      <c r="BC100">
        <f>VLOOKUP($B100,$B$2:$AE$13369,COLUMN()*2-81,0)</f>
        <v>3.75</v>
      </c>
      <c r="BD100">
        <f>MAX(AR100:BC100)</f>
        <v>4.84</v>
      </c>
      <c r="BE100">
        <f>MAX(AF100:AQ100)</f>
        <v>65</v>
      </c>
      <c r="BF100">
        <f>SUM(AR100:BC100)</f>
        <v>39.93</v>
      </c>
      <c r="BG100">
        <f>SUM(AF100:AQ100)</f>
        <v>674</v>
      </c>
      <c r="BH100" t="b">
        <f>OR(AND(BD100-2.5-0.3*(E100-4.5)&gt;0,BE100&gt;44),AND(BG100&gt;399,IFERROR((BF100/BG100)&gt;0.055,FALSE)))</f>
        <v>1</v>
      </c>
      <c r="BI100" t="str">
        <f>A100&amp;E100</f>
        <v>F5.4</v>
      </c>
      <c r="BJ100" t="str">
        <f>A100&amp;ROUND(E100*2,0)/2&amp;F100</f>
        <v>F5.5Brighton</v>
      </c>
    </row>
    <row r="101" spans="1:62" x14ac:dyDescent="0.2">
      <c r="A101" t="s">
        <v>21</v>
      </c>
      <c r="B101">
        <v>566</v>
      </c>
      <c r="C101" t="s">
        <v>204</v>
      </c>
      <c r="D101">
        <v>5.5</v>
      </c>
      <c r="E101">
        <v>5.5</v>
      </c>
      <c r="F101" t="s">
        <v>101</v>
      </c>
      <c r="G101">
        <v>77</v>
      </c>
      <c r="H101">
        <v>3.87</v>
      </c>
      <c r="I101">
        <v>73</v>
      </c>
      <c r="J101">
        <v>4.05</v>
      </c>
      <c r="K101">
        <v>68</v>
      </c>
      <c r="L101">
        <v>2.96</v>
      </c>
      <c r="M101">
        <v>69</v>
      </c>
      <c r="N101">
        <v>3.52</v>
      </c>
      <c r="O101">
        <v>68</v>
      </c>
      <c r="P101">
        <v>3.17</v>
      </c>
      <c r="Q101">
        <v>67</v>
      </c>
      <c r="R101">
        <v>3.08</v>
      </c>
      <c r="S101">
        <v>66</v>
      </c>
      <c r="T101">
        <v>3.86</v>
      </c>
      <c r="U101">
        <v>66</v>
      </c>
      <c r="V101">
        <v>3.2</v>
      </c>
      <c r="W101">
        <v>65</v>
      </c>
      <c r="X101">
        <v>3.17</v>
      </c>
      <c r="Y101">
        <v>66</v>
      </c>
      <c r="Z101">
        <v>2.81</v>
      </c>
      <c r="AA101">
        <v>65</v>
      </c>
      <c r="AB101">
        <v>3.26</v>
      </c>
      <c r="AC101">
        <v>66</v>
      </c>
      <c r="AD101">
        <v>2.83</v>
      </c>
      <c r="AE101">
        <v>0.01</v>
      </c>
      <c r="AF101">
        <f>VLOOKUP($B101,$B$2:$AE$13369,COLUMN()*2-58,0)</f>
        <v>77</v>
      </c>
      <c r="AG101">
        <f>VLOOKUP($B101,$B$2:$AE$13369,COLUMN()*2-58,0)</f>
        <v>73</v>
      </c>
      <c r="AH101">
        <f>VLOOKUP($B101,$B$2:$AE$13369,COLUMN()*2-58,0)</f>
        <v>68</v>
      </c>
      <c r="AI101">
        <f>VLOOKUP($B101,$B$2:$AE$13369,COLUMN()*2-58,0)</f>
        <v>69</v>
      </c>
      <c r="AJ101">
        <f>VLOOKUP($B101,$B$2:$AE$13369,COLUMN()*2-58,0)</f>
        <v>68</v>
      </c>
      <c r="AK101">
        <f>VLOOKUP($B101,$B$2:$AE$13369,COLUMN()*2-58,0)</f>
        <v>67</v>
      </c>
      <c r="AL101">
        <f>VLOOKUP($B101,$B$2:$AE$13369,COLUMN()*2-58,0)</f>
        <v>66</v>
      </c>
      <c r="AM101">
        <f>VLOOKUP($B101,$B$2:$AE$13369,COLUMN()*2-58,0)</f>
        <v>66</v>
      </c>
      <c r="AN101">
        <f>VLOOKUP($B101,$B$2:$AE$13369,COLUMN()*2-58,0)</f>
        <v>65</v>
      </c>
      <c r="AO101">
        <f>VLOOKUP($B101,$B$2:$AE$13369,COLUMN()*2-58,0)</f>
        <v>66</v>
      </c>
      <c r="AP101">
        <f>VLOOKUP($B101,$B$2:$AE$13369,COLUMN()*2-58,0)</f>
        <v>65</v>
      </c>
      <c r="AQ101">
        <f>VLOOKUP($B101,$B$2:$AE$13369,COLUMN()*2-58,0)</f>
        <v>66</v>
      </c>
      <c r="AR101">
        <f>VLOOKUP($B101,$B$2:$AE$13369,COLUMN()*2-81,0)</f>
        <v>3.87</v>
      </c>
      <c r="AS101">
        <f>VLOOKUP($B101,$B$2:$AE$13369,COLUMN()*2-81,0)</f>
        <v>4.05</v>
      </c>
      <c r="AT101">
        <f>VLOOKUP($B101,$B$2:$AE$13369,COLUMN()*2-81,0)</f>
        <v>2.96</v>
      </c>
      <c r="AU101">
        <f>VLOOKUP($B101,$B$2:$AE$13369,COLUMN()*2-81,0)</f>
        <v>3.52</v>
      </c>
      <c r="AV101">
        <f>VLOOKUP($B101,$B$2:$AE$13369,COLUMN()*2-81,0)</f>
        <v>3.17</v>
      </c>
      <c r="AW101">
        <f>VLOOKUP($B101,$B$2:$AE$13369,COLUMN()*2-81,0)</f>
        <v>3.08</v>
      </c>
      <c r="AX101">
        <f>VLOOKUP($B101,$B$2:$AE$13369,COLUMN()*2-81,0)</f>
        <v>3.86</v>
      </c>
      <c r="AY101">
        <f>VLOOKUP($B101,$B$2:$AE$13369,COLUMN()*2-81,0)</f>
        <v>3.2</v>
      </c>
      <c r="AZ101">
        <f>VLOOKUP($B101,$B$2:$AE$13369,COLUMN()*2-81,0)</f>
        <v>3.17</v>
      </c>
      <c r="BA101">
        <f>VLOOKUP($B101,$B$2:$AE$13369,COLUMN()*2-81,0)</f>
        <v>2.81</v>
      </c>
      <c r="BB101">
        <f>VLOOKUP($B101,$B$2:$AE$13369,COLUMN()*2-81,0)</f>
        <v>3.26</v>
      </c>
      <c r="BC101">
        <f>VLOOKUP($B101,$B$2:$AE$13369,COLUMN()*2-81,0)</f>
        <v>2.83</v>
      </c>
      <c r="BD101">
        <f>MAX(AR101:BC101)</f>
        <v>4.05</v>
      </c>
      <c r="BE101">
        <f>MAX(AF101:AQ101)</f>
        <v>77</v>
      </c>
      <c r="BF101">
        <f>SUM(AR101:BC101)</f>
        <v>39.779999999999994</v>
      </c>
      <c r="BG101">
        <f>SUM(AF101:AQ101)</f>
        <v>816</v>
      </c>
      <c r="BH101" t="b">
        <f>OR(AND(BD101-2.5-0.3*(E101-4.5)&gt;0,BE101&gt;44),AND(BG101&gt;399,IFERROR((BF101/BG101)&gt;0.055,FALSE)))</f>
        <v>1</v>
      </c>
      <c r="BI101" t="str">
        <f>A101&amp;E101</f>
        <v>F5.5</v>
      </c>
      <c r="BJ101" t="str">
        <f>A101&amp;ROUND(E101*2,0)/2&amp;F101</f>
        <v>F5.5Wolves</v>
      </c>
    </row>
    <row r="102" spans="1:62" x14ac:dyDescent="0.2">
      <c r="A102" t="s">
        <v>21</v>
      </c>
      <c r="B102">
        <v>375</v>
      </c>
      <c r="C102" t="s">
        <v>279</v>
      </c>
      <c r="D102">
        <v>6.9</v>
      </c>
      <c r="E102">
        <v>6.9</v>
      </c>
      <c r="F102" t="s">
        <v>157</v>
      </c>
      <c r="G102">
        <v>63</v>
      </c>
      <c r="H102">
        <v>3.35</v>
      </c>
      <c r="I102">
        <v>57</v>
      </c>
      <c r="J102">
        <v>3.66</v>
      </c>
      <c r="K102">
        <v>54</v>
      </c>
      <c r="L102">
        <v>3.2</v>
      </c>
      <c r="M102">
        <v>56</v>
      </c>
      <c r="N102">
        <v>3.57</v>
      </c>
      <c r="O102">
        <v>56</v>
      </c>
      <c r="P102">
        <v>2.33</v>
      </c>
      <c r="Q102">
        <v>52</v>
      </c>
      <c r="R102">
        <v>3.08</v>
      </c>
      <c r="S102">
        <v>54</v>
      </c>
      <c r="T102">
        <v>2.19</v>
      </c>
      <c r="U102">
        <v>55</v>
      </c>
      <c r="V102">
        <v>3.29</v>
      </c>
      <c r="W102">
        <v>54</v>
      </c>
      <c r="X102">
        <v>3.1</v>
      </c>
      <c r="Y102">
        <v>52</v>
      </c>
      <c r="Z102">
        <v>2.97</v>
      </c>
      <c r="AA102">
        <v>51</v>
      </c>
      <c r="AB102">
        <v>2.23</v>
      </c>
      <c r="AC102">
        <v>53</v>
      </c>
      <c r="AD102">
        <v>3.62</v>
      </c>
      <c r="AE102">
        <v>0</v>
      </c>
      <c r="AF102">
        <f>VLOOKUP($B102,$B$2:$AE$13369,COLUMN()*2-58,0)</f>
        <v>63</v>
      </c>
      <c r="AG102">
        <f>VLOOKUP($B102,$B$2:$AE$13369,COLUMN()*2-58,0)</f>
        <v>57</v>
      </c>
      <c r="AH102">
        <f>VLOOKUP($B102,$B$2:$AE$13369,COLUMN()*2-58,0)</f>
        <v>54</v>
      </c>
      <c r="AI102">
        <f>VLOOKUP($B102,$B$2:$AE$13369,COLUMN()*2-58,0)</f>
        <v>56</v>
      </c>
      <c r="AJ102">
        <f>VLOOKUP($B102,$B$2:$AE$13369,COLUMN()*2-58,0)</f>
        <v>56</v>
      </c>
      <c r="AK102">
        <f>VLOOKUP($B102,$B$2:$AE$13369,COLUMN()*2-58,0)</f>
        <v>52</v>
      </c>
      <c r="AL102">
        <f>VLOOKUP($B102,$B$2:$AE$13369,COLUMN()*2-58,0)</f>
        <v>54</v>
      </c>
      <c r="AM102">
        <f>VLOOKUP($B102,$B$2:$AE$13369,COLUMN()*2-58,0)</f>
        <v>55</v>
      </c>
      <c r="AN102">
        <f>VLOOKUP($B102,$B$2:$AE$13369,COLUMN()*2-58,0)</f>
        <v>54</v>
      </c>
      <c r="AO102">
        <f>VLOOKUP($B102,$B$2:$AE$13369,COLUMN()*2-58,0)</f>
        <v>52</v>
      </c>
      <c r="AP102">
        <f>VLOOKUP($B102,$B$2:$AE$13369,COLUMN()*2-58,0)</f>
        <v>51</v>
      </c>
      <c r="AQ102">
        <f>VLOOKUP($B102,$B$2:$AE$13369,COLUMN()*2-58,0)</f>
        <v>53</v>
      </c>
      <c r="AR102">
        <f>VLOOKUP($B102,$B$2:$AE$13369,COLUMN()*2-81,0)</f>
        <v>3.35</v>
      </c>
      <c r="AS102">
        <f>VLOOKUP($B102,$B$2:$AE$13369,COLUMN()*2-81,0)</f>
        <v>3.66</v>
      </c>
      <c r="AT102">
        <f>VLOOKUP($B102,$B$2:$AE$13369,COLUMN()*2-81,0)</f>
        <v>3.2</v>
      </c>
      <c r="AU102">
        <f>VLOOKUP($B102,$B$2:$AE$13369,COLUMN()*2-81,0)</f>
        <v>3.57</v>
      </c>
      <c r="AV102">
        <f>VLOOKUP($B102,$B$2:$AE$13369,COLUMN()*2-81,0)</f>
        <v>2.33</v>
      </c>
      <c r="AW102">
        <f>VLOOKUP($B102,$B$2:$AE$13369,COLUMN()*2-81,0)</f>
        <v>3.08</v>
      </c>
      <c r="AX102">
        <f>VLOOKUP($B102,$B$2:$AE$13369,COLUMN()*2-81,0)</f>
        <v>2.19</v>
      </c>
      <c r="AY102">
        <f>VLOOKUP($B102,$B$2:$AE$13369,COLUMN()*2-81,0)</f>
        <v>3.29</v>
      </c>
      <c r="AZ102">
        <f>VLOOKUP($B102,$B$2:$AE$13369,COLUMN()*2-81,0)</f>
        <v>3.1</v>
      </c>
      <c r="BA102">
        <f>VLOOKUP($B102,$B$2:$AE$13369,COLUMN()*2-81,0)</f>
        <v>2.97</v>
      </c>
      <c r="BB102">
        <f>VLOOKUP($B102,$B$2:$AE$13369,COLUMN()*2-81,0)</f>
        <v>2.23</v>
      </c>
      <c r="BC102">
        <f>VLOOKUP($B102,$B$2:$AE$13369,COLUMN()*2-81,0)</f>
        <v>3.62</v>
      </c>
      <c r="BD102">
        <f>MAX(AR102:BC102)</f>
        <v>3.66</v>
      </c>
      <c r="BE102">
        <f>MAX(AF102:AQ102)</f>
        <v>63</v>
      </c>
      <c r="BF102">
        <f>SUM(AR102:BC102)</f>
        <v>36.589999999999996</v>
      </c>
      <c r="BG102">
        <f>SUM(AF102:AQ102)</f>
        <v>657</v>
      </c>
      <c r="BH102" t="b">
        <f>OR(AND(BD102-2.5-0.3*(E102-4.5)&gt;0,BE102&gt;44),AND(BG102&gt;399,IFERROR((BF102/BG102)&gt;0.055,FALSE)))</f>
        <v>1</v>
      </c>
      <c r="BI102" t="str">
        <f>A102&amp;E102</f>
        <v>F6.9</v>
      </c>
      <c r="BJ102" t="str">
        <f>A102&amp;ROUND(E102*2,0)/2&amp;F102</f>
        <v>F7Man Utd</v>
      </c>
    </row>
    <row r="103" spans="1:62" x14ac:dyDescent="0.2">
      <c r="A103" t="s">
        <v>21</v>
      </c>
      <c r="B103">
        <v>11</v>
      </c>
      <c r="C103" t="s">
        <v>26</v>
      </c>
      <c r="D103">
        <v>5.9</v>
      </c>
      <c r="E103">
        <v>5.9</v>
      </c>
      <c r="F103" t="s">
        <v>27</v>
      </c>
      <c r="G103">
        <v>69</v>
      </c>
      <c r="H103">
        <v>3.35</v>
      </c>
      <c r="I103">
        <v>67</v>
      </c>
      <c r="J103">
        <v>3.16</v>
      </c>
      <c r="K103">
        <v>69</v>
      </c>
      <c r="L103">
        <v>2.83</v>
      </c>
      <c r="M103">
        <v>66</v>
      </c>
      <c r="N103">
        <v>3.17</v>
      </c>
      <c r="O103">
        <v>66</v>
      </c>
      <c r="P103">
        <v>3.24</v>
      </c>
      <c r="Q103">
        <v>67</v>
      </c>
      <c r="R103">
        <v>2.62</v>
      </c>
      <c r="S103">
        <v>67</v>
      </c>
      <c r="T103">
        <v>2.83</v>
      </c>
      <c r="U103">
        <v>66</v>
      </c>
      <c r="V103">
        <v>2.65</v>
      </c>
      <c r="W103">
        <v>65</v>
      </c>
      <c r="X103">
        <v>2.85</v>
      </c>
      <c r="Y103">
        <v>65</v>
      </c>
      <c r="Z103">
        <v>3.73</v>
      </c>
      <c r="AA103">
        <v>66</v>
      </c>
      <c r="AB103">
        <v>2.97</v>
      </c>
      <c r="AC103">
        <v>65</v>
      </c>
      <c r="AD103">
        <v>3.13</v>
      </c>
      <c r="AE103">
        <v>0</v>
      </c>
      <c r="AF103">
        <f>VLOOKUP($B103,$B$2:$AE$13369,COLUMN()*2-58,0)</f>
        <v>69</v>
      </c>
      <c r="AG103">
        <f>VLOOKUP($B103,$B$2:$AE$13369,COLUMN()*2-58,0)</f>
        <v>67</v>
      </c>
      <c r="AH103">
        <f>VLOOKUP($B103,$B$2:$AE$13369,COLUMN()*2-58,0)</f>
        <v>69</v>
      </c>
      <c r="AI103">
        <f>VLOOKUP($B103,$B$2:$AE$13369,COLUMN()*2-58,0)</f>
        <v>66</v>
      </c>
      <c r="AJ103">
        <f>VLOOKUP($B103,$B$2:$AE$13369,COLUMN()*2-58,0)</f>
        <v>66</v>
      </c>
      <c r="AK103">
        <f>VLOOKUP($B103,$B$2:$AE$13369,COLUMN()*2-58,0)</f>
        <v>67</v>
      </c>
      <c r="AL103">
        <f>VLOOKUP($B103,$B$2:$AE$13369,COLUMN()*2-58,0)</f>
        <v>67</v>
      </c>
      <c r="AM103">
        <f>VLOOKUP($B103,$B$2:$AE$13369,COLUMN()*2-58,0)</f>
        <v>66</v>
      </c>
      <c r="AN103">
        <f>VLOOKUP($B103,$B$2:$AE$13369,COLUMN()*2-58,0)</f>
        <v>65</v>
      </c>
      <c r="AO103">
        <f>VLOOKUP($B103,$B$2:$AE$13369,COLUMN()*2-58,0)</f>
        <v>65</v>
      </c>
      <c r="AP103">
        <f>VLOOKUP($B103,$B$2:$AE$13369,COLUMN()*2-58,0)</f>
        <v>66</v>
      </c>
      <c r="AQ103">
        <f>VLOOKUP($B103,$B$2:$AE$13369,COLUMN()*2-58,0)</f>
        <v>65</v>
      </c>
      <c r="AR103">
        <f>VLOOKUP($B103,$B$2:$AE$13369,COLUMN()*2-81,0)</f>
        <v>3.35</v>
      </c>
      <c r="AS103">
        <f>VLOOKUP($B103,$B$2:$AE$13369,COLUMN()*2-81,0)</f>
        <v>3.16</v>
      </c>
      <c r="AT103">
        <f>VLOOKUP($B103,$B$2:$AE$13369,COLUMN()*2-81,0)</f>
        <v>2.83</v>
      </c>
      <c r="AU103">
        <f>VLOOKUP($B103,$B$2:$AE$13369,COLUMN()*2-81,0)</f>
        <v>3.17</v>
      </c>
      <c r="AV103">
        <f>VLOOKUP($B103,$B$2:$AE$13369,COLUMN()*2-81,0)</f>
        <v>3.24</v>
      </c>
      <c r="AW103">
        <f>VLOOKUP($B103,$B$2:$AE$13369,COLUMN()*2-81,0)</f>
        <v>2.62</v>
      </c>
      <c r="AX103">
        <f>VLOOKUP($B103,$B$2:$AE$13369,COLUMN()*2-81,0)</f>
        <v>2.83</v>
      </c>
      <c r="AY103">
        <f>VLOOKUP($B103,$B$2:$AE$13369,COLUMN()*2-81,0)</f>
        <v>2.65</v>
      </c>
      <c r="AZ103">
        <f>VLOOKUP($B103,$B$2:$AE$13369,COLUMN()*2-81,0)</f>
        <v>2.85</v>
      </c>
      <c r="BA103">
        <f>VLOOKUP($B103,$B$2:$AE$13369,COLUMN()*2-81,0)</f>
        <v>3.73</v>
      </c>
      <c r="BB103">
        <f>VLOOKUP($B103,$B$2:$AE$13369,COLUMN()*2-81,0)</f>
        <v>2.97</v>
      </c>
      <c r="BC103">
        <f>VLOOKUP($B103,$B$2:$AE$13369,COLUMN()*2-81,0)</f>
        <v>3.13</v>
      </c>
      <c r="BD103">
        <f>MAX(AR103:BC103)</f>
        <v>3.73</v>
      </c>
      <c r="BE103">
        <f>MAX(AF103:AQ103)</f>
        <v>69</v>
      </c>
      <c r="BF103">
        <f>SUM(AR103:BC103)</f>
        <v>36.530000000000008</v>
      </c>
      <c r="BG103">
        <f>SUM(AF103:AQ103)</f>
        <v>798</v>
      </c>
      <c r="BH103" t="b">
        <f>OR(AND(BD103-2.5-0.3*(E103-4.5)&gt;0,BE103&gt;44),AND(BG103&gt;399,IFERROR((BF103/BG103)&gt;0.055,FALSE)))</f>
        <v>1</v>
      </c>
      <c r="BI103" t="str">
        <f>A103&amp;E103</f>
        <v>F5.9</v>
      </c>
      <c r="BJ103" t="str">
        <f>A103&amp;ROUND(E103*2,0)/2&amp;F103</f>
        <v>F6Crystal Palace</v>
      </c>
    </row>
    <row r="104" spans="1:62" x14ac:dyDescent="0.2">
      <c r="A104" t="s">
        <v>21</v>
      </c>
      <c r="B104">
        <v>268</v>
      </c>
      <c r="C104" t="s">
        <v>124</v>
      </c>
      <c r="D104">
        <v>5.7</v>
      </c>
      <c r="E104">
        <v>5.7</v>
      </c>
      <c r="F104" t="s">
        <v>122</v>
      </c>
      <c r="G104">
        <v>69</v>
      </c>
      <c r="H104">
        <v>3.85</v>
      </c>
      <c r="I104">
        <v>66</v>
      </c>
      <c r="J104">
        <v>2.79</v>
      </c>
      <c r="K104">
        <v>67</v>
      </c>
      <c r="L104">
        <v>3.34</v>
      </c>
      <c r="M104">
        <v>63</v>
      </c>
      <c r="N104">
        <v>2.82</v>
      </c>
      <c r="O104">
        <v>62</v>
      </c>
      <c r="P104">
        <v>3.15</v>
      </c>
      <c r="Q104">
        <v>60</v>
      </c>
      <c r="R104">
        <v>3.17</v>
      </c>
      <c r="S104">
        <v>62</v>
      </c>
      <c r="T104">
        <v>3.07</v>
      </c>
      <c r="U104">
        <v>61</v>
      </c>
      <c r="V104">
        <v>3.07</v>
      </c>
      <c r="W104">
        <v>62</v>
      </c>
      <c r="X104">
        <v>2.3199999999999998</v>
      </c>
      <c r="Y104">
        <v>61</v>
      </c>
      <c r="Z104">
        <v>2.87</v>
      </c>
      <c r="AA104">
        <v>61</v>
      </c>
      <c r="AB104">
        <v>2.69</v>
      </c>
      <c r="AC104">
        <v>62</v>
      </c>
      <c r="AD104">
        <v>3.11</v>
      </c>
      <c r="AE104">
        <v>0.02</v>
      </c>
      <c r="AF104">
        <f>VLOOKUP($B104,$B$2:$AE$13369,COLUMN()*2-58,0)</f>
        <v>69</v>
      </c>
      <c r="AG104">
        <f>VLOOKUP($B104,$B$2:$AE$13369,COLUMN()*2-58,0)</f>
        <v>66</v>
      </c>
      <c r="AH104">
        <f>VLOOKUP($B104,$B$2:$AE$13369,COLUMN()*2-58,0)</f>
        <v>67</v>
      </c>
      <c r="AI104">
        <f>VLOOKUP($B104,$B$2:$AE$13369,COLUMN()*2-58,0)</f>
        <v>63</v>
      </c>
      <c r="AJ104">
        <f>VLOOKUP($B104,$B$2:$AE$13369,COLUMN()*2-58,0)</f>
        <v>62</v>
      </c>
      <c r="AK104">
        <f>VLOOKUP($B104,$B$2:$AE$13369,COLUMN()*2-58,0)</f>
        <v>60</v>
      </c>
      <c r="AL104">
        <f>VLOOKUP($B104,$B$2:$AE$13369,COLUMN()*2-58,0)</f>
        <v>62</v>
      </c>
      <c r="AM104">
        <f>VLOOKUP($B104,$B$2:$AE$13369,COLUMN()*2-58,0)</f>
        <v>61</v>
      </c>
      <c r="AN104">
        <f>VLOOKUP($B104,$B$2:$AE$13369,COLUMN()*2-58,0)</f>
        <v>62</v>
      </c>
      <c r="AO104">
        <f>VLOOKUP($B104,$B$2:$AE$13369,COLUMN()*2-58,0)</f>
        <v>61</v>
      </c>
      <c r="AP104">
        <f>VLOOKUP($B104,$B$2:$AE$13369,COLUMN()*2-58,0)</f>
        <v>61</v>
      </c>
      <c r="AQ104">
        <f>VLOOKUP($B104,$B$2:$AE$13369,COLUMN()*2-58,0)</f>
        <v>62</v>
      </c>
      <c r="AR104">
        <f>VLOOKUP($B104,$B$2:$AE$13369,COLUMN()*2-81,0)</f>
        <v>3.85</v>
      </c>
      <c r="AS104">
        <f>VLOOKUP($B104,$B$2:$AE$13369,COLUMN()*2-81,0)</f>
        <v>2.79</v>
      </c>
      <c r="AT104">
        <f>VLOOKUP($B104,$B$2:$AE$13369,COLUMN()*2-81,0)</f>
        <v>3.34</v>
      </c>
      <c r="AU104">
        <f>VLOOKUP($B104,$B$2:$AE$13369,COLUMN()*2-81,0)</f>
        <v>2.82</v>
      </c>
      <c r="AV104">
        <f>VLOOKUP($B104,$B$2:$AE$13369,COLUMN()*2-81,0)</f>
        <v>3.15</v>
      </c>
      <c r="AW104">
        <f>VLOOKUP($B104,$B$2:$AE$13369,COLUMN()*2-81,0)</f>
        <v>3.17</v>
      </c>
      <c r="AX104">
        <f>VLOOKUP($B104,$B$2:$AE$13369,COLUMN()*2-81,0)</f>
        <v>3.07</v>
      </c>
      <c r="AY104">
        <f>VLOOKUP($B104,$B$2:$AE$13369,COLUMN()*2-81,0)</f>
        <v>3.07</v>
      </c>
      <c r="AZ104">
        <f>VLOOKUP($B104,$B$2:$AE$13369,COLUMN()*2-81,0)</f>
        <v>2.3199999999999998</v>
      </c>
      <c r="BA104">
        <f>VLOOKUP($B104,$B$2:$AE$13369,COLUMN()*2-81,0)</f>
        <v>2.87</v>
      </c>
      <c r="BB104">
        <f>VLOOKUP($B104,$B$2:$AE$13369,COLUMN()*2-81,0)</f>
        <v>2.69</v>
      </c>
      <c r="BC104">
        <f>VLOOKUP($B104,$B$2:$AE$13369,COLUMN()*2-81,0)</f>
        <v>3.11</v>
      </c>
      <c r="BD104">
        <f>MAX(AR104:BC104)</f>
        <v>3.85</v>
      </c>
      <c r="BE104">
        <f>MAX(AF104:AQ104)</f>
        <v>69</v>
      </c>
      <c r="BF104">
        <f>SUM(AR104:BC104)</f>
        <v>36.25</v>
      </c>
      <c r="BG104">
        <f>SUM(AF104:AQ104)</f>
        <v>756</v>
      </c>
      <c r="BH104" t="b">
        <f>OR(AND(BD104-2.5-0.3*(E104-4.5)&gt;0,BE104&gt;44),AND(BG104&gt;399,IFERROR((BF104/BG104)&gt;0.055,FALSE)))</f>
        <v>1</v>
      </c>
      <c r="BI104" t="str">
        <f>A104&amp;E104</f>
        <v>F5.7</v>
      </c>
      <c r="BJ104" t="str">
        <f>A104&amp;ROUND(E104*2,0)/2&amp;F104</f>
        <v>F5.5Ipswich</v>
      </c>
    </row>
    <row r="105" spans="1:62" x14ac:dyDescent="0.2">
      <c r="A105" t="s">
        <v>21</v>
      </c>
      <c r="B105">
        <v>617</v>
      </c>
      <c r="C105" t="s">
        <v>212</v>
      </c>
      <c r="D105">
        <v>5.9</v>
      </c>
      <c r="E105">
        <v>5.9</v>
      </c>
      <c r="F105" t="s">
        <v>54</v>
      </c>
      <c r="G105">
        <v>57</v>
      </c>
      <c r="H105">
        <v>2.62</v>
      </c>
      <c r="I105">
        <v>56</v>
      </c>
      <c r="J105">
        <v>3.04</v>
      </c>
      <c r="K105">
        <v>55</v>
      </c>
      <c r="L105">
        <v>3.16</v>
      </c>
      <c r="M105">
        <v>56</v>
      </c>
      <c r="N105">
        <v>3.15</v>
      </c>
      <c r="O105">
        <v>56</v>
      </c>
      <c r="P105">
        <v>3.09</v>
      </c>
      <c r="Q105">
        <v>54</v>
      </c>
      <c r="R105">
        <v>3.17</v>
      </c>
      <c r="S105">
        <v>53</v>
      </c>
      <c r="T105">
        <v>3.23</v>
      </c>
      <c r="U105">
        <v>53</v>
      </c>
      <c r="V105">
        <v>2.67</v>
      </c>
      <c r="W105">
        <v>55</v>
      </c>
      <c r="X105">
        <v>3.16</v>
      </c>
      <c r="Y105">
        <v>55</v>
      </c>
      <c r="Z105">
        <v>2.75</v>
      </c>
      <c r="AA105">
        <v>51</v>
      </c>
      <c r="AB105">
        <v>3.23</v>
      </c>
      <c r="AC105">
        <v>54</v>
      </c>
      <c r="AD105">
        <v>2.5499999999999998</v>
      </c>
      <c r="AE105">
        <v>0</v>
      </c>
      <c r="AF105">
        <f>VLOOKUP($B105,$B$2:$AE$13369,COLUMN()*2-58,0)</f>
        <v>57</v>
      </c>
      <c r="AG105">
        <f>VLOOKUP($B105,$B$2:$AE$13369,COLUMN()*2-58,0)</f>
        <v>56</v>
      </c>
      <c r="AH105">
        <f>VLOOKUP($B105,$B$2:$AE$13369,COLUMN()*2-58,0)</f>
        <v>55</v>
      </c>
      <c r="AI105">
        <f>VLOOKUP($B105,$B$2:$AE$13369,COLUMN()*2-58,0)</f>
        <v>56</v>
      </c>
      <c r="AJ105">
        <f>VLOOKUP($B105,$B$2:$AE$13369,COLUMN()*2-58,0)</f>
        <v>56</v>
      </c>
      <c r="AK105">
        <f>VLOOKUP($B105,$B$2:$AE$13369,COLUMN()*2-58,0)</f>
        <v>54</v>
      </c>
      <c r="AL105">
        <f>VLOOKUP($B105,$B$2:$AE$13369,COLUMN()*2-58,0)</f>
        <v>53</v>
      </c>
      <c r="AM105">
        <f>VLOOKUP($B105,$B$2:$AE$13369,COLUMN()*2-58,0)</f>
        <v>53</v>
      </c>
      <c r="AN105">
        <f>VLOOKUP($B105,$B$2:$AE$13369,COLUMN()*2-58,0)</f>
        <v>55</v>
      </c>
      <c r="AO105">
        <f>VLOOKUP($B105,$B$2:$AE$13369,COLUMN()*2-58,0)</f>
        <v>55</v>
      </c>
      <c r="AP105">
        <f>VLOOKUP($B105,$B$2:$AE$13369,COLUMN()*2-58,0)</f>
        <v>51</v>
      </c>
      <c r="AQ105">
        <f>VLOOKUP($B105,$B$2:$AE$13369,COLUMN()*2-58,0)</f>
        <v>54</v>
      </c>
      <c r="AR105">
        <f>VLOOKUP($B105,$B$2:$AE$13369,COLUMN()*2-81,0)</f>
        <v>2.62</v>
      </c>
      <c r="AS105">
        <f>VLOOKUP($B105,$B$2:$AE$13369,COLUMN()*2-81,0)</f>
        <v>3.04</v>
      </c>
      <c r="AT105">
        <f>VLOOKUP($B105,$B$2:$AE$13369,COLUMN()*2-81,0)</f>
        <v>3.16</v>
      </c>
      <c r="AU105">
        <f>VLOOKUP($B105,$B$2:$AE$13369,COLUMN()*2-81,0)</f>
        <v>3.15</v>
      </c>
      <c r="AV105">
        <f>VLOOKUP($B105,$B$2:$AE$13369,COLUMN()*2-81,0)</f>
        <v>3.09</v>
      </c>
      <c r="AW105">
        <f>VLOOKUP($B105,$B$2:$AE$13369,COLUMN()*2-81,0)</f>
        <v>3.17</v>
      </c>
      <c r="AX105">
        <f>VLOOKUP($B105,$B$2:$AE$13369,COLUMN()*2-81,0)</f>
        <v>3.23</v>
      </c>
      <c r="AY105">
        <f>VLOOKUP($B105,$B$2:$AE$13369,COLUMN()*2-81,0)</f>
        <v>2.67</v>
      </c>
      <c r="AZ105">
        <f>VLOOKUP($B105,$B$2:$AE$13369,COLUMN()*2-81,0)</f>
        <v>3.16</v>
      </c>
      <c r="BA105">
        <f>VLOOKUP($B105,$B$2:$AE$13369,COLUMN()*2-81,0)</f>
        <v>2.75</v>
      </c>
      <c r="BB105">
        <f>VLOOKUP($B105,$B$2:$AE$13369,COLUMN()*2-81,0)</f>
        <v>3.23</v>
      </c>
      <c r="BC105">
        <f>VLOOKUP($B105,$B$2:$AE$13369,COLUMN()*2-81,0)</f>
        <v>2.5499999999999998</v>
      </c>
      <c r="BD105">
        <f>MAX(AR105:BC105)</f>
        <v>3.23</v>
      </c>
      <c r="BE105">
        <f>MAX(AF105:AQ105)</f>
        <v>57</v>
      </c>
      <c r="BF105">
        <f>SUM(AR105:BC105)</f>
        <v>35.82</v>
      </c>
      <c r="BG105">
        <f>SUM(AF105:AQ105)</f>
        <v>655</v>
      </c>
      <c r="BH105" t="b">
        <f>OR(AND(BD105-2.5-0.3*(E105-4.5)&gt;0,BE105&gt;44),AND(BG105&gt;399,IFERROR((BF105/BG105)&gt;0.055,FALSE)))</f>
        <v>1</v>
      </c>
      <c r="BI105" t="str">
        <f>A105&amp;E105</f>
        <v>F5.9</v>
      </c>
      <c r="BJ105" t="str">
        <f>A105&amp;ROUND(E105*2,0)/2&amp;F105</f>
        <v>F6Bournemouth</v>
      </c>
    </row>
    <row r="106" spans="1:62" x14ac:dyDescent="0.2">
      <c r="A106" t="s">
        <v>21</v>
      </c>
      <c r="B106">
        <v>207</v>
      </c>
      <c r="C106" t="s">
        <v>277</v>
      </c>
      <c r="D106">
        <v>7.3</v>
      </c>
      <c r="E106">
        <v>7.3</v>
      </c>
      <c r="F106" t="s">
        <v>27</v>
      </c>
      <c r="G106">
        <v>55</v>
      </c>
      <c r="H106">
        <v>3.09</v>
      </c>
      <c r="I106">
        <v>54</v>
      </c>
      <c r="J106">
        <v>2.99</v>
      </c>
      <c r="K106">
        <v>57</v>
      </c>
      <c r="L106">
        <v>2.58</v>
      </c>
      <c r="M106">
        <v>58</v>
      </c>
      <c r="N106">
        <v>3.21</v>
      </c>
      <c r="O106">
        <v>55</v>
      </c>
      <c r="P106">
        <v>3.19</v>
      </c>
      <c r="Q106">
        <v>56</v>
      </c>
      <c r="R106">
        <v>2.44</v>
      </c>
      <c r="S106">
        <v>55</v>
      </c>
      <c r="T106">
        <v>2.69</v>
      </c>
      <c r="U106">
        <v>55</v>
      </c>
      <c r="V106">
        <v>2.4900000000000002</v>
      </c>
      <c r="W106">
        <v>57</v>
      </c>
      <c r="X106">
        <v>2.87</v>
      </c>
      <c r="Y106">
        <v>56</v>
      </c>
      <c r="Z106">
        <v>3.73</v>
      </c>
      <c r="AA106">
        <v>56</v>
      </c>
      <c r="AB106">
        <v>2.9</v>
      </c>
      <c r="AC106">
        <v>56</v>
      </c>
      <c r="AD106">
        <v>3.06</v>
      </c>
      <c r="AE106">
        <v>0</v>
      </c>
      <c r="AF106">
        <f>VLOOKUP($B106,$B$2:$AE$13369,COLUMN()*2-58,0)</f>
        <v>55</v>
      </c>
      <c r="AG106">
        <f>VLOOKUP($B106,$B$2:$AE$13369,COLUMN()*2-58,0)</f>
        <v>54</v>
      </c>
      <c r="AH106">
        <f>VLOOKUP($B106,$B$2:$AE$13369,COLUMN()*2-58,0)</f>
        <v>57</v>
      </c>
      <c r="AI106">
        <f>VLOOKUP($B106,$B$2:$AE$13369,COLUMN()*2-58,0)</f>
        <v>58</v>
      </c>
      <c r="AJ106">
        <f>VLOOKUP($B106,$B$2:$AE$13369,COLUMN()*2-58,0)</f>
        <v>55</v>
      </c>
      <c r="AK106">
        <f>VLOOKUP($B106,$B$2:$AE$13369,COLUMN()*2-58,0)</f>
        <v>56</v>
      </c>
      <c r="AL106">
        <f>VLOOKUP($B106,$B$2:$AE$13369,COLUMN()*2-58,0)</f>
        <v>55</v>
      </c>
      <c r="AM106">
        <f>VLOOKUP($B106,$B$2:$AE$13369,COLUMN()*2-58,0)</f>
        <v>55</v>
      </c>
      <c r="AN106">
        <f>VLOOKUP($B106,$B$2:$AE$13369,COLUMN()*2-58,0)</f>
        <v>57</v>
      </c>
      <c r="AO106">
        <f>VLOOKUP($B106,$B$2:$AE$13369,COLUMN()*2-58,0)</f>
        <v>56</v>
      </c>
      <c r="AP106">
        <f>VLOOKUP($B106,$B$2:$AE$13369,COLUMN()*2-58,0)</f>
        <v>56</v>
      </c>
      <c r="AQ106">
        <f>VLOOKUP($B106,$B$2:$AE$13369,COLUMN()*2-58,0)</f>
        <v>56</v>
      </c>
      <c r="AR106">
        <f>VLOOKUP($B106,$B$2:$AE$13369,COLUMN()*2-81,0)</f>
        <v>3.09</v>
      </c>
      <c r="AS106">
        <f>VLOOKUP($B106,$B$2:$AE$13369,COLUMN()*2-81,0)</f>
        <v>2.99</v>
      </c>
      <c r="AT106">
        <f>VLOOKUP($B106,$B$2:$AE$13369,COLUMN()*2-81,0)</f>
        <v>2.58</v>
      </c>
      <c r="AU106">
        <f>VLOOKUP($B106,$B$2:$AE$13369,COLUMN()*2-81,0)</f>
        <v>3.21</v>
      </c>
      <c r="AV106">
        <f>VLOOKUP($B106,$B$2:$AE$13369,COLUMN()*2-81,0)</f>
        <v>3.19</v>
      </c>
      <c r="AW106">
        <f>VLOOKUP($B106,$B$2:$AE$13369,COLUMN()*2-81,0)</f>
        <v>2.44</v>
      </c>
      <c r="AX106">
        <f>VLOOKUP($B106,$B$2:$AE$13369,COLUMN()*2-81,0)</f>
        <v>2.69</v>
      </c>
      <c r="AY106">
        <f>VLOOKUP($B106,$B$2:$AE$13369,COLUMN()*2-81,0)</f>
        <v>2.4900000000000002</v>
      </c>
      <c r="AZ106">
        <f>VLOOKUP($B106,$B$2:$AE$13369,COLUMN()*2-81,0)</f>
        <v>2.87</v>
      </c>
      <c r="BA106">
        <f>VLOOKUP($B106,$B$2:$AE$13369,COLUMN()*2-81,0)</f>
        <v>3.73</v>
      </c>
      <c r="BB106">
        <f>VLOOKUP($B106,$B$2:$AE$13369,COLUMN()*2-81,0)</f>
        <v>2.9</v>
      </c>
      <c r="BC106">
        <f>VLOOKUP($B106,$B$2:$AE$13369,COLUMN()*2-81,0)</f>
        <v>3.06</v>
      </c>
      <c r="BD106">
        <f>MAX(AR106:BC106)</f>
        <v>3.73</v>
      </c>
      <c r="BE106">
        <f>MAX(AF106:AQ106)</f>
        <v>58</v>
      </c>
      <c r="BF106">
        <f>SUM(AR106:BC106)</f>
        <v>35.24</v>
      </c>
      <c r="BG106">
        <f>SUM(AF106:AQ106)</f>
        <v>670</v>
      </c>
      <c r="BH106" t="b">
        <f>OR(AND(BD106-2.5-0.3*(E106-4.5)&gt;0,BE106&gt;44),AND(BG106&gt;399,IFERROR((BF106/BG106)&gt;0.055,FALSE)))</f>
        <v>1</v>
      </c>
      <c r="BI106" t="str">
        <f>A106&amp;E106</f>
        <v>F7.3</v>
      </c>
      <c r="BJ106" t="str">
        <f>A106&amp;ROUND(E106*2,0)/2&amp;F106</f>
        <v>F7.5Crystal Palace</v>
      </c>
    </row>
    <row r="107" spans="1:62" x14ac:dyDescent="0.2">
      <c r="A107" t="s">
        <v>21</v>
      </c>
      <c r="B107">
        <v>232</v>
      </c>
      <c r="C107" t="s">
        <v>112</v>
      </c>
      <c r="D107">
        <v>5.4</v>
      </c>
      <c r="E107">
        <v>5.4</v>
      </c>
      <c r="F107" t="s">
        <v>88</v>
      </c>
      <c r="G107">
        <v>79</v>
      </c>
      <c r="H107">
        <v>3.44</v>
      </c>
      <c r="I107">
        <v>76</v>
      </c>
      <c r="J107">
        <v>3.15</v>
      </c>
      <c r="K107">
        <v>75</v>
      </c>
      <c r="L107">
        <v>3.31</v>
      </c>
      <c r="M107">
        <v>71</v>
      </c>
      <c r="N107">
        <v>2.74</v>
      </c>
      <c r="O107">
        <v>73</v>
      </c>
      <c r="P107">
        <v>3.42</v>
      </c>
      <c r="Q107">
        <v>73</v>
      </c>
      <c r="R107">
        <v>2.7</v>
      </c>
      <c r="S107">
        <v>71</v>
      </c>
      <c r="T107">
        <v>2.2999999999999998</v>
      </c>
      <c r="U107">
        <v>72</v>
      </c>
      <c r="V107">
        <v>2.9</v>
      </c>
      <c r="W107">
        <v>71</v>
      </c>
      <c r="X107">
        <v>2.2599999999999998</v>
      </c>
      <c r="Y107">
        <v>71</v>
      </c>
      <c r="Z107">
        <v>3.05</v>
      </c>
      <c r="AA107">
        <v>72</v>
      </c>
      <c r="AB107">
        <v>2.8</v>
      </c>
      <c r="AC107">
        <v>73</v>
      </c>
      <c r="AD107">
        <v>2.89</v>
      </c>
      <c r="AE107">
        <v>0</v>
      </c>
      <c r="AF107">
        <f>VLOOKUP($B107,$B$2:$AE$13369,COLUMN()*2-58,0)</f>
        <v>79</v>
      </c>
      <c r="AG107">
        <f>VLOOKUP($B107,$B$2:$AE$13369,COLUMN()*2-58,0)</f>
        <v>76</v>
      </c>
      <c r="AH107">
        <f>VLOOKUP($B107,$B$2:$AE$13369,COLUMN()*2-58,0)</f>
        <v>75</v>
      </c>
      <c r="AI107">
        <f>VLOOKUP($B107,$B$2:$AE$13369,COLUMN()*2-58,0)</f>
        <v>71</v>
      </c>
      <c r="AJ107">
        <f>VLOOKUP($B107,$B$2:$AE$13369,COLUMN()*2-58,0)</f>
        <v>73</v>
      </c>
      <c r="AK107">
        <f>VLOOKUP($B107,$B$2:$AE$13369,COLUMN()*2-58,0)</f>
        <v>73</v>
      </c>
      <c r="AL107">
        <f>VLOOKUP($B107,$B$2:$AE$13369,COLUMN()*2-58,0)</f>
        <v>71</v>
      </c>
      <c r="AM107">
        <f>VLOOKUP($B107,$B$2:$AE$13369,COLUMN()*2-58,0)</f>
        <v>72</v>
      </c>
      <c r="AN107">
        <f>VLOOKUP($B107,$B$2:$AE$13369,COLUMN()*2-58,0)</f>
        <v>71</v>
      </c>
      <c r="AO107">
        <f>VLOOKUP($B107,$B$2:$AE$13369,COLUMN()*2-58,0)</f>
        <v>71</v>
      </c>
      <c r="AP107">
        <f>VLOOKUP($B107,$B$2:$AE$13369,COLUMN()*2-58,0)</f>
        <v>72</v>
      </c>
      <c r="AQ107">
        <f>VLOOKUP($B107,$B$2:$AE$13369,COLUMN()*2-58,0)</f>
        <v>73</v>
      </c>
      <c r="AR107">
        <f>VLOOKUP($B107,$B$2:$AE$13369,COLUMN()*2-81,0)</f>
        <v>3.44</v>
      </c>
      <c r="AS107">
        <f>VLOOKUP($B107,$B$2:$AE$13369,COLUMN()*2-81,0)</f>
        <v>3.15</v>
      </c>
      <c r="AT107">
        <f>VLOOKUP($B107,$B$2:$AE$13369,COLUMN()*2-81,0)</f>
        <v>3.31</v>
      </c>
      <c r="AU107">
        <f>VLOOKUP($B107,$B$2:$AE$13369,COLUMN()*2-81,0)</f>
        <v>2.74</v>
      </c>
      <c r="AV107">
        <f>VLOOKUP($B107,$B$2:$AE$13369,COLUMN()*2-81,0)</f>
        <v>3.42</v>
      </c>
      <c r="AW107">
        <f>VLOOKUP($B107,$B$2:$AE$13369,COLUMN()*2-81,0)</f>
        <v>2.7</v>
      </c>
      <c r="AX107">
        <f>VLOOKUP($B107,$B$2:$AE$13369,COLUMN()*2-81,0)</f>
        <v>2.2999999999999998</v>
      </c>
      <c r="AY107">
        <f>VLOOKUP($B107,$B$2:$AE$13369,COLUMN()*2-81,0)</f>
        <v>2.9</v>
      </c>
      <c r="AZ107">
        <f>VLOOKUP($B107,$B$2:$AE$13369,COLUMN()*2-81,0)</f>
        <v>2.2599999999999998</v>
      </c>
      <c r="BA107">
        <f>VLOOKUP($B107,$B$2:$AE$13369,COLUMN()*2-81,0)</f>
        <v>3.05</v>
      </c>
      <c r="BB107">
        <f>VLOOKUP($B107,$B$2:$AE$13369,COLUMN()*2-81,0)</f>
        <v>2.8</v>
      </c>
      <c r="BC107">
        <f>VLOOKUP($B107,$B$2:$AE$13369,COLUMN()*2-81,0)</f>
        <v>2.89</v>
      </c>
      <c r="BD107">
        <f>MAX(AR107:BC107)</f>
        <v>3.44</v>
      </c>
      <c r="BE107">
        <f>MAX(AF107:AQ107)</f>
        <v>79</v>
      </c>
      <c r="BF107">
        <f>SUM(AR107:BC107)</f>
        <v>34.96</v>
      </c>
      <c r="BG107">
        <f>SUM(AF107:AQ107)</f>
        <v>877</v>
      </c>
      <c r="BH107" t="b">
        <f>OR(AND(BD107-2.5-0.3*(E107-4.5)&gt;0,BE107&gt;44),AND(BG107&gt;399,IFERROR((BF107/BG107)&gt;0.055,FALSE)))</f>
        <v>1</v>
      </c>
      <c r="BI107" t="str">
        <f>A107&amp;E107</f>
        <v>F5.4</v>
      </c>
      <c r="BJ107" t="str">
        <f>A107&amp;ROUND(E107*2,0)/2&amp;F107</f>
        <v>F5.5Everton</v>
      </c>
    </row>
    <row r="108" spans="1:62" x14ac:dyDescent="0.2">
      <c r="A108" t="s">
        <v>21</v>
      </c>
      <c r="B108">
        <v>110</v>
      </c>
      <c r="C108" t="s">
        <v>74</v>
      </c>
      <c r="D108">
        <v>5.9</v>
      </c>
      <c r="E108">
        <v>5.9</v>
      </c>
      <c r="F108" t="s">
        <v>65</v>
      </c>
      <c r="G108">
        <v>74</v>
      </c>
      <c r="H108">
        <v>3.46</v>
      </c>
      <c r="I108">
        <v>71</v>
      </c>
      <c r="J108">
        <v>3.73</v>
      </c>
      <c r="K108">
        <v>63</v>
      </c>
      <c r="L108">
        <v>3.14</v>
      </c>
      <c r="M108">
        <v>55</v>
      </c>
      <c r="N108">
        <v>3.4</v>
      </c>
      <c r="O108">
        <v>53</v>
      </c>
      <c r="P108">
        <v>2.38</v>
      </c>
      <c r="Q108">
        <v>53</v>
      </c>
      <c r="R108">
        <v>2.81</v>
      </c>
      <c r="S108">
        <v>50</v>
      </c>
      <c r="T108">
        <v>2.2599999999999998</v>
      </c>
      <c r="U108">
        <v>51</v>
      </c>
      <c r="V108">
        <v>2.81</v>
      </c>
      <c r="W108">
        <v>49</v>
      </c>
      <c r="X108">
        <v>2.33</v>
      </c>
      <c r="Y108">
        <v>49</v>
      </c>
      <c r="Z108">
        <v>2.17</v>
      </c>
      <c r="AA108">
        <v>51</v>
      </c>
      <c r="AB108">
        <v>2.85</v>
      </c>
      <c r="AC108">
        <v>49</v>
      </c>
      <c r="AD108">
        <v>2.13</v>
      </c>
      <c r="AE108">
        <v>0.01</v>
      </c>
      <c r="AF108">
        <f>VLOOKUP($B108,$B$2:$AE$13369,COLUMN()*2-58,0)</f>
        <v>74</v>
      </c>
      <c r="AG108">
        <f>VLOOKUP($B108,$B$2:$AE$13369,COLUMN()*2-58,0)</f>
        <v>71</v>
      </c>
      <c r="AH108">
        <f>VLOOKUP($B108,$B$2:$AE$13369,COLUMN()*2-58,0)</f>
        <v>63</v>
      </c>
      <c r="AI108">
        <f>VLOOKUP($B108,$B$2:$AE$13369,COLUMN()*2-58,0)</f>
        <v>55</v>
      </c>
      <c r="AJ108">
        <f>VLOOKUP($B108,$B$2:$AE$13369,COLUMN()*2-58,0)</f>
        <v>53</v>
      </c>
      <c r="AK108">
        <f>VLOOKUP($B108,$B$2:$AE$13369,COLUMN()*2-58,0)</f>
        <v>53</v>
      </c>
      <c r="AL108">
        <f>VLOOKUP($B108,$B$2:$AE$13369,COLUMN()*2-58,0)</f>
        <v>50</v>
      </c>
      <c r="AM108">
        <f>VLOOKUP($B108,$B$2:$AE$13369,COLUMN()*2-58,0)</f>
        <v>51</v>
      </c>
      <c r="AN108">
        <f>VLOOKUP($B108,$B$2:$AE$13369,COLUMN()*2-58,0)</f>
        <v>49</v>
      </c>
      <c r="AO108">
        <f>VLOOKUP($B108,$B$2:$AE$13369,COLUMN()*2-58,0)</f>
        <v>49</v>
      </c>
      <c r="AP108">
        <f>VLOOKUP($B108,$B$2:$AE$13369,COLUMN()*2-58,0)</f>
        <v>51</v>
      </c>
      <c r="AQ108">
        <f>VLOOKUP($B108,$B$2:$AE$13369,COLUMN()*2-58,0)</f>
        <v>49</v>
      </c>
      <c r="AR108">
        <f>VLOOKUP($B108,$B$2:$AE$13369,COLUMN()*2-81,0)</f>
        <v>3.46</v>
      </c>
      <c r="AS108">
        <f>VLOOKUP($B108,$B$2:$AE$13369,COLUMN()*2-81,0)</f>
        <v>3.73</v>
      </c>
      <c r="AT108">
        <f>VLOOKUP($B108,$B$2:$AE$13369,COLUMN()*2-81,0)</f>
        <v>3.14</v>
      </c>
      <c r="AU108">
        <f>VLOOKUP($B108,$B$2:$AE$13369,COLUMN()*2-81,0)</f>
        <v>3.4</v>
      </c>
      <c r="AV108">
        <f>VLOOKUP($B108,$B$2:$AE$13369,COLUMN()*2-81,0)</f>
        <v>2.38</v>
      </c>
      <c r="AW108">
        <f>VLOOKUP($B108,$B$2:$AE$13369,COLUMN()*2-81,0)</f>
        <v>2.81</v>
      </c>
      <c r="AX108">
        <f>VLOOKUP($B108,$B$2:$AE$13369,COLUMN()*2-81,0)</f>
        <v>2.2599999999999998</v>
      </c>
      <c r="AY108">
        <f>VLOOKUP($B108,$B$2:$AE$13369,COLUMN()*2-81,0)</f>
        <v>2.81</v>
      </c>
      <c r="AZ108">
        <f>VLOOKUP($B108,$B$2:$AE$13369,COLUMN()*2-81,0)</f>
        <v>2.33</v>
      </c>
      <c r="BA108">
        <f>VLOOKUP($B108,$B$2:$AE$13369,COLUMN()*2-81,0)</f>
        <v>2.17</v>
      </c>
      <c r="BB108">
        <f>VLOOKUP($B108,$B$2:$AE$13369,COLUMN()*2-81,0)</f>
        <v>2.85</v>
      </c>
      <c r="BC108">
        <f>VLOOKUP($B108,$B$2:$AE$13369,COLUMN()*2-81,0)</f>
        <v>2.13</v>
      </c>
      <c r="BD108">
        <f>MAX(AR108:BC108)</f>
        <v>3.73</v>
      </c>
      <c r="BE108">
        <f>MAX(AF108:AQ108)</f>
        <v>74</v>
      </c>
      <c r="BF108">
        <f>SUM(AR108:BC108)</f>
        <v>33.470000000000006</v>
      </c>
      <c r="BG108">
        <f>SUM(AF108:AQ108)</f>
        <v>668</v>
      </c>
      <c r="BH108" t="b">
        <f>OR(AND(BD108-2.5-0.3*(E108-4.5)&gt;0,BE108&gt;44),AND(BG108&gt;399,IFERROR((BF108/BG108)&gt;0.055,FALSE)))</f>
        <v>1</v>
      </c>
      <c r="BI108" t="str">
        <f>A108&amp;E108</f>
        <v>F5.9</v>
      </c>
      <c r="BJ108" t="str">
        <f>A108&amp;ROUND(E108*2,0)/2&amp;F108</f>
        <v>F6Brentford</v>
      </c>
    </row>
    <row r="109" spans="1:62" x14ac:dyDescent="0.2">
      <c r="A109" t="s">
        <v>21</v>
      </c>
      <c r="B109">
        <v>321</v>
      </c>
      <c r="C109" t="s">
        <v>458</v>
      </c>
      <c r="D109">
        <v>7.1</v>
      </c>
      <c r="E109">
        <v>7.1</v>
      </c>
      <c r="F109" t="s">
        <v>135</v>
      </c>
      <c r="G109">
        <v>45</v>
      </c>
      <c r="H109">
        <v>2.95</v>
      </c>
      <c r="I109">
        <v>46</v>
      </c>
      <c r="J109">
        <v>2.71</v>
      </c>
      <c r="K109">
        <v>44</v>
      </c>
      <c r="L109">
        <v>2.92</v>
      </c>
      <c r="M109">
        <v>44</v>
      </c>
      <c r="N109">
        <v>2.25</v>
      </c>
      <c r="O109">
        <v>45</v>
      </c>
      <c r="P109">
        <v>2.6</v>
      </c>
      <c r="Q109">
        <v>45</v>
      </c>
      <c r="R109">
        <v>2.75</v>
      </c>
      <c r="S109">
        <v>45</v>
      </c>
      <c r="T109">
        <v>2.89</v>
      </c>
      <c r="U109">
        <v>47</v>
      </c>
      <c r="V109">
        <v>2.5499999999999998</v>
      </c>
      <c r="W109">
        <v>45</v>
      </c>
      <c r="X109">
        <v>3.28</v>
      </c>
      <c r="Y109">
        <v>43</v>
      </c>
      <c r="Z109">
        <v>2.6</v>
      </c>
      <c r="AA109">
        <v>45</v>
      </c>
      <c r="AB109">
        <v>2.88</v>
      </c>
      <c r="AC109">
        <v>46</v>
      </c>
      <c r="AD109">
        <v>2.66</v>
      </c>
      <c r="AE109">
        <v>0</v>
      </c>
      <c r="AF109">
        <f>VLOOKUP($B109,$B$2:$AE$13369,COLUMN()*2-58,0)</f>
        <v>45</v>
      </c>
      <c r="AG109">
        <f>VLOOKUP($B109,$B$2:$AE$13369,COLUMN()*2-58,0)</f>
        <v>46</v>
      </c>
      <c r="AH109">
        <f>VLOOKUP($B109,$B$2:$AE$13369,COLUMN()*2-58,0)</f>
        <v>44</v>
      </c>
      <c r="AI109">
        <f>VLOOKUP($B109,$B$2:$AE$13369,COLUMN()*2-58,0)</f>
        <v>44</v>
      </c>
      <c r="AJ109">
        <f>VLOOKUP($B109,$B$2:$AE$13369,COLUMN()*2-58,0)</f>
        <v>45</v>
      </c>
      <c r="AK109">
        <f>VLOOKUP($B109,$B$2:$AE$13369,COLUMN()*2-58,0)</f>
        <v>45</v>
      </c>
      <c r="AL109">
        <f>VLOOKUP($B109,$B$2:$AE$13369,COLUMN()*2-58,0)</f>
        <v>45</v>
      </c>
      <c r="AM109">
        <f>VLOOKUP($B109,$B$2:$AE$13369,COLUMN()*2-58,0)</f>
        <v>47</v>
      </c>
      <c r="AN109">
        <f>VLOOKUP($B109,$B$2:$AE$13369,COLUMN()*2-58,0)</f>
        <v>45</v>
      </c>
      <c r="AO109">
        <f>VLOOKUP($B109,$B$2:$AE$13369,COLUMN()*2-58,0)</f>
        <v>43</v>
      </c>
      <c r="AP109">
        <f>VLOOKUP($B109,$B$2:$AE$13369,COLUMN()*2-58,0)</f>
        <v>45</v>
      </c>
      <c r="AQ109">
        <f>VLOOKUP($B109,$B$2:$AE$13369,COLUMN()*2-58,0)</f>
        <v>46</v>
      </c>
      <c r="AR109">
        <f>VLOOKUP($B109,$B$2:$AE$13369,COLUMN()*2-81,0)</f>
        <v>2.95</v>
      </c>
      <c r="AS109">
        <f>VLOOKUP($B109,$B$2:$AE$13369,COLUMN()*2-81,0)</f>
        <v>2.71</v>
      </c>
      <c r="AT109">
        <f>VLOOKUP($B109,$B$2:$AE$13369,COLUMN()*2-81,0)</f>
        <v>2.92</v>
      </c>
      <c r="AU109">
        <f>VLOOKUP($B109,$B$2:$AE$13369,COLUMN()*2-81,0)</f>
        <v>2.25</v>
      </c>
      <c r="AV109">
        <f>VLOOKUP($B109,$B$2:$AE$13369,COLUMN()*2-81,0)</f>
        <v>2.6</v>
      </c>
      <c r="AW109">
        <f>VLOOKUP($B109,$B$2:$AE$13369,COLUMN()*2-81,0)</f>
        <v>2.75</v>
      </c>
      <c r="AX109">
        <f>VLOOKUP($B109,$B$2:$AE$13369,COLUMN()*2-81,0)</f>
        <v>2.89</v>
      </c>
      <c r="AY109">
        <f>VLOOKUP($B109,$B$2:$AE$13369,COLUMN()*2-81,0)</f>
        <v>2.5499999999999998</v>
      </c>
      <c r="AZ109">
        <f>VLOOKUP($B109,$B$2:$AE$13369,COLUMN()*2-81,0)</f>
        <v>3.28</v>
      </c>
      <c r="BA109">
        <f>VLOOKUP($B109,$B$2:$AE$13369,COLUMN()*2-81,0)</f>
        <v>2.6</v>
      </c>
      <c r="BB109">
        <f>VLOOKUP($B109,$B$2:$AE$13369,COLUMN()*2-81,0)</f>
        <v>2.88</v>
      </c>
      <c r="BC109">
        <f>VLOOKUP($B109,$B$2:$AE$13369,COLUMN()*2-81,0)</f>
        <v>2.66</v>
      </c>
      <c r="BD109">
        <f>MAX(AR109:BC109)</f>
        <v>3.28</v>
      </c>
      <c r="BE109">
        <f>MAX(AF109:AQ109)</f>
        <v>47</v>
      </c>
      <c r="BF109">
        <f>SUM(AR109:BC109)</f>
        <v>33.040000000000006</v>
      </c>
      <c r="BG109">
        <f>SUM(AF109:AQ109)</f>
        <v>540</v>
      </c>
      <c r="BH109" t="b">
        <f>OR(AND(BD109-2.5-0.3*(E109-4.5)&gt;0,BE109&gt;44),AND(BG109&gt;399,IFERROR((BF109/BG109)&gt;0.055,FALSE)))</f>
        <v>1</v>
      </c>
      <c r="BI109" t="str">
        <f>A109&amp;E109</f>
        <v>F7.1</v>
      </c>
      <c r="BJ109" t="str">
        <f>A109&amp;ROUND(E109*2,0)/2&amp;F109</f>
        <v>F7Liverpool</v>
      </c>
    </row>
    <row r="110" spans="1:62" x14ac:dyDescent="0.2">
      <c r="A110" t="s">
        <v>21</v>
      </c>
      <c r="B110">
        <v>65</v>
      </c>
      <c r="C110" t="s">
        <v>449</v>
      </c>
      <c r="D110">
        <v>5.4</v>
      </c>
      <c r="E110">
        <v>5.4</v>
      </c>
      <c r="F110" t="s">
        <v>54</v>
      </c>
      <c r="G110">
        <v>46</v>
      </c>
      <c r="H110">
        <v>2.1800000000000002</v>
      </c>
      <c r="I110">
        <v>44</v>
      </c>
      <c r="J110">
        <v>2.6</v>
      </c>
      <c r="K110">
        <v>45</v>
      </c>
      <c r="L110">
        <v>2.75</v>
      </c>
      <c r="M110">
        <v>44</v>
      </c>
      <c r="N110">
        <v>2.6</v>
      </c>
      <c r="O110">
        <v>44</v>
      </c>
      <c r="P110">
        <v>2.62</v>
      </c>
      <c r="Q110">
        <v>45</v>
      </c>
      <c r="R110">
        <v>2.81</v>
      </c>
      <c r="S110">
        <v>46</v>
      </c>
      <c r="T110">
        <v>2.97</v>
      </c>
      <c r="U110">
        <v>44</v>
      </c>
      <c r="V110">
        <v>2.39</v>
      </c>
      <c r="W110">
        <v>43</v>
      </c>
      <c r="X110">
        <v>2.67</v>
      </c>
      <c r="Y110">
        <v>42</v>
      </c>
      <c r="Z110">
        <v>2.2999999999999998</v>
      </c>
      <c r="AA110">
        <v>45</v>
      </c>
      <c r="AB110">
        <v>2.96</v>
      </c>
      <c r="AC110">
        <v>43</v>
      </c>
      <c r="AD110">
        <v>2.1800000000000002</v>
      </c>
      <c r="AE110">
        <v>0</v>
      </c>
      <c r="AF110">
        <f>VLOOKUP($B110,$B$2:$AE$13369,COLUMN()*2-58,0)</f>
        <v>46</v>
      </c>
      <c r="AG110">
        <f>VLOOKUP($B110,$B$2:$AE$13369,COLUMN()*2-58,0)</f>
        <v>44</v>
      </c>
      <c r="AH110">
        <f>VLOOKUP($B110,$B$2:$AE$13369,COLUMN()*2-58,0)</f>
        <v>45</v>
      </c>
      <c r="AI110">
        <f>VLOOKUP($B110,$B$2:$AE$13369,COLUMN()*2-58,0)</f>
        <v>44</v>
      </c>
      <c r="AJ110">
        <f>VLOOKUP($B110,$B$2:$AE$13369,COLUMN()*2-58,0)</f>
        <v>44</v>
      </c>
      <c r="AK110">
        <f>VLOOKUP($B110,$B$2:$AE$13369,COLUMN()*2-58,0)</f>
        <v>45</v>
      </c>
      <c r="AL110">
        <f>VLOOKUP($B110,$B$2:$AE$13369,COLUMN()*2-58,0)</f>
        <v>46</v>
      </c>
      <c r="AM110">
        <f>VLOOKUP($B110,$B$2:$AE$13369,COLUMN()*2-58,0)</f>
        <v>44</v>
      </c>
      <c r="AN110">
        <f>VLOOKUP($B110,$B$2:$AE$13369,COLUMN()*2-58,0)</f>
        <v>43</v>
      </c>
      <c r="AO110">
        <f>VLOOKUP($B110,$B$2:$AE$13369,COLUMN()*2-58,0)</f>
        <v>42</v>
      </c>
      <c r="AP110">
        <f>VLOOKUP($B110,$B$2:$AE$13369,COLUMN()*2-58,0)</f>
        <v>45</v>
      </c>
      <c r="AQ110">
        <f>VLOOKUP($B110,$B$2:$AE$13369,COLUMN()*2-58,0)</f>
        <v>43</v>
      </c>
      <c r="AR110">
        <f>VLOOKUP($B110,$B$2:$AE$13369,COLUMN()*2-81,0)</f>
        <v>2.1800000000000002</v>
      </c>
      <c r="AS110">
        <f>VLOOKUP($B110,$B$2:$AE$13369,COLUMN()*2-81,0)</f>
        <v>2.6</v>
      </c>
      <c r="AT110">
        <f>VLOOKUP($B110,$B$2:$AE$13369,COLUMN()*2-81,0)</f>
        <v>2.75</v>
      </c>
      <c r="AU110">
        <f>VLOOKUP($B110,$B$2:$AE$13369,COLUMN()*2-81,0)</f>
        <v>2.6</v>
      </c>
      <c r="AV110">
        <f>VLOOKUP($B110,$B$2:$AE$13369,COLUMN()*2-81,0)</f>
        <v>2.62</v>
      </c>
      <c r="AW110">
        <f>VLOOKUP($B110,$B$2:$AE$13369,COLUMN()*2-81,0)</f>
        <v>2.81</v>
      </c>
      <c r="AX110">
        <f>VLOOKUP($B110,$B$2:$AE$13369,COLUMN()*2-81,0)</f>
        <v>2.97</v>
      </c>
      <c r="AY110">
        <f>VLOOKUP($B110,$B$2:$AE$13369,COLUMN()*2-81,0)</f>
        <v>2.39</v>
      </c>
      <c r="AZ110">
        <f>VLOOKUP($B110,$B$2:$AE$13369,COLUMN()*2-81,0)</f>
        <v>2.67</v>
      </c>
      <c r="BA110">
        <f>VLOOKUP($B110,$B$2:$AE$13369,COLUMN()*2-81,0)</f>
        <v>2.2999999999999998</v>
      </c>
      <c r="BB110">
        <f>VLOOKUP($B110,$B$2:$AE$13369,COLUMN()*2-81,0)</f>
        <v>2.96</v>
      </c>
      <c r="BC110">
        <f>VLOOKUP($B110,$B$2:$AE$13369,COLUMN()*2-81,0)</f>
        <v>2.1800000000000002</v>
      </c>
      <c r="BD110">
        <f>MAX(AR110:BC110)</f>
        <v>2.97</v>
      </c>
      <c r="BE110">
        <f>MAX(AF110:AQ110)</f>
        <v>46</v>
      </c>
      <c r="BF110">
        <f>SUM(AR110:BC110)</f>
        <v>31.030000000000005</v>
      </c>
      <c r="BG110">
        <f>SUM(AF110:AQ110)</f>
        <v>531</v>
      </c>
      <c r="BH110" t="b">
        <f>OR(AND(BD110-2.5-0.3*(E110-4.5)&gt;0,BE110&gt;44),AND(BG110&gt;399,IFERROR((BF110/BG110)&gt;0.055,FALSE)))</f>
        <v>1</v>
      </c>
      <c r="BI110" t="str">
        <f>A110&amp;E110</f>
        <v>F5.4</v>
      </c>
      <c r="BJ110" t="str">
        <f>A110&amp;ROUND(E110*2,0)/2&amp;F110</f>
        <v>F5.5Bournemouth</v>
      </c>
    </row>
    <row r="111" spans="1:62" x14ac:dyDescent="0.2">
      <c r="A111" t="s">
        <v>21</v>
      </c>
      <c r="B111">
        <v>27</v>
      </c>
      <c r="C111" t="s">
        <v>41</v>
      </c>
      <c r="D111">
        <v>5</v>
      </c>
      <c r="E111">
        <v>5</v>
      </c>
      <c r="F111" t="s">
        <v>30</v>
      </c>
      <c r="G111">
        <v>58</v>
      </c>
      <c r="H111">
        <v>3.29</v>
      </c>
      <c r="I111">
        <v>54</v>
      </c>
      <c r="J111">
        <v>2.82</v>
      </c>
      <c r="K111">
        <v>48</v>
      </c>
      <c r="L111">
        <v>2.2799999999999998</v>
      </c>
      <c r="M111">
        <v>48</v>
      </c>
      <c r="N111">
        <v>2.2799999999999998</v>
      </c>
      <c r="O111">
        <v>46</v>
      </c>
      <c r="P111">
        <v>2.3199999999999998</v>
      </c>
      <c r="Q111">
        <v>46</v>
      </c>
      <c r="R111">
        <v>2.15</v>
      </c>
      <c r="S111">
        <v>45</v>
      </c>
      <c r="T111">
        <v>2.37</v>
      </c>
      <c r="U111">
        <v>46</v>
      </c>
      <c r="V111">
        <v>2.2000000000000002</v>
      </c>
      <c r="W111">
        <v>45</v>
      </c>
      <c r="X111">
        <v>2.66</v>
      </c>
      <c r="Y111">
        <v>44</v>
      </c>
      <c r="Z111">
        <v>2.15</v>
      </c>
      <c r="AA111">
        <v>44</v>
      </c>
      <c r="AB111">
        <v>2.5</v>
      </c>
      <c r="AC111">
        <v>45</v>
      </c>
      <c r="AD111">
        <v>2.17</v>
      </c>
      <c r="AE111">
        <v>0</v>
      </c>
      <c r="AF111">
        <f>VLOOKUP($B111,$B$2:$AE$13369,COLUMN()*2-58,0)</f>
        <v>58</v>
      </c>
      <c r="AG111">
        <f>VLOOKUP($B111,$B$2:$AE$13369,COLUMN()*2-58,0)</f>
        <v>54</v>
      </c>
      <c r="AH111">
        <f>VLOOKUP($B111,$B$2:$AE$13369,COLUMN()*2-58,0)</f>
        <v>48</v>
      </c>
      <c r="AI111">
        <f>VLOOKUP($B111,$B$2:$AE$13369,COLUMN()*2-58,0)</f>
        <v>48</v>
      </c>
      <c r="AJ111">
        <f>VLOOKUP($B111,$B$2:$AE$13369,COLUMN()*2-58,0)</f>
        <v>46</v>
      </c>
      <c r="AK111">
        <f>VLOOKUP($B111,$B$2:$AE$13369,COLUMN()*2-58,0)</f>
        <v>46</v>
      </c>
      <c r="AL111">
        <f>VLOOKUP($B111,$B$2:$AE$13369,COLUMN()*2-58,0)</f>
        <v>45</v>
      </c>
      <c r="AM111">
        <f>VLOOKUP($B111,$B$2:$AE$13369,COLUMN()*2-58,0)</f>
        <v>46</v>
      </c>
      <c r="AN111">
        <f>VLOOKUP($B111,$B$2:$AE$13369,COLUMN()*2-58,0)</f>
        <v>45</v>
      </c>
      <c r="AO111">
        <f>VLOOKUP($B111,$B$2:$AE$13369,COLUMN()*2-58,0)</f>
        <v>44</v>
      </c>
      <c r="AP111">
        <f>VLOOKUP($B111,$B$2:$AE$13369,COLUMN()*2-58,0)</f>
        <v>44</v>
      </c>
      <c r="AQ111">
        <f>VLOOKUP($B111,$B$2:$AE$13369,COLUMN()*2-58,0)</f>
        <v>45</v>
      </c>
      <c r="AR111">
        <f>VLOOKUP($B111,$B$2:$AE$13369,COLUMN()*2-81,0)</f>
        <v>3.29</v>
      </c>
      <c r="AS111">
        <f>VLOOKUP($B111,$B$2:$AE$13369,COLUMN()*2-81,0)</f>
        <v>2.82</v>
      </c>
      <c r="AT111">
        <f>VLOOKUP($B111,$B$2:$AE$13369,COLUMN()*2-81,0)</f>
        <v>2.2799999999999998</v>
      </c>
      <c r="AU111">
        <f>VLOOKUP($B111,$B$2:$AE$13369,COLUMN()*2-81,0)</f>
        <v>2.2799999999999998</v>
      </c>
      <c r="AV111">
        <f>VLOOKUP($B111,$B$2:$AE$13369,COLUMN()*2-81,0)</f>
        <v>2.3199999999999998</v>
      </c>
      <c r="AW111">
        <f>VLOOKUP($B111,$B$2:$AE$13369,COLUMN()*2-81,0)</f>
        <v>2.15</v>
      </c>
      <c r="AX111">
        <f>VLOOKUP($B111,$B$2:$AE$13369,COLUMN()*2-81,0)</f>
        <v>2.37</v>
      </c>
      <c r="AY111">
        <f>VLOOKUP($B111,$B$2:$AE$13369,COLUMN()*2-81,0)</f>
        <v>2.2000000000000002</v>
      </c>
      <c r="AZ111">
        <f>VLOOKUP($B111,$B$2:$AE$13369,COLUMN()*2-81,0)</f>
        <v>2.66</v>
      </c>
      <c r="BA111">
        <f>VLOOKUP($B111,$B$2:$AE$13369,COLUMN()*2-81,0)</f>
        <v>2.15</v>
      </c>
      <c r="BB111">
        <f>VLOOKUP($B111,$B$2:$AE$13369,COLUMN()*2-81,0)</f>
        <v>2.5</v>
      </c>
      <c r="BC111">
        <f>VLOOKUP($B111,$B$2:$AE$13369,COLUMN()*2-81,0)</f>
        <v>2.17</v>
      </c>
      <c r="BD111">
        <f>MAX(AR111:BC111)</f>
        <v>3.29</v>
      </c>
      <c r="BE111">
        <f>MAX(AF111:AQ111)</f>
        <v>58</v>
      </c>
      <c r="BF111">
        <f>SUM(AR111:BC111)</f>
        <v>29.189999999999998</v>
      </c>
      <c r="BG111">
        <f>SUM(AF111:AQ111)</f>
        <v>569</v>
      </c>
      <c r="BH111" t="b">
        <f>OR(AND(BD111-2.5-0.3*(E111-4.5)&gt;0,BE111&gt;44),AND(BG111&gt;399,IFERROR((BF111/BG111)&gt;0.055,FALSE)))</f>
        <v>1</v>
      </c>
      <c r="BI111" t="str">
        <f>A111&amp;E111</f>
        <v>F5</v>
      </c>
      <c r="BJ111" t="str">
        <f>A111&amp;ROUND(E111*2,0)/2&amp;F111</f>
        <v>F5Southampton</v>
      </c>
    </row>
    <row r="112" spans="1:62" x14ac:dyDescent="0.2">
      <c r="A112" t="s">
        <v>21</v>
      </c>
      <c r="B112">
        <v>389</v>
      </c>
      <c r="C112" t="s">
        <v>280</v>
      </c>
      <c r="D112">
        <v>6.7</v>
      </c>
      <c r="E112">
        <v>6.7</v>
      </c>
      <c r="F112" t="s">
        <v>157</v>
      </c>
      <c r="G112">
        <v>35</v>
      </c>
      <c r="H112">
        <v>2.02</v>
      </c>
      <c r="I112">
        <v>38</v>
      </c>
      <c r="J112">
        <v>2.5499999999999998</v>
      </c>
      <c r="K112">
        <v>40</v>
      </c>
      <c r="L112">
        <v>2.58</v>
      </c>
      <c r="M112">
        <v>39</v>
      </c>
      <c r="N112">
        <v>2.5099999999999998</v>
      </c>
      <c r="O112">
        <v>38</v>
      </c>
      <c r="P112">
        <v>1.73</v>
      </c>
      <c r="Q112">
        <v>40</v>
      </c>
      <c r="R112">
        <v>2.41</v>
      </c>
      <c r="S112">
        <v>39</v>
      </c>
      <c r="T112">
        <v>1.75</v>
      </c>
      <c r="U112">
        <v>39</v>
      </c>
      <c r="V112">
        <v>2.48</v>
      </c>
      <c r="W112">
        <v>41</v>
      </c>
      <c r="X112">
        <v>2.42</v>
      </c>
      <c r="Y112">
        <v>42</v>
      </c>
      <c r="Z112">
        <v>2.52</v>
      </c>
      <c r="AA112">
        <v>42</v>
      </c>
      <c r="AB112">
        <v>1.95</v>
      </c>
      <c r="AC112">
        <v>39</v>
      </c>
      <c r="AD112">
        <v>2.75</v>
      </c>
      <c r="AE112">
        <v>0</v>
      </c>
      <c r="AF112">
        <f>VLOOKUP($B112,$B$2:$AE$13369,COLUMN()*2-58,0)</f>
        <v>35</v>
      </c>
      <c r="AG112">
        <f>VLOOKUP($B112,$B$2:$AE$13369,COLUMN()*2-58,0)</f>
        <v>38</v>
      </c>
      <c r="AH112">
        <f>VLOOKUP($B112,$B$2:$AE$13369,COLUMN()*2-58,0)</f>
        <v>40</v>
      </c>
      <c r="AI112">
        <f>VLOOKUP($B112,$B$2:$AE$13369,COLUMN()*2-58,0)</f>
        <v>39</v>
      </c>
      <c r="AJ112">
        <f>VLOOKUP($B112,$B$2:$AE$13369,COLUMN()*2-58,0)</f>
        <v>38</v>
      </c>
      <c r="AK112">
        <f>VLOOKUP($B112,$B$2:$AE$13369,COLUMN()*2-58,0)</f>
        <v>40</v>
      </c>
      <c r="AL112">
        <f>VLOOKUP($B112,$B$2:$AE$13369,COLUMN()*2-58,0)</f>
        <v>39</v>
      </c>
      <c r="AM112">
        <f>VLOOKUP($B112,$B$2:$AE$13369,COLUMN()*2-58,0)</f>
        <v>39</v>
      </c>
      <c r="AN112">
        <f>VLOOKUP($B112,$B$2:$AE$13369,COLUMN()*2-58,0)</f>
        <v>41</v>
      </c>
      <c r="AO112">
        <f>VLOOKUP($B112,$B$2:$AE$13369,COLUMN()*2-58,0)</f>
        <v>42</v>
      </c>
      <c r="AP112">
        <f>VLOOKUP($B112,$B$2:$AE$13369,COLUMN()*2-58,0)</f>
        <v>42</v>
      </c>
      <c r="AQ112">
        <f>VLOOKUP($B112,$B$2:$AE$13369,COLUMN()*2-58,0)</f>
        <v>39</v>
      </c>
      <c r="AR112">
        <f>VLOOKUP($B112,$B$2:$AE$13369,COLUMN()*2-81,0)</f>
        <v>2.02</v>
      </c>
      <c r="AS112">
        <f>VLOOKUP($B112,$B$2:$AE$13369,COLUMN()*2-81,0)</f>
        <v>2.5499999999999998</v>
      </c>
      <c r="AT112">
        <f>VLOOKUP($B112,$B$2:$AE$13369,COLUMN()*2-81,0)</f>
        <v>2.58</v>
      </c>
      <c r="AU112">
        <f>VLOOKUP($B112,$B$2:$AE$13369,COLUMN()*2-81,0)</f>
        <v>2.5099999999999998</v>
      </c>
      <c r="AV112">
        <f>VLOOKUP($B112,$B$2:$AE$13369,COLUMN()*2-81,0)</f>
        <v>1.73</v>
      </c>
      <c r="AW112">
        <f>VLOOKUP($B112,$B$2:$AE$13369,COLUMN()*2-81,0)</f>
        <v>2.41</v>
      </c>
      <c r="AX112">
        <f>VLOOKUP($B112,$B$2:$AE$13369,COLUMN()*2-81,0)</f>
        <v>1.75</v>
      </c>
      <c r="AY112">
        <f>VLOOKUP($B112,$B$2:$AE$13369,COLUMN()*2-81,0)</f>
        <v>2.48</v>
      </c>
      <c r="AZ112">
        <f>VLOOKUP($B112,$B$2:$AE$13369,COLUMN()*2-81,0)</f>
        <v>2.42</v>
      </c>
      <c r="BA112">
        <f>VLOOKUP($B112,$B$2:$AE$13369,COLUMN()*2-81,0)</f>
        <v>2.52</v>
      </c>
      <c r="BB112">
        <f>VLOOKUP($B112,$B$2:$AE$13369,COLUMN()*2-81,0)</f>
        <v>1.95</v>
      </c>
      <c r="BC112">
        <f>VLOOKUP($B112,$B$2:$AE$13369,COLUMN()*2-81,0)</f>
        <v>2.75</v>
      </c>
      <c r="BD112">
        <f>MAX(AR112:BC112)</f>
        <v>2.75</v>
      </c>
      <c r="BE112">
        <f>MAX(AF112:AQ112)</f>
        <v>42</v>
      </c>
      <c r="BF112">
        <f>SUM(AR112:BC112)</f>
        <v>27.67</v>
      </c>
      <c r="BG112">
        <f>SUM(AF112:AQ112)</f>
        <v>472</v>
      </c>
      <c r="BH112" t="b">
        <f>OR(AND(BD112-2.5-0.3*(E112-4.5)&gt;0,BE112&gt;44),AND(BG112&gt;399,IFERROR((BF112/BG112)&gt;0.055,FALSE)))</f>
        <v>1</v>
      </c>
      <c r="BI112" t="str">
        <f>A112&amp;E112</f>
        <v>F6.7</v>
      </c>
      <c r="BJ112" t="str">
        <f>A112&amp;ROUND(E112*2,0)/2&amp;F112</f>
        <v>F6.5Man Utd</v>
      </c>
    </row>
    <row r="113" spans="1:62" x14ac:dyDescent="0.2">
      <c r="A113" t="s">
        <v>21</v>
      </c>
      <c r="B113">
        <v>512</v>
      </c>
      <c r="C113" t="s">
        <v>469</v>
      </c>
      <c r="D113">
        <v>5.4</v>
      </c>
      <c r="E113">
        <v>5.4</v>
      </c>
      <c r="F113" t="s">
        <v>163</v>
      </c>
      <c r="G113">
        <v>70</v>
      </c>
      <c r="H113">
        <v>3.03</v>
      </c>
      <c r="I113">
        <v>57</v>
      </c>
      <c r="J113">
        <v>2.98</v>
      </c>
      <c r="K113">
        <v>42</v>
      </c>
      <c r="L113">
        <v>1.91</v>
      </c>
      <c r="M113">
        <v>42</v>
      </c>
      <c r="N113">
        <v>1.81</v>
      </c>
      <c r="O113">
        <v>42</v>
      </c>
      <c r="P113">
        <v>2.14</v>
      </c>
      <c r="Q113">
        <v>44</v>
      </c>
      <c r="R113">
        <v>2.52</v>
      </c>
      <c r="S113">
        <v>44</v>
      </c>
      <c r="T113">
        <v>2.08</v>
      </c>
      <c r="U113">
        <v>42</v>
      </c>
      <c r="V113">
        <v>2.1800000000000002</v>
      </c>
      <c r="W113">
        <v>41</v>
      </c>
      <c r="X113">
        <v>2.15</v>
      </c>
      <c r="Y113">
        <v>42</v>
      </c>
      <c r="Z113">
        <v>1.87</v>
      </c>
      <c r="AA113">
        <v>42</v>
      </c>
      <c r="AB113">
        <v>1.58</v>
      </c>
      <c r="AC113">
        <v>42</v>
      </c>
      <c r="AD113">
        <v>2.2200000000000002</v>
      </c>
      <c r="AE113">
        <v>0</v>
      </c>
      <c r="AF113">
        <f>VLOOKUP($B113,$B$2:$AE$13369,COLUMN()*2-58,0)</f>
        <v>70</v>
      </c>
      <c r="AG113">
        <f>VLOOKUP($B113,$B$2:$AE$13369,COLUMN()*2-58,0)</f>
        <v>57</v>
      </c>
      <c r="AH113">
        <f>VLOOKUP($B113,$B$2:$AE$13369,COLUMN()*2-58,0)</f>
        <v>42</v>
      </c>
      <c r="AI113">
        <f>VLOOKUP($B113,$B$2:$AE$13369,COLUMN()*2-58,0)</f>
        <v>42</v>
      </c>
      <c r="AJ113">
        <f>VLOOKUP($B113,$B$2:$AE$13369,COLUMN()*2-58,0)</f>
        <v>42</v>
      </c>
      <c r="AK113">
        <f>VLOOKUP($B113,$B$2:$AE$13369,COLUMN()*2-58,0)</f>
        <v>44</v>
      </c>
      <c r="AL113">
        <f>VLOOKUP($B113,$B$2:$AE$13369,COLUMN()*2-58,0)</f>
        <v>44</v>
      </c>
      <c r="AM113">
        <f>VLOOKUP($B113,$B$2:$AE$13369,COLUMN()*2-58,0)</f>
        <v>42</v>
      </c>
      <c r="AN113">
        <f>VLOOKUP($B113,$B$2:$AE$13369,COLUMN()*2-58,0)</f>
        <v>41</v>
      </c>
      <c r="AO113">
        <f>VLOOKUP($B113,$B$2:$AE$13369,COLUMN()*2-58,0)</f>
        <v>42</v>
      </c>
      <c r="AP113">
        <f>VLOOKUP($B113,$B$2:$AE$13369,COLUMN()*2-58,0)</f>
        <v>42</v>
      </c>
      <c r="AQ113">
        <f>VLOOKUP($B113,$B$2:$AE$13369,COLUMN()*2-58,0)</f>
        <v>42</v>
      </c>
      <c r="AR113">
        <f>VLOOKUP($B113,$B$2:$AE$13369,COLUMN()*2-81,0)</f>
        <v>3.03</v>
      </c>
      <c r="AS113">
        <f>VLOOKUP($B113,$B$2:$AE$13369,COLUMN()*2-81,0)</f>
        <v>2.98</v>
      </c>
      <c r="AT113">
        <f>VLOOKUP($B113,$B$2:$AE$13369,COLUMN()*2-81,0)</f>
        <v>1.91</v>
      </c>
      <c r="AU113">
        <f>VLOOKUP($B113,$B$2:$AE$13369,COLUMN()*2-81,0)</f>
        <v>1.81</v>
      </c>
      <c r="AV113">
        <f>VLOOKUP($B113,$B$2:$AE$13369,COLUMN()*2-81,0)</f>
        <v>2.14</v>
      </c>
      <c r="AW113">
        <f>VLOOKUP($B113,$B$2:$AE$13369,COLUMN()*2-81,0)</f>
        <v>2.52</v>
      </c>
      <c r="AX113">
        <f>VLOOKUP($B113,$B$2:$AE$13369,COLUMN()*2-81,0)</f>
        <v>2.08</v>
      </c>
      <c r="AY113">
        <f>VLOOKUP($B113,$B$2:$AE$13369,COLUMN()*2-81,0)</f>
        <v>2.1800000000000002</v>
      </c>
      <c r="AZ113">
        <f>VLOOKUP($B113,$B$2:$AE$13369,COLUMN()*2-81,0)</f>
        <v>2.15</v>
      </c>
      <c r="BA113">
        <f>VLOOKUP($B113,$B$2:$AE$13369,COLUMN()*2-81,0)</f>
        <v>1.87</v>
      </c>
      <c r="BB113">
        <f>VLOOKUP($B113,$B$2:$AE$13369,COLUMN()*2-81,0)</f>
        <v>1.58</v>
      </c>
      <c r="BC113">
        <f>VLOOKUP($B113,$B$2:$AE$13369,COLUMN()*2-81,0)</f>
        <v>2.2200000000000002</v>
      </c>
      <c r="BD113">
        <f>MAX(AR113:BC113)</f>
        <v>3.03</v>
      </c>
      <c r="BE113">
        <f>MAX(AF113:AQ113)</f>
        <v>70</v>
      </c>
      <c r="BF113">
        <f>SUM(AR113:BC113)</f>
        <v>26.47</v>
      </c>
      <c r="BG113">
        <f>SUM(AF113:AQ113)</f>
        <v>550</v>
      </c>
      <c r="BH113" t="b">
        <f>OR(AND(BD113-2.5-0.3*(E113-4.5)&gt;0,BE113&gt;44),AND(BG113&gt;399,IFERROR((BF113/BG113)&gt;0.055,FALSE)))</f>
        <v>1</v>
      </c>
      <c r="BI113" t="str">
        <f>A113&amp;E113</f>
        <v>F5.4</v>
      </c>
      <c r="BJ113" t="str">
        <f>A113&amp;ROUND(E113*2,0)/2&amp;F113</f>
        <v>F5.5West Ham</v>
      </c>
    </row>
    <row r="114" spans="1:62" x14ac:dyDescent="0.2">
      <c r="A114" t="s">
        <v>21</v>
      </c>
      <c r="B114">
        <v>107</v>
      </c>
      <c r="C114" t="s">
        <v>452</v>
      </c>
      <c r="D114">
        <v>5.9</v>
      </c>
      <c r="E114">
        <v>5.9</v>
      </c>
      <c r="F114" t="s">
        <v>65</v>
      </c>
      <c r="G114">
        <v>0</v>
      </c>
      <c r="H114">
        <v>0</v>
      </c>
      <c r="I114">
        <v>0</v>
      </c>
      <c r="J114">
        <v>0</v>
      </c>
      <c r="K114">
        <v>24</v>
      </c>
      <c r="L114">
        <v>1.26</v>
      </c>
      <c r="M114">
        <v>46</v>
      </c>
      <c r="N114">
        <v>2.94</v>
      </c>
      <c r="O114">
        <v>56</v>
      </c>
      <c r="P114">
        <v>2.54</v>
      </c>
      <c r="Q114">
        <v>53</v>
      </c>
      <c r="R114">
        <v>2.84</v>
      </c>
      <c r="S114">
        <v>56</v>
      </c>
      <c r="T114">
        <v>2.4700000000000002</v>
      </c>
      <c r="U114">
        <v>56</v>
      </c>
      <c r="V114">
        <v>3.08</v>
      </c>
      <c r="W114">
        <v>57</v>
      </c>
      <c r="X114">
        <v>2.63</v>
      </c>
      <c r="Y114">
        <v>56</v>
      </c>
      <c r="Z114">
        <v>2.41</v>
      </c>
      <c r="AA114">
        <v>57</v>
      </c>
      <c r="AB114">
        <v>3.12</v>
      </c>
      <c r="AC114">
        <v>55</v>
      </c>
      <c r="AD114">
        <v>2.38</v>
      </c>
      <c r="AE114">
        <v>0</v>
      </c>
      <c r="AF114">
        <f>VLOOKUP($B114,$B$2:$AE$13369,COLUMN()*2-58,0)</f>
        <v>0</v>
      </c>
      <c r="AG114">
        <f>VLOOKUP($B114,$B$2:$AE$13369,COLUMN()*2-58,0)</f>
        <v>0</v>
      </c>
      <c r="AH114">
        <f>VLOOKUP($B114,$B$2:$AE$13369,COLUMN()*2-58,0)</f>
        <v>24</v>
      </c>
      <c r="AI114">
        <f>VLOOKUP($B114,$B$2:$AE$13369,COLUMN()*2-58,0)</f>
        <v>46</v>
      </c>
      <c r="AJ114">
        <f>VLOOKUP($B114,$B$2:$AE$13369,COLUMN()*2-58,0)</f>
        <v>56</v>
      </c>
      <c r="AK114">
        <f>VLOOKUP($B114,$B$2:$AE$13369,COLUMN()*2-58,0)</f>
        <v>53</v>
      </c>
      <c r="AL114">
        <f>VLOOKUP($B114,$B$2:$AE$13369,COLUMN()*2-58,0)</f>
        <v>56</v>
      </c>
      <c r="AM114">
        <f>VLOOKUP($B114,$B$2:$AE$13369,COLUMN()*2-58,0)</f>
        <v>56</v>
      </c>
      <c r="AN114">
        <f>VLOOKUP($B114,$B$2:$AE$13369,COLUMN()*2-58,0)</f>
        <v>57</v>
      </c>
      <c r="AO114">
        <f>VLOOKUP($B114,$B$2:$AE$13369,COLUMN()*2-58,0)</f>
        <v>56</v>
      </c>
      <c r="AP114">
        <f>VLOOKUP($B114,$B$2:$AE$13369,COLUMN()*2-58,0)</f>
        <v>57</v>
      </c>
      <c r="AQ114">
        <f>VLOOKUP($B114,$B$2:$AE$13369,COLUMN()*2-58,0)</f>
        <v>55</v>
      </c>
      <c r="AR114">
        <f>VLOOKUP($B114,$B$2:$AE$13369,COLUMN()*2-81,0)</f>
        <v>0</v>
      </c>
      <c r="AS114">
        <f>VLOOKUP($B114,$B$2:$AE$13369,COLUMN()*2-81,0)</f>
        <v>0</v>
      </c>
      <c r="AT114">
        <f>VLOOKUP($B114,$B$2:$AE$13369,COLUMN()*2-81,0)</f>
        <v>1.26</v>
      </c>
      <c r="AU114">
        <f>VLOOKUP($B114,$B$2:$AE$13369,COLUMN()*2-81,0)</f>
        <v>2.94</v>
      </c>
      <c r="AV114">
        <f>VLOOKUP($B114,$B$2:$AE$13369,COLUMN()*2-81,0)</f>
        <v>2.54</v>
      </c>
      <c r="AW114">
        <f>VLOOKUP($B114,$B$2:$AE$13369,COLUMN()*2-81,0)</f>
        <v>2.84</v>
      </c>
      <c r="AX114">
        <f>VLOOKUP($B114,$B$2:$AE$13369,COLUMN()*2-81,0)</f>
        <v>2.4700000000000002</v>
      </c>
      <c r="AY114">
        <f>VLOOKUP($B114,$B$2:$AE$13369,COLUMN()*2-81,0)</f>
        <v>3.08</v>
      </c>
      <c r="AZ114">
        <f>VLOOKUP($B114,$B$2:$AE$13369,COLUMN()*2-81,0)</f>
        <v>2.63</v>
      </c>
      <c r="BA114">
        <f>VLOOKUP($B114,$B$2:$AE$13369,COLUMN()*2-81,0)</f>
        <v>2.41</v>
      </c>
      <c r="BB114">
        <f>VLOOKUP($B114,$B$2:$AE$13369,COLUMN()*2-81,0)</f>
        <v>3.12</v>
      </c>
      <c r="BC114">
        <f>VLOOKUP($B114,$B$2:$AE$13369,COLUMN()*2-81,0)</f>
        <v>2.38</v>
      </c>
      <c r="BD114">
        <f>MAX(AR114:BC114)</f>
        <v>3.12</v>
      </c>
      <c r="BE114">
        <f>MAX(AF114:AQ114)</f>
        <v>57</v>
      </c>
      <c r="BF114">
        <f>SUM(AR114:BC114)</f>
        <v>25.67</v>
      </c>
      <c r="BG114">
        <f>SUM(AF114:AQ114)</f>
        <v>516</v>
      </c>
      <c r="BH114" t="b">
        <f>OR(AND(BD114-2.5-0.3*(E114-4.5)&gt;0,BE114&gt;44),AND(BG114&gt;399,IFERROR((BF114/BG114)&gt;0.055,FALSE)))</f>
        <v>1</v>
      </c>
      <c r="BI114" t="str">
        <f>A114&amp;E114</f>
        <v>F5.9</v>
      </c>
      <c r="BJ114" t="str">
        <f>A114&amp;ROUND(E114*2,0)/2&amp;F114</f>
        <v>F6Brentford</v>
      </c>
    </row>
    <row r="115" spans="1:62" x14ac:dyDescent="0.2">
      <c r="A115" t="s">
        <v>21</v>
      </c>
      <c r="B115">
        <v>497</v>
      </c>
      <c r="C115" t="s">
        <v>468</v>
      </c>
      <c r="D115">
        <v>6.8</v>
      </c>
      <c r="E115">
        <v>6.8</v>
      </c>
      <c r="F115" t="s">
        <v>62</v>
      </c>
      <c r="G115">
        <v>46</v>
      </c>
      <c r="H115">
        <v>2.77</v>
      </c>
      <c r="I115">
        <v>36</v>
      </c>
      <c r="J115">
        <v>2.6</v>
      </c>
      <c r="K115">
        <v>30</v>
      </c>
      <c r="L115">
        <v>1.42</v>
      </c>
      <c r="M115">
        <v>33</v>
      </c>
      <c r="N115">
        <v>2.14</v>
      </c>
      <c r="O115">
        <v>32</v>
      </c>
      <c r="P115">
        <v>1.93</v>
      </c>
      <c r="Q115">
        <v>34</v>
      </c>
      <c r="R115">
        <v>2.0699999999999998</v>
      </c>
      <c r="S115">
        <v>33</v>
      </c>
      <c r="T115">
        <v>2.29</v>
      </c>
      <c r="U115">
        <v>34</v>
      </c>
      <c r="V115">
        <v>1.88</v>
      </c>
      <c r="W115">
        <v>34</v>
      </c>
      <c r="X115">
        <v>1.95</v>
      </c>
      <c r="Y115">
        <v>33</v>
      </c>
      <c r="Z115">
        <v>2.46</v>
      </c>
      <c r="AA115">
        <v>32</v>
      </c>
      <c r="AB115">
        <v>2.14</v>
      </c>
      <c r="AC115">
        <v>33</v>
      </c>
      <c r="AD115">
        <v>1.58</v>
      </c>
      <c r="AE115">
        <v>0</v>
      </c>
      <c r="AF115">
        <f>VLOOKUP($B115,$B$2:$AE$13369,COLUMN()*2-58,0)</f>
        <v>46</v>
      </c>
      <c r="AG115">
        <f>VLOOKUP($B115,$B$2:$AE$13369,COLUMN()*2-58,0)</f>
        <v>36</v>
      </c>
      <c r="AH115">
        <f>VLOOKUP($B115,$B$2:$AE$13369,COLUMN()*2-58,0)</f>
        <v>30</v>
      </c>
      <c r="AI115">
        <f>VLOOKUP($B115,$B$2:$AE$13369,COLUMN()*2-58,0)</f>
        <v>33</v>
      </c>
      <c r="AJ115">
        <f>VLOOKUP($B115,$B$2:$AE$13369,COLUMN()*2-58,0)</f>
        <v>32</v>
      </c>
      <c r="AK115">
        <f>VLOOKUP($B115,$B$2:$AE$13369,COLUMN()*2-58,0)</f>
        <v>34</v>
      </c>
      <c r="AL115">
        <f>VLOOKUP($B115,$B$2:$AE$13369,COLUMN()*2-58,0)</f>
        <v>33</v>
      </c>
      <c r="AM115">
        <f>VLOOKUP($B115,$B$2:$AE$13369,COLUMN()*2-58,0)</f>
        <v>34</v>
      </c>
      <c r="AN115">
        <f>VLOOKUP($B115,$B$2:$AE$13369,COLUMN()*2-58,0)</f>
        <v>34</v>
      </c>
      <c r="AO115">
        <f>VLOOKUP($B115,$B$2:$AE$13369,COLUMN()*2-58,0)</f>
        <v>33</v>
      </c>
      <c r="AP115">
        <f>VLOOKUP($B115,$B$2:$AE$13369,COLUMN()*2-58,0)</f>
        <v>32</v>
      </c>
      <c r="AQ115">
        <f>VLOOKUP($B115,$B$2:$AE$13369,COLUMN()*2-58,0)</f>
        <v>33</v>
      </c>
      <c r="AR115">
        <f>VLOOKUP($B115,$B$2:$AE$13369,COLUMN()*2-81,0)</f>
        <v>2.77</v>
      </c>
      <c r="AS115">
        <f>VLOOKUP($B115,$B$2:$AE$13369,COLUMN()*2-81,0)</f>
        <v>2.6</v>
      </c>
      <c r="AT115">
        <f>VLOOKUP($B115,$B$2:$AE$13369,COLUMN()*2-81,0)</f>
        <v>1.42</v>
      </c>
      <c r="AU115">
        <f>VLOOKUP($B115,$B$2:$AE$13369,COLUMN()*2-81,0)</f>
        <v>2.14</v>
      </c>
      <c r="AV115">
        <f>VLOOKUP($B115,$B$2:$AE$13369,COLUMN()*2-81,0)</f>
        <v>1.93</v>
      </c>
      <c r="AW115">
        <f>VLOOKUP($B115,$B$2:$AE$13369,COLUMN()*2-81,0)</f>
        <v>2.0699999999999998</v>
      </c>
      <c r="AX115">
        <f>VLOOKUP($B115,$B$2:$AE$13369,COLUMN()*2-81,0)</f>
        <v>2.29</v>
      </c>
      <c r="AY115">
        <f>VLOOKUP($B115,$B$2:$AE$13369,COLUMN()*2-81,0)</f>
        <v>1.88</v>
      </c>
      <c r="AZ115">
        <f>VLOOKUP($B115,$B$2:$AE$13369,COLUMN()*2-81,0)</f>
        <v>1.95</v>
      </c>
      <c r="BA115">
        <f>VLOOKUP($B115,$B$2:$AE$13369,COLUMN()*2-81,0)</f>
        <v>2.46</v>
      </c>
      <c r="BB115">
        <f>VLOOKUP($B115,$B$2:$AE$13369,COLUMN()*2-81,0)</f>
        <v>2.14</v>
      </c>
      <c r="BC115">
        <f>VLOOKUP($B115,$B$2:$AE$13369,COLUMN()*2-81,0)</f>
        <v>1.58</v>
      </c>
      <c r="BD115">
        <f>MAX(AR115:BC115)</f>
        <v>2.77</v>
      </c>
      <c r="BE115">
        <f>MAX(AF115:AQ115)</f>
        <v>46</v>
      </c>
      <c r="BF115">
        <f>SUM(AR115:BC115)</f>
        <v>25.229999999999997</v>
      </c>
      <c r="BG115">
        <f>SUM(AF115:AQ115)</f>
        <v>410</v>
      </c>
      <c r="BH115" t="b">
        <f>OR(AND(BD115-2.5-0.3*(E115-4.5)&gt;0,BE115&gt;44),AND(BG115&gt;399,IFERROR((BF115/BG115)&gt;0.055,FALSE)))</f>
        <v>1</v>
      </c>
      <c r="BI115" t="str">
        <f>A115&amp;E115</f>
        <v>F6.8</v>
      </c>
      <c r="BJ115" t="str">
        <f>A115&amp;ROUND(E115*2,0)/2&amp;F115</f>
        <v>F7Spurs</v>
      </c>
    </row>
    <row r="116" spans="1:62" x14ac:dyDescent="0.2">
      <c r="A116" t="s">
        <v>21</v>
      </c>
      <c r="B116">
        <v>589</v>
      </c>
      <c r="C116" t="s">
        <v>209</v>
      </c>
      <c r="D116">
        <v>6.7</v>
      </c>
      <c r="E116">
        <v>6.7</v>
      </c>
      <c r="F116" t="s">
        <v>163</v>
      </c>
      <c r="G116">
        <v>15</v>
      </c>
      <c r="H116">
        <v>0.9</v>
      </c>
      <c r="I116">
        <v>34</v>
      </c>
      <c r="J116">
        <v>2.29</v>
      </c>
      <c r="K116">
        <v>36</v>
      </c>
      <c r="L116">
        <v>2</v>
      </c>
      <c r="M116">
        <v>38</v>
      </c>
      <c r="N116">
        <v>1.93</v>
      </c>
      <c r="O116">
        <v>36</v>
      </c>
      <c r="P116">
        <v>2.27</v>
      </c>
      <c r="Q116">
        <v>37</v>
      </c>
      <c r="R116">
        <v>2.66</v>
      </c>
      <c r="S116">
        <v>37</v>
      </c>
      <c r="T116">
        <v>2.0699999999999998</v>
      </c>
      <c r="U116">
        <v>37</v>
      </c>
      <c r="V116">
        <v>2.2999999999999998</v>
      </c>
      <c r="W116">
        <v>36</v>
      </c>
      <c r="X116">
        <v>2.29</v>
      </c>
      <c r="Y116">
        <v>38</v>
      </c>
      <c r="Z116">
        <v>1.97</v>
      </c>
      <c r="AA116">
        <v>39</v>
      </c>
      <c r="AB116">
        <v>1.72</v>
      </c>
      <c r="AC116">
        <v>36</v>
      </c>
      <c r="AD116">
        <v>2.27</v>
      </c>
      <c r="AE116">
        <v>0</v>
      </c>
      <c r="AF116">
        <f>VLOOKUP($B116,$B$2:$AE$13369,COLUMN()*2-58,0)</f>
        <v>15</v>
      </c>
      <c r="AG116">
        <f>VLOOKUP($B116,$B$2:$AE$13369,COLUMN()*2-58,0)</f>
        <v>34</v>
      </c>
      <c r="AH116">
        <f>VLOOKUP($B116,$B$2:$AE$13369,COLUMN()*2-58,0)</f>
        <v>36</v>
      </c>
      <c r="AI116">
        <f>VLOOKUP($B116,$B$2:$AE$13369,COLUMN()*2-58,0)</f>
        <v>38</v>
      </c>
      <c r="AJ116">
        <f>VLOOKUP($B116,$B$2:$AE$13369,COLUMN()*2-58,0)</f>
        <v>36</v>
      </c>
      <c r="AK116">
        <f>VLOOKUP($B116,$B$2:$AE$13369,COLUMN()*2-58,0)</f>
        <v>37</v>
      </c>
      <c r="AL116">
        <f>VLOOKUP($B116,$B$2:$AE$13369,COLUMN()*2-58,0)</f>
        <v>37</v>
      </c>
      <c r="AM116">
        <f>VLOOKUP($B116,$B$2:$AE$13369,COLUMN()*2-58,0)</f>
        <v>37</v>
      </c>
      <c r="AN116">
        <f>VLOOKUP($B116,$B$2:$AE$13369,COLUMN()*2-58,0)</f>
        <v>36</v>
      </c>
      <c r="AO116">
        <f>VLOOKUP($B116,$B$2:$AE$13369,COLUMN()*2-58,0)</f>
        <v>38</v>
      </c>
      <c r="AP116">
        <f>VLOOKUP($B116,$B$2:$AE$13369,COLUMN()*2-58,0)</f>
        <v>39</v>
      </c>
      <c r="AQ116">
        <f>VLOOKUP($B116,$B$2:$AE$13369,COLUMN()*2-58,0)</f>
        <v>36</v>
      </c>
      <c r="AR116">
        <f>VLOOKUP($B116,$B$2:$AE$13369,COLUMN()*2-81,0)</f>
        <v>0.9</v>
      </c>
      <c r="AS116">
        <f>VLOOKUP($B116,$B$2:$AE$13369,COLUMN()*2-81,0)</f>
        <v>2.29</v>
      </c>
      <c r="AT116">
        <f>VLOOKUP($B116,$B$2:$AE$13369,COLUMN()*2-81,0)</f>
        <v>2</v>
      </c>
      <c r="AU116">
        <f>VLOOKUP($B116,$B$2:$AE$13369,COLUMN()*2-81,0)</f>
        <v>1.93</v>
      </c>
      <c r="AV116">
        <f>VLOOKUP($B116,$B$2:$AE$13369,COLUMN()*2-81,0)</f>
        <v>2.27</v>
      </c>
      <c r="AW116">
        <f>VLOOKUP($B116,$B$2:$AE$13369,COLUMN()*2-81,0)</f>
        <v>2.66</v>
      </c>
      <c r="AX116">
        <f>VLOOKUP($B116,$B$2:$AE$13369,COLUMN()*2-81,0)</f>
        <v>2.0699999999999998</v>
      </c>
      <c r="AY116">
        <f>VLOOKUP($B116,$B$2:$AE$13369,COLUMN()*2-81,0)</f>
        <v>2.2999999999999998</v>
      </c>
      <c r="AZ116">
        <f>VLOOKUP($B116,$B$2:$AE$13369,COLUMN()*2-81,0)</f>
        <v>2.29</v>
      </c>
      <c r="BA116">
        <f>VLOOKUP($B116,$B$2:$AE$13369,COLUMN()*2-81,0)</f>
        <v>1.97</v>
      </c>
      <c r="BB116">
        <f>VLOOKUP($B116,$B$2:$AE$13369,COLUMN()*2-81,0)</f>
        <v>1.72</v>
      </c>
      <c r="BC116">
        <f>VLOOKUP($B116,$B$2:$AE$13369,COLUMN()*2-81,0)</f>
        <v>2.27</v>
      </c>
      <c r="BD116">
        <f>MAX(AR116:BC116)</f>
        <v>2.66</v>
      </c>
      <c r="BE116">
        <f>MAX(AF116:AQ116)</f>
        <v>39</v>
      </c>
      <c r="BF116">
        <f>SUM(AR116:BC116)</f>
        <v>24.669999999999995</v>
      </c>
      <c r="BG116">
        <f>SUM(AF116:AQ116)</f>
        <v>419</v>
      </c>
      <c r="BH116" t="b">
        <f>OR(AND(BD116-2.5-0.3*(E116-4.5)&gt;0,BE116&gt;44),AND(BG116&gt;399,IFERROR((BF116/BG116)&gt;0.055,FALSE)))</f>
        <v>1</v>
      </c>
      <c r="BI116" t="str">
        <f>A116&amp;E116</f>
        <v>F6.7</v>
      </c>
      <c r="BJ116" t="str">
        <f>A116&amp;ROUND(E116*2,0)/2&amp;F116</f>
        <v>F6.5West Ham</v>
      </c>
    </row>
    <row r="117" spans="1:62" x14ac:dyDescent="0.2">
      <c r="A117" t="s">
        <v>21</v>
      </c>
      <c r="B117">
        <v>289</v>
      </c>
      <c r="C117" t="s">
        <v>128</v>
      </c>
      <c r="D117">
        <v>4.8</v>
      </c>
      <c r="E117">
        <v>4.8</v>
      </c>
      <c r="F117" t="s">
        <v>76</v>
      </c>
      <c r="G117">
        <v>15</v>
      </c>
      <c r="H117">
        <v>0.93</v>
      </c>
      <c r="I117">
        <v>20</v>
      </c>
      <c r="J117">
        <v>1.1100000000000001</v>
      </c>
      <c r="K117">
        <v>21</v>
      </c>
      <c r="L117">
        <v>1.2</v>
      </c>
      <c r="M117">
        <v>22</v>
      </c>
      <c r="N117">
        <v>1.23</v>
      </c>
      <c r="O117">
        <v>23</v>
      </c>
      <c r="P117">
        <v>1.41</v>
      </c>
      <c r="Q117">
        <v>26</v>
      </c>
      <c r="R117">
        <v>1.48</v>
      </c>
      <c r="S117">
        <v>23</v>
      </c>
      <c r="T117">
        <v>1.23</v>
      </c>
      <c r="U117">
        <v>25</v>
      </c>
      <c r="V117">
        <v>1.6</v>
      </c>
      <c r="W117">
        <v>24</v>
      </c>
      <c r="X117">
        <v>1.1299999999999999</v>
      </c>
      <c r="Y117">
        <v>24</v>
      </c>
      <c r="Z117">
        <v>1.1599999999999999</v>
      </c>
      <c r="AA117">
        <v>22</v>
      </c>
      <c r="AB117">
        <v>1.1299999999999999</v>
      </c>
      <c r="AC117">
        <v>30</v>
      </c>
      <c r="AD117">
        <v>1.67</v>
      </c>
      <c r="AE117">
        <v>0</v>
      </c>
      <c r="AF117">
        <f>VLOOKUP($B117,$B$2:$AE$13369,COLUMN()*2-58,0)</f>
        <v>15</v>
      </c>
      <c r="AG117">
        <f>VLOOKUP($B117,$B$2:$AE$13369,COLUMN()*2-58,0)</f>
        <v>20</v>
      </c>
      <c r="AH117">
        <f>VLOOKUP($B117,$B$2:$AE$13369,COLUMN()*2-58,0)</f>
        <v>21</v>
      </c>
      <c r="AI117">
        <f>VLOOKUP($B117,$B$2:$AE$13369,COLUMN()*2-58,0)</f>
        <v>22</v>
      </c>
      <c r="AJ117">
        <f>VLOOKUP($B117,$B$2:$AE$13369,COLUMN()*2-58,0)</f>
        <v>23</v>
      </c>
      <c r="AK117">
        <f>VLOOKUP($B117,$B$2:$AE$13369,COLUMN()*2-58,0)</f>
        <v>26</v>
      </c>
      <c r="AL117">
        <f>VLOOKUP($B117,$B$2:$AE$13369,COLUMN()*2-58,0)</f>
        <v>23</v>
      </c>
      <c r="AM117">
        <f>VLOOKUP($B117,$B$2:$AE$13369,COLUMN()*2-58,0)</f>
        <v>25</v>
      </c>
      <c r="AN117">
        <f>VLOOKUP($B117,$B$2:$AE$13369,COLUMN()*2-58,0)</f>
        <v>24</v>
      </c>
      <c r="AO117">
        <f>VLOOKUP($B117,$B$2:$AE$13369,COLUMN()*2-58,0)</f>
        <v>24</v>
      </c>
      <c r="AP117">
        <f>VLOOKUP($B117,$B$2:$AE$13369,COLUMN()*2-58,0)</f>
        <v>22</v>
      </c>
      <c r="AQ117">
        <f>VLOOKUP($B117,$B$2:$AE$13369,COLUMN()*2-58,0)</f>
        <v>30</v>
      </c>
      <c r="AR117">
        <f>VLOOKUP($B117,$B$2:$AE$13369,COLUMN()*2-81,0)</f>
        <v>0.93</v>
      </c>
      <c r="AS117">
        <f>VLOOKUP($B117,$B$2:$AE$13369,COLUMN()*2-81,0)</f>
        <v>1.1100000000000001</v>
      </c>
      <c r="AT117">
        <f>VLOOKUP($B117,$B$2:$AE$13369,COLUMN()*2-81,0)</f>
        <v>1.2</v>
      </c>
      <c r="AU117">
        <f>VLOOKUP($B117,$B$2:$AE$13369,COLUMN()*2-81,0)</f>
        <v>1.23</v>
      </c>
      <c r="AV117">
        <f>VLOOKUP($B117,$B$2:$AE$13369,COLUMN()*2-81,0)</f>
        <v>1.41</v>
      </c>
      <c r="AW117">
        <f>VLOOKUP($B117,$B$2:$AE$13369,COLUMN()*2-81,0)</f>
        <v>1.48</v>
      </c>
      <c r="AX117">
        <f>VLOOKUP($B117,$B$2:$AE$13369,COLUMN()*2-81,0)</f>
        <v>1.23</v>
      </c>
      <c r="AY117">
        <f>VLOOKUP($B117,$B$2:$AE$13369,COLUMN()*2-81,0)</f>
        <v>1.6</v>
      </c>
      <c r="AZ117">
        <f>VLOOKUP($B117,$B$2:$AE$13369,COLUMN()*2-81,0)</f>
        <v>1.1299999999999999</v>
      </c>
      <c r="BA117">
        <f>VLOOKUP($B117,$B$2:$AE$13369,COLUMN()*2-81,0)</f>
        <v>1.1599999999999999</v>
      </c>
      <c r="BB117">
        <f>VLOOKUP($B117,$B$2:$AE$13369,COLUMN()*2-81,0)</f>
        <v>1.1299999999999999</v>
      </c>
      <c r="BC117">
        <f>VLOOKUP($B117,$B$2:$AE$13369,COLUMN()*2-81,0)</f>
        <v>1.67</v>
      </c>
      <c r="BD117">
        <f>MAX(AR117:BC117)</f>
        <v>1.67</v>
      </c>
      <c r="BE117">
        <f>MAX(AF117:AQ117)</f>
        <v>30</v>
      </c>
      <c r="BF117">
        <f>SUM(AR117:BC117)</f>
        <v>15.28</v>
      </c>
      <c r="BG117">
        <f>SUM(AF117:AQ117)</f>
        <v>275</v>
      </c>
      <c r="BH117" t="b">
        <f>OR(AND(BD117-2.5-0.3*(E117-4.5)&gt;0,BE117&gt;44),AND(BG117&gt;399,IFERROR((BF117/BG117)&gt;0.055,FALSE)))</f>
        <v>0</v>
      </c>
      <c r="BI117" t="str">
        <f>A117&amp;E117</f>
        <v>F4.8</v>
      </c>
      <c r="BJ117" t="str">
        <f>A117&amp;ROUND(E117*2,0)/2&amp;F117</f>
        <v>F5Leicester</v>
      </c>
    </row>
    <row r="118" spans="1:62" x14ac:dyDescent="0.2">
      <c r="A118" t="s">
        <v>21</v>
      </c>
      <c r="B118">
        <v>473</v>
      </c>
      <c r="C118" t="s">
        <v>181</v>
      </c>
      <c r="D118">
        <v>4.5999999999999996</v>
      </c>
      <c r="E118">
        <v>4.5999999999999996</v>
      </c>
      <c r="F118" t="s">
        <v>30</v>
      </c>
      <c r="G118">
        <v>0</v>
      </c>
      <c r="H118">
        <v>0</v>
      </c>
      <c r="I118">
        <v>10</v>
      </c>
      <c r="J118">
        <v>0.6</v>
      </c>
      <c r="K118">
        <v>27</v>
      </c>
      <c r="L118">
        <v>1.38</v>
      </c>
      <c r="M118">
        <v>26</v>
      </c>
      <c r="N118">
        <v>1.4</v>
      </c>
      <c r="O118">
        <v>28</v>
      </c>
      <c r="P118">
        <v>1.55</v>
      </c>
      <c r="Q118">
        <v>26</v>
      </c>
      <c r="R118">
        <v>1.32</v>
      </c>
      <c r="S118">
        <v>25</v>
      </c>
      <c r="T118">
        <v>1.47</v>
      </c>
      <c r="U118">
        <v>26</v>
      </c>
      <c r="V118">
        <v>1.39</v>
      </c>
      <c r="W118">
        <v>26</v>
      </c>
      <c r="X118">
        <v>1.63</v>
      </c>
      <c r="Y118">
        <v>26</v>
      </c>
      <c r="Z118">
        <v>1.36</v>
      </c>
      <c r="AA118">
        <v>26</v>
      </c>
      <c r="AB118">
        <v>1.59</v>
      </c>
      <c r="AC118">
        <v>26</v>
      </c>
      <c r="AD118">
        <v>1.36</v>
      </c>
      <c r="AE118">
        <v>0.05</v>
      </c>
      <c r="AF118">
        <f>VLOOKUP($B118,$B$2:$AE$13369,COLUMN()*2-58,0)</f>
        <v>0</v>
      </c>
      <c r="AG118">
        <f>VLOOKUP($B118,$B$2:$AE$13369,COLUMN()*2-58,0)</f>
        <v>10</v>
      </c>
      <c r="AH118">
        <f>VLOOKUP($B118,$B$2:$AE$13369,COLUMN()*2-58,0)</f>
        <v>27</v>
      </c>
      <c r="AI118">
        <f>VLOOKUP($B118,$B$2:$AE$13369,COLUMN()*2-58,0)</f>
        <v>26</v>
      </c>
      <c r="AJ118">
        <f>VLOOKUP($B118,$B$2:$AE$13369,COLUMN()*2-58,0)</f>
        <v>28</v>
      </c>
      <c r="AK118">
        <f>VLOOKUP($B118,$B$2:$AE$13369,COLUMN()*2-58,0)</f>
        <v>26</v>
      </c>
      <c r="AL118">
        <f>VLOOKUP($B118,$B$2:$AE$13369,COLUMN()*2-58,0)</f>
        <v>25</v>
      </c>
      <c r="AM118">
        <f>VLOOKUP($B118,$B$2:$AE$13369,COLUMN()*2-58,0)</f>
        <v>26</v>
      </c>
      <c r="AN118">
        <f>VLOOKUP($B118,$B$2:$AE$13369,COLUMN()*2-58,0)</f>
        <v>26</v>
      </c>
      <c r="AO118">
        <f>VLOOKUP($B118,$B$2:$AE$13369,COLUMN()*2-58,0)</f>
        <v>26</v>
      </c>
      <c r="AP118">
        <f>VLOOKUP($B118,$B$2:$AE$13369,COLUMN()*2-58,0)</f>
        <v>26</v>
      </c>
      <c r="AQ118">
        <f>VLOOKUP($B118,$B$2:$AE$13369,COLUMN()*2-58,0)</f>
        <v>26</v>
      </c>
      <c r="AR118">
        <f>VLOOKUP($B118,$B$2:$AE$13369,COLUMN()*2-81,0)</f>
        <v>0</v>
      </c>
      <c r="AS118">
        <f>VLOOKUP($B118,$B$2:$AE$13369,COLUMN()*2-81,0)</f>
        <v>0.6</v>
      </c>
      <c r="AT118">
        <f>VLOOKUP($B118,$B$2:$AE$13369,COLUMN()*2-81,0)</f>
        <v>1.38</v>
      </c>
      <c r="AU118">
        <f>VLOOKUP($B118,$B$2:$AE$13369,COLUMN()*2-81,0)</f>
        <v>1.4</v>
      </c>
      <c r="AV118">
        <f>VLOOKUP($B118,$B$2:$AE$13369,COLUMN()*2-81,0)</f>
        <v>1.55</v>
      </c>
      <c r="AW118">
        <f>VLOOKUP($B118,$B$2:$AE$13369,COLUMN()*2-81,0)</f>
        <v>1.32</v>
      </c>
      <c r="AX118">
        <f>VLOOKUP($B118,$B$2:$AE$13369,COLUMN()*2-81,0)</f>
        <v>1.47</v>
      </c>
      <c r="AY118">
        <f>VLOOKUP($B118,$B$2:$AE$13369,COLUMN()*2-81,0)</f>
        <v>1.39</v>
      </c>
      <c r="AZ118">
        <f>VLOOKUP($B118,$B$2:$AE$13369,COLUMN()*2-81,0)</f>
        <v>1.63</v>
      </c>
      <c r="BA118">
        <f>VLOOKUP($B118,$B$2:$AE$13369,COLUMN()*2-81,0)</f>
        <v>1.36</v>
      </c>
      <c r="BB118">
        <f>VLOOKUP($B118,$B$2:$AE$13369,COLUMN()*2-81,0)</f>
        <v>1.59</v>
      </c>
      <c r="BC118">
        <f>VLOOKUP($B118,$B$2:$AE$13369,COLUMN()*2-81,0)</f>
        <v>1.36</v>
      </c>
      <c r="BD118">
        <f>MAX(AR118:BC118)</f>
        <v>1.63</v>
      </c>
      <c r="BE118">
        <f>MAX(AF118:AQ118)</f>
        <v>28</v>
      </c>
      <c r="BF118">
        <f>SUM(AR118:BC118)</f>
        <v>15.049999999999997</v>
      </c>
      <c r="BG118">
        <f>SUM(AF118:AQ118)</f>
        <v>272</v>
      </c>
      <c r="BH118" t="b">
        <f>OR(AND(BD118-2.5-0.3*(E118-4.5)&gt;0,BE118&gt;44),AND(BG118&gt;399,IFERROR((BF118/BG118)&gt;0.055,FALSE)))</f>
        <v>0</v>
      </c>
      <c r="BI118" t="str">
        <f>A118&amp;E118</f>
        <v>F4.6</v>
      </c>
      <c r="BJ118" t="str">
        <f>A118&amp;ROUND(E118*2,0)/2&amp;F118</f>
        <v>F4.5Southampton</v>
      </c>
    </row>
    <row r="119" spans="1:62" x14ac:dyDescent="0.2">
      <c r="A119" t="s">
        <v>21</v>
      </c>
      <c r="B119">
        <v>539</v>
      </c>
      <c r="C119" t="s">
        <v>470</v>
      </c>
      <c r="D119">
        <v>4.5</v>
      </c>
      <c r="E119">
        <v>4.5</v>
      </c>
      <c r="F119" t="s">
        <v>101</v>
      </c>
      <c r="G119">
        <v>9</v>
      </c>
      <c r="H119">
        <v>0.48</v>
      </c>
      <c r="I119">
        <v>8</v>
      </c>
      <c r="J119">
        <v>0.49</v>
      </c>
      <c r="K119">
        <v>6</v>
      </c>
      <c r="L119">
        <v>0.34</v>
      </c>
      <c r="M119">
        <v>7</v>
      </c>
      <c r="N119">
        <v>0.4</v>
      </c>
      <c r="O119">
        <v>6</v>
      </c>
      <c r="P119">
        <v>0.37</v>
      </c>
      <c r="Q119">
        <v>7</v>
      </c>
      <c r="R119">
        <v>0.39</v>
      </c>
      <c r="S119">
        <v>7</v>
      </c>
      <c r="T119">
        <v>0.45</v>
      </c>
      <c r="U119">
        <v>7</v>
      </c>
      <c r="V119">
        <v>0.4</v>
      </c>
      <c r="W119">
        <v>8</v>
      </c>
      <c r="X119">
        <v>0.42</v>
      </c>
      <c r="Y119">
        <v>8</v>
      </c>
      <c r="Z119">
        <v>0.41</v>
      </c>
      <c r="AA119">
        <v>8</v>
      </c>
      <c r="AB119">
        <v>0.42</v>
      </c>
      <c r="AC119">
        <v>7</v>
      </c>
      <c r="AD119">
        <v>0.36</v>
      </c>
      <c r="AE119">
        <v>0.02</v>
      </c>
      <c r="AF119">
        <f>VLOOKUP($B119,$B$2:$AE$13369,COLUMN()*2-58,0)</f>
        <v>9</v>
      </c>
      <c r="AG119">
        <f>VLOOKUP($B119,$B$2:$AE$13369,COLUMN()*2-58,0)</f>
        <v>8</v>
      </c>
      <c r="AH119">
        <f>VLOOKUP($B119,$B$2:$AE$13369,COLUMN()*2-58,0)</f>
        <v>6</v>
      </c>
      <c r="AI119">
        <f>VLOOKUP($B119,$B$2:$AE$13369,COLUMN()*2-58,0)</f>
        <v>7</v>
      </c>
      <c r="AJ119">
        <f>VLOOKUP($B119,$B$2:$AE$13369,COLUMN()*2-58,0)</f>
        <v>6</v>
      </c>
      <c r="AK119">
        <f>VLOOKUP($B119,$B$2:$AE$13369,COLUMN()*2-58,0)</f>
        <v>7</v>
      </c>
      <c r="AL119">
        <f>VLOOKUP($B119,$B$2:$AE$13369,COLUMN()*2-58,0)</f>
        <v>7</v>
      </c>
      <c r="AM119">
        <f>VLOOKUP($B119,$B$2:$AE$13369,COLUMN()*2-58,0)</f>
        <v>7</v>
      </c>
      <c r="AN119">
        <f>VLOOKUP($B119,$B$2:$AE$13369,COLUMN()*2-58,0)</f>
        <v>8</v>
      </c>
      <c r="AO119">
        <f>VLOOKUP($B119,$B$2:$AE$13369,COLUMN()*2-58,0)</f>
        <v>8</v>
      </c>
      <c r="AP119">
        <f>VLOOKUP($B119,$B$2:$AE$13369,COLUMN()*2-58,0)</f>
        <v>8</v>
      </c>
      <c r="AQ119">
        <f>VLOOKUP($B119,$B$2:$AE$13369,COLUMN()*2-58,0)</f>
        <v>7</v>
      </c>
      <c r="AR119">
        <f>VLOOKUP($B119,$B$2:$AE$13369,COLUMN()*2-81,0)</f>
        <v>0.48</v>
      </c>
      <c r="AS119">
        <f>VLOOKUP($B119,$B$2:$AE$13369,COLUMN()*2-81,0)</f>
        <v>0.49</v>
      </c>
      <c r="AT119">
        <f>VLOOKUP($B119,$B$2:$AE$13369,COLUMN()*2-81,0)</f>
        <v>0.34</v>
      </c>
      <c r="AU119">
        <f>VLOOKUP($B119,$B$2:$AE$13369,COLUMN()*2-81,0)</f>
        <v>0.4</v>
      </c>
      <c r="AV119">
        <f>VLOOKUP($B119,$B$2:$AE$13369,COLUMN()*2-81,0)</f>
        <v>0.37</v>
      </c>
      <c r="AW119">
        <f>VLOOKUP($B119,$B$2:$AE$13369,COLUMN()*2-81,0)</f>
        <v>0.39</v>
      </c>
      <c r="AX119">
        <f>VLOOKUP($B119,$B$2:$AE$13369,COLUMN()*2-81,0)</f>
        <v>0.45</v>
      </c>
      <c r="AY119">
        <f>VLOOKUP($B119,$B$2:$AE$13369,COLUMN()*2-81,0)</f>
        <v>0.4</v>
      </c>
      <c r="AZ119">
        <f>VLOOKUP($B119,$B$2:$AE$13369,COLUMN()*2-81,0)</f>
        <v>0.42</v>
      </c>
      <c r="BA119">
        <f>VLOOKUP($B119,$B$2:$AE$13369,COLUMN()*2-81,0)</f>
        <v>0.41</v>
      </c>
      <c r="BB119">
        <f>VLOOKUP($B119,$B$2:$AE$13369,COLUMN()*2-81,0)</f>
        <v>0.42</v>
      </c>
      <c r="BC119">
        <f>VLOOKUP($B119,$B$2:$AE$13369,COLUMN()*2-81,0)</f>
        <v>0.36</v>
      </c>
      <c r="BD119">
        <f>MAX(AR119:BC119)</f>
        <v>0.49</v>
      </c>
      <c r="BE119">
        <f>MAX(AF119:AQ119)</f>
        <v>9</v>
      </c>
      <c r="BF119">
        <f>SUM(AR119:BC119)</f>
        <v>4.9300000000000006</v>
      </c>
      <c r="BG119">
        <f>SUM(AF119:AQ119)</f>
        <v>88</v>
      </c>
      <c r="BH119" t="b">
        <f>OR(AND(BD119-2.5-0.3*(E119-4.5)&gt;0,BE119&gt;44),AND(BG119&gt;399,IFERROR((BF119/BG119)&gt;0.055,FALSE)))</f>
        <v>0</v>
      </c>
      <c r="BI119" t="str">
        <f>A119&amp;E119</f>
        <v>F4.5</v>
      </c>
      <c r="BJ119" t="str">
        <f>A119&amp;ROUND(E119*2,0)/2&amp;F119</f>
        <v>F4.5Wolves</v>
      </c>
    </row>
    <row r="120" spans="1:62" x14ac:dyDescent="0.2">
      <c r="A120" t="s">
        <v>25</v>
      </c>
      <c r="B120">
        <v>201</v>
      </c>
      <c r="C120" t="s">
        <v>99</v>
      </c>
      <c r="D120">
        <v>4.4000000000000004</v>
      </c>
      <c r="E120">
        <v>4.4000000000000004</v>
      </c>
      <c r="F120" t="s">
        <v>27</v>
      </c>
      <c r="G120">
        <v>93</v>
      </c>
      <c r="H120">
        <v>3.4</v>
      </c>
      <c r="I120">
        <v>92</v>
      </c>
      <c r="J120">
        <v>3.57</v>
      </c>
      <c r="K120">
        <v>91</v>
      </c>
      <c r="L120">
        <v>3.07</v>
      </c>
      <c r="M120">
        <v>91</v>
      </c>
      <c r="N120">
        <v>3.26</v>
      </c>
      <c r="O120">
        <v>91</v>
      </c>
      <c r="P120">
        <v>3.37</v>
      </c>
      <c r="Q120">
        <v>90</v>
      </c>
      <c r="R120">
        <v>2.88</v>
      </c>
      <c r="S120">
        <v>90</v>
      </c>
      <c r="T120">
        <v>3.1</v>
      </c>
      <c r="U120">
        <v>91</v>
      </c>
      <c r="V120">
        <v>3.05</v>
      </c>
      <c r="W120">
        <v>90</v>
      </c>
      <c r="X120">
        <v>3.15</v>
      </c>
      <c r="Y120">
        <v>90</v>
      </c>
      <c r="Z120">
        <v>3.58</v>
      </c>
      <c r="AA120">
        <v>89</v>
      </c>
      <c r="AB120">
        <v>3.02</v>
      </c>
      <c r="AC120">
        <v>90</v>
      </c>
      <c r="AD120">
        <v>3.42</v>
      </c>
      <c r="AE120">
        <v>0.09</v>
      </c>
      <c r="AF120">
        <f>VLOOKUP($B120,$B$2:$AE$13369,COLUMN()*2-58,0)</f>
        <v>93</v>
      </c>
      <c r="AG120">
        <f>VLOOKUP($B120,$B$2:$AE$13369,COLUMN()*2-58,0)</f>
        <v>92</v>
      </c>
      <c r="AH120">
        <f>VLOOKUP($B120,$B$2:$AE$13369,COLUMN()*2-58,0)</f>
        <v>91</v>
      </c>
      <c r="AI120">
        <f>VLOOKUP($B120,$B$2:$AE$13369,COLUMN()*2-58,0)</f>
        <v>91</v>
      </c>
      <c r="AJ120">
        <f>VLOOKUP($B120,$B$2:$AE$13369,COLUMN()*2-58,0)</f>
        <v>91</v>
      </c>
      <c r="AK120">
        <f>VLOOKUP($B120,$B$2:$AE$13369,COLUMN()*2-58,0)</f>
        <v>90</v>
      </c>
      <c r="AL120">
        <f>VLOOKUP($B120,$B$2:$AE$13369,COLUMN()*2-58,0)</f>
        <v>90</v>
      </c>
      <c r="AM120">
        <f>VLOOKUP($B120,$B$2:$AE$13369,COLUMN()*2-58,0)</f>
        <v>91</v>
      </c>
      <c r="AN120">
        <f>VLOOKUP($B120,$B$2:$AE$13369,COLUMN()*2-58,0)</f>
        <v>90</v>
      </c>
      <c r="AO120">
        <f>VLOOKUP($B120,$B$2:$AE$13369,COLUMN()*2-58,0)</f>
        <v>90</v>
      </c>
      <c r="AP120">
        <f>VLOOKUP($B120,$B$2:$AE$13369,COLUMN()*2-58,0)</f>
        <v>89</v>
      </c>
      <c r="AQ120">
        <f>VLOOKUP($B120,$B$2:$AE$13369,COLUMN()*2-58,0)</f>
        <v>90</v>
      </c>
      <c r="AR120">
        <f>VLOOKUP($B120,$B$2:$AE$13369,COLUMN()*2-81,0)</f>
        <v>3.4</v>
      </c>
      <c r="AS120">
        <f>VLOOKUP($B120,$B$2:$AE$13369,COLUMN()*2-81,0)</f>
        <v>3.57</v>
      </c>
      <c r="AT120">
        <f>VLOOKUP($B120,$B$2:$AE$13369,COLUMN()*2-81,0)</f>
        <v>3.07</v>
      </c>
      <c r="AU120">
        <f>VLOOKUP($B120,$B$2:$AE$13369,COLUMN()*2-81,0)</f>
        <v>3.26</v>
      </c>
      <c r="AV120">
        <f>VLOOKUP($B120,$B$2:$AE$13369,COLUMN()*2-81,0)</f>
        <v>3.37</v>
      </c>
      <c r="AW120">
        <f>VLOOKUP($B120,$B$2:$AE$13369,COLUMN()*2-81,0)</f>
        <v>2.88</v>
      </c>
      <c r="AX120">
        <f>VLOOKUP($B120,$B$2:$AE$13369,COLUMN()*2-81,0)</f>
        <v>3.1</v>
      </c>
      <c r="AY120">
        <f>VLOOKUP($B120,$B$2:$AE$13369,COLUMN()*2-81,0)</f>
        <v>3.05</v>
      </c>
      <c r="AZ120">
        <f>VLOOKUP($B120,$B$2:$AE$13369,COLUMN()*2-81,0)</f>
        <v>3.15</v>
      </c>
      <c r="BA120">
        <f>VLOOKUP($B120,$B$2:$AE$13369,COLUMN()*2-81,0)</f>
        <v>3.58</v>
      </c>
      <c r="BB120">
        <f>VLOOKUP($B120,$B$2:$AE$13369,COLUMN()*2-81,0)</f>
        <v>3.02</v>
      </c>
      <c r="BC120">
        <f>VLOOKUP($B120,$B$2:$AE$13369,COLUMN()*2-81,0)</f>
        <v>3.42</v>
      </c>
      <c r="BD120">
        <f>MAX(AR120:BC120)</f>
        <v>3.58</v>
      </c>
      <c r="BE120">
        <f>MAX(AF120:AQ120)</f>
        <v>93</v>
      </c>
      <c r="BF120">
        <f>SUM(AR120:BC120)</f>
        <v>38.870000000000005</v>
      </c>
      <c r="BG120">
        <f>SUM(AF120:AQ120)</f>
        <v>1088</v>
      </c>
      <c r="BH120" t="b">
        <f>OR(AND(BD120-2.5-0.3*(E120-4.5)&gt;0,BE120&gt;44),AND(BG120&gt;399,IFERROR((BF120/BG120)&gt;0.055,FALSE)))</f>
        <v>1</v>
      </c>
      <c r="BI120" t="str">
        <f>A120&amp;E120</f>
        <v>G4.4</v>
      </c>
      <c r="BJ120" t="str">
        <f>A120&amp;ROUND(E120*2,0)/2&amp;F120</f>
        <v>G4.5Crystal Palace</v>
      </c>
    </row>
    <row r="121" spans="1:62" x14ac:dyDescent="0.2">
      <c r="A121" t="s">
        <v>25</v>
      </c>
      <c r="B121">
        <v>513</v>
      </c>
      <c r="C121" t="s">
        <v>191</v>
      </c>
      <c r="D121">
        <v>4.4000000000000004</v>
      </c>
      <c r="E121">
        <v>4.4000000000000004</v>
      </c>
      <c r="F121" t="s">
        <v>163</v>
      </c>
      <c r="G121">
        <v>94</v>
      </c>
      <c r="H121">
        <v>3.38</v>
      </c>
      <c r="I121">
        <v>93</v>
      </c>
      <c r="J121">
        <v>3.56</v>
      </c>
      <c r="K121">
        <v>93</v>
      </c>
      <c r="L121">
        <v>3.16</v>
      </c>
      <c r="M121">
        <v>91</v>
      </c>
      <c r="N121">
        <v>3.05</v>
      </c>
      <c r="O121">
        <v>90</v>
      </c>
      <c r="P121">
        <v>3.43</v>
      </c>
      <c r="Q121">
        <v>90</v>
      </c>
      <c r="R121">
        <v>3.46</v>
      </c>
      <c r="S121">
        <v>90</v>
      </c>
      <c r="T121">
        <v>3.08</v>
      </c>
      <c r="U121">
        <v>90</v>
      </c>
      <c r="V121">
        <v>3.17</v>
      </c>
      <c r="W121">
        <v>89</v>
      </c>
      <c r="X121">
        <v>3.32</v>
      </c>
      <c r="Y121">
        <v>89</v>
      </c>
      <c r="Z121">
        <v>2.97</v>
      </c>
      <c r="AA121">
        <v>89</v>
      </c>
      <c r="AB121">
        <v>2.88</v>
      </c>
      <c r="AC121">
        <v>89</v>
      </c>
      <c r="AD121">
        <v>3.33</v>
      </c>
      <c r="AE121">
        <v>0</v>
      </c>
      <c r="AF121">
        <f>VLOOKUP($B121,$B$2:$AE$13369,COLUMN()*2-58,0)</f>
        <v>94</v>
      </c>
      <c r="AG121">
        <f>VLOOKUP($B121,$B$2:$AE$13369,COLUMN()*2-58,0)</f>
        <v>93</v>
      </c>
      <c r="AH121">
        <f>VLOOKUP($B121,$B$2:$AE$13369,COLUMN()*2-58,0)</f>
        <v>93</v>
      </c>
      <c r="AI121">
        <f>VLOOKUP($B121,$B$2:$AE$13369,COLUMN()*2-58,0)</f>
        <v>91</v>
      </c>
      <c r="AJ121">
        <f>VLOOKUP($B121,$B$2:$AE$13369,COLUMN()*2-58,0)</f>
        <v>90</v>
      </c>
      <c r="AK121">
        <f>VLOOKUP($B121,$B$2:$AE$13369,COLUMN()*2-58,0)</f>
        <v>90</v>
      </c>
      <c r="AL121">
        <f>VLOOKUP($B121,$B$2:$AE$13369,COLUMN()*2-58,0)</f>
        <v>90</v>
      </c>
      <c r="AM121">
        <f>VLOOKUP($B121,$B$2:$AE$13369,COLUMN()*2-58,0)</f>
        <v>90</v>
      </c>
      <c r="AN121">
        <f>VLOOKUP($B121,$B$2:$AE$13369,COLUMN()*2-58,0)</f>
        <v>89</v>
      </c>
      <c r="AO121">
        <f>VLOOKUP($B121,$B$2:$AE$13369,COLUMN()*2-58,0)</f>
        <v>89</v>
      </c>
      <c r="AP121">
        <f>VLOOKUP($B121,$B$2:$AE$13369,COLUMN()*2-58,0)</f>
        <v>89</v>
      </c>
      <c r="AQ121">
        <f>VLOOKUP($B121,$B$2:$AE$13369,COLUMN()*2-58,0)</f>
        <v>89</v>
      </c>
      <c r="AR121">
        <f>VLOOKUP($B121,$B$2:$AE$13369,COLUMN()*2-81,0)</f>
        <v>3.38</v>
      </c>
      <c r="AS121">
        <f>VLOOKUP($B121,$B$2:$AE$13369,COLUMN()*2-81,0)</f>
        <v>3.56</v>
      </c>
      <c r="AT121">
        <f>VLOOKUP($B121,$B$2:$AE$13369,COLUMN()*2-81,0)</f>
        <v>3.16</v>
      </c>
      <c r="AU121">
        <f>VLOOKUP($B121,$B$2:$AE$13369,COLUMN()*2-81,0)</f>
        <v>3.05</v>
      </c>
      <c r="AV121">
        <f>VLOOKUP($B121,$B$2:$AE$13369,COLUMN()*2-81,0)</f>
        <v>3.43</v>
      </c>
      <c r="AW121">
        <f>VLOOKUP($B121,$B$2:$AE$13369,COLUMN()*2-81,0)</f>
        <v>3.46</v>
      </c>
      <c r="AX121">
        <f>VLOOKUP($B121,$B$2:$AE$13369,COLUMN()*2-81,0)</f>
        <v>3.08</v>
      </c>
      <c r="AY121">
        <f>VLOOKUP($B121,$B$2:$AE$13369,COLUMN()*2-81,0)</f>
        <v>3.17</v>
      </c>
      <c r="AZ121">
        <f>VLOOKUP($B121,$B$2:$AE$13369,COLUMN()*2-81,0)</f>
        <v>3.32</v>
      </c>
      <c r="BA121">
        <f>VLOOKUP($B121,$B$2:$AE$13369,COLUMN()*2-81,0)</f>
        <v>2.97</v>
      </c>
      <c r="BB121">
        <f>VLOOKUP($B121,$B$2:$AE$13369,COLUMN()*2-81,0)</f>
        <v>2.88</v>
      </c>
      <c r="BC121">
        <f>VLOOKUP($B121,$B$2:$AE$13369,COLUMN()*2-81,0)</f>
        <v>3.33</v>
      </c>
      <c r="BD121">
        <f>MAX(AR121:BC121)</f>
        <v>3.56</v>
      </c>
      <c r="BE121">
        <f>MAX(AF121:AQ121)</f>
        <v>94</v>
      </c>
      <c r="BF121">
        <f>SUM(AR121:BC121)</f>
        <v>38.79</v>
      </c>
      <c r="BG121">
        <f>SUM(AF121:AQ121)</f>
        <v>1087</v>
      </c>
      <c r="BH121" t="b">
        <f>OR(AND(BD121-2.5-0.3*(E121-4.5)&gt;0,BE121&gt;44),AND(BG121&gt;399,IFERROR((BF121/BG121)&gt;0.055,FALSE)))</f>
        <v>1</v>
      </c>
      <c r="BI121" t="str">
        <f>A121&amp;E121</f>
        <v>G4.4</v>
      </c>
      <c r="BJ121" t="str">
        <f>A121&amp;ROUND(E121*2,0)/2&amp;F121</f>
        <v>G4.5West Ham</v>
      </c>
    </row>
    <row r="122" spans="1:62" x14ac:dyDescent="0.2">
      <c r="A122" t="s">
        <v>25</v>
      </c>
      <c r="B122">
        <v>14</v>
      </c>
      <c r="C122" t="s">
        <v>29</v>
      </c>
      <c r="D122">
        <v>4.4000000000000004</v>
      </c>
      <c r="E122">
        <v>4.4000000000000004</v>
      </c>
      <c r="F122" t="s">
        <v>30</v>
      </c>
      <c r="G122">
        <v>94</v>
      </c>
      <c r="H122">
        <v>3.44</v>
      </c>
      <c r="I122">
        <v>93</v>
      </c>
      <c r="J122">
        <v>3.27</v>
      </c>
      <c r="K122">
        <v>92</v>
      </c>
      <c r="L122">
        <v>2.93</v>
      </c>
      <c r="M122">
        <v>92</v>
      </c>
      <c r="N122">
        <v>3.04</v>
      </c>
      <c r="O122">
        <v>91</v>
      </c>
      <c r="P122">
        <v>2.99</v>
      </c>
      <c r="Q122">
        <v>92</v>
      </c>
      <c r="R122">
        <v>2.94</v>
      </c>
      <c r="S122">
        <v>91</v>
      </c>
      <c r="T122">
        <v>2.97</v>
      </c>
      <c r="U122">
        <v>91</v>
      </c>
      <c r="V122">
        <v>3.05</v>
      </c>
      <c r="W122">
        <v>92</v>
      </c>
      <c r="X122">
        <v>3.2</v>
      </c>
      <c r="Y122">
        <v>90</v>
      </c>
      <c r="Z122">
        <v>3.09</v>
      </c>
      <c r="AA122">
        <v>90</v>
      </c>
      <c r="AB122">
        <v>3.17</v>
      </c>
      <c r="AC122">
        <v>91</v>
      </c>
      <c r="AD122">
        <v>2.99</v>
      </c>
      <c r="AE122">
        <v>0.01</v>
      </c>
      <c r="AF122">
        <f>VLOOKUP($B122,$B$2:$AE$13369,COLUMN()*2-58,0)</f>
        <v>94</v>
      </c>
      <c r="AG122">
        <f>VLOOKUP($B122,$B$2:$AE$13369,COLUMN()*2-58,0)</f>
        <v>93</v>
      </c>
      <c r="AH122">
        <f>VLOOKUP($B122,$B$2:$AE$13369,COLUMN()*2-58,0)</f>
        <v>92</v>
      </c>
      <c r="AI122">
        <f>VLOOKUP($B122,$B$2:$AE$13369,COLUMN()*2-58,0)</f>
        <v>92</v>
      </c>
      <c r="AJ122">
        <f>VLOOKUP($B122,$B$2:$AE$13369,COLUMN()*2-58,0)</f>
        <v>91</v>
      </c>
      <c r="AK122">
        <f>VLOOKUP($B122,$B$2:$AE$13369,COLUMN()*2-58,0)</f>
        <v>92</v>
      </c>
      <c r="AL122">
        <f>VLOOKUP($B122,$B$2:$AE$13369,COLUMN()*2-58,0)</f>
        <v>91</v>
      </c>
      <c r="AM122">
        <f>VLOOKUP($B122,$B$2:$AE$13369,COLUMN()*2-58,0)</f>
        <v>91</v>
      </c>
      <c r="AN122">
        <f>VLOOKUP($B122,$B$2:$AE$13369,COLUMN()*2-58,0)</f>
        <v>92</v>
      </c>
      <c r="AO122">
        <f>VLOOKUP($B122,$B$2:$AE$13369,COLUMN()*2-58,0)</f>
        <v>90</v>
      </c>
      <c r="AP122">
        <f>VLOOKUP($B122,$B$2:$AE$13369,COLUMN()*2-58,0)</f>
        <v>90</v>
      </c>
      <c r="AQ122">
        <f>VLOOKUP($B122,$B$2:$AE$13369,COLUMN()*2-58,0)</f>
        <v>91</v>
      </c>
      <c r="AR122">
        <f>VLOOKUP($B122,$B$2:$AE$13369,COLUMN()*2-81,0)</f>
        <v>3.44</v>
      </c>
      <c r="AS122">
        <f>VLOOKUP($B122,$B$2:$AE$13369,COLUMN()*2-81,0)</f>
        <v>3.27</v>
      </c>
      <c r="AT122">
        <f>VLOOKUP($B122,$B$2:$AE$13369,COLUMN()*2-81,0)</f>
        <v>2.93</v>
      </c>
      <c r="AU122">
        <f>VLOOKUP($B122,$B$2:$AE$13369,COLUMN()*2-81,0)</f>
        <v>3.04</v>
      </c>
      <c r="AV122">
        <f>VLOOKUP($B122,$B$2:$AE$13369,COLUMN()*2-81,0)</f>
        <v>2.99</v>
      </c>
      <c r="AW122">
        <f>VLOOKUP($B122,$B$2:$AE$13369,COLUMN()*2-81,0)</f>
        <v>2.94</v>
      </c>
      <c r="AX122">
        <f>VLOOKUP($B122,$B$2:$AE$13369,COLUMN()*2-81,0)</f>
        <v>2.97</v>
      </c>
      <c r="AY122">
        <f>VLOOKUP($B122,$B$2:$AE$13369,COLUMN()*2-81,0)</f>
        <v>3.05</v>
      </c>
      <c r="AZ122">
        <f>VLOOKUP($B122,$B$2:$AE$13369,COLUMN()*2-81,0)</f>
        <v>3.2</v>
      </c>
      <c r="BA122">
        <f>VLOOKUP($B122,$B$2:$AE$13369,COLUMN()*2-81,0)</f>
        <v>3.09</v>
      </c>
      <c r="BB122">
        <f>VLOOKUP($B122,$B$2:$AE$13369,COLUMN()*2-81,0)</f>
        <v>3.17</v>
      </c>
      <c r="BC122">
        <f>VLOOKUP($B122,$B$2:$AE$13369,COLUMN()*2-81,0)</f>
        <v>2.99</v>
      </c>
      <c r="BD122">
        <f>MAX(AR122:BC122)</f>
        <v>3.44</v>
      </c>
      <c r="BE122">
        <f>MAX(AF122:AQ122)</f>
        <v>94</v>
      </c>
      <c r="BF122">
        <f>SUM(AR122:BC122)</f>
        <v>37.08</v>
      </c>
      <c r="BG122">
        <f>SUM(AF122:AQ122)</f>
        <v>1099</v>
      </c>
      <c r="BH122" t="b">
        <f>OR(AND(BD122-2.5-0.3*(E122-4.5)&gt;0,BE122&gt;44),AND(BG122&gt;399,IFERROR((BF122/BG122)&gt;0.055,FALSE)))</f>
        <v>1</v>
      </c>
      <c r="BI122" t="str">
        <f>A122&amp;E122</f>
        <v>G4.4</v>
      </c>
      <c r="BJ122" t="str">
        <f>A122&amp;ROUND(E122*2,0)/2&amp;F122</f>
        <v>G4.5Southampton</v>
      </c>
    </row>
    <row r="123" spans="1:62" x14ac:dyDescent="0.2">
      <c r="A123" t="s">
        <v>25</v>
      </c>
      <c r="B123">
        <v>568</v>
      </c>
      <c r="C123" t="s">
        <v>205</v>
      </c>
      <c r="D123">
        <v>4.4000000000000004</v>
      </c>
      <c r="E123">
        <v>4.4000000000000004</v>
      </c>
      <c r="F123" t="s">
        <v>122</v>
      </c>
      <c r="G123">
        <v>93</v>
      </c>
      <c r="H123">
        <v>3.48</v>
      </c>
      <c r="I123">
        <v>92</v>
      </c>
      <c r="J123">
        <v>2.94</v>
      </c>
      <c r="K123">
        <v>92</v>
      </c>
      <c r="L123">
        <v>3.09</v>
      </c>
      <c r="M123">
        <v>91</v>
      </c>
      <c r="N123">
        <v>3.14</v>
      </c>
      <c r="O123">
        <v>91</v>
      </c>
      <c r="P123">
        <v>3.28</v>
      </c>
      <c r="Q123">
        <v>89</v>
      </c>
      <c r="R123">
        <v>3.08</v>
      </c>
      <c r="S123">
        <v>89</v>
      </c>
      <c r="T123">
        <v>3.1</v>
      </c>
      <c r="U123">
        <v>89</v>
      </c>
      <c r="V123">
        <v>2.97</v>
      </c>
      <c r="W123">
        <v>89</v>
      </c>
      <c r="X123">
        <v>2.87</v>
      </c>
      <c r="Y123">
        <v>89</v>
      </c>
      <c r="Z123">
        <v>2.88</v>
      </c>
      <c r="AA123">
        <v>89</v>
      </c>
      <c r="AB123">
        <v>3.02</v>
      </c>
      <c r="AC123">
        <v>89</v>
      </c>
      <c r="AD123">
        <v>2.98</v>
      </c>
      <c r="AE123">
        <v>0.03</v>
      </c>
      <c r="AF123">
        <f>VLOOKUP($B123,$B$2:$AE$13369,COLUMN()*2-58,0)</f>
        <v>93</v>
      </c>
      <c r="AG123">
        <f>VLOOKUP($B123,$B$2:$AE$13369,COLUMN()*2-58,0)</f>
        <v>92</v>
      </c>
      <c r="AH123">
        <f>VLOOKUP($B123,$B$2:$AE$13369,COLUMN()*2-58,0)</f>
        <v>92</v>
      </c>
      <c r="AI123">
        <f>VLOOKUP($B123,$B$2:$AE$13369,COLUMN()*2-58,0)</f>
        <v>91</v>
      </c>
      <c r="AJ123">
        <f>VLOOKUP($B123,$B$2:$AE$13369,COLUMN()*2-58,0)</f>
        <v>91</v>
      </c>
      <c r="AK123">
        <f>VLOOKUP($B123,$B$2:$AE$13369,COLUMN()*2-58,0)</f>
        <v>89</v>
      </c>
      <c r="AL123">
        <f>VLOOKUP($B123,$B$2:$AE$13369,COLUMN()*2-58,0)</f>
        <v>89</v>
      </c>
      <c r="AM123">
        <f>VLOOKUP($B123,$B$2:$AE$13369,COLUMN()*2-58,0)</f>
        <v>89</v>
      </c>
      <c r="AN123">
        <f>VLOOKUP($B123,$B$2:$AE$13369,COLUMN()*2-58,0)</f>
        <v>89</v>
      </c>
      <c r="AO123">
        <f>VLOOKUP($B123,$B$2:$AE$13369,COLUMN()*2-58,0)</f>
        <v>89</v>
      </c>
      <c r="AP123">
        <f>VLOOKUP($B123,$B$2:$AE$13369,COLUMN()*2-58,0)</f>
        <v>89</v>
      </c>
      <c r="AQ123">
        <f>VLOOKUP($B123,$B$2:$AE$13369,COLUMN()*2-58,0)</f>
        <v>89</v>
      </c>
      <c r="AR123">
        <f>VLOOKUP($B123,$B$2:$AE$13369,COLUMN()*2-81,0)</f>
        <v>3.48</v>
      </c>
      <c r="AS123">
        <f>VLOOKUP($B123,$B$2:$AE$13369,COLUMN()*2-81,0)</f>
        <v>2.94</v>
      </c>
      <c r="AT123">
        <f>VLOOKUP($B123,$B$2:$AE$13369,COLUMN()*2-81,0)</f>
        <v>3.09</v>
      </c>
      <c r="AU123">
        <f>VLOOKUP($B123,$B$2:$AE$13369,COLUMN()*2-81,0)</f>
        <v>3.14</v>
      </c>
      <c r="AV123">
        <f>VLOOKUP($B123,$B$2:$AE$13369,COLUMN()*2-81,0)</f>
        <v>3.28</v>
      </c>
      <c r="AW123">
        <f>VLOOKUP($B123,$B$2:$AE$13369,COLUMN()*2-81,0)</f>
        <v>3.08</v>
      </c>
      <c r="AX123">
        <f>VLOOKUP($B123,$B$2:$AE$13369,COLUMN()*2-81,0)</f>
        <v>3.1</v>
      </c>
      <c r="AY123">
        <f>VLOOKUP($B123,$B$2:$AE$13369,COLUMN()*2-81,0)</f>
        <v>2.97</v>
      </c>
      <c r="AZ123">
        <f>VLOOKUP($B123,$B$2:$AE$13369,COLUMN()*2-81,0)</f>
        <v>2.87</v>
      </c>
      <c r="BA123">
        <f>VLOOKUP($B123,$B$2:$AE$13369,COLUMN()*2-81,0)</f>
        <v>2.88</v>
      </c>
      <c r="BB123">
        <f>VLOOKUP($B123,$B$2:$AE$13369,COLUMN()*2-81,0)</f>
        <v>3.02</v>
      </c>
      <c r="BC123">
        <f>VLOOKUP($B123,$B$2:$AE$13369,COLUMN()*2-81,0)</f>
        <v>2.98</v>
      </c>
      <c r="BD123">
        <f>MAX(AR123:BC123)</f>
        <v>3.48</v>
      </c>
      <c r="BE123">
        <f>MAX(AF123:AQ123)</f>
        <v>93</v>
      </c>
      <c r="BF123">
        <f>SUM(AR123:BC123)</f>
        <v>36.83</v>
      </c>
      <c r="BG123">
        <f>SUM(AF123:AQ123)</f>
        <v>1082</v>
      </c>
      <c r="BH123" t="b">
        <f>OR(AND(BD123-2.5-0.3*(E123-4.5)&gt;0,BE123&gt;44),AND(BG123&gt;399,IFERROR((BF123/BG123)&gt;0.055,FALSE)))</f>
        <v>1</v>
      </c>
      <c r="BI123" t="str">
        <f>A123&amp;E123</f>
        <v>G4.4</v>
      </c>
      <c r="BJ123" t="str">
        <f>A123&amp;ROUND(E123*2,0)/2&amp;F123</f>
        <v>G4.5Ipswich</v>
      </c>
    </row>
    <row r="124" spans="1:62" x14ac:dyDescent="0.2">
      <c r="A124" t="s">
        <v>25</v>
      </c>
      <c r="B124">
        <v>204</v>
      </c>
      <c r="C124" t="s">
        <v>100</v>
      </c>
      <c r="D124">
        <v>4.4000000000000004</v>
      </c>
      <c r="E124">
        <v>4.4000000000000004</v>
      </c>
      <c r="F124" t="s">
        <v>101</v>
      </c>
      <c r="G124">
        <v>40</v>
      </c>
      <c r="H124">
        <v>1.43</v>
      </c>
      <c r="I124">
        <v>76</v>
      </c>
      <c r="J124">
        <v>2.89</v>
      </c>
      <c r="K124">
        <v>89</v>
      </c>
      <c r="L124">
        <v>3.04</v>
      </c>
      <c r="M124">
        <v>87</v>
      </c>
      <c r="N124">
        <v>3.08</v>
      </c>
      <c r="O124">
        <v>87</v>
      </c>
      <c r="P124">
        <v>3.1</v>
      </c>
      <c r="Q124">
        <v>88</v>
      </c>
      <c r="R124">
        <v>2.97</v>
      </c>
      <c r="S124">
        <v>84</v>
      </c>
      <c r="T124">
        <v>3.18</v>
      </c>
      <c r="U124">
        <v>85</v>
      </c>
      <c r="V124">
        <v>3.17</v>
      </c>
      <c r="W124">
        <v>86</v>
      </c>
      <c r="X124">
        <v>2.89</v>
      </c>
      <c r="Y124">
        <v>85</v>
      </c>
      <c r="Z124">
        <v>2.78</v>
      </c>
      <c r="AA124">
        <v>85</v>
      </c>
      <c r="AB124">
        <v>3.18</v>
      </c>
      <c r="AC124">
        <v>85</v>
      </c>
      <c r="AD124">
        <v>2.87</v>
      </c>
      <c r="AE124">
        <v>0</v>
      </c>
      <c r="AF124">
        <f>VLOOKUP($B124,$B$2:$AE$13369,COLUMN()*2-58,0)</f>
        <v>40</v>
      </c>
      <c r="AG124">
        <f>VLOOKUP($B124,$B$2:$AE$13369,COLUMN()*2-58,0)</f>
        <v>76</v>
      </c>
      <c r="AH124">
        <f>VLOOKUP($B124,$B$2:$AE$13369,COLUMN()*2-58,0)</f>
        <v>89</v>
      </c>
      <c r="AI124">
        <f>VLOOKUP($B124,$B$2:$AE$13369,COLUMN()*2-58,0)</f>
        <v>87</v>
      </c>
      <c r="AJ124">
        <f>VLOOKUP($B124,$B$2:$AE$13369,COLUMN()*2-58,0)</f>
        <v>87</v>
      </c>
      <c r="AK124">
        <f>VLOOKUP($B124,$B$2:$AE$13369,COLUMN()*2-58,0)</f>
        <v>88</v>
      </c>
      <c r="AL124">
        <f>VLOOKUP($B124,$B$2:$AE$13369,COLUMN()*2-58,0)</f>
        <v>84</v>
      </c>
      <c r="AM124">
        <f>VLOOKUP($B124,$B$2:$AE$13369,COLUMN()*2-58,0)</f>
        <v>85</v>
      </c>
      <c r="AN124">
        <f>VLOOKUP($B124,$B$2:$AE$13369,COLUMN()*2-58,0)</f>
        <v>86</v>
      </c>
      <c r="AO124">
        <f>VLOOKUP($B124,$B$2:$AE$13369,COLUMN()*2-58,0)</f>
        <v>85</v>
      </c>
      <c r="AP124">
        <f>VLOOKUP($B124,$B$2:$AE$13369,COLUMN()*2-58,0)</f>
        <v>85</v>
      </c>
      <c r="AQ124">
        <f>VLOOKUP($B124,$B$2:$AE$13369,COLUMN()*2-58,0)</f>
        <v>85</v>
      </c>
      <c r="AR124">
        <f>VLOOKUP($B124,$B$2:$AE$13369,COLUMN()*2-81,0)</f>
        <v>1.43</v>
      </c>
      <c r="AS124">
        <f>VLOOKUP($B124,$B$2:$AE$13369,COLUMN()*2-81,0)</f>
        <v>2.89</v>
      </c>
      <c r="AT124">
        <f>VLOOKUP($B124,$B$2:$AE$13369,COLUMN()*2-81,0)</f>
        <v>3.04</v>
      </c>
      <c r="AU124">
        <f>VLOOKUP($B124,$B$2:$AE$13369,COLUMN()*2-81,0)</f>
        <v>3.08</v>
      </c>
      <c r="AV124">
        <f>VLOOKUP($B124,$B$2:$AE$13369,COLUMN()*2-81,0)</f>
        <v>3.1</v>
      </c>
      <c r="AW124">
        <f>VLOOKUP($B124,$B$2:$AE$13369,COLUMN()*2-81,0)</f>
        <v>2.97</v>
      </c>
      <c r="AX124">
        <f>VLOOKUP($B124,$B$2:$AE$13369,COLUMN()*2-81,0)</f>
        <v>3.18</v>
      </c>
      <c r="AY124">
        <f>VLOOKUP($B124,$B$2:$AE$13369,COLUMN()*2-81,0)</f>
        <v>3.17</v>
      </c>
      <c r="AZ124">
        <f>VLOOKUP($B124,$B$2:$AE$13369,COLUMN()*2-81,0)</f>
        <v>2.89</v>
      </c>
      <c r="BA124">
        <f>VLOOKUP($B124,$B$2:$AE$13369,COLUMN()*2-81,0)</f>
        <v>2.78</v>
      </c>
      <c r="BB124">
        <f>VLOOKUP($B124,$B$2:$AE$13369,COLUMN()*2-81,0)</f>
        <v>3.18</v>
      </c>
      <c r="BC124">
        <f>VLOOKUP($B124,$B$2:$AE$13369,COLUMN()*2-81,0)</f>
        <v>2.87</v>
      </c>
      <c r="BD124">
        <f>MAX(AR124:BC124)</f>
        <v>3.18</v>
      </c>
      <c r="BE124">
        <f>MAX(AF124:AQ124)</f>
        <v>89</v>
      </c>
      <c r="BF124">
        <f>SUM(AR124:BC124)</f>
        <v>34.58</v>
      </c>
      <c r="BG124">
        <f>SUM(AF124:AQ124)</f>
        <v>977</v>
      </c>
      <c r="BH124" t="b">
        <f>OR(AND(BD124-2.5-0.3*(E124-4.5)&gt;0,BE124&gt;44),AND(BG124&gt;399,IFERROR((BF124/BG124)&gt;0.055,FALSE)))</f>
        <v>1</v>
      </c>
      <c r="BI124" t="str">
        <f>A124&amp;E124</f>
        <v>G4.4</v>
      </c>
      <c r="BJ124" t="str">
        <f>A124&amp;ROUND(E124*2,0)/2&amp;F124</f>
        <v>G4.5Wolves</v>
      </c>
    </row>
    <row r="125" spans="1:62" x14ac:dyDescent="0.2">
      <c r="A125" t="s">
        <v>25</v>
      </c>
      <c r="B125">
        <v>325</v>
      </c>
      <c r="C125" t="s">
        <v>459</v>
      </c>
      <c r="D125">
        <v>4.4000000000000004</v>
      </c>
      <c r="E125">
        <v>4.4000000000000004</v>
      </c>
      <c r="F125" t="s">
        <v>135</v>
      </c>
      <c r="G125">
        <v>94</v>
      </c>
      <c r="H125">
        <v>3.81</v>
      </c>
      <c r="I125">
        <v>93</v>
      </c>
      <c r="J125">
        <v>3.63</v>
      </c>
      <c r="K125">
        <v>56</v>
      </c>
      <c r="L125">
        <v>2.38</v>
      </c>
      <c r="M125">
        <v>16</v>
      </c>
      <c r="N125">
        <v>0.59</v>
      </c>
      <c r="O125">
        <v>4</v>
      </c>
      <c r="P125">
        <v>0.15</v>
      </c>
      <c r="Q125">
        <v>4</v>
      </c>
      <c r="R125">
        <v>0.17</v>
      </c>
      <c r="S125">
        <v>5</v>
      </c>
      <c r="T125">
        <v>0.22</v>
      </c>
      <c r="U125">
        <v>5</v>
      </c>
      <c r="V125">
        <v>0.18</v>
      </c>
      <c r="W125">
        <v>4</v>
      </c>
      <c r="X125">
        <v>0.2</v>
      </c>
      <c r="Y125">
        <v>5</v>
      </c>
      <c r="Z125">
        <v>0.19</v>
      </c>
      <c r="AA125">
        <v>5</v>
      </c>
      <c r="AB125">
        <v>0.19</v>
      </c>
      <c r="AC125">
        <v>5</v>
      </c>
      <c r="AD125">
        <v>0.21</v>
      </c>
      <c r="AE125">
        <v>0.02</v>
      </c>
      <c r="AF125">
        <f>VLOOKUP($B125,$B$2:$AE$13369,COLUMN()*2-58,0)</f>
        <v>94</v>
      </c>
      <c r="AG125">
        <f>VLOOKUP($B125,$B$2:$AE$13369,COLUMN()*2-58,0)</f>
        <v>93</v>
      </c>
      <c r="AH125">
        <f>VLOOKUP($B125,$B$2:$AE$13369,COLUMN()*2-58,0)</f>
        <v>56</v>
      </c>
      <c r="AI125">
        <f>VLOOKUP($B125,$B$2:$AE$13369,COLUMN()*2-58,0)</f>
        <v>16</v>
      </c>
      <c r="AJ125">
        <f>VLOOKUP($B125,$B$2:$AE$13369,COLUMN()*2-58,0)</f>
        <v>4</v>
      </c>
      <c r="AK125">
        <f>VLOOKUP($B125,$B$2:$AE$13369,COLUMN()*2-58,0)</f>
        <v>4</v>
      </c>
      <c r="AL125">
        <f>VLOOKUP($B125,$B$2:$AE$13369,COLUMN()*2-58,0)</f>
        <v>5</v>
      </c>
      <c r="AM125">
        <f>VLOOKUP($B125,$B$2:$AE$13369,COLUMN()*2-58,0)</f>
        <v>5</v>
      </c>
      <c r="AN125">
        <f>VLOOKUP($B125,$B$2:$AE$13369,COLUMN()*2-58,0)</f>
        <v>4</v>
      </c>
      <c r="AO125">
        <f>VLOOKUP($B125,$B$2:$AE$13369,COLUMN()*2-58,0)</f>
        <v>5</v>
      </c>
      <c r="AP125">
        <f>VLOOKUP($B125,$B$2:$AE$13369,COLUMN()*2-58,0)</f>
        <v>5</v>
      </c>
      <c r="AQ125">
        <f>VLOOKUP($B125,$B$2:$AE$13369,COLUMN()*2-58,0)</f>
        <v>5</v>
      </c>
      <c r="AR125">
        <f>VLOOKUP($B125,$B$2:$AE$13369,COLUMN()*2-81,0)</f>
        <v>3.81</v>
      </c>
      <c r="AS125">
        <f>VLOOKUP($B125,$B$2:$AE$13369,COLUMN()*2-81,0)</f>
        <v>3.63</v>
      </c>
      <c r="AT125">
        <f>VLOOKUP($B125,$B$2:$AE$13369,COLUMN()*2-81,0)</f>
        <v>2.38</v>
      </c>
      <c r="AU125">
        <f>VLOOKUP($B125,$B$2:$AE$13369,COLUMN()*2-81,0)</f>
        <v>0.59</v>
      </c>
      <c r="AV125">
        <f>VLOOKUP($B125,$B$2:$AE$13369,COLUMN()*2-81,0)</f>
        <v>0.15</v>
      </c>
      <c r="AW125">
        <f>VLOOKUP($B125,$B$2:$AE$13369,COLUMN()*2-81,0)</f>
        <v>0.17</v>
      </c>
      <c r="AX125">
        <f>VLOOKUP($B125,$B$2:$AE$13369,COLUMN()*2-81,0)</f>
        <v>0.22</v>
      </c>
      <c r="AY125">
        <f>VLOOKUP($B125,$B$2:$AE$13369,COLUMN()*2-81,0)</f>
        <v>0.18</v>
      </c>
      <c r="AZ125">
        <f>VLOOKUP($B125,$B$2:$AE$13369,COLUMN()*2-81,0)</f>
        <v>0.2</v>
      </c>
      <c r="BA125">
        <f>VLOOKUP($B125,$B$2:$AE$13369,COLUMN()*2-81,0)</f>
        <v>0.19</v>
      </c>
      <c r="BB125">
        <f>VLOOKUP($B125,$B$2:$AE$13369,COLUMN()*2-81,0)</f>
        <v>0.19</v>
      </c>
      <c r="BC125">
        <f>VLOOKUP($B125,$B$2:$AE$13369,COLUMN()*2-81,0)</f>
        <v>0.21</v>
      </c>
      <c r="BD125">
        <f>MAX(AR125:BC125)</f>
        <v>3.81</v>
      </c>
      <c r="BE125">
        <f>MAX(AF125:AQ125)</f>
        <v>94</v>
      </c>
      <c r="BF125">
        <f>SUM(AR125:BC125)</f>
        <v>11.92</v>
      </c>
      <c r="BG125">
        <f>SUM(AF125:AQ125)</f>
        <v>296</v>
      </c>
      <c r="BH125" t="b">
        <f>OR(AND(BD125-2.5-0.3*(E125-4.5)&gt;0,BE125&gt;44),AND(BG125&gt;399,IFERROR((BF125/BG125)&gt;0.055,FALSE)))</f>
        <v>1</v>
      </c>
      <c r="BI125" t="str">
        <f>A125&amp;E125</f>
        <v>G4.4</v>
      </c>
      <c r="BJ125" t="str">
        <f>A125&amp;ROUND(E125*2,0)/2&amp;F125</f>
        <v>G4.5Liverpool</v>
      </c>
    </row>
    <row r="126" spans="1:62" x14ac:dyDescent="0.2">
      <c r="A126" t="s">
        <v>25</v>
      </c>
      <c r="B126">
        <v>84</v>
      </c>
      <c r="C126" t="s">
        <v>251</v>
      </c>
      <c r="D126">
        <v>4.4000000000000004</v>
      </c>
      <c r="E126">
        <v>4.4000000000000004</v>
      </c>
      <c r="F126" t="s">
        <v>54</v>
      </c>
      <c r="G126">
        <v>57</v>
      </c>
      <c r="H126">
        <v>1.87</v>
      </c>
      <c r="I126">
        <v>16</v>
      </c>
      <c r="J126">
        <v>0.56000000000000005</v>
      </c>
      <c r="K126">
        <v>3</v>
      </c>
      <c r="L126">
        <v>0.09</v>
      </c>
      <c r="M126">
        <v>3</v>
      </c>
      <c r="N126">
        <v>0.13</v>
      </c>
      <c r="O126">
        <v>3</v>
      </c>
      <c r="P126">
        <v>0.12</v>
      </c>
      <c r="Q126">
        <v>4</v>
      </c>
      <c r="R126">
        <v>0.14000000000000001</v>
      </c>
      <c r="S126">
        <v>4</v>
      </c>
      <c r="T126">
        <v>0.14000000000000001</v>
      </c>
      <c r="U126">
        <v>4</v>
      </c>
      <c r="V126">
        <v>0.14000000000000001</v>
      </c>
      <c r="W126">
        <v>3</v>
      </c>
      <c r="X126">
        <v>0.13</v>
      </c>
      <c r="Y126">
        <v>4</v>
      </c>
      <c r="Z126">
        <v>0.15</v>
      </c>
      <c r="AA126">
        <v>3</v>
      </c>
      <c r="AB126">
        <v>0.12</v>
      </c>
      <c r="AC126">
        <v>89</v>
      </c>
      <c r="AD126">
        <v>3.02</v>
      </c>
      <c r="AE126">
        <v>0</v>
      </c>
      <c r="AF126">
        <f>VLOOKUP($B126,$B$2:$AE$13369,COLUMN()*2-58,0)</f>
        <v>57</v>
      </c>
      <c r="AG126">
        <f>VLOOKUP($B126,$B$2:$AE$13369,COLUMN()*2-58,0)</f>
        <v>16</v>
      </c>
      <c r="AH126">
        <f>VLOOKUP($B126,$B$2:$AE$13369,COLUMN()*2-58,0)</f>
        <v>3</v>
      </c>
      <c r="AI126">
        <f>VLOOKUP($B126,$B$2:$AE$13369,COLUMN()*2-58,0)</f>
        <v>3</v>
      </c>
      <c r="AJ126">
        <f>VLOOKUP($B126,$B$2:$AE$13369,COLUMN()*2-58,0)</f>
        <v>3</v>
      </c>
      <c r="AK126">
        <f>VLOOKUP($B126,$B$2:$AE$13369,COLUMN()*2-58,0)</f>
        <v>4</v>
      </c>
      <c r="AL126">
        <f>VLOOKUP($B126,$B$2:$AE$13369,COLUMN()*2-58,0)</f>
        <v>4</v>
      </c>
      <c r="AM126">
        <f>VLOOKUP($B126,$B$2:$AE$13369,COLUMN()*2-58,0)</f>
        <v>4</v>
      </c>
      <c r="AN126">
        <f>VLOOKUP($B126,$B$2:$AE$13369,COLUMN()*2-58,0)</f>
        <v>3</v>
      </c>
      <c r="AO126">
        <f>VLOOKUP($B126,$B$2:$AE$13369,COLUMN()*2-58,0)</f>
        <v>4</v>
      </c>
      <c r="AP126">
        <f>VLOOKUP($B126,$B$2:$AE$13369,COLUMN()*2-58,0)</f>
        <v>3</v>
      </c>
      <c r="AQ126">
        <f>VLOOKUP($B126,$B$2:$AE$13369,COLUMN()*2-58,0)</f>
        <v>89</v>
      </c>
      <c r="AR126">
        <f>VLOOKUP($B126,$B$2:$AE$13369,COLUMN()*2-81,0)</f>
        <v>1.87</v>
      </c>
      <c r="AS126">
        <f>VLOOKUP($B126,$B$2:$AE$13369,COLUMN()*2-81,0)</f>
        <v>0.56000000000000005</v>
      </c>
      <c r="AT126">
        <f>VLOOKUP($B126,$B$2:$AE$13369,COLUMN()*2-81,0)</f>
        <v>0.09</v>
      </c>
      <c r="AU126">
        <f>VLOOKUP($B126,$B$2:$AE$13369,COLUMN()*2-81,0)</f>
        <v>0.13</v>
      </c>
      <c r="AV126">
        <f>VLOOKUP($B126,$B$2:$AE$13369,COLUMN()*2-81,0)</f>
        <v>0.12</v>
      </c>
      <c r="AW126">
        <f>VLOOKUP($B126,$B$2:$AE$13369,COLUMN()*2-81,0)</f>
        <v>0.14000000000000001</v>
      </c>
      <c r="AX126">
        <f>VLOOKUP($B126,$B$2:$AE$13369,COLUMN()*2-81,0)</f>
        <v>0.14000000000000001</v>
      </c>
      <c r="AY126">
        <f>VLOOKUP($B126,$B$2:$AE$13369,COLUMN()*2-81,0)</f>
        <v>0.14000000000000001</v>
      </c>
      <c r="AZ126">
        <f>VLOOKUP($B126,$B$2:$AE$13369,COLUMN()*2-81,0)</f>
        <v>0.13</v>
      </c>
      <c r="BA126">
        <f>VLOOKUP($B126,$B$2:$AE$13369,COLUMN()*2-81,0)</f>
        <v>0.15</v>
      </c>
      <c r="BB126">
        <f>VLOOKUP($B126,$B$2:$AE$13369,COLUMN()*2-81,0)</f>
        <v>0.12</v>
      </c>
      <c r="BC126">
        <f>VLOOKUP($B126,$B$2:$AE$13369,COLUMN()*2-81,0)</f>
        <v>3.02</v>
      </c>
      <c r="BD126">
        <f>MAX(AR126:BC126)</f>
        <v>3.02</v>
      </c>
      <c r="BE126">
        <f>MAX(AF126:AQ126)</f>
        <v>89</v>
      </c>
      <c r="BF126">
        <f>SUM(AR126:BC126)</f>
        <v>6.61</v>
      </c>
      <c r="BG126">
        <f>SUM(AF126:AQ126)</f>
        <v>193</v>
      </c>
      <c r="BH126" t="b">
        <f>OR(AND(BD126-2.5-0.3*(E126-4.5)&gt;0,BE126&gt;44),AND(BG126&gt;399,IFERROR((BF126/BG126)&gt;0.055,FALSE)))</f>
        <v>1</v>
      </c>
      <c r="BI126" t="str">
        <f>A126&amp;E126</f>
        <v>G4.4</v>
      </c>
      <c r="BJ126" t="str">
        <f>A126&amp;ROUND(E126*2,0)/2&amp;F126</f>
        <v>G4.5Bournemouth</v>
      </c>
    </row>
    <row r="127" spans="1:62" x14ac:dyDescent="0.2">
      <c r="A127" t="s">
        <v>25</v>
      </c>
      <c r="B127">
        <v>91</v>
      </c>
      <c r="C127" t="s">
        <v>66</v>
      </c>
      <c r="D127">
        <v>4.5</v>
      </c>
      <c r="E127">
        <v>4.5</v>
      </c>
      <c r="F127" t="s">
        <v>65</v>
      </c>
      <c r="G127">
        <v>94</v>
      </c>
      <c r="H127">
        <v>3.42</v>
      </c>
      <c r="I127">
        <v>93</v>
      </c>
      <c r="J127">
        <v>3.39</v>
      </c>
      <c r="K127">
        <v>93</v>
      </c>
      <c r="L127">
        <v>3.48</v>
      </c>
      <c r="M127">
        <v>92</v>
      </c>
      <c r="N127">
        <v>3.73</v>
      </c>
      <c r="O127">
        <v>91</v>
      </c>
      <c r="P127">
        <v>3.18</v>
      </c>
      <c r="Q127">
        <v>91</v>
      </c>
      <c r="R127">
        <v>3.28</v>
      </c>
      <c r="S127">
        <v>90</v>
      </c>
      <c r="T127">
        <v>3.01</v>
      </c>
      <c r="U127">
        <v>91</v>
      </c>
      <c r="V127">
        <v>3.6</v>
      </c>
      <c r="W127">
        <v>91</v>
      </c>
      <c r="X127">
        <v>3.17</v>
      </c>
      <c r="Y127">
        <v>90</v>
      </c>
      <c r="Z127">
        <v>3.1</v>
      </c>
      <c r="AA127">
        <v>91</v>
      </c>
      <c r="AB127">
        <v>3.44</v>
      </c>
      <c r="AC127">
        <v>91</v>
      </c>
      <c r="AD127">
        <v>2.98</v>
      </c>
      <c r="AE127">
        <v>0.59</v>
      </c>
      <c r="AF127">
        <f>VLOOKUP($B127,$B$2:$AE$13369,COLUMN()*2-58,0)</f>
        <v>94</v>
      </c>
      <c r="AG127">
        <f>VLOOKUP($B127,$B$2:$AE$13369,COLUMN()*2-58,0)</f>
        <v>93</v>
      </c>
      <c r="AH127">
        <f>VLOOKUP($B127,$B$2:$AE$13369,COLUMN()*2-58,0)</f>
        <v>93</v>
      </c>
      <c r="AI127">
        <f>VLOOKUP($B127,$B$2:$AE$13369,COLUMN()*2-58,0)</f>
        <v>92</v>
      </c>
      <c r="AJ127">
        <f>VLOOKUP($B127,$B$2:$AE$13369,COLUMN()*2-58,0)</f>
        <v>91</v>
      </c>
      <c r="AK127">
        <f>VLOOKUP($B127,$B$2:$AE$13369,COLUMN()*2-58,0)</f>
        <v>91</v>
      </c>
      <c r="AL127">
        <f>VLOOKUP($B127,$B$2:$AE$13369,COLUMN()*2-58,0)</f>
        <v>90</v>
      </c>
      <c r="AM127">
        <f>VLOOKUP($B127,$B$2:$AE$13369,COLUMN()*2-58,0)</f>
        <v>91</v>
      </c>
      <c r="AN127">
        <f>VLOOKUP($B127,$B$2:$AE$13369,COLUMN()*2-58,0)</f>
        <v>91</v>
      </c>
      <c r="AO127">
        <f>VLOOKUP($B127,$B$2:$AE$13369,COLUMN()*2-58,0)</f>
        <v>90</v>
      </c>
      <c r="AP127">
        <f>VLOOKUP($B127,$B$2:$AE$13369,COLUMN()*2-58,0)</f>
        <v>91</v>
      </c>
      <c r="AQ127">
        <f>VLOOKUP($B127,$B$2:$AE$13369,COLUMN()*2-58,0)</f>
        <v>91</v>
      </c>
      <c r="AR127">
        <f>VLOOKUP($B127,$B$2:$AE$13369,COLUMN()*2-81,0)</f>
        <v>3.42</v>
      </c>
      <c r="AS127">
        <f>VLOOKUP($B127,$B$2:$AE$13369,COLUMN()*2-81,0)</f>
        <v>3.39</v>
      </c>
      <c r="AT127">
        <f>VLOOKUP($B127,$B$2:$AE$13369,COLUMN()*2-81,0)</f>
        <v>3.48</v>
      </c>
      <c r="AU127">
        <f>VLOOKUP($B127,$B$2:$AE$13369,COLUMN()*2-81,0)</f>
        <v>3.73</v>
      </c>
      <c r="AV127">
        <f>VLOOKUP($B127,$B$2:$AE$13369,COLUMN()*2-81,0)</f>
        <v>3.18</v>
      </c>
      <c r="AW127">
        <f>VLOOKUP($B127,$B$2:$AE$13369,COLUMN()*2-81,0)</f>
        <v>3.28</v>
      </c>
      <c r="AX127">
        <f>VLOOKUP($B127,$B$2:$AE$13369,COLUMN()*2-81,0)</f>
        <v>3.01</v>
      </c>
      <c r="AY127">
        <f>VLOOKUP($B127,$B$2:$AE$13369,COLUMN()*2-81,0)</f>
        <v>3.6</v>
      </c>
      <c r="AZ127">
        <f>VLOOKUP($B127,$B$2:$AE$13369,COLUMN()*2-81,0)</f>
        <v>3.17</v>
      </c>
      <c r="BA127">
        <f>VLOOKUP($B127,$B$2:$AE$13369,COLUMN()*2-81,0)</f>
        <v>3.1</v>
      </c>
      <c r="BB127">
        <f>VLOOKUP($B127,$B$2:$AE$13369,COLUMN()*2-81,0)</f>
        <v>3.44</v>
      </c>
      <c r="BC127">
        <f>VLOOKUP($B127,$B$2:$AE$13369,COLUMN()*2-81,0)</f>
        <v>2.98</v>
      </c>
      <c r="BD127">
        <f>MAX(AR127:BC127)</f>
        <v>3.73</v>
      </c>
      <c r="BE127">
        <f>MAX(AF127:AQ127)</f>
        <v>94</v>
      </c>
      <c r="BF127">
        <f>SUM(AR127:BC127)</f>
        <v>39.78</v>
      </c>
      <c r="BG127">
        <f>SUM(AF127:AQ127)</f>
        <v>1098</v>
      </c>
      <c r="BH127" t="b">
        <f>OR(AND(BD127-2.5-0.3*(E127-4.5)&gt;0,BE127&gt;44),AND(BG127&gt;399,IFERROR((BF127/BG127)&gt;0.055,FALSE)))</f>
        <v>1</v>
      </c>
      <c r="BI127" t="str">
        <f>A127&amp;E127</f>
        <v>G4.5</v>
      </c>
      <c r="BJ127" t="str">
        <f>A127&amp;ROUND(E127*2,0)/2&amp;F127</f>
        <v>G4.5Brentford</v>
      </c>
    </row>
    <row r="128" spans="1:62" x14ac:dyDescent="0.2">
      <c r="A128" t="s">
        <v>25</v>
      </c>
      <c r="B128">
        <v>146</v>
      </c>
      <c r="C128" t="s">
        <v>83</v>
      </c>
      <c r="D128">
        <v>4.5</v>
      </c>
      <c r="E128">
        <v>4.5</v>
      </c>
      <c r="F128" t="s">
        <v>75</v>
      </c>
      <c r="G128">
        <v>92</v>
      </c>
      <c r="H128">
        <v>3.05</v>
      </c>
      <c r="I128">
        <v>91</v>
      </c>
      <c r="J128">
        <v>3.04</v>
      </c>
      <c r="K128">
        <v>89</v>
      </c>
      <c r="L128">
        <v>3.22</v>
      </c>
      <c r="M128">
        <v>88</v>
      </c>
      <c r="N128">
        <v>3.57</v>
      </c>
      <c r="O128">
        <v>89</v>
      </c>
      <c r="P128">
        <v>3.31</v>
      </c>
      <c r="Q128">
        <v>87</v>
      </c>
      <c r="R128">
        <v>3.43</v>
      </c>
      <c r="S128">
        <v>87</v>
      </c>
      <c r="T128">
        <v>3.44</v>
      </c>
      <c r="U128">
        <v>87</v>
      </c>
      <c r="V128">
        <v>3.21</v>
      </c>
      <c r="W128">
        <v>87</v>
      </c>
      <c r="X128">
        <v>3.38</v>
      </c>
      <c r="Y128">
        <v>87</v>
      </c>
      <c r="Z128">
        <v>3.08</v>
      </c>
      <c r="AA128">
        <v>86</v>
      </c>
      <c r="AB128">
        <v>3.08</v>
      </c>
      <c r="AC128">
        <v>86</v>
      </c>
      <c r="AD128">
        <v>3.31</v>
      </c>
      <c r="AE128">
        <v>0.05</v>
      </c>
      <c r="AF128">
        <f>VLOOKUP($B128,$B$2:$AE$13369,COLUMN()*2-58,0)</f>
        <v>92</v>
      </c>
      <c r="AG128">
        <f>VLOOKUP($B128,$B$2:$AE$13369,COLUMN()*2-58,0)</f>
        <v>91</v>
      </c>
      <c r="AH128">
        <f>VLOOKUP($B128,$B$2:$AE$13369,COLUMN()*2-58,0)</f>
        <v>89</v>
      </c>
      <c r="AI128">
        <f>VLOOKUP($B128,$B$2:$AE$13369,COLUMN()*2-58,0)</f>
        <v>88</v>
      </c>
      <c r="AJ128">
        <f>VLOOKUP($B128,$B$2:$AE$13369,COLUMN()*2-58,0)</f>
        <v>89</v>
      </c>
      <c r="AK128">
        <f>VLOOKUP($B128,$B$2:$AE$13369,COLUMN()*2-58,0)</f>
        <v>87</v>
      </c>
      <c r="AL128">
        <f>VLOOKUP($B128,$B$2:$AE$13369,COLUMN()*2-58,0)</f>
        <v>87</v>
      </c>
      <c r="AM128">
        <f>VLOOKUP($B128,$B$2:$AE$13369,COLUMN()*2-58,0)</f>
        <v>87</v>
      </c>
      <c r="AN128">
        <f>VLOOKUP($B128,$B$2:$AE$13369,COLUMN()*2-58,0)</f>
        <v>87</v>
      </c>
      <c r="AO128">
        <f>VLOOKUP($B128,$B$2:$AE$13369,COLUMN()*2-58,0)</f>
        <v>87</v>
      </c>
      <c r="AP128">
        <f>VLOOKUP($B128,$B$2:$AE$13369,COLUMN()*2-58,0)</f>
        <v>86</v>
      </c>
      <c r="AQ128">
        <f>VLOOKUP($B128,$B$2:$AE$13369,COLUMN()*2-58,0)</f>
        <v>86</v>
      </c>
      <c r="AR128">
        <f>VLOOKUP($B128,$B$2:$AE$13369,COLUMN()*2-81,0)</f>
        <v>3.05</v>
      </c>
      <c r="AS128">
        <f>VLOOKUP($B128,$B$2:$AE$13369,COLUMN()*2-81,0)</f>
        <v>3.04</v>
      </c>
      <c r="AT128">
        <f>VLOOKUP($B128,$B$2:$AE$13369,COLUMN()*2-81,0)</f>
        <v>3.22</v>
      </c>
      <c r="AU128">
        <f>VLOOKUP($B128,$B$2:$AE$13369,COLUMN()*2-81,0)</f>
        <v>3.57</v>
      </c>
      <c r="AV128">
        <f>VLOOKUP($B128,$B$2:$AE$13369,COLUMN()*2-81,0)</f>
        <v>3.31</v>
      </c>
      <c r="AW128">
        <f>VLOOKUP($B128,$B$2:$AE$13369,COLUMN()*2-81,0)</f>
        <v>3.43</v>
      </c>
      <c r="AX128">
        <f>VLOOKUP($B128,$B$2:$AE$13369,COLUMN()*2-81,0)</f>
        <v>3.44</v>
      </c>
      <c r="AY128">
        <f>VLOOKUP($B128,$B$2:$AE$13369,COLUMN()*2-81,0)</f>
        <v>3.21</v>
      </c>
      <c r="AZ128">
        <f>VLOOKUP($B128,$B$2:$AE$13369,COLUMN()*2-81,0)</f>
        <v>3.38</v>
      </c>
      <c r="BA128">
        <f>VLOOKUP($B128,$B$2:$AE$13369,COLUMN()*2-81,0)</f>
        <v>3.08</v>
      </c>
      <c r="BB128">
        <f>VLOOKUP($B128,$B$2:$AE$13369,COLUMN()*2-81,0)</f>
        <v>3.08</v>
      </c>
      <c r="BC128">
        <f>VLOOKUP($B128,$B$2:$AE$13369,COLUMN()*2-81,0)</f>
        <v>3.31</v>
      </c>
      <c r="BD128">
        <f>MAX(AR128:BC128)</f>
        <v>3.57</v>
      </c>
      <c r="BE128">
        <f>MAX(AF128:AQ128)</f>
        <v>92</v>
      </c>
      <c r="BF128">
        <f>SUM(AR128:BC128)</f>
        <v>39.120000000000005</v>
      </c>
      <c r="BG128">
        <f>SUM(AF128:AQ128)</f>
        <v>1056</v>
      </c>
      <c r="BH128" t="b">
        <f>OR(AND(BD128-2.5-0.3*(E128-4.5)&gt;0,BE128&gt;44),AND(BG128&gt;399,IFERROR((BF128/BG128)&gt;0.055,FALSE)))</f>
        <v>1</v>
      </c>
      <c r="BI128" t="str">
        <f>A128&amp;E128</f>
        <v>G4.5</v>
      </c>
      <c r="BJ128" t="str">
        <f>A128&amp;ROUND(E128*2,0)/2&amp;F128</f>
        <v>G4.5Brighton</v>
      </c>
    </row>
    <row r="129" spans="1:62" x14ac:dyDescent="0.2">
      <c r="A129" t="s">
        <v>25</v>
      </c>
      <c r="B129">
        <v>293</v>
      </c>
      <c r="C129" t="s">
        <v>130</v>
      </c>
      <c r="D129">
        <v>4.5</v>
      </c>
      <c r="E129">
        <v>4.5</v>
      </c>
      <c r="F129" t="s">
        <v>76</v>
      </c>
      <c r="G129">
        <v>93</v>
      </c>
      <c r="H129">
        <v>3.33</v>
      </c>
      <c r="I129">
        <v>94</v>
      </c>
      <c r="J129">
        <v>3.12</v>
      </c>
      <c r="K129">
        <v>92</v>
      </c>
      <c r="L129">
        <v>3.12</v>
      </c>
      <c r="M129">
        <v>91</v>
      </c>
      <c r="N129">
        <v>3.09</v>
      </c>
      <c r="O129">
        <v>91</v>
      </c>
      <c r="P129">
        <v>3.32</v>
      </c>
      <c r="Q129">
        <v>91</v>
      </c>
      <c r="R129">
        <v>3.16</v>
      </c>
      <c r="S129">
        <v>91</v>
      </c>
      <c r="T129">
        <v>3.05</v>
      </c>
      <c r="U129">
        <v>91</v>
      </c>
      <c r="V129">
        <v>3.42</v>
      </c>
      <c r="W129">
        <v>91</v>
      </c>
      <c r="X129">
        <v>2.95</v>
      </c>
      <c r="Y129">
        <v>90</v>
      </c>
      <c r="Z129">
        <v>2.92</v>
      </c>
      <c r="AA129">
        <v>90</v>
      </c>
      <c r="AB129">
        <v>2.97</v>
      </c>
      <c r="AC129">
        <v>89</v>
      </c>
      <c r="AD129">
        <v>3.33</v>
      </c>
      <c r="AE129">
        <v>0</v>
      </c>
      <c r="AF129">
        <f>VLOOKUP($B129,$B$2:$AE$13369,COLUMN()*2-58,0)</f>
        <v>93</v>
      </c>
      <c r="AG129">
        <f>VLOOKUP($B129,$B$2:$AE$13369,COLUMN()*2-58,0)</f>
        <v>94</v>
      </c>
      <c r="AH129">
        <f>VLOOKUP($B129,$B$2:$AE$13369,COLUMN()*2-58,0)</f>
        <v>92</v>
      </c>
      <c r="AI129">
        <f>VLOOKUP($B129,$B$2:$AE$13369,COLUMN()*2-58,0)</f>
        <v>91</v>
      </c>
      <c r="AJ129">
        <f>VLOOKUP($B129,$B$2:$AE$13369,COLUMN()*2-58,0)</f>
        <v>91</v>
      </c>
      <c r="AK129">
        <f>VLOOKUP($B129,$B$2:$AE$13369,COLUMN()*2-58,0)</f>
        <v>91</v>
      </c>
      <c r="AL129">
        <f>VLOOKUP($B129,$B$2:$AE$13369,COLUMN()*2-58,0)</f>
        <v>91</v>
      </c>
      <c r="AM129">
        <f>VLOOKUP($B129,$B$2:$AE$13369,COLUMN()*2-58,0)</f>
        <v>91</v>
      </c>
      <c r="AN129">
        <f>VLOOKUP($B129,$B$2:$AE$13369,COLUMN()*2-58,0)</f>
        <v>91</v>
      </c>
      <c r="AO129">
        <f>VLOOKUP($B129,$B$2:$AE$13369,COLUMN()*2-58,0)</f>
        <v>90</v>
      </c>
      <c r="AP129">
        <f>VLOOKUP($B129,$B$2:$AE$13369,COLUMN()*2-58,0)</f>
        <v>90</v>
      </c>
      <c r="AQ129">
        <f>VLOOKUP($B129,$B$2:$AE$13369,COLUMN()*2-58,0)</f>
        <v>89</v>
      </c>
      <c r="AR129">
        <f>VLOOKUP($B129,$B$2:$AE$13369,COLUMN()*2-81,0)</f>
        <v>3.33</v>
      </c>
      <c r="AS129">
        <f>VLOOKUP($B129,$B$2:$AE$13369,COLUMN()*2-81,0)</f>
        <v>3.12</v>
      </c>
      <c r="AT129">
        <f>VLOOKUP($B129,$B$2:$AE$13369,COLUMN()*2-81,0)</f>
        <v>3.12</v>
      </c>
      <c r="AU129">
        <f>VLOOKUP($B129,$B$2:$AE$13369,COLUMN()*2-81,0)</f>
        <v>3.09</v>
      </c>
      <c r="AV129">
        <f>VLOOKUP($B129,$B$2:$AE$13369,COLUMN()*2-81,0)</f>
        <v>3.32</v>
      </c>
      <c r="AW129">
        <f>VLOOKUP($B129,$B$2:$AE$13369,COLUMN()*2-81,0)</f>
        <v>3.16</v>
      </c>
      <c r="AX129">
        <f>VLOOKUP($B129,$B$2:$AE$13369,COLUMN()*2-81,0)</f>
        <v>3.05</v>
      </c>
      <c r="AY129">
        <f>VLOOKUP($B129,$B$2:$AE$13369,COLUMN()*2-81,0)</f>
        <v>3.42</v>
      </c>
      <c r="AZ129">
        <f>VLOOKUP($B129,$B$2:$AE$13369,COLUMN()*2-81,0)</f>
        <v>2.95</v>
      </c>
      <c r="BA129">
        <f>VLOOKUP($B129,$B$2:$AE$13369,COLUMN()*2-81,0)</f>
        <v>2.92</v>
      </c>
      <c r="BB129">
        <f>VLOOKUP($B129,$B$2:$AE$13369,COLUMN()*2-81,0)</f>
        <v>2.97</v>
      </c>
      <c r="BC129">
        <f>VLOOKUP($B129,$B$2:$AE$13369,COLUMN()*2-81,0)</f>
        <v>3.33</v>
      </c>
      <c r="BD129">
        <f>MAX(AR129:BC129)</f>
        <v>3.42</v>
      </c>
      <c r="BE129">
        <f>MAX(AF129:AQ129)</f>
        <v>94</v>
      </c>
      <c r="BF129">
        <f>SUM(AR129:BC129)</f>
        <v>37.779999999999994</v>
      </c>
      <c r="BG129">
        <f>SUM(AF129:AQ129)</f>
        <v>1094</v>
      </c>
      <c r="BH129" t="b">
        <f>OR(AND(BD129-2.5-0.3*(E129-4.5)&gt;0,BE129&gt;44),AND(BG129&gt;399,IFERROR((BF129/BG129)&gt;0.055,FALSE)))</f>
        <v>1</v>
      </c>
      <c r="BI129" t="str">
        <f>A129&amp;E129</f>
        <v>G4.5</v>
      </c>
      <c r="BJ129" t="str">
        <f>A129&amp;ROUND(E129*2,0)/2&amp;F129</f>
        <v>G4.5Leicester</v>
      </c>
    </row>
    <row r="130" spans="1:62" x14ac:dyDescent="0.2">
      <c r="A130" t="s">
        <v>25</v>
      </c>
      <c r="B130">
        <v>152</v>
      </c>
      <c r="C130" t="s">
        <v>87</v>
      </c>
      <c r="D130">
        <v>4.5</v>
      </c>
      <c r="E130">
        <v>4.5</v>
      </c>
      <c r="F130" t="s">
        <v>54</v>
      </c>
      <c r="G130">
        <v>37</v>
      </c>
      <c r="H130">
        <v>1.23</v>
      </c>
      <c r="I130">
        <v>79</v>
      </c>
      <c r="J130">
        <v>2.86</v>
      </c>
      <c r="K130">
        <v>92</v>
      </c>
      <c r="L130">
        <v>3.35</v>
      </c>
      <c r="M130">
        <v>91</v>
      </c>
      <c r="N130">
        <v>3.38</v>
      </c>
      <c r="O130">
        <v>91</v>
      </c>
      <c r="P130">
        <v>3.11</v>
      </c>
      <c r="Q130">
        <v>91</v>
      </c>
      <c r="R130">
        <v>3.46</v>
      </c>
      <c r="S130">
        <v>91</v>
      </c>
      <c r="T130">
        <v>3.48</v>
      </c>
      <c r="U130">
        <v>91</v>
      </c>
      <c r="V130">
        <v>3.14</v>
      </c>
      <c r="W130">
        <v>91</v>
      </c>
      <c r="X130">
        <v>3.57</v>
      </c>
      <c r="Y130">
        <v>91</v>
      </c>
      <c r="Z130">
        <v>3.27</v>
      </c>
      <c r="AA130">
        <v>91</v>
      </c>
      <c r="AB130">
        <v>3.65</v>
      </c>
      <c r="AC130">
        <v>0</v>
      </c>
      <c r="AD130">
        <v>0</v>
      </c>
      <c r="AE130">
        <v>0</v>
      </c>
      <c r="AF130">
        <f>VLOOKUP($B130,$B$2:$AE$13369,COLUMN()*2-58,0)</f>
        <v>37</v>
      </c>
      <c r="AG130">
        <f>VLOOKUP($B130,$B$2:$AE$13369,COLUMN()*2-58,0)</f>
        <v>79</v>
      </c>
      <c r="AH130">
        <f>VLOOKUP($B130,$B$2:$AE$13369,COLUMN()*2-58,0)</f>
        <v>92</v>
      </c>
      <c r="AI130">
        <f>VLOOKUP($B130,$B$2:$AE$13369,COLUMN()*2-58,0)</f>
        <v>91</v>
      </c>
      <c r="AJ130">
        <f>VLOOKUP($B130,$B$2:$AE$13369,COLUMN()*2-58,0)</f>
        <v>91</v>
      </c>
      <c r="AK130">
        <f>VLOOKUP($B130,$B$2:$AE$13369,COLUMN()*2-58,0)</f>
        <v>91</v>
      </c>
      <c r="AL130">
        <f>VLOOKUP($B130,$B$2:$AE$13369,COLUMN()*2-58,0)</f>
        <v>91</v>
      </c>
      <c r="AM130">
        <f>VLOOKUP($B130,$B$2:$AE$13369,COLUMN()*2-58,0)</f>
        <v>91</v>
      </c>
      <c r="AN130">
        <f>VLOOKUP($B130,$B$2:$AE$13369,COLUMN()*2-58,0)</f>
        <v>91</v>
      </c>
      <c r="AO130">
        <f>VLOOKUP($B130,$B$2:$AE$13369,COLUMN()*2-58,0)</f>
        <v>91</v>
      </c>
      <c r="AP130">
        <f>VLOOKUP($B130,$B$2:$AE$13369,COLUMN()*2-58,0)</f>
        <v>91</v>
      </c>
      <c r="AQ130">
        <f>VLOOKUP($B130,$B$2:$AE$13369,COLUMN()*2-58,0)</f>
        <v>0</v>
      </c>
      <c r="AR130">
        <f>VLOOKUP($B130,$B$2:$AE$13369,COLUMN()*2-81,0)</f>
        <v>1.23</v>
      </c>
      <c r="AS130">
        <f>VLOOKUP($B130,$B$2:$AE$13369,COLUMN()*2-81,0)</f>
        <v>2.86</v>
      </c>
      <c r="AT130">
        <f>VLOOKUP($B130,$B$2:$AE$13369,COLUMN()*2-81,0)</f>
        <v>3.35</v>
      </c>
      <c r="AU130">
        <f>VLOOKUP($B130,$B$2:$AE$13369,COLUMN()*2-81,0)</f>
        <v>3.38</v>
      </c>
      <c r="AV130">
        <f>VLOOKUP($B130,$B$2:$AE$13369,COLUMN()*2-81,0)</f>
        <v>3.11</v>
      </c>
      <c r="AW130">
        <f>VLOOKUP($B130,$B$2:$AE$13369,COLUMN()*2-81,0)</f>
        <v>3.46</v>
      </c>
      <c r="AX130">
        <f>VLOOKUP($B130,$B$2:$AE$13369,COLUMN()*2-81,0)</f>
        <v>3.48</v>
      </c>
      <c r="AY130">
        <f>VLOOKUP($B130,$B$2:$AE$13369,COLUMN()*2-81,0)</f>
        <v>3.14</v>
      </c>
      <c r="AZ130">
        <f>VLOOKUP($B130,$B$2:$AE$13369,COLUMN()*2-81,0)</f>
        <v>3.57</v>
      </c>
      <c r="BA130">
        <f>VLOOKUP($B130,$B$2:$AE$13369,COLUMN()*2-81,0)</f>
        <v>3.27</v>
      </c>
      <c r="BB130">
        <f>VLOOKUP($B130,$B$2:$AE$13369,COLUMN()*2-81,0)</f>
        <v>3.65</v>
      </c>
      <c r="BC130">
        <f>VLOOKUP($B130,$B$2:$AE$13369,COLUMN()*2-81,0)</f>
        <v>0</v>
      </c>
      <c r="BD130">
        <f>MAX(AR130:BC130)</f>
        <v>3.65</v>
      </c>
      <c r="BE130">
        <f>MAX(AF130:AQ130)</f>
        <v>92</v>
      </c>
      <c r="BF130">
        <f>SUM(AR130:BC130)</f>
        <v>34.5</v>
      </c>
      <c r="BG130">
        <f>SUM(AF130:AQ130)</f>
        <v>936</v>
      </c>
      <c r="BH130" t="b">
        <f>OR(AND(BD130-2.5-0.3*(E130-4.5)&gt;0,BE130&gt;44),AND(BG130&gt;399,IFERROR((BF130/BG130)&gt;0.055,FALSE)))</f>
        <v>1</v>
      </c>
      <c r="BI130" t="str">
        <f>A130&amp;E130</f>
        <v>G4.5</v>
      </c>
      <c r="BJ130" t="str">
        <f>A130&amp;ROUND(E130*2,0)/2&amp;F130</f>
        <v>G4.5Bournemouth</v>
      </c>
    </row>
    <row r="131" spans="1:62" x14ac:dyDescent="0.2">
      <c r="A131" t="s">
        <v>25</v>
      </c>
      <c r="B131">
        <v>443</v>
      </c>
      <c r="C131" t="s">
        <v>176</v>
      </c>
      <c r="D131">
        <v>4.5999999999999996</v>
      </c>
      <c r="E131">
        <v>4.5999999999999996</v>
      </c>
      <c r="F131" t="s">
        <v>40</v>
      </c>
      <c r="G131">
        <v>94</v>
      </c>
      <c r="H131">
        <v>3.53</v>
      </c>
      <c r="I131">
        <v>94</v>
      </c>
      <c r="J131">
        <v>3.44</v>
      </c>
      <c r="K131">
        <v>92</v>
      </c>
      <c r="L131">
        <v>3.08</v>
      </c>
      <c r="M131">
        <v>92</v>
      </c>
      <c r="N131">
        <v>3.69</v>
      </c>
      <c r="O131">
        <v>91</v>
      </c>
      <c r="P131">
        <v>2.95</v>
      </c>
      <c r="Q131">
        <v>90</v>
      </c>
      <c r="R131">
        <v>3.1</v>
      </c>
      <c r="S131">
        <v>89</v>
      </c>
      <c r="T131">
        <v>3.23</v>
      </c>
      <c r="U131">
        <v>90</v>
      </c>
      <c r="V131">
        <v>3.18</v>
      </c>
      <c r="W131">
        <v>90</v>
      </c>
      <c r="X131">
        <v>3.02</v>
      </c>
      <c r="Y131">
        <v>90</v>
      </c>
      <c r="Z131">
        <v>3.37</v>
      </c>
      <c r="AA131">
        <v>90</v>
      </c>
      <c r="AB131">
        <v>3.36</v>
      </c>
      <c r="AC131">
        <v>91</v>
      </c>
      <c r="AD131">
        <v>2.99</v>
      </c>
      <c r="AE131">
        <v>0.02</v>
      </c>
      <c r="AF131">
        <f>VLOOKUP($B131,$B$2:$AE$13369,COLUMN()*2-58,0)</f>
        <v>94</v>
      </c>
      <c r="AG131">
        <f>VLOOKUP($B131,$B$2:$AE$13369,COLUMN()*2-58,0)</f>
        <v>94</v>
      </c>
      <c r="AH131">
        <f>VLOOKUP($B131,$B$2:$AE$13369,COLUMN()*2-58,0)</f>
        <v>92</v>
      </c>
      <c r="AI131">
        <f>VLOOKUP($B131,$B$2:$AE$13369,COLUMN()*2-58,0)</f>
        <v>92</v>
      </c>
      <c r="AJ131">
        <f>VLOOKUP($B131,$B$2:$AE$13369,COLUMN()*2-58,0)</f>
        <v>91</v>
      </c>
      <c r="AK131">
        <f>VLOOKUP($B131,$B$2:$AE$13369,COLUMN()*2-58,0)</f>
        <v>90</v>
      </c>
      <c r="AL131">
        <f>VLOOKUP($B131,$B$2:$AE$13369,COLUMN()*2-58,0)</f>
        <v>89</v>
      </c>
      <c r="AM131">
        <f>VLOOKUP($B131,$B$2:$AE$13369,COLUMN()*2-58,0)</f>
        <v>90</v>
      </c>
      <c r="AN131">
        <f>VLOOKUP($B131,$B$2:$AE$13369,COLUMN()*2-58,0)</f>
        <v>90</v>
      </c>
      <c r="AO131">
        <f>VLOOKUP($B131,$B$2:$AE$13369,COLUMN()*2-58,0)</f>
        <v>90</v>
      </c>
      <c r="AP131">
        <f>VLOOKUP($B131,$B$2:$AE$13369,COLUMN()*2-58,0)</f>
        <v>90</v>
      </c>
      <c r="AQ131">
        <f>VLOOKUP($B131,$B$2:$AE$13369,COLUMN()*2-58,0)</f>
        <v>91</v>
      </c>
      <c r="AR131">
        <f>VLOOKUP($B131,$B$2:$AE$13369,COLUMN()*2-81,0)</f>
        <v>3.53</v>
      </c>
      <c r="AS131">
        <f>VLOOKUP($B131,$B$2:$AE$13369,COLUMN()*2-81,0)</f>
        <v>3.44</v>
      </c>
      <c r="AT131">
        <f>VLOOKUP($B131,$B$2:$AE$13369,COLUMN()*2-81,0)</f>
        <v>3.08</v>
      </c>
      <c r="AU131">
        <f>VLOOKUP($B131,$B$2:$AE$13369,COLUMN()*2-81,0)</f>
        <v>3.69</v>
      </c>
      <c r="AV131">
        <f>VLOOKUP($B131,$B$2:$AE$13369,COLUMN()*2-81,0)</f>
        <v>2.95</v>
      </c>
      <c r="AW131">
        <f>VLOOKUP($B131,$B$2:$AE$13369,COLUMN()*2-81,0)</f>
        <v>3.1</v>
      </c>
      <c r="AX131">
        <f>VLOOKUP($B131,$B$2:$AE$13369,COLUMN()*2-81,0)</f>
        <v>3.23</v>
      </c>
      <c r="AY131">
        <f>VLOOKUP($B131,$B$2:$AE$13369,COLUMN()*2-81,0)</f>
        <v>3.18</v>
      </c>
      <c r="AZ131">
        <f>VLOOKUP($B131,$B$2:$AE$13369,COLUMN()*2-81,0)</f>
        <v>3.02</v>
      </c>
      <c r="BA131">
        <f>VLOOKUP($B131,$B$2:$AE$13369,COLUMN()*2-81,0)</f>
        <v>3.37</v>
      </c>
      <c r="BB131">
        <f>VLOOKUP($B131,$B$2:$AE$13369,COLUMN()*2-81,0)</f>
        <v>3.36</v>
      </c>
      <c r="BC131">
        <f>VLOOKUP($B131,$B$2:$AE$13369,COLUMN()*2-81,0)</f>
        <v>2.99</v>
      </c>
      <c r="BD131">
        <f>MAX(AR131:BC131)</f>
        <v>3.69</v>
      </c>
      <c r="BE131">
        <f>MAX(AF131:AQ131)</f>
        <v>94</v>
      </c>
      <c r="BF131">
        <f>SUM(AR131:BC131)</f>
        <v>38.940000000000005</v>
      </c>
      <c r="BG131">
        <f>SUM(AF131:AQ131)</f>
        <v>1093</v>
      </c>
      <c r="BH131" t="b">
        <f>OR(AND(BD131-2.5-0.3*(E131-4.5)&gt;0,BE131&gt;44),AND(BG131&gt;399,IFERROR((BF131/BG131)&gt;0.055,FALSE)))</f>
        <v>1</v>
      </c>
      <c r="BI131" t="str">
        <f>A131&amp;E131</f>
        <v>G4.6</v>
      </c>
      <c r="BJ131" t="str">
        <f>A131&amp;ROUND(E131*2,0)/2&amp;F131</f>
        <v>G4.5Nott'm Forest</v>
      </c>
    </row>
    <row r="132" spans="1:62" x14ac:dyDescent="0.2">
      <c r="A132" t="s">
        <v>25</v>
      </c>
      <c r="B132">
        <v>185</v>
      </c>
      <c r="C132" t="s">
        <v>95</v>
      </c>
      <c r="D132">
        <v>4.7</v>
      </c>
      <c r="E132">
        <v>4.7</v>
      </c>
      <c r="F132" t="s">
        <v>86</v>
      </c>
      <c r="G132">
        <v>93</v>
      </c>
      <c r="H132">
        <v>3.25</v>
      </c>
      <c r="I132">
        <v>90</v>
      </c>
      <c r="J132">
        <v>3.07</v>
      </c>
      <c r="K132">
        <v>90</v>
      </c>
      <c r="L132">
        <v>3.61</v>
      </c>
      <c r="M132">
        <v>88</v>
      </c>
      <c r="N132">
        <v>3.37</v>
      </c>
      <c r="O132">
        <v>88</v>
      </c>
      <c r="P132">
        <v>3.45</v>
      </c>
      <c r="Q132">
        <v>88</v>
      </c>
      <c r="R132">
        <v>2.9</v>
      </c>
      <c r="S132">
        <v>86</v>
      </c>
      <c r="T132">
        <v>3.44</v>
      </c>
      <c r="U132">
        <v>85</v>
      </c>
      <c r="V132">
        <v>3.29</v>
      </c>
      <c r="W132">
        <v>87</v>
      </c>
      <c r="X132">
        <v>3.46</v>
      </c>
      <c r="Y132">
        <v>87</v>
      </c>
      <c r="Z132">
        <v>3.44</v>
      </c>
      <c r="AA132">
        <v>86</v>
      </c>
      <c r="AB132">
        <v>3.3</v>
      </c>
      <c r="AC132">
        <v>87</v>
      </c>
      <c r="AD132">
        <v>3.44</v>
      </c>
      <c r="AE132">
        <v>0.02</v>
      </c>
      <c r="AF132">
        <f>VLOOKUP($B132,$B$2:$AE$13369,COLUMN()*2-58,0)</f>
        <v>93</v>
      </c>
      <c r="AG132">
        <f>VLOOKUP($B132,$B$2:$AE$13369,COLUMN()*2-58,0)</f>
        <v>90</v>
      </c>
      <c r="AH132">
        <f>VLOOKUP($B132,$B$2:$AE$13369,COLUMN()*2-58,0)</f>
        <v>90</v>
      </c>
      <c r="AI132">
        <f>VLOOKUP($B132,$B$2:$AE$13369,COLUMN()*2-58,0)</f>
        <v>88</v>
      </c>
      <c r="AJ132">
        <f>VLOOKUP($B132,$B$2:$AE$13369,COLUMN()*2-58,0)</f>
        <v>88</v>
      </c>
      <c r="AK132">
        <f>VLOOKUP($B132,$B$2:$AE$13369,COLUMN()*2-58,0)</f>
        <v>88</v>
      </c>
      <c r="AL132">
        <f>VLOOKUP($B132,$B$2:$AE$13369,COLUMN()*2-58,0)</f>
        <v>86</v>
      </c>
      <c r="AM132">
        <f>VLOOKUP($B132,$B$2:$AE$13369,COLUMN()*2-58,0)</f>
        <v>85</v>
      </c>
      <c r="AN132">
        <f>VLOOKUP($B132,$B$2:$AE$13369,COLUMN()*2-58,0)</f>
        <v>87</v>
      </c>
      <c r="AO132">
        <f>VLOOKUP($B132,$B$2:$AE$13369,COLUMN()*2-58,0)</f>
        <v>87</v>
      </c>
      <c r="AP132">
        <f>VLOOKUP($B132,$B$2:$AE$13369,COLUMN()*2-58,0)</f>
        <v>86</v>
      </c>
      <c r="AQ132">
        <f>VLOOKUP($B132,$B$2:$AE$13369,COLUMN()*2-58,0)</f>
        <v>87</v>
      </c>
      <c r="AR132">
        <f>VLOOKUP($B132,$B$2:$AE$13369,COLUMN()*2-81,0)</f>
        <v>3.25</v>
      </c>
      <c r="AS132">
        <f>VLOOKUP($B132,$B$2:$AE$13369,COLUMN()*2-81,0)</f>
        <v>3.07</v>
      </c>
      <c r="AT132">
        <f>VLOOKUP($B132,$B$2:$AE$13369,COLUMN()*2-81,0)</f>
        <v>3.61</v>
      </c>
      <c r="AU132">
        <f>VLOOKUP($B132,$B$2:$AE$13369,COLUMN()*2-81,0)</f>
        <v>3.37</v>
      </c>
      <c r="AV132">
        <f>VLOOKUP($B132,$B$2:$AE$13369,COLUMN()*2-81,0)</f>
        <v>3.45</v>
      </c>
      <c r="AW132">
        <f>VLOOKUP($B132,$B$2:$AE$13369,COLUMN()*2-81,0)</f>
        <v>2.9</v>
      </c>
      <c r="AX132">
        <f>VLOOKUP($B132,$B$2:$AE$13369,COLUMN()*2-81,0)</f>
        <v>3.44</v>
      </c>
      <c r="AY132">
        <f>VLOOKUP($B132,$B$2:$AE$13369,COLUMN()*2-81,0)</f>
        <v>3.29</v>
      </c>
      <c r="AZ132">
        <f>VLOOKUP($B132,$B$2:$AE$13369,COLUMN()*2-81,0)</f>
        <v>3.46</v>
      </c>
      <c r="BA132">
        <f>VLOOKUP($B132,$B$2:$AE$13369,COLUMN()*2-81,0)</f>
        <v>3.44</v>
      </c>
      <c r="BB132">
        <f>VLOOKUP($B132,$B$2:$AE$13369,COLUMN()*2-81,0)</f>
        <v>3.3</v>
      </c>
      <c r="BC132">
        <f>VLOOKUP($B132,$B$2:$AE$13369,COLUMN()*2-81,0)</f>
        <v>3.44</v>
      </c>
      <c r="BD132">
        <f>MAX(AR132:BC132)</f>
        <v>3.61</v>
      </c>
      <c r="BE132">
        <f>MAX(AF132:AQ132)</f>
        <v>93</v>
      </c>
      <c r="BF132">
        <f>SUM(AR132:BC132)</f>
        <v>40.019999999999996</v>
      </c>
      <c r="BG132">
        <f>SUM(AF132:AQ132)</f>
        <v>1055</v>
      </c>
      <c r="BH132" t="b">
        <f>OR(AND(BD132-2.5-0.3*(E132-4.5)&gt;0,BE132&gt;44),AND(BG132&gt;399,IFERROR((BF132/BG132)&gt;0.055,FALSE)))</f>
        <v>1</v>
      </c>
      <c r="BI132" t="str">
        <f>A132&amp;E132</f>
        <v>G4.7</v>
      </c>
      <c r="BJ132" t="str">
        <f>A132&amp;ROUND(E132*2,0)/2&amp;F132</f>
        <v>G4.5Chelsea</v>
      </c>
    </row>
    <row r="133" spans="1:62" x14ac:dyDescent="0.2">
      <c r="A133" t="s">
        <v>25</v>
      </c>
      <c r="B133">
        <v>235</v>
      </c>
      <c r="C133" t="s">
        <v>114</v>
      </c>
      <c r="D133">
        <v>4.8</v>
      </c>
      <c r="E133">
        <v>4.8</v>
      </c>
      <c r="F133" t="s">
        <v>88</v>
      </c>
      <c r="G133">
        <v>94</v>
      </c>
      <c r="H133">
        <v>3.46</v>
      </c>
      <c r="I133">
        <v>92</v>
      </c>
      <c r="J133">
        <v>3.19</v>
      </c>
      <c r="K133">
        <v>92</v>
      </c>
      <c r="L133">
        <v>3.37</v>
      </c>
      <c r="M133">
        <v>91</v>
      </c>
      <c r="N133">
        <v>3.07</v>
      </c>
      <c r="O133">
        <v>92</v>
      </c>
      <c r="P133">
        <v>3.5</v>
      </c>
      <c r="Q133">
        <v>91</v>
      </c>
      <c r="R133">
        <v>2.92</v>
      </c>
      <c r="S133">
        <v>91</v>
      </c>
      <c r="T133">
        <v>2.95</v>
      </c>
      <c r="U133">
        <v>92</v>
      </c>
      <c r="V133">
        <v>3.1</v>
      </c>
      <c r="W133">
        <v>91</v>
      </c>
      <c r="X133">
        <v>2.92</v>
      </c>
      <c r="Y133">
        <v>91</v>
      </c>
      <c r="Z133">
        <v>3.5</v>
      </c>
      <c r="AA133">
        <v>90</v>
      </c>
      <c r="AB133">
        <v>3.11</v>
      </c>
      <c r="AC133">
        <v>90</v>
      </c>
      <c r="AD133">
        <v>3.18</v>
      </c>
      <c r="AE133">
        <v>0</v>
      </c>
      <c r="AF133">
        <f>VLOOKUP($B133,$B$2:$AE$13369,COLUMN()*2-58,0)</f>
        <v>94</v>
      </c>
      <c r="AG133">
        <f>VLOOKUP($B133,$B$2:$AE$13369,COLUMN()*2-58,0)</f>
        <v>92</v>
      </c>
      <c r="AH133">
        <f>VLOOKUP($B133,$B$2:$AE$13369,COLUMN()*2-58,0)</f>
        <v>92</v>
      </c>
      <c r="AI133">
        <f>VLOOKUP($B133,$B$2:$AE$13369,COLUMN()*2-58,0)</f>
        <v>91</v>
      </c>
      <c r="AJ133">
        <f>VLOOKUP($B133,$B$2:$AE$13369,COLUMN()*2-58,0)</f>
        <v>92</v>
      </c>
      <c r="AK133">
        <f>VLOOKUP($B133,$B$2:$AE$13369,COLUMN()*2-58,0)</f>
        <v>91</v>
      </c>
      <c r="AL133">
        <f>VLOOKUP($B133,$B$2:$AE$13369,COLUMN()*2-58,0)</f>
        <v>91</v>
      </c>
      <c r="AM133">
        <f>VLOOKUP($B133,$B$2:$AE$13369,COLUMN()*2-58,0)</f>
        <v>92</v>
      </c>
      <c r="AN133">
        <f>VLOOKUP($B133,$B$2:$AE$13369,COLUMN()*2-58,0)</f>
        <v>91</v>
      </c>
      <c r="AO133">
        <f>VLOOKUP($B133,$B$2:$AE$13369,COLUMN()*2-58,0)</f>
        <v>91</v>
      </c>
      <c r="AP133">
        <f>VLOOKUP($B133,$B$2:$AE$13369,COLUMN()*2-58,0)</f>
        <v>90</v>
      </c>
      <c r="AQ133">
        <f>VLOOKUP($B133,$B$2:$AE$13369,COLUMN()*2-58,0)</f>
        <v>90</v>
      </c>
      <c r="AR133">
        <f>VLOOKUP($B133,$B$2:$AE$13369,COLUMN()*2-81,0)</f>
        <v>3.46</v>
      </c>
      <c r="AS133">
        <f>VLOOKUP($B133,$B$2:$AE$13369,COLUMN()*2-81,0)</f>
        <v>3.19</v>
      </c>
      <c r="AT133">
        <f>VLOOKUP($B133,$B$2:$AE$13369,COLUMN()*2-81,0)</f>
        <v>3.37</v>
      </c>
      <c r="AU133">
        <f>VLOOKUP($B133,$B$2:$AE$13369,COLUMN()*2-81,0)</f>
        <v>3.07</v>
      </c>
      <c r="AV133">
        <f>VLOOKUP($B133,$B$2:$AE$13369,COLUMN()*2-81,0)</f>
        <v>3.5</v>
      </c>
      <c r="AW133">
        <f>VLOOKUP($B133,$B$2:$AE$13369,COLUMN()*2-81,0)</f>
        <v>2.92</v>
      </c>
      <c r="AX133">
        <f>VLOOKUP($B133,$B$2:$AE$13369,COLUMN()*2-81,0)</f>
        <v>2.95</v>
      </c>
      <c r="AY133">
        <f>VLOOKUP($B133,$B$2:$AE$13369,COLUMN()*2-81,0)</f>
        <v>3.1</v>
      </c>
      <c r="AZ133">
        <f>VLOOKUP($B133,$B$2:$AE$13369,COLUMN()*2-81,0)</f>
        <v>2.92</v>
      </c>
      <c r="BA133">
        <f>VLOOKUP($B133,$B$2:$AE$13369,COLUMN()*2-81,0)</f>
        <v>3.5</v>
      </c>
      <c r="BB133">
        <f>VLOOKUP($B133,$B$2:$AE$13369,COLUMN()*2-81,0)</f>
        <v>3.11</v>
      </c>
      <c r="BC133">
        <f>VLOOKUP($B133,$B$2:$AE$13369,COLUMN()*2-81,0)</f>
        <v>3.18</v>
      </c>
      <c r="BD133">
        <f>MAX(AR133:BC133)</f>
        <v>3.5</v>
      </c>
      <c r="BE133">
        <f>MAX(AF133:AQ133)</f>
        <v>94</v>
      </c>
      <c r="BF133">
        <f>SUM(AR133:BC133)</f>
        <v>38.269999999999996</v>
      </c>
      <c r="BG133">
        <f>SUM(AF133:AQ133)</f>
        <v>1097</v>
      </c>
      <c r="BH133" t="b">
        <f>OR(AND(BD133-2.5-0.3*(E133-4.5)&gt;0,BE133&gt;44),AND(BG133&gt;399,IFERROR((BF133/BG133)&gt;0.055,FALSE)))</f>
        <v>1</v>
      </c>
      <c r="BI133" t="str">
        <f>A133&amp;E133</f>
        <v>G4.8</v>
      </c>
      <c r="BJ133" t="str">
        <f>A133&amp;ROUND(E133*2,0)/2&amp;F133</f>
        <v>G5Everton</v>
      </c>
    </row>
    <row r="134" spans="1:62" x14ac:dyDescent="0.2">
      <c r="A134" t="s">
        <v>25</v>
      </c>
      <c r="B134">
        <v>47</v>
      </c>
      <c r="C134" t="s">
        <v>48</v>
      </c>
      <c r="D134">
        <v>5</v>
      </c>
      <c r="E134">
        <v>5</v>
      </c>
      <c r="F134" t="s">
        <v>43</v>
      </c>
      <c r="G134">
        <v>94</v>
      </c>
      <c r="H134">
        <v>3.17</v>
      </c>
      <c r="I134">
        <v>92</v>
      </c>
      <c r="J134">
        <v>3.15</v>
      </c>
      <c r="K134">
        <v>92</v>
      </c>
      <c r="L134">
        <v>3.81</v>
      </c>
      <c r="M134">
        <v>91</v>
      </c>
      <c r="N134">
        <v>3.21</v>
      </c>
      <c r="O134">
        <v>91</v>
      </c>
      <c r="P134">
        <v>3.61</v>
      </c>
      <c r="Q134">
        <v>91</v>
      </c>
      <c r="R134">
        <v>3.83</v>
      </c>
      <c r="S134">
        <v>91</v>
      </c>
      <c r="T134">
        <v>3.62</v>
      </c>
      <c r="U134">
        <v>91</v>
      </c>
      <c r="V134">
        <v>3.13</v>
      </c>
      <c r="W134">
        <v>91</v>
      </c>
      <c r="X134">
        <v>3.27</v>
      </c>
      <c r="Y134">
        <v>92</v>
      </c>
      <c r="Z134">
        <v>3.49</v>
      </c>
      <c r="AA134">
        <v>92</v>
      </c>
      <c r="AB134">
        <v>3.94</v>
      </c>
      <c r="AC134">
        <v>91</v>
      </c>
      <c r="AD134">
        <v>3.52</v>
      </c>
      <c r="AE134">
        <v>0.01</v>
      </c>
      <c r="AF134">
        <f>VLOOKUP($B134,$B$2:$AE$13369,COLUMN()*2-58,0)</f>
        <v>94</v>
      </c>
      <c r="AG134">
        <f>VLOOKUP($B134,$B$2:$AE$13369,COLUMN()*2-58,0)</f>
        <v>92</v>
      </c>
      <c r="AH134">
        <f>VLOOKUP($B134,$B$2:$AE$13369,COLUMN()*2-58,0)</f>
        <v>92</v>
      </c>
      <c r="AI134">
        <f>VLOOKUP($B134,$B$2:$AE$13369,COLUMN()*2-58,0)</f>
        <v>91</v>
      </c>
      <c r="AJ134">
        <f>VLOOKUP($B134,$B$2:$AE$13369,COLUMN()*2-58,0)</f>
        <v>91</v>
      </c>
      <c r="AK134">
        <f>VLOOKUP($B134,$B$2:$AE$13369,COLUMN()*2-58,0)</f>
        <v>91</v>
      </c>
      <c r="AL134">
        <f>VLOOKUP($B134,$B$2:$AE$13369,COLUMN()*2-58,0)</f>
        <v>91</v>
      </c>
      <c r="AM134">
        <f>VLOOKUP($B134,$B$2:$AE$13369,COLUMN()*2-58,0)</f>
        <v>91</v>
      </c>
      <c r="AN134">
        <f>VLOOKUP($B134,$B$2:$AE$13369,COLUMN()*2-58,0)</f>
        <v>91</v>
      </c>
      <c r="AO134">
        <f>VLOOKUP($B134,$B$2:$AE$13369,COLUMN()*2-58,0)</f>
        <v>92</v>
      </c>
      <c r="AP134">
        <f>VLOOKUP($B134,$B$2:$AE$13369,COLUMN()*2-58,0)</f>
        <v>92</v>
      </c>
      <c r="AQ134">
        <f>VLOOKUP($B134,$B$2:$AE$13369,COLUMN()*2-58,0)</f>
        <v>91</v>
      </c>
      <c r="AR134">
        <f>VLOOKUP($B134,$B$2:$AE$13369,COLUMN()*2-81,0)</f>
        <v>3.17</v>
      </c>
      <c r="AS134">
        <f>VLOOKUP($B134,$B$2:$AE$13369,COLUMN()*2-81,0)</f>
        <v>3.15</v>
      </c>
      <c r="AT134">
        <f>VLOOKUP($B134,$B$2:$AE$13369,COLUMN()*2-81,0)</f>
        <v>3.81</v>
      </c>
      <c r="AU134">
        <f>VLOOKUP($B134,$B$2:$AE$13369,COLUMN()*2-81,0)</f>
        <v>3.21</v>
      </c>
      <c r="AV134">
        <f>VLOOKUP($B134,$B$2:$AE$13369,COLUMN()*2-81,0)</f>
        <v>3.61</v>
      </c>
      <c r="AW134">
        <f>VLOOKUP($B134,$B$2:$AE$13369,COLUMN()*2-81,0)</f>
        <v>3.83</v>
      </c>
      <c r="AX134">
        <f>VLOOKUP($B134,$B$2:$AE$13369,COLUMN()*2-81,0)</f>
        <v>3.62</v>
      </c>
      <c r="AY134">
        <f>VLOOKUP($B134,$B$2:$AE$13369,COLUMN()*2-81,0)</f>
        <v>3.13</v>
      </c>
      <c r="AZ134">
        <f>VLOOKUP($B134,$B$2:$AE$13369,COLUMN()*2-81,0)</f>
        <v>3.27</v>
      </c>
      <c r="BA134">
        <f>VLOOKUP($B134,$B$2:$AE$13369,COLUMN()*2-81,0)</f>
        <v>3.49</v>
      </c>
      <c r="BB134">
        <f>VLOOKUP($B134,$B$2:$AE$13369,COLUMN()*2-81,0)</f>
        <v>3.94</v>
      </c>
      <c r="BC134">
        <f>VLOOKUP($B134,$B$2:$AE$13369,COLUMN()*2-81,0)</f>
        <v>3.52</v>
      </c>
      <c r="BD134">
        <f>MAX(AR134:BC134)</f>
        <v>3.94</v>
      </c>
      <c r="BE134">
        <f>MAX(AF134:AQ134)</f>
        <v>94</v>
      </c>
      <c r="BF134">
        <f>SUM(AR134:BC134)</f>
        <v>41.75</v>
      </c>
      <c r="BG134">
        <f>SUM(AF134:AQ134)</f>
        <v>1099</v>
      </c>
      <c r="BH134" t="b">
        <f>OR(AND(BD134-2.5-0.3*(E134-4.5)&gt;0,BE134&gt;44),AND(BG134&gt;399,IFERROR((BF134/BG134)&gt;0.055,FALSE)))</f>
        <v>1</v>
      </c>
      <c r="BI134" t="str">
        <f>A134&amp;E134</f>
        <v>G5</v>
      </c>
      <c r="BJ134" t="str">
        <f>A134&amp;ROUND(E134*2,0)/2&amp;F134</f>
        <v>G5Aston Villa</v>
      </c>
    </row>
    <row r="135" spans="1:62" x14ac:dyDescent="0.2">
      <c r="A135" t="s">
        <v>25</v>
      </c>
      <c r="B135">
        <v>508</v>
      </c>
      <c r="C135" t="s">
        <v>190</v>
      </c>
      <c r="D135">
        <v>5</v>
      </c>
      <c r="E135">
        <v>5</v>
      </c>
      <c r="F135" t="s">
        <v>62</v>
      </c>
      <c r="G135">
        <v>92</v>
      </c>
      <c r="H135">
        <v>3.39</v>
      </c>
      <c r="I135">
        <v>92</v>
      </c>
      <c r="J135">
        <v>3.85</v>
      </c>
      <c r="K135">
        <v>92</v>
      </c>
      <c r="L135">
        <v>3.1</v>
      </c>
      <c r="M135">
        <v>91</v>
      </c>
      <c r="N135">
        <v>3.58</v>
      </c>
      <c r="O135">
        <v>90</v>
      </c>
      <c r="P135">
        <v>3.28</v>
      </c>
      <c r="Q135">
        <v>92</v>
      </c>
      <c r="R135">
        <v>3.23</v>
      </c>
      <c r="S135">
        <v>90</v>
      </c>
      <c r="T135">
        <v>3.52</v>
      </c>
      <c r="U135">
        <v>90</v>
      </c>
      <c r="V135">
        <v>3.06</v>
      </c>
      <c r="W135">
        <v>90</v>
      </c>
      <c r="X135">
        <v>3.44</v>
      </c>
      <c r="Y135">
        <v>90</v>
      </c>
      <c r="Z135">
        <v>3.65</v>
      </c>
      <c r="AA135">
        <v>91</v>
      </c>
      <c r="AB135">
        <v>3.37</v>
      </c>
      <c r="AC135">
        <v>90</v>
      </c>
      <c r="AD135">
        <v>3.11</v>
      </c>
      <c r="AE135">
        <v>0</v>
      </c>
      <c r="AF135">
        <f>VLOOKUP($B135,$B$2:$AE$13369,COLUMN()*2-58,0)</f>
        <v>92</v>
      </c>
      <c r="AG135">
        <f>VLOOKUP($B135,$B$2:$AE$13369,COLUMN()*2-58,0)</f>
        <v>92</v>
      </c>
      <c r="AH135">
        <f>VLOOKUP($B135,$B$2:$AE$13369,COLUMN()*2-58,0)</f>
        <v>92</v>
      </c>
      <c r="AI135">
        <f>VLOOKUP($B135,$B$2:$AE$13369,COLUMN()*2-58,0)</f>
        <v>91</v>
      </c>
      <c r="AJ135">
        <f>VLOOKUP($B135,$B$2:$AE$13369,COLUMN()*2-58,0)</f>
        <v>90</v>
      </c>
      <c r="AK135">
        <f>VLOOKUP($B135,$B$2:$AE$13369,COLUMN()*2-58,0)</f>
        <v>92</v>
      </c>
      <c r="AL135">
        <f>VLOOKUP($B135,$B$2:$AE$13369,COLUMN()*2-58,0)</f>
        <v>90</v>
      </c>
      <c r="AM135">
        <f>VLOOKUP($B135,$B$2:$AE$13369,COLUMN()*2-58,0)</f>
        <v>90</v>
      </c>
      <c r="AN135">
        <f>VLOOKUP($B135,$B$2:$AE$13369,COLUMN()*2-58,0)</f>
        <v>90</v>
      </c>
      <c r="AO135">
        <f>VLOOKUP($B135,$B$2:$AE$13369,COLUMN()*2-58,0)</f>
        <v>90</v>
      </c>
      <c r="AP135">
        <f>VLOOKUP($B135,$B$2:$AE$13369,COLUMN()*2-58,0)</f>
        <v>91</v>
      </c>
      <c r="AQ135">
        <f>VLOOKUP($B135,$B$2:$AE$13369,COLUMN()*2-58,0)</f>
        <v>90</v>
      </c>
      <c r="AR135">
        <f>VLOOKUP($B135,$B$2:$AE$13369,COLUMN()*2-81,0)</f>
        <v>3.39</v>
      </c>
      <c r="AS135">
        <f>VLOOKUP($B135,$B$2:$AE$13369,COLUMN()*2-81,0)</f>
        <v>3.85</v>
      </c>
      <c r="AT135">
        <f>VLOOKUP($B135,$B$2:$AE$13369,COLUMN()*2-81,0)</f>
        <v>3.1</v>
      </c>
      <c r="AU135">
        <f>VLOOKUP($B135,$B$2:$AE$13369,COLUMN()*2-81,0)</f>
        <v>3.58</v>
      </c>
      <c r="AV135">
        <f>VLOOKUP($B135,$B$2:$AE$13369,COLUMN()*2-81,0)</f>
        <v>3.28</v>
      </c>
      <c r="AW135">
        <f>VLOOKUP($B135,$B$2:$AE$13369,COLUMN()*2-81,0)</f>
        <v>3.23</v>
      </c>
      <c r="AX135">
        <f>VLOOKUP($B135,$B$2:$AE$13369,COLUMN()*2-81,0)</f>
        <v>3.52</v>
      </c>
      <c r="AY135">
        <f>VLOOKUP($B135,$B$2:$AE$13369,COLUMN()*2-81,0)</f>
        <v>3.06</v>
      </c>
      <c r="AZ135">
        <f>VLOOKUP($B135,$B$2:$AE$13369,COLUMN()*2-81,0)</f>
        <v>3.44</v>
      </c>
      <c r="BA135">
        <f>VLOOKUP($B135,$B$2:$AE$13369,COLUMN()*2-81,0)</f>
        <v>3.65</v>
      </c>
      <c r="BB135">
        <f>VLOOKUP($B135,$B$2:$AE$13369,COLUMN()*2-81,0)</f>
        <v>3.37</v>
      </c>
      <c r="BC135">
        <f>VLOOKUP($B135,$B$2:$AE$13369,COLUMN()*2-81,0)</f>
        <v>3.11</v>
      </c>
      <c r="BD135">
        <f>MAX(AR135:BC135)</f>
        <v>3.85</v>
      </c>
      <c r="BE135">
        <f>MAX(AF135:AQ135)</f>
        <v>92</v>
      </c>
      <c r="BF135">
        <f>SUM(AR135:BC135)</f>
        <v>40.58</v>
      </c>
      <c r="BG135">
        <f>SUM(AF135:AQ135)</f>
        <v>1090</v>
      </c>
      <c r="BH135" t="b">
        <f>OR(AND(BD135-2.5-0.3*(E135-4.5)&gt;0,BE135&gt;44),AND(BG135&gt;399,IFERROR((BF135/BG135)&gt;0.055,FALSE)))</f>
        <v>1</v>
      </c>
      <c r="BI135" t="str">
        <f>A135&amp;E135</f>
        <v>G5</v>
      </c>
      <c r="BJ135" t="str">
        <f>A135&amp;ROUND(E135*2,0)/2&amp;F135</f>
        <v>G5Spurs</v>
      </c>
    </row>
    <row r="136" spans="1:62" x14ac:dyDescent="0.2">
      <c r="A136" t="s">
        <v>25</v>
      </c>
      <c r="B136">
        <v>383</v>
      </c>
      <c r="C136" t="s">
        <v>113</v>
      </c>
      <c r="D136">
        <v>5</v>
      </c>
      <c r="E136">
        <v>5</v>
      </c>
      <c r="F136" t="s">
        <v>157</v>
      </c>
      <c r="G136">
        <v>94</v>
      </c>
      <c r="H136">
        <v>3.2</v>
      </c>
      <c r="I136">
        <v>93</v>
      </c>
      <c r="J136">
        <v>3.72</v>
      </c>
      <c r="K136">
        <v>92</v>
      </c>
      <c r="L136">
        <v>3.49</v>
      </c>
      <c r="M136">
        <v>92</v>
      </c>
      <c r="N136">
        <v>3.65</v>
      </c>
      <c r="O136">
        <v>91</v>
      </c>
      <c r="P136">
        <v>3.04</v>
      </c>
      <c r="Q136">
        <v>91</v>
      </c>
      <c r="R136">
        <v>3.66</v>
      </c>
      <c r="S136">
        <v>91</v>
      </c>
      <c r="T136">
        <v>3.01</v>
      </c>
      <c r="U136">
        <v>90</v>
      </c>
      <c r="V136">
        <v>3.36</v>
      </c>
      <c r="W136">
        <v>91</v>
      </c>
      <c r="X136">
        <v>3.41</v>
      </c>
      <c r="Y136">
        <v>90</v>
      </c>
      <c r="Z136">
        <v>3.28</v>
      </c>
      <c r="AA136">
        <v>91</v>
      </c>
      <c r="AB136">
        <v>2.98</v>
      </c>
      <c r="AC136">
        <v>90</v>
      </c>
      <c r="AD136">
        <v>3.67</v>
      </c>
      <c r="AE136">
        <v>0</v>
      </c>
      <c r="AF136">
        <f>VLOOKUP($B136,$B$2:$AE$13369,COLUMN()*2-58,0)</f>
        <v>94</v>
      </c>
      <c r="AG136">
        <f>VLOOKUP($B136,$B$2:$AE$13369,COLUMN()*2-58,0)</f>
        <v>93</v>
      </c>
      <c r="AH136">
        <f>VLOOKUP($B136,$B$2:$AE$13369,COLUMN()*2-58,0)</f>
        <v>92</v>
      </c>
      <c r="AI136">
        <f>VLOOKUP($B136,$B$2:$AE$13369,COLUMN()*2-58,0)</f>
        <v>92</v>
      </c>
      <c r="AJ136">
        <f>VLOOKUP($B136,$B$2:$AE$13369,COLUMN()*2-58,0)</f>
        <v>91</v>
      </c>
      <c r="AK136">
        <f>VLOOKUP($B136,$B$2:$AE$13369,COLUMN()*2-58,0)</f>
        <v>91</v>
      </c>
      <c r="AL136">
        <f>VLOOKUP($B136,$B$2:$AE$13369,COLUMN()*2-58,0)</f>
        <v>91</v>
      </c>
      <c r="AM136">
        <f>VLOOKUP($B136,$B$2:$AE$13369,COLUMN()*2-58,0)</f>
        <v>90</v>
      </c>
      <c r="AN136">
        <f>VLOOKUP($B136,$B$2:$AE$13369,COLUMN()*2-58,0)</f>
        <v>91</v>
      </c>
      <c r="AO136">
        <f>VLOOKUP($B136,$B$2:$AE$13369,COLUMN()*2-58,0)</f>
        <v>90</v>
      </c>
      <c r="AP136">
        <f>VLOOKUP($B136,$B$2:$AE$13369,COLUMN()*2-58,0)</f>
        <v>91</v>
      </c>
      <c r="AQ136">
        <f>VLOOKUP($B136,$B$2:$AE$13369,COLUMN()*2-58,0)</f>
        <v>90</v>
      </c>
      <c r="AR136">
        <f>VLOOKUP($B136,$B$2:$AE$13369,COLUMN()*2-81,0)</f>
        <v>3.2</v>
      </c>
      <c r="AS136">
        <f>VLOOKUP($B136,$B$2:$AE$13369,COLUMN()*2-81,0)</f>
        <v>3.72</v>
      </c>
      <c r="AT136">
        <f>VLOOKUP($B136,$B$2:$AE$13369,COLUMN()*2-81,0)</f>
        <v>3.49</v>
      </c>
      <c r="AU136">
        <f>VLOOKUP($B136,$B$2:$AE$13369,COLUMN()*2-81,0)</f>
        <v>3.65</v>
      </c>
      <c r="AV136">
        <f>VLOOKUP($B136,$B$2:$AE$13369,COLUMN()*2-81,0)</f>
        <v>3.04</v>
      </c>
      <c r="AW136">
        <f>VLOOKUP($B136,$B$2:$AE$13369,COLUMN()*2-81,0)</f>
        <v>3.66</v>
      </c>
      <c r="AX136">
        <f>VLOOKUP($B136,$B$2:$AE$13369,COLUMN()*2-81,0)</f>
        <v>3.01</v>
      </c>
      <c r="AY136">
        <f>VLOOKUP($B136,$B$2:$AE$13369,COLUMN()*2-81,0)</f>
        <v>3.36</v>
      </c>
      <c r="AZ136">
        <f>VLOOKUP($B136,$B$2:$AE$13369,COLUMN()*2-81,0)</f>
        <v>3.41</v>
      </c>
      <c r="BA136">
        <f>VLOOKUP($B136,$B$2:$AE$13369,COLUMN()*2-81,0)</f>
        <v>3.28</v>
      </c>
      <c r="BB136">
        <f>VLOOKUP($B136,$B$2:$AE$13369,COLUMN()*2-81,0)</f>
        <v>2.98</v>
      </c>
      <c r="BC136">
        <f>VLOOKUP($B136,$B$2:$AE$13369,COLUMN()*2-81,0)</f>
        <v>3.67</v>
      </c>
      <c r="BD136">
        <f>MAX(AR136:BC136)</f>
        <v>3.72</v>
      </c>
      <c r="BE136">
        <f>MAX(AF136:AQ136)</f>
        <v>94</v>
      </c>
      <c r="BF136">
        <f>SUM(AR136:BC136)</f>
        <v>40.47</v>
      </c>
      <c r="BG136">
        <f>SUM(AF136:AQ136)</f>
        <v>1096</v>
      </c>
      <c r="BH136" t="b">
        <f>OR(AND(BD136-2.5-0.3*(E136-4.5)&gt;0,BE136&gt;44),AND(BG136&gt;399,IFERROR((BF136/BG136)&gt;0.055,FALSE)))</f>
        <v>1</v>
      </c>
      <c r="BI136" t="str">
        <f>A136&amp;E136</f>
        <v>G5</v>
      </c>
      <c r="BJ136" t="str">
        <f>A136&amp;ROUND(E136*2,0)/2&amp;F136</f>
        <v>G5Man Utd</v>
      </c>
    </row>
    <row r="137" spans="1:62" x14ac:dyDescent="0.2">
      <c r="A137" t="s">
        <v>25</v>
      </c>
      <c r="B137">
        <v>413</v>
      </c>
      <c r="C137" t="s">
        <v>169</v>
      </c>
      <c r="D137">
        <v>5</v>
      </c>
      <c r="E137">
        <v>5</v>
      </c>
      <c r="F137" t="s">
        <v>164</v>
      </c>
      <c r="G137">
        <v>93</v>
      </c>
      <c r="H137">
        <v>3.25</v>
      </c>
      <c r="I137">
        <v>93</v>
      </c>
      <c r="J137">
        <v>3.69</v>
      </c>
      <c r="K137">
        <v>92</v>
      </c>
      <c r="L137">
        <v>3.54</v>
      </c>
      <c r="M137">
        <v>91</v>
      </c>
      <c r="N137">
        <v>3.35</v>
      </c>
      <c r="O137">
        <v>92</v>
      </c>
      <c r="P137">
        <v>3.09</v>
      </c>
      <c r="Q137">
        <v>91</v>
      </c>
      <c r="R137">
        <v>3.26</v>
      </c>
      <c r="S137">
        <v>91</v>
      </c>
      <c r="T137">
        <v>3.77</v>
      </c>
      <c r="U137">
        <v>91</v>
      </c>
      <c r="V137">
        <v>3.43</v>
      </c>
      <c r="W137">
        <v>89</v>
      </c>
      <c r="X137">
        <v>3.27</v>
      </c>
      <c r="Y137">
        <v>91</v>
      </c>
      <c r="Z137">
        <v>3.12</v>
      </c>
      <c r="AA137">
        <v>91</v>
      </c>
      <c r="AB137">
        <v>3.01</v>
      </c>
      <c r="AC137">
        <v>92</v>
      </c>
      <c r="AD137">
        <v>3.63</v>
      </c>
      <c r="AE137">
        <v>0</v>
      </c>
      <c r="AF137">
        <f>VLOOKUP($B137,$B$2:$AE$13369,COLUMN()*2-58,0)</f>
        <v>93</v>
      </c>
      <c r="AG137">
        <f>VLOOKUP($B137,$B$2:$AE$13369,COLUMN()*2-58,0)</f>
        <v>93</v>
      </c>
      <c r="AH137">
        <f>VLOOKUP($B137,$B$2:$AE$13369,COLUMN()*2-58,0)</f>
        <v>92</v>
      </c>
      <c r="AI137">
        <f>VLOOKUP($B137,$B$2:$AE$13369,COLUMN()*2-58,0)</f>
        <v>91</v>
      </c>
      <c r="AJ137">
        <f>VLOOKUP($B137,$B$2:$AE$13369,COLUMN()*2-58,0)</f>
        <v>92</v>
      </c>
      <c r="AK137">
        <f>VLOOKUP($B137,$B$2:$AE$13369,COLUMN()*2-58,0)</f>
        <v>91</v>
      </c>
      <c r="AL137">
        <f>VLOOKUP($B137,$B$2:$AE$13369,COLUMN()*2-58,0)</f>
        <v>91</v>
      </c>
      <c r="AM137">
        <f>VLOOKUP($B137,$B$2:$AE$13369,COLUMN()*2-58,0)</f>
        <v>91</v>
      </c>
      <c r="AN137">
        <f>VLOOKUP($B137,$B$2:$AE$13369,COLUMN()*2-58,0)</f>
        <v>89</v>
      </c>
      <c r="AO137">
        <f>VLOOKUP($B137,$B$2:$AE$13369,COLUMN()*2-58,0)</f>
        <v>91</v>
      </c>
      <c r="AP137">
        <f>VLOOKUP($B137,$B$2:$AE$13369,COLUMN()*2-58,0)</f>
        <v>91</v>
      </c>
      <c r="AQ137">
        <f>VLOOKUP($B137,$B$2:$AE$13369,COLUMN()*2-58,0)</f>
        <v>92</v>
      </c>
      <c r="AR137">
        <f>VLOOKUP($B137,$B$2:$AE$13369,COLUMN()*2-81,0)</f>
        <v>3.25</v>
      </c>
      <c r="AS137">
        <f>VLOOKUP($B137,$B$2:$AE$13369,COLUMN()*2-81,0)</f>
        <v>3.69</v>
      </c>
      <c r="AT137">
        <f>VLOOKUP($B137,$B$2:$AE$13369,COLUMN()*2-81,0)</f>
        <v>3.54</v>
      </c>
      <c r="AU137">
        <f>VLOOKUP($B137,$B$2:$AE$13369,COLUMN()*2-81,0)</f>
        <v>3.35</v>
      </c>
      <c r="AV137">
        <f>VLOOKUP($B137,$B$2:$AE$13369,COLUMN()*2-81,0)</f>
        <v>3.09</v>
      </c>
      <c r="AW137">
        <f>VLOOKUP($B137,$B$2:$AE$13369,COLUMN()*2-81,0)</f>
        <v>3.26</v>
      </c>
      <c r="AX137">
        <f>VLOOKUP($B137,$B$2:$AE$13369,COLUMN()*2-81,0)</f>
        <v>3.77</v>
      </c>
      <c r="AY137">
        <f>VLOOKUP($B137,$B$2:$AE$13369,COLUMN()*2-81,0)</f>
        <v>3.43</v>
      </c>
      <c r="AZ137">
        <f>VLOOKUP($B137,$B$2:$AE$13369,COLUMN()*2-81,0)</f>
        <v>3.27</v>
      </c>
      <c r="BA137">
        <f>VLOOKUP($B137,$B$2:$AE$13369,COLUMN()*2-81,0)</f>
        <v>3.12</v>
      </c>
      <c r="BB137">
        <f>VLOOKUP($B137,$B$2:$AE$13369,COLUMN()*2-81,0)</f>
        <v>3.01</v>
      </c>
      <c r="BC137">
        <f>VLOOKUP($B137,$B$2:$AE$13369,COLUMN()*2-81,0)</f>
        <v>3.63</v>
      </c>
      <c r="BD137">
        <f>MAX(AR137:BC137)</f>
        <v>3.77</v>
      </c>
      <c r="BE137">
        <f>MAX(AF137:AQ137)</f>
        <v>93</v>
      </c>
      <c r="BF137">
        <f>SUM(AR137:BC137)</f>
        <v>40.409999999999997</v>
      </c>
      <c r="BG137">
        <f>SUM(AF137:AQ137)</f>
        <v>1097</v>
      </c>
      <c r="BH137" t="b">
        <f>OR(AND(BD137-2.5-0.3*(E137-4.5)&gt;0,BE137&gt;44),AND(BG137&gt;399,IFERROR((BF137/BG137)&gt;0.055,FALSE)))</f>
        <v>1</v>
      </c>
      <c r="BI137" t="str">
        <f>A137&amp;E137</f>
        <v>G5</v>
      </c>
      <c r="BJ137" t="str">
        <f>A137&amp;ROUND(E137*2,0)/2&amp;F137</f>
        <v>G5Newcastle</v>
      </c>
    </row>
    <row r="138" spans="1:62" x14ac:dyDescent="0.2">
      <c r="A138" t="s">
        <v>25</v>
      </c>
      <c r="B138">
        <v>248</v>
      </c>
      <c r="C138" t="s">
        <v>119</v>
      </c>
      <c r="D138">
        <v>5</v>
      </c>
      <c r="E138">
        <v>5</v>
      </c>
      <c r="F138" t="s">
        <v>36</v>
      </c>
      <c r="G138">
        <v>94</v>
      </c>
      <c r="H138">
        <v>3.57</v>
      </c>
      <c r="I138">
        <v>93</v>
      </c>
      <c r="J138">
        <v>3.51</v>
      </c>
      <c r="K138">
        <v>91</v>
      </c>
      <c r="L138">
        <v>3.63</v>
      </c>
      <c r="M138">
        <v>91</v>
      </c>
      <c r="N138">
        <v>3.02</v>
      </c>
      <c r="O138">
        <v>91</v>
      </c>
      <c r="P138">
        <v>3.34</v>
      </c>
      <c r="Q138">
        <v>89</v>
      </c>
      <c r="R138">
        <v>3.12</v>
      </c>
      <c r="S138">
        <v>88</v>
      </c>
      <c r="T138">
        <v>2.92</v>
      </c>
      <c r="U138">
        <v>89</v>
      </c>
      <c r="V138">
        <v>3.61</v>
      </c>
      <c r="W138">
        <v>88</v>
      </c>
      <c r="X138">
        <v>2.97</v>
      </c>
      <c r="Y138">
        <v>88</v>
      </c>
      <c r="Z138">
        <v>3.28</v>
      </c>
      <c r="AA138">
        <v>90</v>
      </c>
      <c r="AB138">
        <v>3.62</v>
      </c>
      <c r="AC138">
        <v>90</v>
      </c>
      <c r="AD138">
        <v>3.25</v>
      </c>
      <c r="AE138">
        <v>0</v>
      </c>
      <c r="AF138">
        <f>VLOOKUP($B138,$B$2:$AE$13369,COLUMN()*2-58,0)</f>
        <v>94</v>
      </c>
      <c r="AG138">
        <f>VLOOKUP($B138,$B$2:$AE$13369,COLUMN()*2-58,0)</f>
        <v>93</v>
      </c>
      <c r="AH138">
        <f>VLOOKUP($B138,$B$2:$AE$13369,COLUMN()*2-58,0)</f>
        <v>91</v>
      </c>
      <c r="AI138">
        <f>VLOOKUP($B138,$B$2:$AE$13369,COLUMN()*2-58,0)</f>
        <v>91</v>
      </c>
      <c r="AJ138">
        <f>VLOOKUP($B138,$B$2:$AE$13369,COLUMN()*2-58,0)</f>
        <v>91</v>
      </c>
      <c r="AK138">
        <f>VLOOKUP($B138,$B$2:$AE$13369,COLUMN()*2-58,0)</f>
        <v>89</v>
      </c>
      <c r="AL138">
        <f>VLOOKUP($B138,$B$2:$AE$13369,COLUMN()*2-58,0)</f>
        <v>88</v>
      </c>
      <c r="AM138">
        <f>VLOOKUP($B138,$B$2:$AE$13369,COLUMN()*2-58,0)</f>
        <v>89</v>
      </c>
      <c r="AN138">
        <f>VLOOKUP($B138,$B$2:$AE$13369,COLUMN()*2-58,0)</f>
        <v>88</v>
      </c>
      <c r="AO138">
        <f>VLOOKUP($B138,$B$2:$AE$13369,COLUMN()*2-58,0)</f>
        <v>88</v>
      </c>
      <c r="AP138">
        <f>VLOOKUP($B138,$B$2:$AE$13369,COLUMN()*2-58,0)</f>
        <v>90</v>
      </c>
      <c r="AQ138">
        <f>VLOOKUP($B138,$B$2:$AE$13369,COLUMN()*2-58,0)</f>
        <v>90</v>
      </c>
      <c r="AR138">
        <f>VLOOKUP($B138,$B$2:$AE$13369,COLUMN()*2-81,0)</f>
        <v>3.57</v>
      </c>
      <c r="AS138">
        <f>VLOOKUP($B138,$B$2:$AE$13369,COLUMN()*2-81,0)</f>
        <v>3.51</v>
      </c>
      <c r="AT138">
        <f>VLOOKUP($B138,$B$2:$AE$13369,COLUMN()*2-81,0)</f>
        <v>3.63</v>
      </c>
      <c r="AU138">
        <f>VLOOKUP($B138,$B$2:$AE$13369,COLUMN()*2-81,0)</f>
        <v>3.02</v>
      </c>
      <c r="AV138">
        <f>VLOOKUP($B138,$B$2:$AE$13369,COLUMN()*2-81,0)</f>
        <v>3.34</v>
      </c>
      <c r="AW138">
        <f>VLOOKUP($B138,$B$2:$AE$13369,COLUMN()*2-81,0)</f>
        <v>3.12</v>
      </c>
      <c r="AX138">
        <f>VLOOKUP($B138,$B$2:$AE$13369,COLUMN()*2-81,0)</f>
        <v>2.92</v>
      </c>
      <c r="AY138">
        <f>VLOOKUP($B138,$B$2:$AE$13369,COLUMN()*2-81,0)</f>
        <v>3.61</v>
      </c>
      <c r="AZ138">
        <f>VLOOKUP($B138,$B$2:$AE$13369,COLUMN()*2-81,0)</f>
        <v>2.97</v>
      </c>
      <c r="BA138">
        <f>VLOOKUP($B138,$B$2:$AE$13369,COLUMN()*2-81,0)</f>
        <v>3.28</v>
      </c>
      <c r="BB138">
        <f>VLOOKUP($B138,$B$2:$AE$13369,COLUMN()*2-81,0)</f>
        <v>3.62</v>
      </c>
      <c r="BC138">
        <f>VLOOKUP($B138,$B$2:$AE$13369,COLUMN()*2-81,0)</f>
        <v>3.25</v>
      </c>
      <c r="BD138">
        <f>MAX(AR138:BC138)</f>
        <v>3.63</v>
      </c>
      <c r="BE138">
        <f>MAX(AF138:AQ138)</f>
        <v>94</v>
      </c>
      <c r="BF138">
        <f>SUM(AR138:BC138)</f>
        <v>39.839999999999996</v>
      </c>
      <c r="BG138">
        <f>SUM(AF138:AQ138)</f>
        <v>1082</v>
      </c>
      <c r="BH138" t="b">
        <f>OR(AND(BD138-2.5-0.3*(E138-4.5)&gt;0,BE138&gt;44),AND(BG138&gt;399,IFERROR((BF138/BG138)&gt;0.055,FALSE)))</f>
        <v>1</v>
      </c>
      <c r="BI138" t="str">
        <f>A138&amp;E138</f>
        <v>G5</v>
      </c>
      <c r="BJ138" t="str">
        <f>A138&amp;ROUND(E138*2,0)/2&amp;F138</f>
        <v>G5Fulham</v>
      </c>
    </row>
    <row r="139" spans="1:62" x14ac:dyDescent="0.2">
      <c r="A139" t="s">
        <v>25</v>
      </c>
      <c r="B139">
        <v>310</v>
      </c>
      <c r="C139" t="s">
        <v>134</v>
      </c>
      <c r="D139">
        <v>5.4</v>
      </c>
      <c r="E139">
        <v>5.4</v>
      </c>
      <c r="F139" t="s">
        <v>135</v>
      </c>
      <c r="G139">
        <v>0</v>
      </c>
      <c r="H139">
        <v>0</v>
      </c>
      <c r="I139">
        <v>0</v>
      </c>
      <c r="J139">
        <v>0</v>
      </c>
      <c r="K139">
        <v>37</v>
      </c>
      <c r="L139">
        <v>1.57</v>
      </c>
      <c r="M139">
        <v>78</v>
      </c>
      <c r="N139">
        <v>2.89</v>
      </c>
      <c r="O139">
        <v>91</v>
      </c>
      <c r="P139">
        <v>3.54</v>
      </c>
      <c r="Q139">
        <v>91</v>
      </c>
      <c r="R139">
        <v>3.79</v>
      </c>
      <c r="S139">
        <v>90</v>
      </c>
      <c r="T139">
        <v>3.89</v>
      </c>
      <c r="U139">
        <v>90</v>
      </c>
      <c r="V139">
        <v>3.21</v>
      </c>
      <c r="W139">
        <v>90</v>
      </c>
      <c r="X139">
        <v>4.17</v>
      </c>
      <c r="Y139">
        <v>90</v>
      </c>
      <c r="Z139">
        <v>3.67</v>
      </c>
      <c r="AA139">
        <v>90</v>
      </c>
      <c r="AB139">
        <v>3.63</v>
      </c>
      <c r="AC139">
        <v>90</v>
      </c>
      <c r="AD139">
        <v>3.79</v>
      </c>
      <c r="AE139">
        <v>0</v>
      </c>
      <c r="AF139">
        <f>VLOOKUP($B139,$B$2:$AE$13369,COLUMN()*2-58,0)</f>
        <v>0</v>
      </c>
      <c r="AG139">
        <f>VLOOKUP($B139,$B$2:$AE$13369,COLUMN()*2-58,0)</f>
        <v>0</v>
      </c>
      <c r="AH139">
        <f>VLOOKUP($B139,$B$2:$AE$13369,COLUMN()*2-58,0)</f>
        <v>37</v>
      </c>
      <c r="AI139">
        <f>VLOOKUP($B139,$B$2:$AE$13369,COLUMN()*2-58,0)</f>
        <v>78</v>
      </c>
      <c r="AJ139">
        <f>VLOOKUP($B139,$B$2:$AE$13369,COLUMN()*2-58,0)</f>
        <v>91</v>
      </c>
      <c r="AK139">
        <f>VLOOKUP($B139,$B$2:$AE$13369,COLUMN()*2-58,0)</f>
        <v>91</v>
      </c>
      <c r="AL139">
        <f>VLOOKUP($B139,$B$2:$AE$13369,COLUMN()*2-58,0)</f>
        <v>90</v>
      </c>
      <c r="AM139">
        <f>VLOOKUP($B139,$B$2:$AE$13369,COLUMN()*2-58,0)</f>
        <v>90</v>
      </c>
      <c r="AN139">
        <f>VLOOKUP($B139,$B$2:$AE$13369,COLUMN()*2-58,0)</f>
        <v>90</v>
      </c>
      <c r="AO139">
        <f>VLOOKUP($B139,$B$2:$AE$13369,COLUMN()*2-58,0)</f>
        <v>90</v>
      </c>
      <c r="AP139">
        <f>VLOOKUP($B139,$B$2:$AE$13369,COLUMN()*2-58,0)</f>
        <v>90</v>
      </c>
      <c r="AQ139">
        <f>VLOOKUP($B139,$B$2:$AE$13369,COLUMN()*2-58,0)</f>
        <v>90</v>
      </c>
      <c r="AR139">
        <f>VLOOKUP($B139,$B$2:$AE$13369,COLUMN()*2-81,0)</f>
        <v>0</v>
      </c>
      <c r="AS139">
        <f>VLOOKUP($B139,$B$2:$AE$13369,COLUMN()*2-81,0)</f>
        <v>0</v>
      </c>
      <c r="AT139">
        <f>VLOOKUP($B139,$B$2:$AE$13369,COLUMN()*2-81,0)</f>
        <v>1.57</v>
      </c>
      <c r="AU139">
        <f>VLOOKUP($B139,$B$2:$AE$13369,COLUMN()*2-81,0)</f>
        <v>2.89</v>
      </c>
      <c r="AV139">
        <f>VLOOKUP($B139,$B$2:$AE$13369,COLUMN()*2-81,0)</f>
        <v>3.54</v>
      </c>
      <c r="AW139">
        <f>VLOOKUP($B139,$B$2:$AE$13369,COLUMN()*2-81,0)</f>
        <v>3.79</v>
      </c>
      <c r="AX139">
        <f>VLOOKUP($B139,$B$2:$AE$13369,COLUMN()*2-81,0)</f>
        <v>3.89</v>
      </c>
      <c r="AY139">
        <f>VLOOKUP($B139,$B$2:$AE$13369,COLUMN()*2-81,0)</f>
        <v>3.21</v>
      </c>
      <c r="AZ139">
        <f>VLOOKUP($B139,$B$2:$AE$13369,COLUMN()*2-81,0)</f>
        <v>4.17</v>
      </c>
      <c r="BA139">
        <f>VLOOKUP($B139,$B$2:$AE$13369,COLUMN()*2-81,0)</f>
        <v>3.67</v>
      </c>
      <c r="BB139">
        <f>VLOOKUP($B139,$B$2:$AE$13369,COLUMN()*2-81,0)</f>
        <v>3.63</v>
      </c>
      <c r="BC139">
        <f>VLOOKUP($B139,$B$2:$AE$13369,COLUMN()*2-81,0)</f>
        <v>3.79</v>
      </c>
      <c r="BD139">
        <f>MAX(AR139:BC139)</f>
        <v>4.17</v>
      </c>
      <c r="BE139">
        <f>MAX(AF139:AQ139)</f>
        <v>91</v>
      </c>
      <c r="BF139">
        <f>SUM(AR139:BC139)</f>
        <v>34.150000000000006</v>
      </c>
      <c r="BG139">
        <f>SUM(AF139:AQ139)</f>
        <v>837</v>
      </c>
      <c r="BH139" t="b">
        <f>OR(AND(BD139-2.5-0.3*(E139-4.5)&gt;0,BE139&gt;44),AND(BG139&gt;399,IFERROR((BF139/BG139)&gt;0.055,FALSE)))</f>
        <v>1</v>
      </c>
      <c r="BI139" t="str">
        <f>A139&amp;E139</f>
        <v>G5.4</v>
      </c>
      <c r="BJ139" t="str">
        <f>A139&amp;ROUND(E139*2,0)/2&amp;F139</f>
        <v>G5.5Liverpool</v>
      </c>
    </row>
    <row r="140" spans="1:62" x14ac:dyDescent="0.2">
      <c r="A140" t="s">
        <v>25</v>
      </c>
      <c r="B140">
        <v>15</v>
      </c>
      <c r="C140" t="s">
        <v>31</v>
      </c>
      <c r="D140">
        <v>5.6</v>
      </c>
      <c r="E140">
        <v>5.5</v>
      </c>
      <c r="F140" t="s">
        <v>20</v>
      </c>
      <c r="G140">
        <v>94</v>
      </c>
      <c r="H140">
        <v>3.67</v>
      </c>
      <c r="I140">
        <v>93</v>
      </c>
      <c r="J140">
        <v>3.38</v>
      </c>
      <c r="K140">
        <v>93</v>
      </c>
      <c r="L140">
        <v>4.25</v>
      </c>
      <c r="M140">
        <v>91</v>
      </c>
      <c r="N140">
        <v>3.77</v>
      </c>
      <c r="O140">
        <v>91</v>
      </c>
      <c r="P140">
        <v>3.71</v>
      </c>
      <c r="Q140">
        <v>90</v>
      </c>
      <c r="R140">
        <v>3.72</v>
      </c>
      <c r="S140">
        <v>90</v>
      </c>
      <c r="T140">
        <v>4.1399999999999997</v>
      </c>
      <c r="U140">
        <v>91</v>
      </c>
      <c r="V140">
        <v>3.81</v>
      </c>
      <c r="W140">
        <v>90</v>
      </c>
      <c r="X140">
        <v>4.17</v>
      </c>
      <c r="Y140">
        <v>89</v>
      </c>
      <c r="Z140">
        <v>3.65</v>
      </c>
      <c r="AA140">
        <v>89</v>
      </c>
      <c r="AB140">
        <v>3.48</v>
      </c>
      <c r="AC140">
        <v>91</v>
      </c>
      <c r="AD140">
        <v>3.55</v>
      </c>
      <c r="AE140">
        <v>0.24</v>
      </c>
      <c r="AF140">
        <f>VLOOKUP($B140,$B$2:$AE$13369,COLUMN()*2-58,0)</f>
        <v>94</v>
      </c>
      <c r="AG140">
        <f>VLOOKUP($B140,$B$2:$AE$13369,COLUMN()*2-58,0)</f>
        <v>93</v>
      </c>
      <c r="AH140">
        <f>VLOOKUP($B140,$B$2:$AE$13369,COLUMN()*2-58,0)</f>
        <v>93</v>
      </c>
      <c r="AI140">
        <f>VLOOKUP($B140,$B$2:$AE$13369,COLUMN()*2-58,0)</f>
        <v>91</v>
      </c>
      <c r="AJ140">
        <f>VLOOKUP($B140,$B$2:$AE$13369,COLUMN()*2-58,0)</f>
        <v>91</v>
      </c>
      <c r="AK140">
        <f>VLOOKUP($B140,$B$2:$AE$13369,COLUMN()*2-58,0)</f>
        <v>90</v>
      </c>
      <c r="AL140">
        <f>VLOOKUP($B140,$B$2:$AE$13369,COLUMN()*2-58,0)</f>
        <v>90</v>
      </c>
      <c r="AM140">
        <f>VLOOKUP($B140,$B$2:$AE$13369,COLUMN()*2-58,0)</f>
        <v>91</v>
      </c>
      <c r="AN140">
        <f>VLOOKUP($B140,$B$2:$AE$13369,COLUMN()*2-58,0)</f>
        <v>90</v>
      </c>
      <c r="AO140">
        <f>VLOOKUP($B140,$B$2:$AE$13369,COLUMN()*2-58,0)</f>
        <v>89</v>
      </c>
      <c r="AP140">
        <f>VLOOKUP($B140,$B$2:$AE$13369,COLUMN()*2-58,0)</f>
        <v>89</v>
      </c>
      <c r="AQ140">
        <f>VLOOKUP($B140,$B$2:$AE$13369,COLUMN()*2-58,0)</f>
        <v>91</v>
      </c>
      <c r="AR140">
        <f>VLOOKUP($B140,$B$2:$AE$13369,COLUMN()*2-81,0)</f>
        <v>3.67</v>
      </c>
      <c r="AS140">
        <f>VLOOKUP($B140,$B$2:$AE$13369,COLUMN()*2-81,0)</f>
        <v>3.38</v>
      </c>
      <c r="AT140">
        <f>VLOOKUP($B140,$B$2:$AE$13369,COLUMN()*2-81,0)</f>
        <v>4.25</v>
      </c>
      <c r="AU140">
        <f>VLOOKUP($B140,$B$2:$AE$13369,COLUMN()*2-81,0)</f>
        <v>3.77</v>
      </c>
      <c r="AV140">
        <f>VLOOKUP($B140,$B$2:$AE$13369,COLUMN()*2-81,0)</f>
        <v>3.71</v>
      </c>
      <c r="AW140">
        <f>VLOOKUP($B140,$B$2:$AE$13369,COLUMN()*2-81,0)</f>
        <v>3.72</v>
      </c>
      <c r="AX140">
        <f>VLOOKUP($B140,$B$2:$AE$13369,COLUMN()*2-81,0)</f>
        <v>4.1399999999999997</v>
      </c>
      <c r="AY140">
        <f>VLOOKUP($B140,$B$2:$AE$13369,COLUMN()*2-81,0)</f>
        <v>3.81</v>
      </c>
      <c r="AZ140">
        <f>VLOOKUP($B140,$B$2:$AE$13369,COLUMN()*2-81,0)</f>
        <v>4.17</v>
      </c>
      <c r="BA140">
        <f>VLOOKUP($B140,$B$2:$AE$13369,COLUMN()*2-81,0)</f>
        <v>3.65</v>
      </c>
      <c r="BB140">
        <f>VLOOKUP($B140,$B$2:$AE$13369,COLUMN()*2-81,0)</f>
        <v>3.48</v>
      </c>
      <c r="BC140">
        <f>VLOOKUP($B140,$B$2:$AE$13369,COLUMN()*2-81,0)</f>
        <v>3.55</v>
      </c>
      <c r="BD140">
        <f>MAX(AR140:BC140)</f>
        <v>4.25</v>
      </c>
      <c r="BE140">
        <f>MAX(AF140:AQ140)</f>
        <v>94</v>
      </c>
      <c r="BF140">
        <f>SUM(AR140:BC140)</f>
        <v>45.29999999999999</v>
      </c>
      <c r="BG140">
        <f>SUM(AF140:AQ140)</f>
        <v>1092</v>
      </c>
      <c r="BH140" t="b">
        <f>OR(AND(BD140-2.5-0.3*(E140-4.5)&gt;0,BE140&gt;44),AND(BG140&gt;399,IFERROR((BF140/BG140)&gt;0.055,FALSE)))</f>
        <v>1</v>
      </c>
      <c r="BI140" t="str">
        <f>A140&amp;E140</f>
        <v>G5.5</v>
      </c>
      <c r="BJ140" t="str">
        <f>A140&amp;ROUND(E140*2,0)/2&amp;F140</f>
        <v>G5.5Arsenal</v>
      </c>
    </row>
    <row r="141" spans="1:62" x14ac:dyDescent="0.2">
      <c r="A141" t="s">
        <v>25</v>
      </c>
      <c r="B141">
        <v>347</v>
      </c>
      <c r="C141" t="s">
        <v>149</v>
      </c>
      <c r="D141">
        <v>5.5</v>
      </c>
      <c r="E141">
        <v>5.5</v>
      </c>
      <c r="F141" t="s">
        <v>145</v>
      </c>
      <c r="G141">
        <v>92</v>
      </c>
      <c r="H141">
        <v>3.66</v>
      </c>
      <c r="I141">
        <v>92</v>
      </c>
      <c r="J141">
        <v>3.62</v>
      </c>
      <c r="K141">
        <v>89</v>
      </c>
      <c r="L141">
        <v>3.44</v>
      </c>
      <c r="M141">
        <v>89</v>
      </c>
      <c r="N141">
        <v>3.19</v>
      </c>
      <c r="O141">
        <v>87</v>
      </c>
      <c r="P141">
        <v>3.95</v>
      </c>
      <c r="Q141">
        <v>87</v>
      </c>
      <c r="R141">
        <v>3.65</v>
      </c>
      <c r="S141">
        <v>85</v>
      </c>
      <c r="T141">
        <v>3.48</v>
      </c>
      <c r="U141">
        <v>86</v>
      </c>
      <c r="V141">
        <v>3.34</v>
      </c>
      <c r="W141">
        <v>86</v>
      </c>
      <c r="X141">
        <v>3.92</v>
      </c>
      <c r="Y141">
        <v>86</v>
      </c>
      <c r="Z141">
        <v>3.77</v>
      </c>
      <c r="AA141">
        <v>86</v>
      </c>
      <c r="AB141">
        <v>3.77</v>
      </c>
      <c r="AC141">
        <v>87</v>
      </c>
      <c r="AD141">
        <v>3.54</v>
      </c>
      <c r="AE141">
        <v>0.05</v>
      </c>
      <c r="AF141">
        <f>VLOOKUP($B141,$B$2:$AE$13369,COLUMN()*2-58,0)</f>
        <v>92</v>
      </c>
      <c r="AG141">
        <f>VLOOKUP($B141,$B$2:$AE$13369,COLUMN()*2-58,0)</f>
        <v>92</v>
      </c>
      <c r="AH141">
        <f>VLOOKUP($B141,$B$2:$AE$13369,COLUMN()*2-58,0)</f>
        <v>89</v>
      </c>
      <c r="AI141">
        <f>VLOOKUP($B141,$B$2:$AE$13369,COLUMN()*2-58,0)</f>
        <v>89</v>
      </c>
      <c r="AJ141">
        <f>VLOOKUP($B141,$B$2:$AE$13369,COLUMN()*2-58,0)</f>
        <v>87</v>
      </c>
      <c r="AK141">
        <f>VLOOKUP($B141,$B$2:$AE$13369,COLUMN()*2-58,0)</f>
        <v>87</v>
      </c>
      <c r="AL141">
        <f>VLOOKUP($B141,$B$2:$AE$13369,COLUMN()*2-58,0)</f>
        <v>85</v>
      </c>
      <c r="AM141">
        <f>VLOOKUP($B141,$B$2:$AE$13369,COLUMN()*2-58,0)</f>
        <v>86</v>
      </c>
      <c r="AN141">
        <f>VLOOKUP($B141,$B$2:$AE$13369,COLUMN()*2-58,0)</f>
        <v>86</v>
      </c>
      <c r="AO141">
        <f>VLOOKUP($B141,$B$2:$AE$13369,COLUMN()*2-58,0)</f>
        <v>86</v>
      </c>
      <c r="AP141">
        <f>VLOOKUP($B141,$B$2:$AE$13369,COLUMN()*2-58,0)</f>
        <v>86</v>
      </c>
      <c r="AQ141">
        <f>VLOOKUP($B141,$B$2:$AE$13369,COLUMN()*2-58,0)</f>
        <v>87</v>
      </c>
      <c r="AR141">
        <f>VLOOKUP($B141,$B$2:$AE$13369,COLUMN()*2-81,0)</f>
        <v>3.66</v>
      </c>
      <c r="AS141">
        <f>VLOOKUP($B141,$B$2:$AE$13369,COLUMN()*2-81,0)</f>
        <v>3.62</v>
      </c>
      <c r="AT141">
        <f>VLOOKUP($B141,$B$2:$AE$13369,COLUMN()*2-81,0)</f>
        <v>3.44</v>
      </c>
      <c r="AU141">
        <f>VLOOKUP($B141,$B$2:$AE$13369,COLUMN()*2-81,0)</f>
        <v>3.19</v>
      </c>
      <c r="AV141">
        <f>VLOOKUP($B141,$B$2:$AE$13369,COLUMN()*2-81,0)</f>
        <v>3.95</v>
      </c>
      <c r="AW141">
        <f>VLOOKUP($B141,$B$2:$AE$13369,COLUMN()*2-81,0)</f>
        <v>3.65</v>
      </c>
      <c r="AX141">
        <f>VLOOKUP($B141,$B$2:$AE$13369,COLUMN()*2-81,0)</f>
        <v>3.48</v>
      </c>
      <c r="AY141">
        <f>VLOOKUP($B141,$B$2:$AE$13369,COLUMN()*2-81,0)</f>
        <v>3.34</v>
      </c>
      <c r="AZ141">
        <f>VLOOKUP($B141,$B$2:$AE$13369,COLUMN()*2-81,0)</f>
        <v>3.92</v>
      </c>
      <c r="BA141">
        <f>VLOOKUP($B141,$B$2:$AE$13369,COLUMN()*2-81,0)</f>
        <v>3.77</v>
      </c>
      <c r="BB141">
        <f>VLOOKUP($B141,$B$2:$AE$13369,COLUMN()*2-81,0)</f>
        <v>3.77</v>
      </c>
      <c r="BC141">
        <f>VLOOKUP($B141,$B$2:$AE$13369,COLUMN()*2-81,0)</f>
        <v>3.54</v>
      </c>
      <c r="BD141">
        <f>MAX(AR141:BC141)</f>
        <v>3.95</v>
      </c>
      <c r="BE141">
        <f>MAX(AF141:AQ141)</f>
        <v>92</v>
      </c>
      <c r="BF141">
        <f>SUM(AR141:BC141)</f>
        <v>43.330000000000005</v>
      </c>
      <c r="BG141">
        <f>SUM(AF141:AQ141)</f>
        <v>1052</v>
      </c>
      <c r="BH141" t="b">
        <f>OR(AND(BD141-2.5-0.3*(E141-4.5)&gt;0,BE141&gt;44),AND(BG141&gt;399,IFERROR((BF141/BG141)&gt;0.055,FALSE)))</f>
        <v>1</v>
      </c>
      <c r="BI141" t="str">
        <f>A141&amp;E141</f>
        <v>G5.5</v>
      </c>
      <c r="BJ141" t="str">
        <f>A141&amp;ROUND(E141*2,0)/2&amp;F141</f>
        <v>G5.5Man City</v>
      </c>
    </row>
    <row r="142" spans="1:62" x14ac:dyDescent="0.2">
      <c r="A142" t="s">
        <v>25</v>
      </c>
      <c r="B142">
        <v>536</v>
      </c>
      <c r="C142" t="s">
        <v>199</v>
      </c>
      <c r="D142">
        <v>4</v>
      </c>
      <c r="E142">
        <v>4</v>
      </c>
      <c r="F142" t="s">
        <v>101</v>
      </c>
      <c r="G142">
        <v>1</v>
      </c>
      <c r="H142">
        <v>0.05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0.03</v>
      </c>
      <c r="AF142">
        <f>VLOOKUP($B142,$B$2:$AE$13369,COLUMN()*2-58,0)</f>
        <v>1</v>
      </c>
      <c r="AG142">
        <f>VLOOKUP($B142,$B$2:$AE$13369,COLUMN()*2-58,0)</f>
        <v>0</v>
      </c>
      <c r="AH142">
        <f>VLOOKUP($B142,$B$2:$AE$13369,COLUMN()*2-58,0)</f>
        <v>0</v>
      </c>
      <c r="AI142">
        <f>VLOOKUP($B142,$B$2:$AE$13369,COLUMN()*2-58,0)</f>
        <v>0</v>
      </c>
      <c r="AJ142">
        <f>VLOOKUP($B142,$B$2:$AE$13369,COLUMN()*2-58,0)</f>
        <v>0</v>
      </c>
      <c r="AK142">
        <f>VLOOKUP($B142,$B$2:$AE$13369,COLUMN()*2-58,0)</f>
        <v>0</v>
      </c>
      <c r="AL142">
        <f>VLOOKUP($B142,$B$2:$AE$13369,COLUMN()*2-58,0)</f>
        <v>0</v>
      </c>
      <c r="AM142">
        <f>VLOOKUP($B142,$B$2:$AE$13369,COLUMN()*2-58,0)</f>
        <v>0</v>
      </c>
      <c r="AN142">
        <f>VLOOKUP($B142,$B$2:$AE$13369,COLUMN()*2-58,0)</f>
        <v>0</v>
      </c>
      <c r="AO142">
        <f>VLOOKUP($B142,$B$2:$AE$13369,COLUMN()*2-58,0)</f>
        <v>0</v>
      </c>
      <c r="AP142">
        <f>VLOOKUP($B142,$B$2:$AE$13369,COLUMN()*2-58,0)</f>
        <v>0</v>
      </c>
      <c r="AQ142">
        <f>VLOOKUP($B142,$B$2:$AE$13369,COLUMN()*2-58,0)</f>
        <v>0</v>
      </c>
      <c r="AR142">
        <f>VLOOKUP($B142,$B$2:$AE$13369,COLUMN()*2-81,0)</f>
        <v>0.05</v>
      </c>
      <c r="AS142">
        <f>VLOOKUP($B142,$B$2:$AE$13369,COLUMN()*2-81,0)</f>
        <v>0</v>
      </c>
      <c r="AT142">
        <f>VLOOKUP($B142,$B$2:$AE$13369,COLUMN()*2-81,0)</f>
        <v>0</v>
      </c>
      <c r="AU142">
        <f>VLOOKUP($B142,$B$2:$AE$13369,COLUMN()*2-81,0)</f>
        <v>0</v>
      </c>
      <c r="AV142">
        <f>VLOOKUP($B142,$B$2:$AE$13369,COLUMN()*2-81,0)</f>
        <v>0</v>
      </c>
      <c r="AW142">
        <f>VLOOKUP($B142,$B$2:$AE$13369,COLUMN()*2-81,0)</f>
        <v>0</v>
      </c>
      <c r="AX142">
        <f>VLOOKUP($B142,$B$2:$AE$13369,COLUMN()*2-81,0)</f>
        <v>0</v>
      </c>
      <c r="AY142">
        <f>VLOOKUP($B142,$B$2:$AE$13369,COLUMN()*2-81,0)</f>
        <v>0</v>
      </c>
      <c r="AZ142">
        <f>VLOOKUP($B142,$B$2:$AE$13369,COLUMN()*2-81,0)</f>
        <v>0</v>
      </c>
      <c r="BA142">
        <f>VLOOKUP($B142,$B$2:$AE$13369,COLUMN()*2-81,0)</f>
        <v>0</v>
      </c>
      <c r="BB142">
        <f>VLOOKUP($B142,$B$2:$AE$13369,COLUMN()*2-81,0)</f>
        <v>0</v>
      </c>
      <c r="BC142">
        <f>VLOOKUP($B142,$B$2:$AE$13369,COLUMN()*2-81,0)</f>
        <v>0</v>
      </c>
      <c r="BD142">
        <f>MAX(AR142:BC142)</f>
        <v>0.05</v>
      </c>
      <c r="BE142">
        <f>MAX(AF142:AQ142)</f>
        <v>1</v>
      </c>
      <c r="BF142">
        <f>SUM(AR142:BC142)</f>
        <v>0.05</v>
      </c>
      <c r="BG142">
        <f>SUM(AF142:AQ142)</f>
        <v>1</v>
      </c>
      <c r="BH142" t="b">
        <f>OR(AND(BD142-2.5-0.3*(E142-4.5)&gt;0,BE142&gt;44),AND(BG142&gt;399,IFERROR((BF142/BG142)&gt;0.055,FALSE)))</f>
        <v>0</v>
      </c>
      <c r="BI142" t="str">
        <f>A142&amp;E142</f>
        <v>G4</v>
      </c>
      <c r="BJ142" t="str">
        <f>A142&amp;ROUND(E142*2,0)/2&amp;F142</f>
        <v>G4Wolves</v>
      </c>
    </row>
    <row r="143" spans="1:62" x14ac:dyDescent="0.2">
      <c r="A143" t="s">
        <v>19</v>
      </c>
      <c r="B143">
        <v>608</v>
      </c>
      <c r="C143" t="s">
        <v>418</v>
      </c>
      <c r="D143">
        <v>4.5999999999999996</v>
      </c>
      <c r="E143">
        <v>4.5999999999999996</v>
      </c>
      <c r="F143" t="s">
        <v>30</v>
      </c>
      <c r="G143">
        <v>63</v>
      </c>
      <c r="H143">
        <v>3.49</v>
      </c>
      <c r="I143">
        <v>61</v>
      </c>
      <c r="J143">
        <v>3.07</v>
      </c>
      <c r="K143">
        <v>56</v>
      </c>
      <c r="L143">
        <v>2.48</v>
      </c>
      <c r="M143">
        <v>54</v>
      </c>
      <c r="N143">
        <v>2.41</v>
      </c>
      <c r="O143">
        <v>53</v>
      </c>
      <c r="P143">
        <v>2.57</v>
      </c>
      <c r="Q143">
        <v>51</v>
      </c>
      <c r="R143">
        <v>2.21</v>
      </c>
      <c r="S143">
        <v>51</v>
      </c>
      <c r="T143">
        <v>2.56</v>
      </c>
      <c r="U143">
        <v>51</v>
      </c>
      <c r="V143">
        <v>2.35</v>
      </c>
      <c r="W143">
        <v>52</v>
      </c>
      <c r="X143">
        <v>2.88</v>
      </c>
      <c r="Y143">
        <v>50</v>
      </c>
      <c r="Z143">
        <v>2.36</v>
      </c>
      <c r="AA143">
        <v>51</v>
      </c>
      <c r="AB143">
        <v>2.78</v>
      </c>
      <c r="AC143">
        <v>51</v>
      </c>
      <c r="AD143">
        <v>2.25</v>
      </c>
      <c r="AE143">
        <v>0.11</v>
      </c>
      <c r="AF143">
        <f>VLOOKUP($B143,$B$2:$AE$13369,COLUMN()*2-58,0)</f>
        <v>63</v>
      </c>
      <c r="AG143">
        <f>VLOOKUP($B143,$B$2:$AE$13369,COLUMN()*2-58,0)</f>
        <v>61</v>
      </c>
      <c r="AH143">
        <f>VLOOKUP($B143,$B$2:$AE$13369,COLUMN()*2-58,0)</f>
        <v>56</v>
      </c>
      <c r="AI143">
        <f>VLOOKUP($B143,$B$2:$AE$13369,COLUMN()*2-58,0)</f>
        <v>54</v>
      </c>
      <c r="AJ143">
        <f>VLOOKUP($B143,$B$2:$AE$13369,COLUMN()*2-58,0)</f>
        <v>53</v>
      </c>
      <c r="AK143">
        <f>VLOOKUP($B143,$B$2:$AE$13369,COLUMN()*2-58,0)</f>
        <v>51</v>
      </c>
      <c r="AL143">
        <f>VLOOKUP($B143,$B$2:$AE$13369,COLUMN()*2-58,0)</f>
        <v>51</v>
      </c>
      <c r="AM143">
        <f>VLOOKUP($B143,$B$2:$AE$13369,COLUMN()*2-58,0)</f>
        <v>51</v>
      </c>
      <c r="AN143">
        <f>VLOOKUP($B143,$B$2:$AE$13369,COLUMN()*2-58,0)</f>
        <v>52</v>
      </c>
      <c r="AO143">
        <f>VLOOKUP($B143,$B$2:$AE$13369,COLUMN()*2-58,0)</f>
        <v>50</v>
      </c>
      <c r="AP143">
        <f>VLOOKUP($B143,$B$2:$AE$13369,COLUMN()*2-58,0)</f>
        <v>51</v>
      </c>
      <c r="AQ143">
        <f>VLOOKUP($B143,$B$2:$AE$13369,COLUMN()*2-58,0)</f>
        <v>51</v>
      </c>
      <c r="AR143">
        <f>VLOOKUP($B143,$B$2:$AE$13369,COLUMN()*2-81,0)</f>
        <v>3.49</v>
      </c>
      <c r="AS143">
        <f>VLOOKUP($B143,$B$2:$AE$13369,COLUMN()*2-81,0)</f>
        <v>3.07</v>
      </c>
      <c r="AT143">
        <f>VLOOKUP($B143,$B$2:$AE$13369,COLUMN()*2-81,0)</f>
        <v>2.48</v>
      </c>
      <c r="AU143">
        <f>VLOOKUP($B143,$B$2:$AE$13369,COLUMN()*2-81,0)</f>
        <v>2.41</v>
      </c>
      <c r="AV143">
        <f>VLOOKUP($B143,$B$2:$AE$13369,COLUMN()*2-81,0)</f>
        <v>2.57</v>
      </c>
      <c r="AW143">
        <f>VLOOKUP($B143,$B$2:$AE$13369,COLUMN()*2-81,0)</f>
        <v>2.21</v>
      </c>
      <c r="AX143">
        <f>VLOOKUP($B143,$B$2:$AE$13369,COLUMN()*2-81,0)</f>
        <v>2.56</v>
      </c>
      <c r="AY143">
        <f>VLOOKUP($B143,$B$2:$AE$13369,COLUMN()*2-81,0)</f>
        <v>2.35</v>
      </c>
      <c r="AZ143">
        <f>VLOOKUP($B143,$B$2:$AE$13369,COLUMN()*2-81,0)</f>
        <v>2.88</v>
      </c>
      <c r="BA143">
        <f>VLOOKUP($B143,$B$2:$AE$13369,COLUMN()*2-81,0)</f>
        <v>2.36</v>
      </c>
      <c r="BB143">
        <f>VLOOKUP($B143,$B$2:$AE$13369,COLUMN()*2-81,0)</f>
        <v>2.78</v>
      </c>
      <c r="BC143">
        <f>VLOOKUP($B143,$B$2:$AE$13369,COLUMN()*2-81,0)</f>
        <v>2.25</v>
      </c>
      <c r="BD143">
        <f>MAX(AR143:BC143)</f>
        <v>3.49</v>
      </c>
      <c r="BE143">
        <f>MAX(AF143:AQ143)</f>
        <v>63</v>
      </c>
      <c r="BF143">
        <f>SUM(AR143:BC143)</f>
        <v>31.41</v>
      </c>
      <c r="BG143">
        <f>SUM(AF143:AQ143)</f>
        <v>644</v>
      </c>
      <c r="BH143" t="b">
        <f>OR(AND(BD143-2.5-0.3*(E143-4.5)&gt;0,BE143&gt;44),AND(BG143&gt;399,IFERROR((BF143/BG143)&gt;0.055,FALSE)))</f>
        <v>1</v>
      </c>
      <c r="BI143" t="str">
        <f>A143&amp;E143</f>
        <v>M4.6</v>
      </c>
      <c r="BJ143" t="str">
        <f>A143&amp;ROUND(E143*2,0)/2&amp;F143</f>
        <v>M4.5Southampton</v>
      </c>
    </row>
    <row r="144" spans="1:62" x14ac:dyDescent="0.2">
      <c r="A144" t="s">
        <v>19</v>
      </c>
      <c r="B144">
        <v>101</v>
      </c>
      <c r="C144" t="s">
        <v>71</v>
      </c>
      <c r="D144">
        <v>4.8</v>
      </c>
      <c r="E144">
        <v>4.8</v>
      </c>
      <c r="F144" t="s">
        <v>65</v>
      </c>
      <c r="G144">
        <v>87</v>
      </c>
      <c r="H144">
        <v>2.52</v>
      </c>
      <c r="I144">
        <v>81</v>
      </c>
      <c r="J144">
        <v>2.62</v>
      </c>
      <c r="K144">
        <v>79</v>
      </c>
      <c r="L144">
        <v>2.5</v>
      </c>
      <c r="M144">
        <v>77</v>
      </c>
      <c r="N144">
        <v>2.86</v>
      </c>
      <c r="O144">
        <v>76</v>
      </c>
      <c r="P144">
        <v>2.15</v>
      </c>
      <c r="Q144">
        <v>73</v>
      </c>
      <c r="R144">
        <v>2.33</v>
      </c>
      <c r="S144">
        <v>71</v>
      </c>
      <c r="T144">
        <v>1.96</v>
      </c>
      <c r="U144">
        <v>70</v>
      </c>
      <c r="V144">
        <v>2.34</v>
      </c>
      <c r="W144">
        <v>68</v>
      </c>
      <c r="X144">
        <v>1.97</v>
      </c>
      <c r="Y144">
        <v>71</v>
      </c>
      <c r="Z144">
        <v>2.04</v>
      </c>
      <c r="AA144">
        <v>71</v>
      </c>
      <c r="AB144">
        <v>2.3199999999999998</v>
      </c>
      <c r="AC144">
        <v>72</v>
      </c>
      <c r="AD144">
        <v>1.98</v>
      </c>
      <c r="AE144">
        <v>0</v>
      </c>
      <c r="AF144">
        <f>VLOOKUP($B144,$B$2:$AE$13369,COLUMN()*2-58,0)</f>
        <v>87</v>
      </c>
      <c r="AG144">
        <f>VLOOKUP($B144,$B$2:$AE$13369,COLUMN()*2-58,0)</f>
        <v>81</v>
      </c>
      <c r="AH144">
        <f>VLOOKUP($B144,$B$2:$AE$13369,COLUMN()*2-58,0)</f>
        <v>79</v>
      </c>
      <c r="AI144">
        <f>VLOOKUP($B144,$B$2:$AE$13369,COLUMN()*2-58,0)</f>
        <v>77</v>
      </c>
      <c r="AJ144">
        <f>VLOOKUP($B144,$B$2:$AE$13369,COLUMN()*2-58,0)</f>
        <v>76</v>
      </c>
      <c r="AK144">
        <f>VLOOKUP($B144,$B$2:$AE$13369,COLUMN()*2-58,0)</f>
        <v>73</v>
      </c>
      <c r="AL144">
        <f>VLOOKUP($B144,$B$2:$AE$13369,COLUMN()*2-58,0)</f>
        <v>71</v>
      </c>
      <c r="AM144">
        <f>VLOOKUP($B144,$B$2:$AE$13369,COLUMN()*2-58,0)</f>
        <v>70</v>
      </c>
      <c r="AN144">
        <f>VLOOKUP($B144,$B$2:$AE$13369,COLUMN()*2-58,0)</f>
        <v>68</v>
      </c>
      <c r="AO144">
        <f>VLOOKUP($B144,$B$2:$AE$13369,COLUMN()*2-58,0)</f>
        <v>71</v>
      </c>
      <c r="AP144">
        <f>VLOOKUP($B144,$B$2:$AE$13369,COLUMN()*2-58,0)</f>
        <v>71</v>
      </c>
      <c r="AQ144">
        <f>VLOOKUP($B144,$B$2:$AE$13369,COLUMN()*2-58,0)</f>
        <v>72</v>
      </c>
      <c r="AR144">
        <f>VLOOKUP($B144,$B$2:$AE$13369,COLUMN()*2-81,0)</f>
        <v>2.52</v>
      </c>
      <c r="AS144">
        <f>VLOOKUP($B144,$B$2:$AE$13369,COLUMN()*2-81,0)</f>
        <v>2.62</v>
      </c>
      <c r="AT144">
        <f>VLOOKUP($B144,$B$2:$AE$13369,COLUMN()*2-81,0)</f>
        <v>2.5</v>
      </c>
      <c r="AU144">
        <f>VLOOKUP($B144,$B$2:$AE$13369,COLUMN()*2-81,0)</f>
        <v>2.86</v>
      </c>
      <c r="AV144">
        <f>VLOOKUP($B144,$B$2:$AE$13369,COLUMN()*2-81,0)</f>
        <v>2.15</v>
      </c>
      <c r="AW144">
        <f>VLOOKUP($B144,$B$2:$AE$13369,COLUMN()*2-81,0)</f>
        <v>2.33</v>
      </c>
      <c r="AX144">
        <f>VLOOKUP($B144,$B$2:$AE$13369,COLUMN()*2-81,0)</f>
        <v>1.96</v>
      </c>
      <c r="AY144">
        <f>VLOOKUP($B144,$B$2:$AE$13369,COLUMN()*2-81,0)</f>
        <v>2.34</v>
      </c>
      <c r="AZ144">
        <f>VLOOKUP($B144,$B$2:$AE$13369,COLUMN()*2-81,0)</f>
        <v>1.97</v>
      </c>
      <c r="BA144">
        <f>VLOOKUP($B144,$B$2:$AE$13369,COLUMN()*2-81,0)</f>
        <v>2.04</v>
      </c>
      <c r="BB144">
        <f>VLOOKUP($B144,$B$2:$AE$13369,COLUMN()*2-81,0)</f>
        <v>2.3199999999999998</v>
      </c>
      <c r="BC144">
        <f>VLOOKUP($B144,$B$2:$AE$13369,COLUMN()*2-81,0)</f>
        <v>1.98</v>
      </c>
      <c r="BD144">
        <f>MAX(AR144:BC144)</f>
        <v>2.86</v>
      </c>
      <c r="BE144">
        <f>MAX(AF144:AQ144)</f>
        <v>87</v>
      </c>
      <c r="BF144">
        <f>SUM(AR144:BC144)</f>
        <v>27.59</v>
      </c>
      <c r="BG144">
        <f>SUM(AF144:AQ144)</f>
        <v>896</v>
      </c>
      <c r="BH144" t="b">
        <f>OR(AND(BD144-2.5-0.3*(E144-4.5)&gt;0,BE144&gt;44),AND(BG144&gt;399,IFERROR((BF144/BG144)&gt;0.055,FALSE)))</f>
        <v>1</v>
      </c>
      <c r="BI144" t="str">
        <f>A144&amp;E144</f>
        <v>M4.8</v>
      </c>
      <c r="BJ144" t="str">
        <f>A144&amp;ROUND(E144*2,0)/2&amp;F144</f>
        <v>M5Brentford</v>
      </c>
    </row>
    <row r="145" spans="1:62" x14ac:dyDescent="0.2">
      <c r="A145" t="s">
        <v>19</v>
      </c>
      <c r="B145">
        <v>364</v>
      </c>
      <c r="C145" t="s">
        <v>264</v>
      </c>
      <c r="D145">
        <v>4.9000000000000004</v>
      </c>
      <c r="E145">
        <v>4.9000000000000004</v>
      </c>
      <c r="F145" t="s">
        <v>157</v>
      </c>
      <c r="G145">
        <v>34</v>
      </c>
      <c r="H145">
        <v>1.86</v>
      </c>
      <c r="I145">
        <v>34</v>
      </c>
      <c r="J145">
        <v>2.1800000000000002</v>
      </c>
      <c r="K145">
        <v>33</v>
      </c>
      <c r="L145">
        <v>1.96</v>
      </c>
      <c r="M145">
        <v>36</v>
      </c>
      <c r="N145">
        <v>2.25</v>
      </c>
      <c r="O145">
        <v>36</v>
      </c>
      <c r="P145">
        <v>1.56</v>
      </c>
      <c r="Q145">
        <v>40</v>
      </c>
      <c r="R145">
        <v>2.35</v>
      </c>
      <c r="S145">
        <v>37</v>
      </c>
      <c r="T145">
        <v>1.54</v>
      </c>
      <c r="U145">
        <v>38</v>
      </c>
      <c r="V145">
        <v>2.21</v>
      </c>
      <c r="W145">
        <v>37</v>
      </c>
      <c r="X145">
        <v>2.0699999999999998</v>
      </c>
      <c r="Y145">
        <v>39</v>
      </c>
      <c r="Z145">
        <v>2.2200000000000002</v>
      </c>
      <c r="AA145">
        <v>39</v>
      </c>
      <c r="AB145">
        <v>1.68</v>
      </c>
      <c r="AC145">
        <v>38</v>
      </c>
      <c r="AD145">
        <v>2.6</v>
      </c>
      <c r="AE145">
        <v>0</v>
      </c>
      <c r="AF145">
        <f>VLOOKUP($B145,$B$2:$AE$13369,COLUMN()*2-58,0)</f>
        <v>34</v>
      </c>
      <c r="AG145">
        <f>VLOOKUP($B145,$B$2:$AE$13369,COLUMN()*2-58,0)</f>
        <v>34</v>
      </c>
      <c r="AH145">
        <f>VLOOKUP($B145,$B$2:$AE$13369,COLUMN()*2-58,0)</f>
        <v>33</v>
      </c>
      <c r="AI145">
        <f>VLOOKUP($B145,$B$2:$AE$13369,COLUMN()*2-58,0)</f>
        <v>36</v>
      </c>
      <c r="AJ145">
        <f>VLOOKUP($B145,$B$2:$AE$13369,COLUMN()*2-58,0)</f>
        <v>36</v>
      </c>
      <c r="AK145">
        <f>VLOOKUP($B145,$B$2:$AE$13369,COLUMN()*2-58,0)</f>
        <v>40</v>
      </c>
      <c r="AL145">
        <f>VLOOKUP($B145,$B$2:$AE$13369,COLUMN()*2-58,0)</f>
        <v>37</v>
      </c>
      <c r="AM145">
        <f>VLOOKUP($B145,$B$2:$AE$13369,COLUMN()*2-58,0)</f>
        <v>38</v>
      </c>
      <c r="AN145">
        <f>VLOOKUP($B145,$B$2:$AE$13369,COLUMN()*2-58,0)</f>
        <v>37</v>
      </c>
      <c r="AO145">
        <f>VLOOKUP($B145,$B$2:$AE$13369,COLUMN()*2-58,0)</f>
        <v>39</v>
      </c>
      <c r="AP145">
        <f>VLOOKUP($B145,$B$2:$AE$13369,COLUMN()*2-58,0)</f>
        <v>39</v>
      </c>
      <c r="AQ145">
        <f>VLOOKUP($B145,$B$2:$AE$13369,COLUMN()*2-58,0)</f>
        <v>38</v>
      </c>
      <c r="AR145">
        <f>VLOOKUP($B145,$B$2:$AE$13369,COLUMN()*2-81,0)</f>
        <v>1.86</v>
      </c>
      <c r="AS145">
        <f>VLOOKUP($B145,$B$2:$AE$13369,COLUMN()*2-81,0)</f>
        <v>2.1800000000000002</v>
      </c>
      <c r="AT145">
        <f>VLOOKUP($B145,$B$2:$AE$13369,COLUMN()*2-81,0)</f>
        <v>1.96</v>
      </c>
      <c r="AU145">
        <f>VLOOKUP($B145,$B$2:$AE$13369,COLUMN()*2-81,0)</f>
        <v>2.25</v>
      </c>
      <c r="AV145">
        <f>VLOOKUP($B145,$B$2:$AE$13369,COLUMN()*2-81,0)</f>
        <v>1.56</v>
      </c>
      <c r="AW145">
        <f>VLOOKUP($B145,$B$2:$AE$13369,COLUMN()*2-81,0)</f>
        <v>2.35</v>
      </c>
      <c r="AX145">
        <f>VLOOKUP($B145,$B$2:$AE$13369,COLUMN()*2-81,0)</f>
        <v>1.54</v>
      </c>
      <c r="AY145">
        <f>VLOOKUP($B145,$B$2:$AE$13369,COLUMN()*2-81,0)</f>
        <v>2.21</v>
      </c>
      <c r="AZ145">
        <f>VLOOKUP($B145,$B$2:$AE$13369,COLUMN()*2-81,0)</f>
        <v>2.0699999999999998</v>
      </c>
      <c r="BA145">
        <f>VLOOKUP($B145,$B$2:$AE$13369,COLUMN()*2-81,0)</f>
        <v>2.2200000000000002</v>
      </c>
      <c r="BB145">
        <f>VLOOKUP($B145,$B$2:$AE$13369,COLUMN()*2-81,0)</f>
        <v>1.68</v>
      </c>
      <c r="BC145">
        <f>VLOOKUP($B145,$B$2:$AE$13369,COLUMN()*2-81,0)</f>
        <v>2.6</v>
      </c>
      <c r="BD145">
        <f>MAX(AR145:BC145)</f>
        <v>2.6</v>
      </c>
      <c r="BE145">
        <f>MAX(AF145:AQ145)</f>
        <v>40</v>
      </c>
      <c r="BF145">
        <f>SUM(AR145:BC145)</f>
        <v>24.48</v>
      </c>
      <c r="BG145">
        <f>SUM(AF145:AQ145)</f>
        <v>441</v>
      </c>
      <c r="BH145" t="b">
        <f>OR(AND(BD145-2.5-0.3*(E145-4.5)&gt;0,BE145&gt;44),AND(BG145&gt;399,IFERROR((BF145/BG145)&gt;0.055,FALSE)))</f>
        <v>1</v>
      </c>
      <c r="BI145" t="str">
        <f>A145&amp;E145</f>
        <v>M4.9</v>
      </c>
      <c r="BJ145" t="str">
        <f>A145&amp;ROUND(E145*2,0)/2&amp;F145</f>
        <v>M5Man Utd</v>
      </c>
    </row>
    <row r="146" spans="1:62" x14ac:dyDescent="0.2">
      <c r="A146" t="s">
        <v>19</v>
      </c>
      <c r="B146">
        <v>449</v>
      </c>
      <c r="C146" t="s">
        <v>434</v>
      </c>
      <c r="D146">
        <v>4.9000000000000004</v>
      </c>
      <c r="E146">
        <v>4.9000000000000004</v>
      </c>
      <c r="F146" t="s">
        <v>40</v>
      </c>
      <c r="G146">
        <v>89</v>
      </c>
      <c r="H146">
        <v>2.94</v>
      </c>
      <c r="I146">
        <v>81</v>
      </c>
      <c r="J146">
        <v>2.4900000000000002</v>
      </c>
      <c r="K146">
        <v>72</v>
      </c>
      <c r="L146">
        <v>1.89</v>
      </c>
      <c r="M146">
        <v>63</v>
      </c>
      <c r="N146">
        <v>2.36</v>
      </c>
      <c r="O146">
        <v>60</v>
      </c>
      <c r="P146">
        <v>1.61</v>
      </c>
      <c r="Q146">
        <v>59</v>
      </c>
      <c r="R146">
        <v>1.78</v>
      </c>
      <c r="S146">
        <v>60</v>
      </c>
      <c r="T146">
        <v>1.92</v>
      </c>
      <c r="U146">
        <v>58</v>
      </c>
      <c r="V146">
        <v>1.83</v>
      </c>
      <c r="W146">
        <v>53</v>
      </c>
      <c r="X146">
        <v>1.73</v>
      </c>
      <c r="Y146">
        <v>55</v>
      </c>
      <c r="Z146">
        <v>1.78</v>
      </c>
      <c r="AA146">
        <v>54</v>
      </c>
      <c r="AB146">
        <v>1.85</v>
      </c>
      <c r="AC146">
        <v>53</v>
      </c>
      <c r="AD146">
        <v>1.6</v>
      </c>
      <c r="AE146">
        <v>0</v>
      </c>
      <c r="AF146">
        <f>VLOOKUP($B146,$B$2:$AE$13369,COLUMN()*2-58,0)</f>
        <v>89</v>
      </c>
      <c r="AG146">
        <f>VLOOKUP($B146,$B$2:$AE$13369,COLUMN()*2-58,0)</f>
        <v>81</v>
      </c>
      <c r="AH146">
        <f>VLOOKUP($B146,$B$2:$AE$13369,COLUMN()*2-58,0)</f>
        <v>72</v>
      </c>
      <c r="AI146">
        <f>VLOOKUP($B146,$B$2:$AE$13369,COLUMN()*2-58,0)</f>
        <v>63</v>
      </c>
      <c r="AJ146">
        <f>VLOOKUP($B146,$B$2:$AE$13369,COLUMN()*2-58,0)</f>
        <v>60</v>
      </c>
      <c r="AK146">
        <f>VLOOKUP($B146,$B$2:$AE$13369,COLUMN()*2-58,0)</f>
        <v>59</v>
      </c>
      <c r="AL146">
        <f>VLOOKUP($B146,$B$2:$AE$13369,COLUMN()*2-58,0)</f>
        <v>60</v>
      </c>
      <c r="AM146">
        <f>VLOOKUP($B146,$B$2:$AE$13369,COLUMN()*2-58,0)</f>
        <v>58</v>
      </c>
      <c r="AN146">
        <f>VLOOKUP($B146,$B$2:$AE$13369,COLUMN()*2-58,0)</f>
        <v>53</v>
      </c>
      <c r="AO146">
        <f>VLOOKUP($B146,$B$2:$AE$13369,COLUMN()*2-58,0)</f>
        <v>55</v>
      </c>
      <c r="AP146">
        <f>VLOOKUP($B146,$B$2:$AE$13369,COLUMN()*2-58,0)</f>
        <v>54</v>
      </c>
      <c r="AQ146">
        <f>VLOOKUP($B146,$B$2:$AE$13369,COLUMN()*2-58,0)</f>
        <v>53</v>
      </c>
      <c r="AR146">
        <f>VLOOKUP($B146,$B$2:$AE$13369,COLUMN()*2-81,0)</f>
        <v>2.94</v>
      </c>
      <c r="AS146">
        <f>VLOOKUP($B146,$B$2:$AE$13369,COLUMN()*2-81,0)</f>
        <v>2.4900000000000002</v>
      </c>
      <c r="AT146">
        <f>VLOOKUP($B146,$B$2:$AE$13369,COLUMN()*2-81,0)</f>
        <v>1.89</v>
      </c>
      <c r="AU146">
        <f>VLOOKUP($B146,$B$2:$AE$13369,COLUMN()*2-81,0)</f>
        <v>2.36</v>
      </c>
      <c r="AV146">
        <f>VLOOKUP($B146,$B$2:$AE$13369,COLUMN()*2-81,0)</f>
        <v>1.61</v>
      </c>
      <c r="AW146">
        <f>VLOOKUP($B146,$B$2:$AE$13369,COLUMN()*2-81,0)</f>
        <v>1.78</v>
      </c>
      <c r="AX146">
        <f>VLOOKUP($B146,$B$2:$AE$13369,COLUMN()*2-81,0)</f>
        <v>1.92</v>
      </c>
      <c r="AY146">
        <f>VLOOKUP($B146,$B$2:$AE$13369,COLUMN()*2-81,0)</f>
        <v>1.83</v>
      </c>
      <c r="AZ146">
        <f>VLOOKUP($B146,$B$2:$AE$13369,COLUMN()*2-81,0)</f>
        <v>1.73</v>
      </c>
      <c r="BA146">
        <f>VLOOKUP($B146,$B$2:$AE$13369,COLUMN()*2-81,0)</f>
        <v>1.78</v>
      </c>
      <c r="BB146">
        <f>VLOOKUP($B146,$B$2:$AE$13369,COLUMN()*2-81,0)</f>
        <v>1.85</v>
      </c>
      <c r="BC146">
        <f>VLOOKUP($B146,$B$2:$AE$13369,COLUMN()*2-81,0)</f>
        <v>1.6</v>
      </c>
      <c r="BD146">
        <f>MAX(AR146:BC146)</f>
        <v>2.94</v>
      </c>
      <c r="BE146">
        <f>MAX(AF146:AQ146)</f>
        <v>89</v>
      </c>
      <c r="BF146">
        <f>SUM(AR146:BC146)</f>
        <v>23.780000000000005</v>
      </c>
      <c r="BG146">
        <f>SUM(AF146:AQ146)</f>
        <v>757</v>
      </c>
      <c r="BH146" t="b">
        <f>OR(AND(BD146-2.5-0.3*(E146-4.5)&gt;0,BE146&gt;44),AND(BG146&gt;399,IFERROR((BF146/BG146)&gt;0.055,FALSE)))</f>
        <v>1</v>
      </c>
      <c r="BI146" t="str">
        <f>A146&amp;E146</f>
        <v>M4.9</v>
      </c>
      <c r="BJ146" t="str">
        <f>A146&amp;ROUND(E146*2,0)/2&amp;F146</f>
        <v>M5Nott'm Forest</v>
      </c>
    </row>
    <row r="147" spans="1:62" x14ac:dyDescent="0.2">
      <c r="A147" t="s">
        <v>19</v>
      </c>
      <c r="B147">
        <v>323</v>
      </c>
      <c r="C147" t="s">
        <v>261</v>
      </c>
      <c r="D147">
        <v>5</v>
      </c>
      <c r="E147">
        <v>5</v>
      </c>
      <c r="F147" t="s">
        <v>135</v>
      </c>
      <c r="G147">
        <v>80</v>
      </c>
      <c r="H147">
        <v>3.2</v>
      </c>
      <c r="I147">
        <v>77</v>
      </c>
      <c r="J147">
        <v>2.87</v>
      </c>
      <c r="K147">
        <v>75</v>
      </c>
      <c r="L147">
        <v>3.1</v>
      </c>
      <c r="M147">
        <v>76</v>
      </c>
      <c r="N147">
        <v>2.54</v>
      </c>
      <c r="O147">
        <v>75</v>
      </c>
      <c r="P147">
        <v>2.69</v>
      </c>
      <c r="Q147">
        <v>72</v>
      </c>
      <c r="R147">
        <v>2.85</v>
      </c>
      <c r="S147">
        <v>71</v>
      </c>
      <c r="T147">
        <v>2.94</v>
      </c>
      <c r="U147">
        <v>71</v>
      </c>
      <c r="V147">
        <v>2.4900000000000002</v>
      </c>
      <c r="W147">
        <v>69</v>
      </c>
      <c r="X147">
        <v>3.19</v>
      </c>
      <c r="Y147">
        <v>68</v>
      </c>
      <c r="Z147">
        <v>2.69</v>
      </c>
      <c r="AA147">
        <v>69</v>
      </c>
      <c r="AB147">
        <v>2.84</v>
      </c>
      <c r="AC147">
        <v>71</v>
      </c>
      <c r="AD147">
        <v>2.73</v>
      </c>
      <c r="AE147">
        <v>0</v>
      </c>
      <c r="AF147">
        <f>VLOOKUP($B147,$B$2:$AE$13369,COLUMN()*2-58,0)</f>
        <v>80</v>
      </c>
      <c r="AG147">
        <f>VLOOKUP($B147,$B$2:$AE$13369,COLUMN()*2-58,0)</f>
        <v>77</v>
      </c>
      <c r="AH147">
        <f>VLOOKUP($B147,$B$2:$AE$13369,COLUMN()*2-58,0)</f>
        <v>75</v>
      </c>
      <c r="AI147">
        <f>VLOOKUP($B147,$B$2:$AE$13369,COLUMN()*2-58,0)</f>
        <v>76</v>
      </c>
      <c r="AJ147">
        <f>VLOOKUP($B147,$B$2:$AE$13369,COLUMN()*2-58,0)</f>
        <v>75</v>
      </c>
      <c r="AK147">
        <f>VLOOKUP($B147,$B$2:$AE$13369,COLUMN()*2-58,0)</f>
        <v>72</v>
      </c>
      <c r="AL147">
        <f>VLOOKUP($B147,$B$2:$AE$13369,COLUMN()*2-58,0)</f>
        <v>71</v>
      </c>
      <c r="AM147">
        <f>VLOOKUP($B147,$B$2:$AE$13369,COLUMN()*2-58,0)</f>
        <v>71</v>
      </c>
      <c r="AN147">
        <f>VLOOKUP($B147,$B$2:$AE$13369,COLUMN()*2-58,0)</f>
        <v>69</v>
      </c>
      <c r="AO147">
        <f>VLOOKUP($B147,$B$2:$AE$13369,COLUMN()*2-58,0)</f>
        <v>68</v>
      </c>
      <c r="AP147">
        <f>VLOOKUP($B147,$B$2:$AE$13369,COLUMN()*2-58,0)</f>
        <v>69</v>
      </c>
      <c r="AQ147">
        <f>VLOOKUP($B147,$B$2:$AE$13369,COLUMN()*2-58,0)</f>
        <v>71</v>
      </c>
      <c r="AR147">
        <f>VLOOKUP($B147,$B$2:$AE$13369,COLUMN()*2-81,0)</f>
        <v>3.2</v>
      </c>
      <c r="AS147">
        <f>VLOOKUP($B147,$B$2:$AE$13369,COLUMN()*2-81,0)</f>
        <v>2.87</v>
      </c>
      <c r="AT147">
        <f>VLOOKUP($B147,$B$2:$AE$13369,COLUMN()*2-81,0)</f>
        <v>3.1</v>
      </c>
      <c r="AU147">
        <f>VLOOKUP($B147,$B$2:$AE$13369,COLUMN()*2-81,0)</f>
        <v>2.54</v>
      </c>
      <c r="AV147">
        <f>VLOOKUP($B147,$B$2:$AE$13369,COLUMN()*2-81,0)</f>
        <v>2.69</v>
      </c>
      <c r="AW147">
        <f>VLOOKUP($B147,$B$2:$AE$13369,COLUMN()*2-81,0)</f>
        <v>2.85</v>
      </c>
      <c r="AX147">
        <f>VLOOKUP($B147,$B$2:$AE$13369,COLUMN()*2-81,0)</f>
        <v>2.94</v>
      </c>
      <c r="AY147">
        <f>VLOOKUP($B147,$B$2:$AE$13369,COLUMN()*2-81,0)</f>
        <v>2.4900000000000002</v>
      </c>
      <c r="AZ147">
        <f>VLOOKUP($B147,$B$2:$AE$13369,COLUMN()*2-81,0)</f>
        <v>3.19</v>
      </c>
      <c r="BA147">
        <f>VLOOKUP($B147,$B$2:$AE$13369,COLUMN()*2-81,0)</f>
        <v>2.69</v>
      </c>
      <c r="BB147">
        <f>VLOOKUP($B147,$B$2:$AE$13369,COLUMN()*2-81,0)</f>
        <v>2.84</v>
      </c>
      <c r="BC147">
        <f>VLOOKUP($B147,$B$2:$AE$13369,COLUMN()*2-81,0)</f>
        <v>2.73</v>
      </c>
      <c r="BD147">
        <f>MAX(AR147:BC147)</f>
        <v>3.2</v>
      </c>
      <c r="BE147">
        <f>MAX(AF147:AQ147)</f>
        <v>80</v>
      </c>
      <c r="BF147">
        <f>SUM(AR147:BC147)</f>
        <v>34.130000000000003</v>
      </c>
      <c r="BG147">
        <f>SUM(AF147:AQ147)</f>
        <v>874</v>
      </c>
      <c r="BH147" t="b">
        <f>OR(AND(BD147-2.5-0.3*(E147-4.5)&gt;0,BE147&gt;44),AND(BG147&gt;399,IFERROR((BF147/BG147)&gt;0.055,FALSE)))</f>
        <v>1</v>
      </c>
      <c r="BI147" t="str">
        <f>A147&amp;E147</f>
        <v>M5</v>
      </c>
      <c r="BJ147" t="str">
        <f>A147&amp;ROUND(E147*2,0)/2&amp;F147</f>
        <v>M5Liverpool</v>
      </c>
    </row>
    <row r="148" spans="1:62" x14ac:dyDescent="0.2">
      <c r="A148" t="s">
        <v>19</v>
      </c>
      <c r="B148">
        <v>74</v>
      </c>
      <c r="C148" t="s">
        <v>450</v>
      </c>
      <c r="D148">
        <v>5</v>
      </c>
      <c r="E148">
        <v>5</v>
      </c>
      <c r="F148" t="s">
        <v>54</v>
      </c>
      <c r="G148">
        <v>56</v>
      </c>
      <c r="H148">
        <v>2.33</v>
      </c>
      <c r="I148">
        <v>52</v>
      </c>
      <c r="J148">
        <v>2.6</v>
      </c>
      <c r="K148">
        <v>50</v>
      </c>
      <c r="L148">
        <v>2.59</v>
      </c>
      <c r="M148">
        <v>52</v>
      </c>
      <c r="N148">
        <v>2.65</v>
      </c>
      <c r="O148">
        <v>51</v>
      </c>
      <c r="P148">
        <v>2.57</v>
      </c>
      <c r="Q148">
        <v>51</v>
      </c>
      <c r="R148">
        <v>2.7</v>
      </c>
      <c r="S148">
        <v>50</v>
      </c>
      <c r="T148">
        <v>2.76</v>
      </c>
      <c r="U148">
        <v>50</v>
      </c>
      <c r="V148">
        <v>2.25</v>
      </c>
      <c r="W148">
        <v>50</v>
      </c>
      <c r="X148">
        <v>2.66</v>
      </c>
      <c r="Y148">
        <v>49</v>
      </c>
      <c r="Z148">
        <v>2.27</v>
      </c>
      <c r="AA148">
        <v>48</v>
      </c>
      <c r="AB148">
        <v>2.69</v>
      </c>
      <c r="AC148">
        <v>48</v>
      </c>
      <c r="AD148">
        <v>2.04</v>
      </c>
      <c r="AE148">
        <v>0</v>
      </c>
      <c r="AF148">
        <f>VLOOKUP($B148,$B$2:$AE$13369,COLUMN()*2-58,0)</f>
        <v>56</v>
      </c>
      <c r="AG148">
        <f>VLOOKUP($B148,$B$2:$AE$13369,COLUMN()*2-58,0)</f>
        <v>52</v>
      </c>
      <c r="AH148">
        <f>VLOOKUP($B148,$B$2:$AE$13369,COLUMN()*2-58,0)</f>
        <v>50</v>
      </c>
      <c r="AI148">
        <f>VLOOKUP($B148,$B$2:$AE$13369,COLUMN()*2-58,0)</f>
        <v>52</v>
      </c>
      <c r="AJ148">
        <f>VLOOKUP($B148,$B$2:$AE$13369,COLUMN()*2-58,0)</f>
        <v>51</v>
      </c>
      <c r="AK148">
        <f>VLOOKUP($B148,$B$2:$AE$13369,COLUMN()*2-58,0)</f>
        <v>51</v>
      </c>
      <c r="AL148">
        <f>VLOOKUP($B148,$B$2:$AE$13369,COLUMN()*2-58,0)</f>
        <v>50</v>
      </c>
      <c r="AM148">
        <f>VLOOKUP($B148,$B$2:$AE$13369,COLUMN()*2-58,0)</f>
        <v>50</v>
      </c>
      <c r="AN148">
        <f>VLOOKUP($B148,$B$2:$AE$13369,COLUMN()*2-58,0)</f>
        <v>50</v>
      </c>
      <c r="AO148">
        <f>VLOOKUP($B148,$B$2:$AE$13369,COLUMN()*2-58,0)</f>
        <v>49</v>
      </c>
      <c r="AP148">
        <f>VLOOKUP($B148,$B$2:$AE$13369,COLUMN()*2-58,0)</f>
        <v>48</v>
      </c>
      <c r="AQ148">
        <f>VLOOKUP($B148,$B$2:$AE$13369,COLUMN()*2-58,0)</f>
        <v>48</v>
      </c>
      <c r="AR148">
        <f>VLOOKUP($B148,$B$2:$AE$13369,COLUMN()*2-81,0)</f>
        <v>2.33</v>
      </c>
      <c r="AS148">
        <f>VLOOKUP($B148,$B$2:$AE$13369,COLUMN()*2-81,0)</f>
        <v>2.6</v>
      </c>
      <c r="AT148">
        <f>VLOOKUP($B148,$B$2:$AE$13369,COLUMN()*2-81,0)</f>
        <v>2.59</v>
      </c>
      <c r="AU148">
        <f>VLOOKUP($B148,$B$2:$AE$13369,COLUMN()*2-81,0)</f>
        <v>2.65</v>
      </c>
      <c r="AV148">
        <f>VLOOKUP($B148,$B$2:$AE$13369,COLUMN()*2-81,0)</f>
        <v>2.57</v>
      </c>
      <c r="AW148">
        <f>VLOOKUP($B148,$B$2:$AE$13369,COLUMN()*2-81,0)</f>
        <v>2.7</v>
      </c>
      <c r="AX148">
        <f>VLOOKUP($B148,$B$2:$AE$13369,COLUMN()*2-81,0)</f>
        <v>2.76</v>
      </c>
      <c r="AY148">
        <f>VLOOKUP($B148,$B$2:$AE$13369,COLUMN()*2-81,0)</f>
        <v>2.25</v>
      </c>
      <c r="AZ148">
        <f>VLOOKUP($B148,$B$2:$AE$13369,COLUMN()*2-81,0)</f>
        <v>2.66</v>
      </c>
      <c r="BA148">
        <f>VLOOKUP($B148,$B$2:$AE$13369,COLUMN()*2-81,0)</f>
        <v>2.27</v>
      </c>
      <c r="BB148">
        <f>VLOOKUP($B148,$B$2:$AE$13369,COLUMN()*2-81,0)</f>
        <v>2.69</v>
      </c>
      <c r="BC148">
        <f>VLOOKUP($B148,$B$2:$AE$13369,COLUMN()*2-81,0)</f>
        <v>2.04</v>
      </c>
      <c r="BD148">
        <f>MAX(AR148:BC148)</f>
        <v>2.76</v>
      </c>
      <c r="BE148">
        <f>MAX(AF148:AQ148)</f>
        <v>56</v>
      </c>
      <c r="BF148">
        <f>SUM(AR148:BC148)</f>
        <v>30.110000000000003</v>
      </c>
      <c r="BG148">
        <f>SUM(AF148:AQ148)</f>
        <v>607</v>
      </c>
      <c r="BH148" t="b">
        <f>OR(AND(BD148-2.5-0.3*(E148-4.5)&gt;0,BE148&gt;44),AND(BG148&gt;399,IFERROR((BF148/BG148)&gt;0.055,FALSE)))</f>
        <v>1</v>
      </c>
      <c r="BI148" t="str">
        <f>A148&amp;E148</f>
        <v>M5</v>
      </c>
      <c r="BJ148" t="str">
        <f>A148&amp;ROUND(E148*2,0)/2&amp;F148</f>
        <v>M5Bournemouth</v>
      </c>
    </row>
    <row r="149" spans="1:62" x14ac:dyDescent="0.2">
      <c r="A149" t="s">
        <v>19</v>
      </c>
      <c r="B149">
        <v>557</v>
      </c>
      <c r="C149" t="s">
        <v>417</v>
      </c>
      <c r="D149">
        <v>5</v>
      </c>
      <c r="E149">
        <v>5</v>
      </c>
      <c r="F149" t="s">
        <v>101</v>
      </c>
      <c r="G149">
        <v>84</v>
      </c>
      <c r="H149">
        <v>2.77</v>
      </c>
      <c r="I149">
        <v>80</v>
      </c>
      <c r="J149">
        <v>2.94</v>
      </c>
      <c r="K149">
        <v>79</v>
      </c>
      <c r="L149">
        <v>2.35</v>
      </c>
      <c r="M149">
        <v>77</v>
      </c>
      <c r="N149">
        <v>2.57</v>
      </c>
      <c r="O149">
        <v>75</v>
      </c>
      <c r="P149">
        <v>2.3199999999999998</v>
      </c>
      <c r="Q149">
        <v>73</v>
      </c>
      <c r="R149">
        <v>2.21</v>
      </c>
      <c r="S149">
        <v>71</v>
      </c>
      <c r="T149">
        <v>2.64</v>
      </c>
      <c r="U149">
        <v>70</v>
      </c>
      <c r="V149">
        <v>2.2599999999999998</v>
      </c>
      <c r="W149">
        <v>69</v>
      </c>
      <c r="X149">
        <v>2.2400000000000002</v>
      </c>
      <c r="Y149">
        <v>69</v>
      </c>
      <c r="Z149">
        <v>1.95</v>
      </c>
      <c r="AA149">
        <v>71</v>
      </c>
      <c r="AB149">
        <v>2.4</v>
      </c>
      <c r="AC149">
        <v>71</v>
      </c>
      <c r="AD149">
        <v>2.0699999999999998</v>
      </c>
      <c r="AE149">
        <v>0</v>
      </c>
      <c r="AF149">
        <f>VLOOKUP($B149,$B$2:$AE$13369,COLUMN()*2-58,0)</f>
        <v>84</v>
      </c>
      <c r="AG149">
        <f>VLOOKUP($B149,$B$2:$AE$13369,COLUMN()*2-58,0)</f>
        <v>80</v>
      </c>
      <c r="AH149">
        <f>VLOOKUP($B149,$B$2:$AE$13369,COLUMN()*2-58,0)</f>
        <v>79</v>
      </c>
      <c r="AI149">
        <f>VLOOKUP($B149,$B$2:$AE$13369,COLUMN()*2-58,0)</f>
        <v>77</v>
      </c>
      <c r="AJ149">
        <f>VLOOKUP($B149,$B$2:$AE$13369,COLUMN()*2-58,0)</f>
        <v>75</v>
      </c>
      <c r="AK149">
        <f>VLOOKUP($B149,$B$2:$AE$13369,COLUMN()*2-58,0)</f>
        <v>73</v>
      </c>
      <c r="AL149">
        <f>VLOOKUP($B149,$B$2:$AE$13369,COLUMN()*2-58,0)</f>
        <v>71</v>
      </c>
      <c r="AM149">
        <f>VLOOKUP($B149,$B$2:$AE$13369,COLUMN()*2-58,0)</f>
        <v>70</v>
      </c>
      <c r="AN149">
        <f>VLOOKUP($B149,$B$2:$AE$13369,COLUMN()*2-58,0)</f>
        <v>69</v>
      </c>
      <c r="AO149">
        <f>VLOOKUP($B149,$B$2:$AE$13369,COLUMN()*2-58,0)</f>
        <v>69</v>
      </c>
      <c r="AP149">
        <f>VLOOKUP($B149,$B$2:$AE$13369,COLUMN()*2-58,0)</f>
        <v>71</v>
      </c>
      <c r="AQ149">
        <f>VLOOKUP($B149,$B$2:$AE$13369,COLUMN()*2-58,0)</f>
        <v>71</v>
      </c>
      <c r="AR149">
        <f>VLOOKUP($B149,$B$2:$AE$13369,COLUMN()*2-81,0)</f>
        <v>2.77</v>
      </c>
      <c r="AS149">
        <f>VLOOKUP($B149,$B$2:$AE$13369,COLUMN()*2-81,0)</f>
        <v>2.94</v>
      </c>
      <c r="AT149">
        <f>VLOOKUP($B149,$B$2:$AE$13369,COLUMN()*2-81,0)</f>
        <v>2.35</v>
      </c>
      <c r="AU149">
        <f>VLOOKUP($B149,$B$2:$AE$13369,COLUMN()*2-81,0)</f>
        <v>2.57</v>
      </c>
      <c r="AV149">
        <f>VLOOKUP($B149,$B$2:$AE$13369,COLUMN()*2-81,0)</f>
        <v>2.3199999999999998</v>
      </c>
      <c r="AW149">
        <f>VLOOKUP($B149,$B$2:$AE$13369,COLUMN()*2-81,0)</f>
        <v>2.21</v>
      </c>
      <c r="AX149">
        <f>VLOOKUP($B149,$B$2:$AE$13369,COLUMN()*2-81,0)</f>
        <v>2.64</v>
      </c>
      <c r="AY149">
        <f>VLOOKUP($B149,$B$2:$AE$13369,COLUMN()*2-81,0)</f>
        <v>2.2599999999999998</v>
      </c>
      <c r="AZ149">
        <f>VLOOKUP($B149,$B$2:$AE$13369,COLUMN()*2-81,0)</f>
        <v>2.2400000000000002</v>
      </c>
      <c r="BA149">
        <f>VLOOKUP($B149,$B$2:$AE$13369,COLUMN()*2-81,0)</f>
        <v>1.95</v>
      </c>
      <c r="BB149">
        <f>VLOOKUP($B149,$B$2:$AE$13369,COLUMN()*2-81,0)</f>
        <v>2.4</v>
      </c>
      <c r="BC149">
        <f>VLOOKUP($B149,$B$2:$AE$13369,COLUMN()*2-81,0)</f>
        <v>2.0699999999999998</v>
      </c>
      <c r="BD149">
        <f>MAX(AR149:BC149)</f>
        <v>2.94</v>
      </c>
      <c r="BE149">
        <f>MAX(AF149:AQ149)</f>
        <v>84</v>
      </c>
      <c r="BF149">
        <f>SUM(AR149:BC149)</f>
        <v>28.720000000000002</v>
      </c>
      <c r="BG149">
        <f>SUM(AF149:AQ149)</f>
        <v>889</v>
      </c>
      <c r="BH149" t="b">
        <f>OR(AND(BD149-2.5-0.3*(E149-4.5)&gt;0,BE149&gt;44),AND(BG149&gt;399,IFERROR((BF149/BG149)&gt;0.055,FALSE)))</f>
        <v>1</v>
      </c>
      <c r="BI149" t="str">
        <f>A149&amp;E149</f>
        <v>M5</v>
      </c>
      <c r="BJ149" t="str">
        <f>A149&amp;ROUND(E149*2,0)/2&amp;F149</f>
        <v>M5Wolves</v>
      </c>
    </row>
    <row r="150" spans="1:62" x14ac:dyDescent="0.2">
      <c r="A150" t="s">
        <v>19</v>
      </c>
      <c r="B150">
        <v>530</v>
      </c>
      <c r="C150" t="s">
        <v>197</v>
      </c>
      <c r="D150">
        <v>5</v>
      </c>
      <c r="E150">
        <v>5</v>
      </c>
      <c r="F150" t="s">
        <v>163</v>
      </c>
      <c r="G150">
        <v>64</v>
      </c>
      <c r="H150">
        <v>2.4</v>
      </c>
      <c r="I150">
        <v>65</v>
      </c>
      <c r="J150">
        <v>2.77</v>
      </c>
      <c r="K150">
        <v>57</v>
      </c>
      <c r="L150">
        <v>2.02</v>
      </c>
      <c r="M150">
        <v>60</v>
      </c>
      <c r="N150">
        <v>2.04</v>
      </c>
      <c r="O150">
        <v>58</v>
      </c>
      <c r="P150">
        <v>2.2999999999999998</v>
      </c>
      <c r="Q150">
        <v>55</v>
      </c>
      <c r="R150">
        <v>2.4500000000000002</v>
      </c>
      <c r="S150">
        <v>56</v>
      </c>
      <c r="T150">
        <v>2.04</v>
      </c>
      <c r="U150">
        <v>56</v>
      </c>
      <c r="V150">
        <v>2.23</v>
      </c>
      <c r="W150">
        <v>57</v>
      </c>
      <c r="X150">
        <v>2.2999999999999998</v>
      </c>
      <c r="Y150">
        <v>57</v>
      </c>
      <c r="Z150">
        <v>1.96</v>
      </c>
      <c r="AA150">
        <v>57</v>
      </c>
      <c r="AB150">
        <v>1.7</v>
      </c>
      <c r="AC150">
        <v>59</v>
      </c>
      <c r="AD150">
        <v>2.37</v>
      </c>
      <c r="AE150">
        <v>0</v>
      </c>
      <c r="AF150">
        <f>VLOOKUP($B150,$B$2:$AE$13369,COLUMN()*2-58,0)</f>
        <v>64</v>
      </c>
      <c r="AG150">
        <f>VLOOKUP($B150,$B$2:$AE$13369,COLUMN()*2-58,0)</f>
        <v>65</v>
      </c>
      <c r="AH150">
        <f>VLOOKUP($B150,$B$2:$AE$13369,COLUMN()*2-58,0)</f>
        <v>57</v>
      </c>
      <c r="AI150">
        <f>VLOOKUP($B150,$B$2:$AE$13369,COLUMN()*2-58,0)</f>
        <v>60</v>
      </c>
      <c r="AJ150">
        <f>VLOOKUP($B150,$B$2:$AE$13369,COLUMN()*2-58,0)</f>
        <v>58</v>
      </c>
      <c r="AK150">
        <f>VLOOKUP($B150,$B$2:$AE$13369,COLUMN()*2-58,0)</f>
        <v>55</v>
      </c>
      <c r="AL150">
        <f>VLOOKUP($B150,$B$2:$AE$13369,COLUMN()*2-58,0)</f>
        <v>56</v>
      </c>
      <c r="AM150">
        <f>VLOOKUP($B150,$B$2:$AE$13369,COLUMN()*2-58,0)</f>
        <v>56</v>
      </c>
      <c r="AN150">
        <f>VLOOKUP($B150,$B$2:$AE$13369,COLUMN()*2-58,0)</f>
        <v>57</v>
      </c>
      <c r="AO150">
        <f>VLOOKUP($B150,$B$2:$AE$13369,COLUMN()*2-58,0)</f>
        <v>57</v>
      </c>
      <c r="AP150">
        <f>VLOOKUP($B150,$B$2:$AE$13369,COLUMN()*2-58,0)</f>
        <v>57</v>
      </c>
      <c r="AQ150">
        <f>VLOOKUP($B150,$B$2:$AE$13369,COLUMN()*2-58,0)</f>
        <v>59</v>
      </c>
      <c r="AR150">
        <f>VLOOKUP($B150,$B$2:$AE$13369,COLUMN()*2-81,0)</f>
        <v>2.4</v>
      </c>
      <c r="AS150">
        <f>VLOOKUP($B150,$B$2:$AE$13369,COLUMN()*2-81,0)</f>
        <v>2.77</v>
      </c>
      <c r="AT150">
        <f>VLOOKUP($B150,$B$2:$AE$13369,COLUMN()*2-81,0)</f>
        <v>2.02</v>
      </c>
      <c r="AU150">
        <f>VLOOKUP($B150,$B$2:$AE$13369,COLUMN()*2-81,0)</f>
        <v>2.04</v>
      </c>
      <c r="AV150">
        <f>VLOOKUP($B150,$B$2:$AE$13369,COLUMN()*2-81,0)</f>
        <v>2.2999999999999998</v>
      </c>
      <c r="AW150">
        <f>VLOOKUP($B150,$B$2:$AE$13369,COLUMN()*2-81,0)</f>
        <v>2.4500000000000002</v>
      </c>
      <c r="AX150">
        <f>VLOOKUP($B150,$B$2:$AE$13369,COLUMN()*2-81,0)</f>
        <v>2.04</v>
      </c>
      <c r="AY150">
        <f>VLOOKUP($B150,$B$2:$AE$13369,COLUMN()*2-81,0)</f>
        <v>2.23</v>
      </c>
      <c r="AZ150">
        <f>VLOOKUP($B150,$B$2:$AE$13369,COLUMN()*2-81,0)</f>
        <v>2.2999999999999998</v>
      </c>
      <c r="BA150">
        <f>VLOOKUP($B150,$B$2:$AE$13369,COLUMN()*2-81,0)</f>
        <v>1.96</v>
      </c>
      <c r="BB150">
        <f>VLOOKUP($B150,$B$2:$AE$13369,COLUMN()*2-81,0)</f>
        <v>1.7</v>
      </c>
      <c r="BC150">
        <f>VLOOKUP($B150,$B$2:$AE$13369,COLUMN()*2-81,0)</f>
        <v>2.37</v>
      </c>
      <c r="BD150">
        <f>MAX(AR150:BC150)</f>
        <v>2.77</v>
      </c>
      <c r="BE150">
        <f>MAX(AF150:AQ150)</f>
        <v>65</v>
      </c>
      <c r="BF150">
        <f>SUM(AR150:BC150)</f>
        <v>26.580000000000002</v>
      </c>
      <c r="BG150">
        <f>SUM(AF150:AQ150)</f>
        <v>701</v>
      </c>
      <c r="BH150" t="b">
        <f>OR(AND(BD150-2.5-0.3*(E150-4.5)&gt;0,BE150&gt;44),AND(BG150&gt;399,IFERROR((BF150/BG150)&gt;0.055,FALSE)))</f>
        <v>1</v>
      </c>
      <c r="BI150" t="str">
        <f>A150&amp;E150</f>
        <v>M5</v>
      </c>
      <c r="BJ150" t="str">
        <f>A150&amp;ROUND(E150*2,0)/2&amp;F150</f>
        <v>M5West Ham</v>
      </c>
    </row>
    <row r="151" spans="1:62" x14ac:dyDescent="0.2">
      <c r="A151" t="s">
        <v>19</v>
      </c>
      <c r="B151">
        <v>98</v>
      </c>
      <c r="C151" t="s">
        <v>451</v>
      </c>
      <c r="D151">
        <v>5</v>
      </c>
      <c r="E151">
        <v>5</v>
      </c>
      <c r="F151" t="s">
        <v>65</v>
      </c>
      <c r="G151">
        <v>59</v>
      </c>
      <c r="H151">
        <v>2.7</v>
      </c>
      <c r="I151">
        <v>52</v>
      </c>
      <c r="J151">
        <v>2.7</v>
      </c>
      <c r="K151">
        <v>46</v>
      </c>
      <c r="L151">
        <v>2.35</v>
      </c>
      <c r="M151">
        <v>40</v>
      </c>
      <c r="N151">
        <v>2.52</v>
      </c>
      <c r="O151">
        <v>39</v>
      </c>
      <c r="P151">
        <v>1.82</v>
      </c>
      <c r="Q151">
        <v>39</v>
      </c>
      <c r="R151">
        <v>2.13</v>
      </c>
      <c r="S151">
        <v>38</v>
      </c>
      <c r="T151">
        <v>1.77</v>
      </c>
      <c r="U151">
        <v>39</v>
      </c>
      <c r="V151">
        <v>2.19</v>
      </c>
      <c r="W151">
        <v>41</v>
      </c>
      <c r="X151">
        <v>1.98</v>
      </c>
      <c r="Y151">
        <v>40</v>
      </c>
      <c r="Z151">
        <v>1.8</v>
      </c>
      <c r="AA151">
        <v>38</v>
      </c>
      <c r="AB151">
        <v>2.19</v>
      </c>
      <c r="AC151">
        <v>41</v>
      </c>
      <c r="AD151">
        <v>1.78</v>
      </c>
      <c r="AE151">
        <v>0</v>
      </c>
      <c r="AF151">
        <f>VLOOKUP($B151,$B$2:$AE$13369,COLUMN()*2-58,0)</f>
        <v>59</v>
      </c>
      <c r="AG151">
        <f>VLOOKUP($B151,$B$2:$AE$13369,COLUMN()*2-58,0)</f>
        <v>52</v>
      </c>
      <c r="AH151">
        <f>VLOOKUP($B151,$B$2:$AE$13369,COLUMN()*2-58,0)</f>
        <v>46</v>
      </c>
      <c r="AI151">
        <f>VLOOKUP($B151,$B$2:$AE$13369,COLUMN()*2-58,0)</f>
        <v>40</v>
      </c>
      <c r="AJ151">
        <f>VLOOKUP($B151,$B$2:$AE$13369,COLUMN()*2-58,0)</f>
        <v>39</v>
      </c>
      <c r="AK151">
        <f>VLOOKUP($B151,$B$2:$AE$13369,COLUMN()*2-58,0)</f>
        <v>39</v>
      </c>
      <c r="AL151">
        <f>VLOOKUP($B151,$B$2:$AE$13369,COLUMN()*2-58,0)</f>
        <v>38</v>
      </c>
      <c r="AM151">
        <f>VLOOKUP($B151,$B$2:$AE$13369,COLUMN()*2-58,0)</f>
        <v>39</v>
      </c>
      <c r="AN151">
        <f>VLOOKUP($B151,$B$2:$AE$13369,COLUMN()*2-58,0)</f>
        <v>41</v>
      </c>
      <c r="AO151">
        <f>VLOOKUP($B151,$B$2:$AE$13369,COLUMN()*2-58,0)</f>
        <v>40</v>
      </c>
      <c r="AP151">
        <f>VLOOKUP($B151,$B$2:$AE$13369,COLUMN()*2-58,0)</f>
        <v>38</v>
      </c>
      <c r="AQ151">
        <f>VLOOKUP($B151,$B$2:$AE$13369,COLUMN()*2-58,0)</f>
        <v>41</v>
      </c>
      <c r="AR151">
        <f>VLOOKUP($B151,$B$2:$AE$13369,COLUMN()*2-81,0)</f>
        <v>2.7</v>
      </c>
      <c r="AS151">
        <f>VLOOKUP($B151,$B$2:$AE$13369,COLUMN()*2-81,0)</f>
        <v>2.7</v>
      </c>
      <c r="AT151">
        <f>VLOOKUP($B151,$B$2:$AE$13369,COLUMN()*2-81,0)</f>
        <v>2.35</v>
      </c>
      <c r="AU151">
        <f>VLOOKUP($B151,$B$2:$AE$13369,COLUMN()*2-81,0)</f>
        <v>2.52</v>
      </c>
      <c r="AV151">
        <f>VLOOKUP($B151,$B$2:$AE$13369,COLUMN()*2-81,0)</f>
        <v>1.82</v>
      </c>
      <c r="AW151">
        <f>VLOOKUP($B151,$B$2:$AE$13369,COLUMN()*2-81,0)</f>
        <v>2.13</v>
      </c>
      <c r="AX151">
        <f>VLOOKUP($B151,$B$2:$AE$13369,COLUMN()*2-81,0)</f>
        <v>1.77</v>
      </c>
      <c r="AY151">
        <f>VLOOKUP($B151,$B$2:$AE$13369,COLUMN()*2-81,0)</f>
        <v>2.19</v>
      </c>
      <c r="AZ151">
        <f>VLOOKUP($B151,$B$2:$AE$13369,COLUMN()*2-81,0)</f>
        <v>1.98</v>
      </c>
      <c r="BA151">
        <f>VLOOKUP($B151,$B$2:$AE$13369,COLUMN()*2-81,0)</f>
        <v>1.8</v>
      </c>
      <c r="BB151">
        <f>VLOOKUP($B151,$B$2:$AE$13369,COLUMN()*2-81,0)</f>
        <v>2.19</v>
      </c>
      <c r="BC151">
        <f>VLOOKUP($B151,$B$2:$AE$13369,COLUMN()*2-81,0)</f>
        <v>1.78</v>
      </c>
      <c r="BD151">
        <f>MAX(AR151:BC151)</f>
        <v>2.7</v>
      </c>
      <c r="BE151">
        <f>MAX(AF151:AQ151)</f>
        <v>59</v>
      </c>
      <c r="BF151">
        <f>SUM(AR151:BC151)</f>
        <v>25.930000000000003</v>
      </c>
      <c r="BG151">
        <f>SUM(AF151:AQ151)</f>
        <v>512</v>
      </c>
      <c r="BH151" t="b">
        <f>OR(AND(BD151-2.5-0.3*(E151-4.5)&gt;0,BE151&gt;44),AND(BG151&gt;399,IFERROR((BF151/BG151)&gt;0.055,FALSE)))</f>
        <v>1</v>
      </c>
      <c r="BI151" t="str">
        <f>A151&amp;E151</f>
        <v>M5</v>
      </c>
      <c r="BJ151" t="str">
        <f>A151&amp;ROUND(E151*2,0)/2&amp;F151</f>
        <v>M5Brentford</v>
      </c>
    </row>
    <row r="152" spans="1:62" x14ac:dyDescent="0.2">
      <c r="A152" t="s">
        <v>19</v>
      </c>
      <c r="B152">
        <v>423</v>
      </c>
      <c r="C152" t="s">
        <v>433</v>
      </c>
      <c r="D152">
        <v>5</v>
      </c>
      <c r="E152">
        <v>5</v>
      </c>
      <c r="F152" t="s">
        <v>40</v>
      </c>
      <c r="G152">
        <v>78</v>
      </c>
      <c r="H152">
        <v>2.86</v>
      </c>
      <c r="I152">
        <v>60</v>
      </c>
      <c r="J152">
        <v>2.15</v>
      </c>
      <c r="K152">
        <v>57</v>
      </c>
      <c r="L152">
        <v>1.79</v>
      </c>
      <c r="M152">
        <v>54</v>
      </c>
      <c r="N152">
        <v>2.35</v>
      </c>
      <c r="O152">
        <v>53</v>
      </c>
      <c r="P152">
        <v>1.64</v>
      </c>
      <c r="Q152">
        <v>52</v>
      </c>
      <c r="R152">
        <v>1.84</v>
      </c>
      <c r="S152">
        <v>52</v>
      </c>
      <c r="T152">
        <v>1.97</v>
      </c>
      <c r="U152">
        <v>51</v>
      </c>
      <c r="V152">
        <v>1.89</v>
      </c>
      <c r="W152">
        <v>51</v>
      </c>
      <c r="X152">
        <v>1.92</v>
      </c>
      <c r="Y152">
        <v>49</v>
      </c>
      <c r="Z152">
        <v>1.85</v>
      </c>
      <c r="AA152">
        <v>47</v>
      </c>
      <c r="AB152">
        <v>1.82</v>
      </c>
      <c r="AC152">
        <v>51</v>
      </c>
      <c r="AD152">
        <v>1.76</v>
      </c>
      <c r="AE152">
        <v>0</v>
      </c>
      <c r="AF152">
        <f>VLOOKUP($B152,$B$2:$AE$13369,COLUMN()*2-58,0)</f>
        <v>78</v>
      </c>
      <c r="AG152">
        <f>VLOOKUP($B152,$B$2:$AE$13369,COLUMN()*2-58,0)</f>
        <v>60</v>
      </c>
      <c r="AH152">
        <f>VLOOKUP($B152,$B$2:$AE$13369,COLUMN()*2-58,0)</f>
        <v>57</v>
      </c>
      <c r="AI152">
        <f>VLOOKUP($B152,$B$2:$AE$13369,COLUMN()*2-58,0)</f>
        <v>54</v>
      </c>
      <c r="AJ152">
        <f>VLOOKUP($B152,$B$2:$AE$13369,COLUMN()*2-58,0)</f>
        <v>53</v>
      </c>
      <c r="AK152">
        <f>VLOOKUP($B152,$B$2:$AE$13369,COLUMN()*2-58,0)</f>
        <v>52</v>
      </c>
      <c r="AL152">
        <f>VLOOKUP($B152,$B$2:$AE$13369,COLUMN()*2-58,0)</f>
        <v>52</v>
      </c>
      <c r="AM152">
        <f>VLOOKUP($B152,$B$2:$AE$13369,COLUMN()*2-58,0)</f>
        <v>51</v>
      </c>
      <c r="AN152">
        <f>VLOOKUP($B152,$B$2:$AE$13369,COLUMN()*2-58,0)</f>
        <v>51</v>
      </c>
      <c r="AO152">
        <f>VLOOKUP($B152,$B$2:$AE$13369,COLUMN()*2-58,0)</f>
        <v>49</v>
      </c>
      <c r="AP152">
        <f>VLOOKUP($B152,$B$2:$AE$13369,COLUMN()*2-58,0)</f>
        <v>47</v>
      </c>
      <c r="AQ152">
        <f>VLOOKUP($B152,$B$2:$AE$13369,COLUMN()*2-58,0)</f>
        <v>51</v>
      </c>
      <c r="AR152">
        <f>VLOOKUP($B152,$B$2:$AE$13369,COLUMN()*2-81,0)</f>
        <v>2.86</v>
      </c>
      <c r="AS152">
        <f>VLOOKUP($B152,$B$2:$AE$13369,COLUMN()*2-81,0)</f>
        <v>2.15</v>
      </c>
      <c r="AT152">
        <f>VLOOKUP($B152,$B$2:$AE$13369,COLUMN()*2-81,0)</f>
        <v>1.79</v>
      </c>
      <c r="AU152">
        <f>VLOOKUP($B152,$B$2:$AE$13369,COLUMN()*2-81,0)</f>
        <v>2.35</v>
      </c>
      <c r="AV152">
        <f>VLOOKUP($B152,$B$2:$AE$13369,COLUMN()*2-81,0)</f>
        <v>1.64</v>
      </c>
      <c r="AW152">
        <f>VLOOKUP($B152,$B$2:$AE$13369,COLUMN()*2-81,0)</f>
        <v>1.84</v>
      </c>
      <c r="AX152">
        <f>VLOOKUP($B152,$B$2:$AE$13369,COLUMN()*2-81,0)</f>
        <v>1.97</v>
      </c>
      <c r="AY152">
        <f>VLOOKUP($B152,$B$2:$AE$13369,COLUMN()*2-81,0)</f>
        <v>1.89</v>
      </c>
      <c r="AZ152">
        <f>VLOOKUP($B152,$B$2:$AE$13369,COLUMN()*2-81,0)</f>
        <v>1.92</v>
      </c>
      <c r="BA152">
        <f>VLOOKUP($B152,$B$2:$AE$13369,COLUMN()*2-81,0)</f>
        <v>1.85</v>
      </c>
      <c r="BB152">
        <f>VLOOKUP($B152,$B$2:$AE$13369,COLUMN()*2-81,0)</f>
        <v>1.82</v>
      </c>
      <c r="BC152">
        <f>VLOOKUP($B152,$B$2:$AE$13369,COLUMN()*2-81,0)</f>
        <v>1.76</v>
      </c>
      <c r="BD152">
        <f>MAX(AR152:BC152)</f>
        <v>2.86</v>
      </c>
      <c r="BE152">
        <f>MAX(AF152:AQ152)</f>
        <v>78</v>
      </c>
      <c r="BF152">
        <f>SUM(AR152:BC152)</f>
        <v>23.840000000000007</v>
      </c>
      <c r="BG152">
        <f>SUM(AF152:AQ152)</f>
        <v>655</v>
      </c>
      <c r="BH152" t="b">
        <f>OR(AND(BD152-2.5-0.3*(E152-4.5)&gt;0,BE152&gt;44),AND(BG152&gt;399,IFERROR((BF152/BG152)&gt;0.055,FALSE)))</f>
        <v>1</v>
      </c>
      <c r="BI152" t="str">
        <f>A152&amp;E152</f>
        <v>M5</v>
      </c>
      <c r="BJ152" t="str">
        <f>A152&amp;ROUND(E152*2,0)/2&amp;F152</f>
        <v>M5Nott'm Forest</v>
      </c>
    </row>
    <row r="153" spans="1:62" x14ac:dyDescent="0.2">
      <c r="A153" t="s">
        <v>19</v>
      </c>
      <c r="B153">
        <v>622</v>
      </c>
      <c r="C153" t="s">
        <v>473</v>
      </c>
      <c r="D153">
        <v>5</v>
      </c>
      <c r="E153">
        <v>5</v>
      </c>
      <c r="F153" t="s">
        <v>36</v>
      </c>
      <c r="G153">
        <v>77</v>
      </c>
      <c r="H153">
        <v>2.67</v>
      </c>
      <c r="I153">
        <v>73</v>
      </c>
      <c r="J153">
        <v>2.2599999999999998</v>
      </c>
      <c r="K153">
        <v>60</v>
      </c>
      <c r="L153">
        <v>2.25</v>
      </c>
      <c r="M153">
        <v>47</v>
      </c>
      <c r="N153">
        <v>1.5</v>
      </c>
      <c r="O153">
        <v>46</v>
      </c>
      <c r="P153">
        <v>1.63</v>
      </c>
      <c r="Q153">
        <v>50</v>
      </c>
      <c r="R153">
        <v>1.55</v>
      </c>
      <c r="S153">
        <v>46</v>
      </c>
      <c r="T153">
        <v>1.36</v>
      </c>
      <c r="U153">
        <v>48</v>
      </c>
      <c r="V153">
        <v>1.88</v>
      </c>
      <c r="W153">
        <v>48</v>
      </c>
      <c r="X153">
        <v>1.46</v>
      </c>
      <c r="Y153">
        <v>46</v>
      </c>
      <c r="Z153">
        <v>1.67</v>
      </c>
      <c r="AA153">
        <v>45</v>
      </c>
      <c r="AB153">
        <v>1.78</v>
      </c>
      <c r="AC153">
        <v>44</v>
      </c>
      <c r="AD153">
        <v>1.51</v>
      </c>
      <c r="AE153">
        <v>0</v>
      </c>
      <c r="AF153">
        <f>VLOOKUP($B153,$B$2:$AE$13369,COLUMN()*2-58,0)</f>
        <v>77</v>
      </c>
      <c r="AG153">
        <f>VLOOKUP($B153,$B$2:$AE$13369,COLUMN()*2-58,0)</f>
        <v>73</v>
      </c>
      <c r="AH153">
        <f>VLOOKUP($B153,$B$2:$AE$13369,COLUMN()*2-58,0)</f>
        <v>60</v>
      </c>
      <c r="AI153">
        <f>VLOOKUP($B153,$B$2:$AE$13369,COLUMN()*2-58,0)</f>
        <v>47</v>
      </c>
      <c r="AJ153">
        <f>VLOOKUP($B153,$B$2:$AE$13369,COLUMN()*2-58,0)</f>
        <v>46</v>
      </c>
      <c r="AK153">
        <f>VLOOKUP($B153,$B$2:$AE$13369,COLUMN()*2-58,0)</f>
        <v>50</v>
      </c>
      <c r="AL153">
        <f>VLOOKUP($B153,$B$2:$AE$13369,COLUMN()*2-58,0)</f>
        <v>46</v>
      </c>
      <c r="AM153">
        <f>VLOOKUP($B153,$B$2:$AE$13369,COLUMN()*2-58,0)</f>
        <v>48</v>
      </c>
      <c r="AN153">
        <f>VLOOKUP($B153,$B$2:$AE$13369,COLUMN()*2-58,0)</f>
        <v>48</v>
      </c>
      <c r="AO153">
        <f>VLOOKUP($B153,$B$2:$AE$13369,COLUMN()*2-58,0)</f>
        <v>46</v>
      </c>
      <c r="AP153">
        <f>VLOOKUP($B153,$B$2:$AE$13369,COLUMN()*2-58,0)</f>
        <v>45</v>
      </c>
      <c r="AQ153">
        <f>VLOOKUP($B153,$B$2:$AE$13369,COLUMN()*2-58,0)</f>
        <v>44</v>
      </c>
      <c r="AR153">
        <f>VLOOKUP($B153,$B$2:$AE$13369,COLUMN()*2-81,0)</f>
        <v>2.67</v>
      </c>
      <c r="AS153">
        <f>VLOOKUP($B153,$B$2:$AE$13369,COLUMN()*2-81,0)</f>
        <v>2.2599999999999998</v>
      </c>
      <c r="AT153">
        <f>VLOOKUP($B153,$B$2:$AE$13369,COLUMN()*2-81,0)</f>
        <v>2.25</v>
      </c>
      <c r="AU153">
        <f>VLOOKUP($B153,$B$2:$AE$13369,COLUMN()*2-81,0)</f>
        <v>1.5</v>
      </c>
      <c r="AV153">
        <f>VLOOKUP($B153,$B$2:$AE$13369,COLUMN()*2-81,0)</f>
        <v>1.63</v>
      </c>
      <c r="AW153">
        <f>VLOOKUP($B153,$B$2:$AE$13369,COLUMN()*2-81,0)</f>
        <v>1.55</v>
      </c>
      <c r="AX153">
        <f>VLOOKUP($B153,$B$2:$AE$13369,COLUMN()*2-81,0)</f>
        <v>1.36</v>
      </c>
      <c r="AY153">
        <f>VLOOKUP($B153,$B$2:$AE$13369,COLUMN()*2-81,0)</f>
        <v>1.88</v>
      </c>
      <c r="AZ153">
        <f>VLOOKUP($B153,$B$2:$AE$13369,COLUMN()*2-81,0)</f>
        <v>1.46</v>
      </c>
      <c r="BA153">
        <f>VLOOKUP($B153,$B$2:$AE$13369,COLUMN()*2-81,0)</f>
        <v>1.67</v>
      </c>
      <c r="BB153">
        <f>VLOOKUP($B153,$B$2:$AE$13369,COLUMN()*2-81,0)</f>
        <v>1.78</v>
      </c>
      <c r="BC153">
        <f>VLOOKUP($B153,$B$2:$AE$13369,COLUMN()*2-81,0)</f>
        <v>1.51</v>
      </c>
      <c r="BD153">
        <f>MAX(AR153:BC153)</f>
        <v>2.67</v>
      </c>
      <c r="BE153">
        <f>MAX(AF153:AQ153)</f>
        <v>77</v>
      </c>
      <c r="BF153">
        <f>SUM(AR153:BC153)</f>
        <v>21.52</v>
      </c>
      <c r="BG153">
        <f>SUM(AF153:AQ153)</f>
        <v>630</v>
      </c>
      <c r="BH153" t="b">
        <f>OR(AND(BD153-2.5-0.3*(E153-4.5)&gt;0,BE153&gt;44),AND(BG153&gt;399,IFERROR((BF153/BG153)&gt;0.055,FALSE)))</f>
        <v>1</v>
      </c>
      <c r="BI153" t="str">
        <f>A153&amp;E153</f>
        <v>M5</v>
      </c>
      <c r="BJ153" t="str">
        <f>A153&amp;ROUND(E153*2,0)/2&amp;F153</f>
        <v>M5Fulham</v>
      </c>
    </row>
    <row r="154" spans="1:62" x14ac:dyDescent="0.2">
      <c r="A154" t="s">
        <v>19</v>
      </c>
      <c r="B154">
        <v>239</v>
      </c>
      <c r="C154" t="s">
        <v>258</v>
      </c>
      <c r="D154">
        <v>5.0999999999999996</v>
      </c>
      <c r="E154">
        <v>5.0999999999999996</v>
      </c>
      <c r="F154" t="s">
        <v>36</v>
      </c>
      <c r="G154">
        <v>69</v>
      </c>
      <c r="H154">
        <v>3.44</v>
      </c>
      <c r="I154">
        <v>66</v>
      </c>
      <c r="J154">
        <v>2.78</v>
      </c>
      <c r="K154">
        <v>65</v>
      </c>
      <c r="L154">
        <v>3.5</v>
      </c>
      <c r="M154">
        <v>63</v>
      </c>
      <c r="N154">
        <v>2.6</v>
      </c>
      <c r="O154">
        <v>62</v>
      </c>
      <c r="P154">
        <v>2.94</v>
      </c>
      <c r="Q154">
        <v>65</v>
      </c>
      <c r="R154">
        <v>2.58</v>
      </c>
      <c r="S154">
        <v>63</v>
      </c>
      <c r="T154">
        <v>2.2799999999999998</v>
      </c>
      <c r="U154">
        <v>60</v>
      </c>
      <c r="V154">
        <v>3.36</v>
      </c>
      <c r="W154">
        <v>58</v>
      </c>
      <c r="X154">
        <v>2.33</v>
      </c>
      <c r="Y154">
        <v>59</v>
      </c>
      <c r="Z154">
        <v>2.97</v>
      </c>
      <c r="AA154">
        <v>60</v>
      </c>
      <c r="AB154">
        <v>3.4</v>
      </c>
      <c r="AC154">
        <v>61</v>
      </c>
      <c r="AD154">
        <v>2.72</v>
      </c>
      <c r="AE154">
        <v>0</v>
      </c>
      <c r="AF154">
        <f>VLOOKUP($B154,$B$2:$AE$13369,COLUMN()*2-58,0)</f>
        <v>69</v>
      </c>
      <c r="AG154">
        <f>VLOOKUP($B154,$B$2:$AE$13369,COLUMN()*2-58,0)</f>
        <v>66</v>
      </c>
      <c r="AH154">
        <f>VLOOKUP($B154,$B$2:$AE$13369,COLUMN()*2-58,0)</f>
        <v>65</v>
      </c>
      <c r="AI154">
        <f>VLOOKUP($B154,$B$2:$AE$13369,COLUMN()*2-58,0)</f>
        <v>63</v>
      </c>
      <c r="AJ154">
        <f>VLOOKUP($B154,$B$2:$AE$13369,COLUMN()*2-58,0)</f>
        <v>62</v>
      </c>
      <c r="AK154">
        <f>VLOOKUP($B154,$B$2:$AE$13369,COLUMN()*2-58,0)</f>
        <v>65</v>
      </c>
      <c r="AL154">
        <f>VLOOKUP($B154,$B$2:$AE$13369,COLUMN()*2-58,0)</f>
        <v>63</v>
      </c>
      <c r="AM154">
        <f>VLOOKUP($B154,$B$2:$AE$13369,COLUMN()*2-58,0)</f>
        <v>60</v>
      </c>
      <c r="AN154">
        <f>VLOOKUP($B154,$B$2:$AE$13369,COLUMN()*2-58,0)</f>
        <v>58</v>
      </c>
      <c r="AO154">
        <f>VLOOKUP($B154,$B$2:$AE$13369,COLUMN()*2-58,0)</f>
        <v>59</v>
      </c>
      <c r="AP154">
        <f>VLOOKUP($B154,$B$2:$AE$13369,COLUMN()*2-58,0)</f>
        <v>60</v>
      </c>
      <c r="AQ154">
        <f>VLOOKUP($B154,$B$2:$AE$13369,COLUMN()*2-58,0)</f>
        <v>61</v>
      </c>
      <c r="AR154">
        <f>VLOOKUP($B154,$B$2:$AE$13369,COLUMN()*2-81,0)</f>
        <v>3.44</v>
      </c>
      <c r="AS154">
        <f>VLOOKUP($B154,$B$2:$AE$13369,COLUMN()*2-81,0)</f>
        <v>2.78</v>
      </c>
      <c r="AT154">
        <f>VLOOKUP($B154,$B$2:$AE$13369,COLUMN()*2-81,0)</f>
        <v>3.5</v>
      </c>
      <c r="AU154">
        <f>VLOOKUP($B154,$B$2:$AE$13369,COLUMN()*2-81,0)</f>
        <v>2.6</v>
      </c>
      <c r="AV154">
        <f>VLOOKUP($B154,$B$2:$AE$13369,COLUMN()*2-81,0)</f>
        <v>2.94</v>
      </c>
      <c r="AW154">
        <f>VLOOKUP($B154,$B$2:$AE$13369,COLUMN()*2-81,0)</f>
        <v>2.58</v>
      </c>
      <c r="AX154">
        <f>VLOOKUP($B154,$B$2:$AE$13369,COLUMN()*2-81,0)</f>
        <v>2.2799999999999998</v>
      </c>
      <c r="AY154">
        <f>VLOOKUP($B154,$B$2:$AE$13369,COLUMN()*2-81,0)</f>
        <v>3.36</v>
      </c>
      <c r="AZ154">
        <f>VLOOKUP($B154,$B$2:$AE$13369,COLUMN()*2-81,0)</f>
        <v>2.33</v>
      </c>
      <c r="BA154">
        <f>VLOOKUP($B154,$B$2:$AE$13369,COLUMN()*2-81,0)</f>
        <v>2.97</v>
      </c>
      <c r="BB154">
        <f>VLOOKUP($B154,$B$2:$AE$13369,COLUMN()*2-81,0)</f>
        <v>3.4</v>
      </c>
      <c r="BC154">
        <f>VLOOKUP($B154,$B$2:$AE$13369,COLUMN()*2-81,0)</f>
        <v>2.72</v>
      </c>
      <c r="BD154">
        <f>MAX(AR154:BC154)</f>
        <v>3.5</v>
      </c>
      <c r="BE154">
        <f>MAX(AF154:AQ154)</f>
        <v>69</v>
      </c>
      <c r="BF154">
        <f>SUM(AR154:BC154)</f>
        <v>34.899999999999991</v>
      </c>
      <c r="BG154">
        <f>SUM(AF154:AQ154)</f>
        <v>751</v>
      </c>
      <c r="BH154" t="b">
        <f>OR(AND(BD154-2.5-0.3*(E154-4.5)&gt;0,BE154&gt;44),AND(BG154&gt;399,IFERROR((BF154/BG154)&gt;0.055,FALSE)))</f>
        <v>1</v>
      </c>
      <c r="BI154" t="str">
        <f>A154&amp;E154</f>
        <v>M5.1</v>
      </c>
      <c r="BJ154" t="str">
        <f>A154&amp;ROUND(E154*2,0)/2&amp;F154</f>
        <v>M5Fulham</v>
      </c>
    </row>
    <row r="155" spans="1:62" x14ac:dyDescent="0.2">
      <c r="A155" t="s">
        <v>19</v>
      </c>
      <c r="B155">
        <v>205</v>
      </c>
      <c r="C155" t="s">
        <v>102</v>
      </c>
      <c r="D155">
        <v>5.0999999999999996</v>
      </c>
      <c r="E155">
        <v>5.0999999999999996</v>
      </c>
      <c r="F155" t="s">
        <v>27</v>
      </c>
      <c r="G155">
        <v>51</v>
      </c>
      <c r="H155">
        <v>2.4500000000000002</v>
      </c>
      <c r="I155">
        <v>56</v>
      </c>
      <c r="J155">
        <v>2.66</v>
      </c>
      <c r="K155">
        <v>58</v>
      </c>
      <c r="L155">
        <v>2.36</v>
      </c>
      <c r="M155">
        <v>57</v>
      </c>
      <c r="N155">
        <v>2.73</v>
      </c>
      <c r="O155">
        <v>57</v>
      </c>
      <c r="P155">
        <v>2.82</v>
      </c>
      <c r="Q155">
        <v>56</v>
      </c>
      <c r="R155">
        <v>2.2400000000000002</v>
      </c>
      <c r="S155">
        <v>55</v>
      </c>
      <c r="T155">
        <v>2.36</v>
      </c>
      <c r="U155">
        <v>58</v>
      </c>
      <c r="V155">
        <v>2.4</v>
      </c>
      <c r="W155">
        <v>56</v>
      </c>
      <c r="X155">
        <v>2.52</v>
      </c>
      <c r="Y155">
        <v>57</v>
      </c>
      <c r="Z155">
        <v>3.27</v>
      </c>
      <c r="AA155">
        <v>57</v>
      </c>
      <c r="AB155">
        <v>2.52</v>
      </c>
      <c r="AC155">
        <v>55</v>
      </c>
      <c r="AD155">
        <v>2.71</v>
      </c>
      <c r="AE155">
        <v>0</v>
      </c>
      <c r="AF155">
        <f>VLOOKUP($B155,$B$2:$AE$13369,COLUMN()*2-58,0)</f>
        <v>51</v>
      </c>
      <c r="AG155">
        <f>VLOOKUP($B155,$B$2:$AE$13369,COLUMN()*2-58,0)</f>
        <v>56</v>
      </c>
      <c r="AH155">
        <f>VLOOKUP($B155,$B$2:$AE$13369,COLUMN()*2-58,0)</f>
        <v>58</v>
      </c>
      <c r="AI155">
        <f>VLOOKUP($B155,$B$2:$AE$13369,COLUMN()*2-58,0)</f>
        <v>57</v>
      </c>
      <c r="AJ155">
        <f>VLOOKUP($B155,$B$2:$AE$13369,COLUMN()*2-58,0)</f>
        <v>57</v>
      </c>
      <c r="AK155">
        <f>VLOOKUP($B155,$B$2:$AE$13369,COLUMN()*2-58,0)</f>
        <v>56</v>
      </c>
      <c r="AL155">
        <f>VLOOKUP($B155,$B$2:$AE$13369,COLUMN()*2-58,0)</f>
        <v>55</v>
      </c>
      <c r="AM155">
        <f>VLOOKUP($B155,$B$2:$AE$13369,COLUMN()*2-58,0)</f>
        <v>58</v>
      </c>
      <c r="AN155">
        <f>VLOOKUP($B155,$B$2:$AE$13369,COLUMN()*2-58,0)</f>
        <v>56</v>
      </c>
      <c r="AO155">
        <f>VLOOKUP($B155,$B$2:$AE$13369,COLUMN()*2-58,0)</f>
        <v>57</v>
      </c>
      <c r="AP155">
        <f>VLOOKUP($B155,$B$2:$AE$13369,COLUMN()*2-58,0)</f>
        <v>57</v>
      </c>
      <c r="AQ155">
        <f>VLOOKUP($B155,$B$2:$AE$13369,COLUMN()*2-58,0)</f>
        <v>55</v>
      </c>
      <c r="AR155">
        <f>VLOOKUP($B155,$B$2:$AE$13369,COLUMN()*2-81,0)</f>
        <v>2.4500000000000002</v>
      </c>
      <c r="AS155">
        <f>VLOOKUP($B155,$B$2:$AE$13369,COLUMN()*2-81,0)</f>
        <v>2.66</v>
      </c>
      <c r="AT155">
        <f>VLOOKUP($B155,$B$2:$AE$13369,COLUMN()*2-81,0)</f>
        <v>2.36</v>
      </c>
      <c r="AU155">
        <f>VLOOKUP($B155,$B$2:$AE$13369,COLUMN()*2-81,0)</f>
        <v>2.73</v>
      </c>
      <c r="AV155">
        <f>VLOOKUP($B155,$B$2:$AE$13369,COLUMN()*2-81,0)</f>
        <v>2.82</v>
      </c>
      <c r="AW155">
        <f>VLOOKUP($B155,$B$2:$AE$13369,COLUMN()*2-81,0)</f>
        <v>2.2400000000000002</v>
      </c>
      <c r="AX155">
        <f>VLOOKUP($B155,$B$2:$AE$13369,COLUMN()*2-81,0)</f>
        <v>2.36</v>
      </c>
      <c r="AY155">
        <f>VLOOKUP($B155,$B$2:$AE$13369,COLUMN()*2-81,0)</f>
        <v>2.4</v>
      </c>
      <c r="AZ155">
        <f>VLOOKUP($B155,$B$2:$AE$13369,COLUMN()*2-81,0)</f>
        <v>2.52</v>
      </c>
      <c r="BA155">
        <f>VLOOKUP($B155,$B$2:$AE$13369,COLUMN()*2-81,0)</f>
        <v>3.27</v>
      </c>
      <c r="BB155">
        <f>VLOOKUP($B155,$B$2:$AE$13369,COLUMN()*2-81,0)</f>
        <v>2.52</v>
      </c>
      <c r="BC155">
        <f>VLOOKUP($B155,$B$2:$AE$13369,COLUMN()*2-81,0)</f>
        <v>2.71</v>
      </c>
      <c r="BD155">
        <f>MAX(AR155:BC155)</f>
        <v>3.27</v>
      </c>
      <c r="BE155">
        <f>MAX(AF155:AQ155)</f>
        <v>58</v>
      </c>
      <c r="BF155">
        <f>SUM(AR155:BC155)</f>
        <v>31.04</v>
      </c>
      <c r="BG155">
        <f>SUM(AF155:AQ155)</f>
        <v>673</v>
      </c>
      <c r="BH155" t="b">
        <f>OR(AND(BD155-2.5-0.3*(E155-4.5)&gt;0,BE155&gt;44),AND(BG155&gt;399,IFERROR((BF155/BG155)&gt;0.055,FALSE)))</f>
        <v>1</v>
      </c>
      <c r="BI155" t="str">
        <f>A155&amp;E155</f>
        <v>M5.1</v>
      </c>
      <c r="BJ155" t="str">
        <f>A155&amp;ROUND(E155*2,0)/2&amp;F155</f>
        <v>M5Crystal Palace</v>
      </c>
    </row>
    <row r="156" spans="1:62" x14ac:dyDescent="0.2">
      <c r="A156" t="s">
        <v>19</v>
      </c>
      <c r="B156">
        <v>48</v>
      </c>
      <c r="C156" t="s">
        <v>49</v>
      </c>
      <c r="D156">
        <v>5.2</v>
      </c>
      <c r="E156">
        <v>5.2</v>
      </c>
      <c r="F156" t="s">
        <v>43</v>
      </c>
      <c r="G156">
        <v>82</v>
      </c>
      <c r="H156">
        <v>3.06</v>
      </c>
      <c r="I156">
        <v>79</v>
      </c>
      <c r="J156">
        <v>2.79</v>
      </c>
      <c r="K156">
        <v>78</v>
      </c>
      <c r="L156">
        <v>3.55</v>
      </c>
      <c r="M156">
        <v>77</v>
      </c>
      <c r="N156">
        <v>2.78</v>
      </c>
      <c r="O156">
        <v>75</v>
      </c>
      <c r="P156">
        <v>3.56</v>
      </c>
      <c r="Q156">
        <v>77</v>
      </c>
      <c r="R156">
        <v>4.07</v>
      </c>
      <c r="S156">
        <v>75</v>
      </c>
      <c r="T156">
        <v>3.02</v>
      </c>
      <c r="U156">
        <v>75</v>
      </c>
      <c r="V156">
        <v>2.7</v>
      </c>
      <c r="W156">
        <v>75</v>
      </c>
      <c r="X156">
        <v>2.89</v>
      </c>
      <c r="Y156">
        <v>75</v>
      </c>
      <c r="Z156">
        <v>3.33</v>
      </c>
      <c r="AA156">
        <v>77</v>
      </c>
      <c r="AB156">
        <v>3.97</v>
      </c>
      <c r="AC156">
        <v>78</v>
      </c>
      <c r="AD156">
        <v>3.35</v>
      </c>
      <c r="AE156">
        <v>0</v>
      </c>
      <c r="AF156">
        <f>VLOOKUP($B156,$B$2:$AE$13369,COLUMN()*2-58,0)</f>
        <v>82</v>
      </c>
      <c r="AG156">
        <f>VLOOKUP($B156,$B$2:$AE$13369,COLUMN()*2-58,0)</f>
        <v>79</v>
      </c>
      <c r="AH156">
        <f>VLOOKUP($B156,$B$2:$AE$13369,COLUMN()*2-58,0)</f>
        <v>78</v>
      </c>
      <c r="AI156">
        <f>VLOOKUP($B156,$B$2:$AE$13369,COLUMN()*2-58,0)</f>
        <v>77</v>
      </c>
      <c r="AJ156">
        <f>VLOOKUP($B156,$B$2:$AE$13369,COLUMN()*2-58,0)</f>
        <v>75</v>
      </c>
      <c r="AK156">
        <f>VLOOKUP($B156,$B$2:$AE$13369,COLUMN()*2-58,0)</f>
        <v>77</v>
      </c>
      <c r="AL156">
        <f>VLOOKUP($B156,$B$2:$AE$13369,COLUMN()*2-58,0)</f>
        <v>75</v>
      </c>
      <c r="AM156">
        <f>VLOOKUP($B156,$B$2:$AE$13369,COLUMN()*2-58,0)</f>
        <v>75</v>
      </c>
      <c r="AN156">
        <f>VLOOKUP($B156,$B$2:$AE$13369,COLUMN()*2-58,0)</f>
        <v>75</v>
      </c>
      <c r="AO156">
        <f>VLOOKUP($B156,$B$2:$AE$13369,COLUMN()*2-58,0)</f>
        <v>75</v>
      </c>
      <c r="AP156">
        <f>VLOOKUP($B156,$B$2:$AE$13369,COLUMN()*2-58,0)</f>
        <v>77</v>
      </c>
      <c r="AQ156">
        <f>VLOOKUP($B156,$B$2:$AE$13369,COLUMN()*2-58,0)</f>
        <v>78</v>
      </c>
      <c r="AR156">
        <f>VLOOKUP($B156,$B$2:$AE$13369,COLUMN()*2-81,0)</f>
        <v>3.06</v>
      </c>
      <c r="AS156">
        <f>VLOOKUP($B156,$B$2:$AE$13369,COLUMN()*2-81,0)</f>
        <v>2.79</v>
      </c>
      <c r="AT156">
        <f>VLOOKUP($B156,$B$2:$AE$13369,COLUMN()*2-81,0)</f>
        <v>3.55</v>
      </c>
      <c r="AU156">
        <f>VLOOKUP($B156,$B$2:$AE$13369,COLUMN()*2-81,0)</f>
        <v>2.78</v>
      </c>
      <c r="AV156">
        <f>VLOOKUP($B156,$B$2:$AE$13369,COLUMN()*2-81,0)</f>
        <v>3.56</v>
      </c>
      <c r="AW156">
        <f>VLOOKUP($B156,$B$2:$AE$13369,COLUMN()*2-81,0)</f>
        <v>4.07</v>
      </c>
      <c r="AX156">
        <f>VLOOKUP($B156,$B$2:$AE$13369,COLUMN()*2-81,0)</f>
        <v>3.02</v>
      </c>
      <c r="AY156">
        <f>VLOOKUP($B156,$B$2:$AE$13369,COLUMN()*2-81,0)</f>
        <v>2.7</v>
      </c>
      <c r="AZ156">
        <f>VLOOKUP($B156,$B$2:$AE$13369,COLUMN()*2-81,0)</f>
        <v>2.89</v>
      </c>
      <c r="BA156">
        <f>VLOOKUP($B156,$B$2:$AE$13369,COLUMN()*2-81,0)</f>
        <v>3.33</v>
      </c>
      <c r="BB156">
        <f>VLOOKUP($B156,$B$2:$AE$13369,COLUMN()*2-81,0)</f>
        <v>3.97</v>
      </c>
      <c r="BC156">
        <f>VLOOKUP($B156,$B$2:$AE$13369,COLUMN()*2-81,0)</f>
        <v>3.35</v>
      </c>
      <c r="BD156">
        <f>MAX(AR156:BC156)</f>
        <v>4.07</v>
      </c>
      <c r="BE156">
        <f>MAX(AF156:AQ156)</f>
        <v>82</v>
      </c>
      <c r="BF156">
        <f>SUM(AR156:BC156)</f>
        <v>39.07</v>
      </c>
      <c r="BG156">
        <f>SUM(AF156:AQ156)</f>
        <v>923</v>
      </c>
      <c r="BH156" t="b">
        <f>OR(AND(BD156-2.5-0.3*(E156-4.5)&gt;0,BE156&gt;44),AND(BG156&gt;399,IFERROR((BF156/BG156)&gt;0.055,FALSE)))</f>
        <v>1</v>
      </c>
      <c r="BI156" t="str">
        <f>A156&amp;E156</f>
        <v>M5.2</v>
      </c>
      <c r="BJ156" t="str">
        <f>A156&amp;ROUND(E156*2,0)/2&amp;F156</f>
        <v>M5Aston Villa</v>
      </c>
    </row>
    <row r="157" spans="1:62" x14ac:dyDescent="0.2">
      <c r="A157" t="s">
        <v>19</v>
      </c>
      <c r="B157">
        <v>432</v>
      </c>
      <c r="C157" t="s">
        <v>172</v>
      </c>
      <c r="D157">
        <v>5.2</v>
      </c>
      <c r="E157">
        <v>5.2</v>
      </c>
      <c r="F157" t="s">
        <v>40</v>
      </c>
      <c r="G157">
        <v>66</v>
      </c>
      <c r="H157">
        <v>3.43</v>
      </c>
      <c r="I157">
        <v>55</v>
      </c>
      <c r="J157">
        <v>2.46</v>
      </c>
      <c r="K157">
        <v>53</v>
      </c>
      <c r="L157">
        <v>1.96</v>
      </c>
      <c r="M157">
        <v>52</v>
      </c>
      <c r="N157">
        <v>2.95</v>
      </c>
      <c r="O157">
        <v>52</v>
      </c>
      <c r="P157">
        <v>1.9</v>
      </c>
      <c r="Q157">
        <v>54</v>
      </c>
      <c r="R157">
        <v>2.25</v>
      </c>
      <c r="S157">
        <v>51</v>
      </c>
      <c r="T157">
        <v>2.35</v>
      </c>
      <c r="U157">
        <v>50</v>
      </c>
      <c r="V157">
        <v>2.2999999999999998</v>
      </c>
      <c r="W157">
        <v>51</v>
      </c>
      <c r="X157">
        <v>2.4300000000000002</v>
      </c>
      <c r="Y157">
        <v>51</v>
      </c>
      <c r="Z157">
        <v>2.37</v>
      </c>
      <c r="AA157">
        <v>50</v>
      </c>
      <c r="AB157">
        <v>2.41</v>
      </c>
      <c r="AC157">
        <v>48</v>
      </c>
      <c r="AD157">
        <v>2.0499999999999998</v>
      </c>
      <c r="AE157">
        <v>0</v>
      </c>
      <c r="AF157">
        <f>VLOOKUP($B157,$B$2:$AE$13369,COLUMN()*2-58,0)</f>
        <v>66</v>
      </c>
      <c r="AG157">
        <f>VLOOKUP($B157,$B$2:$AE$13369,COLUMN()*2-58,0)</f>
        <v>55</v>
      </c>
      <c r="AH157">
        <f>VLOOKUP($B157,$B$2:$AE$13369,COLUMN()*2-58,0)</f>
        <v>53</v>
      </c>
      <c r="AI157">
        <f>VLOOKUP($B157,$B$2:$AE$13369,COLUMN()*2-58,0)</f>
        <v>52</v>
      </c>
      <c r="AJ157">
        <f>VLOOKUP($B157,$B$2:$AE$13369,COLUMN()*2-58,0)</f>
        <v>52</v>
      </c>
      <c r="AK157">
        <f>VLOOKUP($B157,$B$2:$AE$13369,COLUMN()*2-58,0)</f>
        <v>54</v>
      </c>
      <c r="AL157">
        <f>VLOOKUP($B157,$B$2:$AE$13369,COLUMN()*2-58,0)</f>
        <v>51</v>
      </c>
      <c r="AM157">
        <f>VLOOKUP($B157,$B$2:$AE$13369,COLUMN()*2-58,0)</f>
        <v>50</v>
      </c>
      <c r="AN157">
        <f>VLOOKUP($B157,$B$2:$AE$13369,COLUMN()*2-58,0)</f>
        <v>51</v>
      </c>
      <c r="AO157">
        <f>VLOOKUP($B157,$B$2:$AE$13369,COLUMN()*2-58,0)</f>
        <v>51</v>
      </c>
      <c r="AP157">
        <f>VLOOKUP($B157,$B$2:$AE$13369,COLUMN()*2-58,0)</f>
        <v>50</v>
      </c>
      <c r="AQ157">
        <f>VLOOKUP($B157,$B$2:$AE$13369,COLUMN()*2-58,0)</f>
        <v>48</v>
      </c>
      <c r="AR157">
        <f>VLOOKUP($B157,$B$2:$AE$13369,COLUMN()*2-81,0)</f>
        <v>3.43</v>
      </c>
      <c r="AS157">
        <f>VLOOKUP($B157,$B$2:$AE$13369,COLUMN()*2-81,0)</f>
        <v>2.46</v>
      </c>
      <c r="AT157">
        <f>VLOOKUP($B157,$B$2:$AE$13369,COLUMN()*2-81,0)</f>
        <v>1.96</v>
      </c>
      <c r="AU157">
        <f>VLOOKUP($B157,$B$2:$AE$13369,COLUMN()*2-81,0)</f>
        <v>2.95</v>
      </c>
      <c r="AV157">
        <f>VLOOKUP($B157,$B$2:$AE$13369,COLUMN()*2-81,0)</f>
        <v>1.9</v>
      </c>
      <c r="AW157">
        <f>VLOOKUP($B157,$B$2:$AE$13369,COLUMN()*2-81,0)</f>
        <v>2.25</v>
      </c>
      <c r="AX157">
        <f>VLOOKUP($B157,$B$2:$AE$13369,COLUMN()*2-81,0)</f>
        <v>2.35</v>
      </c>
      <c r="AY157">
        <f>VLOOKUP($B157,$B$2:$AE$13369,COLUMN()*2-81,0)</f>
        <v>2.2999999999999998</v>
      </c>
      <c r="AZ157">
        <f>VLOOKUP($B157,$B$2:$AE$13369,COLUMN()*2-81,0)</f>
        <v>2.4300000000000002</v>
      </c>
      <c r="BA157">
        <f>VLOOKUP($B157,$B$2:$AE$13369,COLUMN()*2-81,0)</f>
        <v>2.37</v>
      </c>
      <c r="BB157">
        <f>VLOOKUP($B157,$B$2:$AE$13369,COLUMN()*2-81,0)</f>
        <v>2.41</v>
      </c>
      <c r="BC157">
        <f>VLOOKUP($B157,$B$2:$AE$13369,COLUMN()*2-81,0)</f>
        <v>2.0499999999999998</v>
      </c>
      <c r="BD157">
        <f>MAX(AR157:BC157)</f>
        <v>3.43</v>
      </c>
      <c r="BE157">
        <f>MAX(AF157:AQ157)</f>
        <v>66</v>
      </c>
      <c r="BF157">
        <f>SUM(AR157:BC157)</f>
        <v>28.860000000000003</v>
      </c>
      <c r="BG157">
        <f>SUM(AF157:AQ157)</f>
        <v>633</v>
      </c>
      <c r="BH157" t="b">
        <f>OR(AND(BD157-2.5-0.3*(E157-4.5)&gt;0,BE157&gt;44),AND(BG157&gt;399,IFERROR((BF157/BG157)&gt;0.055,FALSE)))</f>
        <v>1</v>
      </c>
      <c r="BI157" t="str">
        <f>A157&amp;E157</f>
        <v>M5.2</v>
      </c>
      <c r="BJ157" t="str">
        <f>A157&amp;ROUND(E157*2,0)/2&amp;F157</f>
        <v>M5Nott'm Forest</v>
      </c>
    </row>
    <row r="158" spans="1:62" x14ac:dyDescent="0.2">
      <c r="A158" t="s">
        <v>19</v>
      </c>
      <c r="B158">
        <v>217</v>
      </c>
      <c r="C158" t="s">
        <v>455</v>
      </c>
      <c r="D158">
        <v>5.2</v>
      </c>
      <c r="E158">
        <v>5.2</v>
      </c>
      <c r="F158" t="s">
        <v>88</v>
      </c>
      <c r="G158">
        <v>76</v>
      </c>
      <c r="H158">
        <v>2.76</v>
      </c>
      <c r="I158">
        <v>72</v>
      </c>
      <c r="J158">
        <v>2.54</v>
      </c>
      <c r="K158">
        <v>69</v>
      </c>
      <c r="L158">
        <v>2.71</v>
      </c>
      <c r="M158">
        <v>66</v>
      </c>
      <c r="N158">
        <v>2.16</v>
      </c>
      <c r="O158">
        <v>63</v>
      </c>
      <c r="P158">
        <v>2.62</v>
      </c>
      <c r="Q158">
        <v>60</v>
      </c>
      <c r="R158">
        <v>2.0299999999999998</v>
      </c>
      <c r="S158">
        <v>60</v>
      </c>
      <c r="T158">
        <v>1.81</v>
      </c>
      <c r="U158">
        <v>63</v>
      </c>
      <c r="V158">
        <v>2.2599999999999998</v>
      </c>
      <c r="W158">
        <v>62</v>
      </c>
      <c r="X158">
        <v>1.79</v>
      </c>
      <c r="Y158">
        <v>61</v>
      </c>
      <c r="Z158">
        <v>2.36</v>
      </c>
      <c r="AA158">
        <v>62</v>
      </c>
      <c r="AB158">
        <v>2.16</v>
      </c>
      <c r="AC158">
        <v>62</v>
      </c>
      <c r="AD158">
        <v>2.2200000000000002</v>
      </c>
      <c r="AE158">
        <v>0</v>
      </c>
      <c r="AF158">
        <f>VLOOKUP($B158,$B$2:$AE$13369,COLUMN()*2-58,0)</f>
        <v>76</v>
      </c>
      <c r="AG158">
        <f>VLOOKUP($B158,$B$2:$AE$13369,COLUMN()*2-58,0)</f>
        <v>72</v>
      </c>
      <c r="AH158">
        <f>VLOOKUP($B158,$B$2:$AE$13369,COLUMN()*2-58,0)</f>
        <v>69</v>
      </c>
      <c r="AI158">
        <f>VLOOKUP($B158,$B$2:$AE$13369,COLUMN()*2-58,0)</f>
        <v>66</v>
      </c>
      <c r="AJ158">
        <f>VLOOKUP($B158,$B$2:$AE$13369,COLUMN()*2-58,0)</f>
        <v>63</v>
      </c>
      <c r="AK158">
        <f>VLOOKUP($B158,$B$2:$AE$13369,COLUMN()*2-58,0)</f>
        <v>60</v>
      </c>
      <c r="AL158">
        <f>VLOOKUP($B158,$B$2:$AE$13369,COLUMN()*2-58,0)</f>
        <v>60</v>
      </c>
      <c r="AM158">
        <f>VLOOKUP($B158,$B$2:$AE$13369,COLUMN()*2-58,0)</f>
        <v>63</v>
      </c>
      <c r="AN158">
        <f>VLOOKUP($B158,$B$2:$AE$13369,COLUMN()*2-58,0)</f>
        <v>62</v>
      </c>
      <c r="AO158">
        <f>VLOOKUP($B158,$B$2:$AE$13369,COLUMN()*2-58,0)</f>
        <v>61</v>
      </c>
      <c r="AP158">
        <f>VLOOKUP($B158,$B$2:$AE$13369,COLUMN()*2-58,0)</f>
        <v>62</v>
      </c>
      <c r="AQ158">
        <f>VLOOKUP($B158,$B$2:$AE$13369,COLUMN()*2-58,0)</f>
        <v>62</v>
      </c>
      <c r="AR158">
        <f>VLOOKUP($B158,$B$2:$AE$13369,COLUMN()*2-81,0)</f>
        <v>2.76</v>
      </c>
      <c r="AS158">
        <f>VLOOKUP($B158,$B$2:$AE$13369,COLUMN()*2-81,0)</f>
        <v>2.54</v>
      </c>
      <c r="AT158">
        <f>VLOOKUP($B158,$B$2:$AE$13369,COLUMN()*2-81,0)</f>
        <v>2.71</v>
      </c>
      <c r="AU158">
        <f>VLOOKUP($B158,$B$2:$AE$13369,COLUMN()*2-81,0)</f>
        <v>2.16</v>
      </c>
      <c r="AV158">
        <f>VLOOKUP($B158,$B$2:$AE$13369,COLUMN()*2-81,0)</f>
        <v>2.62</v>
      </c>
      <c r="AW158">
        <f>VLOOKUP($B158,$B$2:$AE$13369,COLUMN()*2-81,0)</f>
        <v>2.0299999999999998</v>
      </c>
      <c r="AX158">
        <f>VLOOKUP($B158,$B$2:$AE$13369,COLUMN()*2-81,0)</f>
        <v>1.81</v>
      </c>
      <c r="AY158">
        <f>VLOOKUP($B158,$B$2:$AE$13369,COLUMN()*2-81,0)</f>
        <v>2.2599999999999998</v>
      </c>
      <c r="AZ158">
        <f>VLOOKUP($B158,$B$2:$AE$13369,COLUMN()*2-81,0)</f>
        <v>1.79</v>
      </c>
      <c r="BA158">
        <f>VLOOKUP($B158,$B$2:$AE$13369,COLUMN()*2-81,0)</f>
        <v>2.36</v>
      </c>
      <c r="BB158">
        <f>VLOOKUP($B158,$B$2:$AE$13369,COLUMN()*2-81,0)</f>
        <v>2.16</v>
      </c>
      <c r="BC158">
        <f>VLOOKUP($B158,$B$2:$AE$13369,COLUMN()*2-81,0)</f>
        <v>2.2200000000000002</v>
      </c>
      <c r="BD158">
        <f>MAX(AR158:BC158)</f>
        <v>2.76</v>
      </c>
      <c r="BE158">
        <f>MAX(AF158:AQ158)</f>
        <v>76</v>
      </c>
      <c r="BF158">
        <f>SUM(AR158:BC158)</f>
        <v>27.419999999999998</v>
      </c>
      <c r="BG158">
        <f>SUM(AF158:AQ158)</f>
        <v>776</v>
      </c>
      <c r="BH158" t="b">
        <f>OR(AND(BD158-2.5-0.3*(E158-4.5)&gt;0,BE158&gt;44),AND(BG158&gt;399,IFERROR((BF158/BG158)&gt;0.055,FALSE)))</f>
        <v>1</v>
      </c>
      <c r="BI158" t="str">
        <f>A158&amp;E158</f>
        <v>M5.2</v>
      </c>
      <c r="BJ158" t="str">
        <f>A158&amp;ROUND(E158*2,0)/2&amp;F158</f>
        <v>M5Everton</v>
      </c>
    </row>
    <row r="159" spans="1:62" x14ac:dyDescent="0.2">
      <c r="A159" t="s">
        <v>19</v>
      </c>
      <c r="B159">
        <v>240</v>
      </c>
      <c r="C159" t="s">
        <v>116</v>
      </c>
      <c r="D159">
        <v>5.3</v>
      </c>
      <c r="E159">
        <v>5.3</v>
      </c>
      <c r="F159" t="s">
        <v>36</v>
      </c>
      <c r="G159">
        <v>77</v>
      </c>
      <c r="H159">
        <v>3.86</v>
      </c>
      <c r="I159">
        <v>77</v>
      </c>
      <c r="J159">
        <v>3.18</v>
      </c>
      <c r="K159">
        <v>73</v>
      </c>
      <c r="L159">
        <v>3.93</v>
      </c>
      <c r="M159">
        <v>69</v>
      </c>
      <c r="N159">
        <v>2.79</v>
      </c>
      <c r="O159">
        <v>69</v>
      </c>
      <c r="P159">
        <v>3.3</v>
      </c>
      <c r="Q159">
        <v>71</v>
      </c>
      <c r="R159">
        <v>2.83</v>
      </c>
      <c r="S159">
        <v>70</v>
      </c>
      <c r="T159">
        <v>2.52</v>
      </c>
      <c r="U159">
        <v>65</v>
      </c>
      <c r="V159">
        <v>3.85</v>
      </c>
      <c r="W159">
        <v>66</v>
      </c>
      <c r="X159">
        <v>2.59</v>
      </c>
      <c r="Y159">
        <v>64</v>
      </c>
      <c r="Z159">
        <v>3.24</v>
      </c>
      <c r="AA159">
        <v>67</v>
      </c>
      <c r="AB159">
        <v>3.81</v>
      </c>
      <c r="AC159">
        <v>68</v>
      </c>
      <c r="AD159">
        <v>3.03</v>
      </c>
      <c r="AE159">
        <v>0.01</v>
      </c>
      <c r="AF159">
        <f>VLOOKUP($B159,$B$2:$AE$13369,COLUMN()*2-58,0)</f>
        <v>77</v>
      </c>
      <c r="AG159">
        <f>VLOOKUP($B159,$B$2:$AE$13369,COLUMN()*2-58,0)</f>
        <v>77</v>
      </c>
      <c r="AH159">
        <f>VLOOKUP($B159,$B$2:$AE$13369,COLUMN()*2-58,0)</f>
        <v>73</v>
      </c>
      <c r="AI159">
        <f>VLOOKUP($B159,$B$2:$AE$13369,COLUMN()*2-58,0)</f>
        <v>69</v>
      </c>
      <c r="AJ159">
        <f>VLOOKUP($B159,$B$2:$AE$13369,COLUMN()*2-58,0)</f>
        <v>69</v>
      </c>
      <c r="AK159">
        <f>VLOOKUP($B159,$B$2:$AE$13369,COLUMN()*2-58,0)</f>
        <v>71</v>
      </c>
      <c r="AL159">
        <f>VLOOKUP($B159,$B$2:$AE$13369,COLUMN()*2-58,0)</f>
        <v>70</v>
      </c>
      <c r="AM159">
        <f>VLOOKUP($B159,$B$2:$AE$13369,COLUMN()*2-58,0)</f>
        <v>65</v>
      </c>
      <c r="AN159">
        <f>VLOOKUP($B159,$B$2:$AE$13369,COLUMN()*2-58,0)</f>
        <v>66</v>
      </c>
      <c r="AO159">
        <f>VLOOKUP($B159,$B$2:$AE$13369,COLUMN()*2-58,0)</f>
        <v>64</v>
      </c>
      <c r="AP159">
        <f>VLOOKUP($B159,$B$2:$AE$13369,COLUMN()*2-58,0)</f>
        <v>67</v>
      </c>
      <c r="AQ159">
        <f>VLOOKUP($B159,$B$2:$AE$13369,COLUMN()*2-58,0)</f>
        <v>68</v>
      </c>
      <c r="AR159">
        <f>VLOOKUP($B159,$B$2:$AE$13369,COLUMN()*2-81,0)</f>
        <v>3.86</v>
      </c>
      <c r="AS159">
        <f>VLOOKUP($B159,$B$2:$AE$13369,COLUMN()*2-81,0)</f>
        <v>3.18</v>
      </c>
      <c r="AT159">
        <f>VLOOKUP($B159,$B$2:$AE$13369,COLUMN()*2-81,0)</f>
        <v>3.93</v>
      </c>
      <c r="AU159">
        <f>VLOOKUP($B159,$B$2:$AE$13369,COLUMN()*2-81,0)</f>
        <v>2.79</v>
      </c>
      <c r="AV159">
        <f>VLOOKUP($B159,$B$2:$AE$13369,COLUMN()*2-81,0)</f>
        <v>3.3</v>
      </c>
      <c r="AW159">
        <f>VLOOKUP($B159,$B$2:$AE$13369,COLUMN()*2-81,0)</f>
        <v>2.83</v>
      </c>
      <c r="AX159">
        <f>VLOOKUP($B159,$B$2:$AE$13369,COLUMN()*2-81,0)</f>
        <v>2.52</v>
      </c>
      <c r="AY159">
        <f>VLOOKUP($B159,$B$2:$AE$13369,COLUMN()*2-81,0)</f>
        <v>3.85</v>
      </c>
      <c r="AZ159">
        <f>VLOOKUP($B159,$B$2:$AE$13369,COLUMN()*2-81,0)</f>
        <v>2.59</v>
      </c>
      <c r="BA159">
        <f>VLOOKUP($B159,$B$2:$AE$13369,COLUMN()*2-81,0)</f>
        <v>3.24</v>
      </c>
      <c r="BB159">
        <f>VLOOKUP($B159,$B$2:$AE$13369,COLUMN()*2-81,0)</f>
        <v>3.81</v>
      </c>
      <c r="BC159">
        <f>VLOOKUP($B159,$B$2:$AE$13369,COLUMN()*2-81,0)</f>
        <v>3.03</v>
      </c>
      <c r="BD159">
        <f>MAX(AR159:BC159)</f>
        <v>3.93</v>
      </c>
      <c r="BE159">
        <f>MAX(AF159:AQ159)</f>
        <v>77</v>
      </c>
      <c r="BF159">
        <f>SUM(AR159:BC159)</f>
        <v>38.930000000000007</v>
      </c>
      <c r="BG159">
        <f>SUM(AF159:AQ159)</f>
        <v>836</v>
      </c>
      <c r="BH159" t="b">
        <f>OR(AND(BD159-2.5-0.3*(E159-4.5)&gt;0,BE159&gt;44),AND(BG159&gt;399,IFERROR((BF159/BG159)&gt;0.055,FALSE)))</f>
        <v>1</v>
      </c>
      <c r="BI159" t="str">
        <f>A159&amp;E159</f>
        <v>M5.3</v>
      </c>
      <c r="BJ159" t="str">
        <f>A159&amp;ROUND(E159*2,0)/2&amp;F159</f>
        <v>M5.5Fulham</v>
      </c>
    </row>
    <row r="160" spans="1:62" x14ac:dyDescent="0.2">
      <c r="A160" t="s">
        <v>19</v>
      </c>
      <c r="B160">
        <v>71</v>
      </c>
      <c r="C160" t="s">
        <v>58</v>
      </c>
      <c r="D160">
        <v>5.3</v>
      </c>
      <c r="E160">
        <v>5.3</v>
      </c>
      <c r="F160" t="s">
        <v>54</v>
      </c>
      <c r="G160">
        <v>56</v>
      </c>
      <c r="H160">
        <v>2.54</v>
      </c>
      <c r="I160">
        <v>53</v>
      </c>
      <c r="J160">
        <v>2.89</v>
      </c>
      <c r="K160">
        <v>52</v>
      </c>
      <c r="L160">
        <v>3.02</v>
      </c>
      <c r="M160">
        <v>51</v>
      </c>
      <c r="N160">
        <v>2.9</v>
      </c>
      <c r="O160">
        <v>53</v>
      </c>
      <c r="P160">
        <v>2.91</v>
      </c>
      <c r="Q160">
        <v>50</v>
      </c>
      <c r="R160">
        <v>3.05</v>
      </c>
      <c r="S160">
        <v>52</v>
      </c>
      <c r="T160">
        <v>3.28</v>
      </c>
      <c r="U160">
        <v>49</v>
      </c>
      <c r="V160">
        <v>2.4700000000000002</v>
      </c>
      <c r="W160">
        <v>49</v>
      </c>
      <c r="X160">
        <v>2.92</v>
      </c>
      <c r="Y160">
        <v>49</v>
      </c>
      <c r="Z160">
        <v>2.54</v>
      </c>
      <c r="AA160">
        <v>47</v>
      </c>
      <c r="AB160">
        <v>2.96</v>
      </c>
      <c r="AC160">
        <v>49</v>
      </c>
      <c r="AD160">
        <v>2.35</v>
      </c>
      <c r="AE160">
        <v>0</v>
      </c>
      <c r="AF160">
        <f>VLOOKUP($B160,$B$2:$AE$13369,COLUMN()*2-58,0)</f>
        <v>56</v>
      </c>
      <c r="AG160">
        <f>VLOOKUP($B160,$B$2:$AE$13369,COLUMN()*2-58,0)</f>
        <v>53</v>
      </c>
      <c r="AH160">
        <f>VLOOKUP($B160,$B$2:$AE$13369,COLUMN()*2-58,0)</f>
        <v>52</v>
      </c>
      <c r="AI160">
        <f>VLOOKUP($B160,$B$2:$AE$13369,COLUMN()*2-58,0)</f>
        <v>51</v>
      </c>
      <c r="AJ160">
        <f>VLOOKUP($B160,$B$2:$AE$13369,COLUMN()*2-58,0)</f>
        <v>53</v>
      </c>
      <c r="AK160">
        <f>VLOOKUP($B160,$B$2:$AE$13369,COLUMN()*2-58,0)</f>
        <v>50</v>
      </c>
      <c r="AL160">
        <f>VLOOKUP($B160,$B$2:$AE$13369,COLUMN()*2-58,0)</f>
        <v>52</v>
      </c>
      <c r="AM160">
        <f>VLOOKUP($B160,$B$2:$AE$13369,COLUMN()*2-58,0)</f>
        <v>49</v>
      </c>
      <c r="AN160">
        <f>VLOOKUP($B160,$B$2:$AE$13369,COLUMN()*2-58,0)</f>
        <v>49</v>
      </c>
      <c r="AO160">
        <f>VLOOKUP($B160,$B$2:$AE$13369,COLUMN()*2-58,0)</f>
        <v>49</v>
      </c>
      <c r="AP160">
        <f>VLOOKUP($B160,$B$2:$AE$13369,COLUMN()*2-58,0)</f>
        <v>47</v>
      </c>
      <c r="AQ160">
        <f>VLOOKUP($B160,$B$2:$AE$13369,COLUMN()*2-58,0)</f>
        <v>49</v>
      </c>
      <c r="AR160">
        <f>VLOOKUP($B160,$B$2:$AE$13369,COLUMN()*2-81,0)</f>
        <v>2.54</v>
      </c>
      <c r="AS160">
        <f>VLOOKUP($B160,$B$2:$AE$13369,COLUMN()*2-81,0)</f>
        <v>2.89</v>
      </c>
      <c r="AT160">
        <f>VLOOKUP($B160,$B$2:$AE$13369,COLUMN()*2-81,0)</f>
        <v>3.02</v>
      </c>
      <c r="AU160">
        <f>VLOOKUP($B160,$B$2:$AE$13369,COLUMN()*2-81,0)</f>
        <v>2.9</v>
      </c>
      <c r="AV160">
        <f>VLOOKUP($B160,$B$2:$AE$13369,COLUMN()*2-81,0)</f>
        <v>2.91</v>
      </c>
      <c r="AW160">
        <f>VLOOKUP($B160,$B$2:$AE$13369,COLUMN()*2-81,0)</f>
        <v>3.05</v>
      </c>
      <c r="AX160">
        <f>VLOOKUP($B160,$B$2:$AE$13369,COLUMN()*2-81,0)</f>
        <v>3.28</v>
      </c>
      <c r="AY160">
        <f>VLOOKUP($B160,$B$2:$AE$13369,COLUMN()*2-81,0)</f>
        <v>2.4700000000000002</v>
      </c>
      <c r="AZ160">
        <f>VLOOKUP($B160,$B$2:$AE$13369,COLUMN()*2-81,0)</f>
        <v>2.92</v>
      </c>
      <c r="BA160">
        <f>VLOOKUP($B160,$B$2:$AE$13369,COLUMN()*2-81,0)</f>
        <v>2.54</v>
      </c>
      <c r="BB160">
        <f>VLOOKUP($B160,$B$2:$AE$13369,COLUMN()*2-81,0)</f>
        <v>2.96</v>
      </c>
      <c r="BC160">
        <f>VLOOKUP($B160,$B$2:$AE$13369,COLUMN()*2-81,0)</f>
        <v>2.35</v>
      </c>
      <c r="BD160">
        <f>MAX(AR160:BC160)</f>
        <v>3.28</v>
      </c>
      <c r="BE160">
        <f>MAX(AF160:AQ160)</f>
        <v>56</v>
      </c>
      <c r="BF160">
        <f>SUM(AR160:BC160)</f>
        <v>33.83</v>
      </c>
      <c r="BG160">
        <f>SUM(AF160:AQ160)</f>
        <v>610</v>
      </c>
      <c r="BH160" t="b">
        <f>OR(AND(BD160-2.5-0.3*(E160-4.5)&gt;0,BE160&gt;44),AND(BG160&gt;399,IFERROR((BF160/BG160)&gt;0.055,FALSE)))</f>
        <v>1</v>
      </c>
      <c r="BI160" t="str">
        <f>A160&amp;E160</f>
        <v>M5.3</v>
      </c>
      <c r="BJ160" t="str">
        <f>A160&amp;ROUND(E160*2,0)/2&amp;F160</f>
        <v>M5.5Bournemouth</v>
      </c>
    </row>
    <row r="161" spans="1:62" x14ac:dyDescent="0.2">
      <c r="A161" t="s">
        <v>19</v>
      </c>
      <c r="B161">
        <v>274</v>
      </c>
      <c r="C161" t="s">
        <v>126</v>
      </c>
      <c r="D161">
        <v>5.3</v>
      </c>
      <c r="E161">
        <v>5.3</v>
      </c>
      <c r="F161" t="s">
        <v>122</v>
      </c>
      <c r="G161">
        <v>32</v>
      </c>
      <c r="H161">
        <v>1.57</v>
      </c>
      <c r="I161">
        <v>72</v>
      </c>
      <c r="J161">
        <v>2.48</v>
      </c>
      <c r="K161">
        <v>76</v>
      </c>
      <c r="L161">
        <v>3.1</v>
      </c>
      <c r="M161">
        <v>75</v>
      </c>
      <c r="N161">
        <v>2.77</v>
      </c>
      <c r="O161">
        <v>73</v>
      </c>
      <c r="P161">
        <v>3.06</v>
      </c>
      <c r="Q161">
        <v>72</v>
      </c>
      <c r="R161">
        <v>3</v>
      </c>
      <c r="S161">
        <v>74</v>
      </c>
      <c r="T161">
        <v>2.9</v>
      </c>
      <c r="U161">
        <v>71</v>
      </c>
      <c r="V161">
        <v>2.85</v>
      </c>
      <c r="W161">
        <v>70</v>
      </c>
      <c r="X161">
        <v>2.15</v>
      </c>
      <c r="Y161">
        <v>71</v>
      </c>
      <c r="Z161">
        <v>2.7</v>
      </c>
      <c r="AA161">
        <v>73</v>
      </c>
      <c r="AB161">
        <v>2.68</v>
      </c>
      <c r="AC161">
        <v>71</v>
      </c>
      <c r="AD161">
        <v>2.82</v>
      </c>
      <c r="AE161">
        <v>0</v>
      </c>
      <c r="AF161">
        <f>VLOOKUP($B161,$B$2:$AE$13369,COLUMN()*2-58,0)</f>
        <v>32</v>
      </c>
      <c r="AG161">
        <f>VLOOKUP($B161,$B$2:$AE$13369,COLUMN()*2-58,0)</f>
        <v>72</v>
      </c>
      <c r="AH161">
        <f>VLOOKUP($B161,$B$2:$AE$13369,COLUMN()*2-58,0)</f>
        <v>76</v>
      </c>
      <c r="AI161">
        <f>VLOOKUP($B161,$B$2:$AE$13369,COLUMN()*2-58,0)</f>
        <v>75</v>
      </c>
      <c r="AJ161">
        <f>VLOOKUP($B161,$B$2:$AE$13369,COLUMN()*2-58,0)</f>
        <v>73</v>
      </c>
      <c r="AK161">
        <f>VLOOKUP($B161,$B$2:$AE$13369,COLUMN()*2-58,0)</f>
        <v>72</v>
      </c>
      <c r="AL161">
        <f>VLOOKUP($B161,$B$2:$AE$13369,COLUMN()*2-58,0)</f>
        <v>74</v>
      </c>
      <c r="AM161">
        <f>VLOOKUP($B161,$B$2:$AE$13369,COLUMN()*2-58,0)</f>
        <v>71</v>
      </c>
      <c r="AN161">
        <f>VLOOKUP($B161,$B$2:$AE$13369,COLUMN()*2-58,0)</f>
        <v>70</v>
      </c>
      <c r="AO161">
        <f>VLOOKUP($B161,$B$2:$AE$13369,COLUMN()*2-58,0)</f>
        <v>71</v>
      </c>
      <c r="AP161">
        <f>VLOOKUP($B161,$B$2:$AE$13369,COLUMN()*2-58,0)</f>
        <v>73</v>
      </c>
      <c r="AQ161">
        <f>VLOOKUP($B161,$B$2:$AE$13369,COLUMN()*2-58,0)</f>
        <v>71</v>
      </c>
      <c r="AR161">
        <f>VLOOKUP($B161,$B$2:$AE$13369,COLUMN()*2-81,0)</f>
        <v>1.57</v>
      </c>
      <c r="AS161">
        <f>VLOOKUP($B161,$B$2:$AE$13369,COLUMN()*2-81,0)</f>
        <v>2.48</v>
      </c>
      <c r="AT161">
        <f>VLOOKUP($B161,$B$2:$AE$13369,COLUMN()*2-81,0)</f>
        <v>3.1</v>
      </c>
      <c r="AU161">
        <f>VLOOKUP($B161,$B$2:$AE$13369,COLUMN()*2-81,0)</f>
        <v>2.77</v>
      </c>
      <c r="AV161">
        <f>VLOOKUP($B161,$B$2:$AE$13369,COLUMN()*2-81,0)</f>
        <v>3.06</v>
      </c>
      <c r="AW161">
        <f>VLOOKUP($B161,$B$2:$AE$13369,COLUMN()*2-81,0)</f>
        <v>3</v>
      </c>
      <c r="AX161">
        <f>VLOOKUP($B161,$B$2:$AE$13369,COLUMN()*2-81,0)</f>
        <v>2.9</v>
      </c>
      <c r="AY161">
        <f>VLOOKUP($B161,$B$2:$AE$13369,COLUMN()*2-81,0)</f>
        <v>2.85</v>
      </c>
      <c r="AZ161">
        <f>VLOOKUP($B161,$B$2:$AE$13369,COLUMN()*2-81,0)</f>
        <v>2.15</v>
      </c>
      <c r="BA161">
        <f>VLOOKUP($B161,$B$2:$AE$13369,COLUMN()*2-81,0)</f>
        <v>2.7</v>
      </c>
      <c r="BB161">
        <f>VLOOKUP($B161,$B$2:$AE$13369,COLUMN()*2-81,0)</f>
        <v>2.68</v>
      </c>
      <c r="BC161">
        <f>VLOOKUP($B161,$B$2:$AE$13369,COLUMN()*2-81,0)</f>
        <v>2.82</v>
      </c>
      <c r="BD161">
        <f>MAX(AR161:BC161)</f>
        <v>3.1</v>
      </c>
      <c r="BE161">
        <f>MAX(AF161:AQ161)</f>
        <v>76</v>
      </c>
      <c r="BF161">
        <f>SUM(AR161:BC161)</f>
        <v>32.08</v>
      </c>
      <c r="BG161">
        <f>SUM(AF161:AQ161)</f>
        <v>830</v>
      </c>
      <c r="BH161" t="b">
        <f>OR(AND(BD161-2.5-0.3*(E161-4.5)&gt;0,BE161&gt;44),AND(BG161&gt;399,IFERROR((BF161/BG161)&gt;0.055,FALSE)))</f>
        <v>1</v>
      </c>
      <c r="BI161" t="str">
        <f>A161&amp;E161</f>
        <v>M5.3</v>
      </c>
      <c r="BJ161" t="str">
        <f>A161&amp;ROUND(E161*2,0)/2&amp;F161</f>
        <v>M5.5Ipswich</v>
      </c>
    </row>
    <row r="162" spans="1:62" x14ac:dyDescent="0.2">
      <c r="A162" t="s">
        <v>19</v>
      </c>
      <c r="B162">
        <v>298</v>
      </c>
      <c r="C162" t="s">
        <v>367</v>
      </c>
      <c r="D162">
        <v>5.3</v>
      </c>
      <c r="E162">
        <v>5.3</v>
      </c>
      <c r="F162" t="s">
        <v>76</v>
      </c>
      <c r="G162">
        <v>61</v>
      </c>
      <c r="H162">
        <v>3.13</v>
      </c>
      <c r="I162">
        <v>60</v>
      </c>
      <c r="J162">
        <v>2.66</v>
      </c>
      <c r="K162">
        <v>56</v>
      </c>
      <c r="L162">
        <v>2.6</v>
      </c>
      <c r="M162">
        <v>55</v>
      </c>
      <c r="N162">
        <v>2.52</v>
      </c>
      <c r="O162">
        <v>55</v>
      </c>
      <c r="P162">
        <v>2.98</v>
      </c>
      <c r="Q162">
        <v>58</v>
      </c>
      <c r="R162">
        <v>2.86</v>
      </c>
      <c r="S162">
        <v>55</v>
      </c>
      <c r="T162">
        <v>2.41</v>
      </c>
      <c r="U162">
        <v>55</v>
      </c>
      <c r="V162">
        <v>3.09</v>
      </c>
      <c r="W162">
        <v>55</v>
      </c>
      <c r="X162">
        <v>2.0699999999999998</v>
      </c>
      <c r="Y162">
        <v>54</v>
      </c>
      <c r="Z162">
        <v>2.19</v>
      </c>
      <c r="AA162">
        <v>55</v>
      </c>
      <c r="AB162">
        <v>2.31</v>
      </c>
      <c r="AC162">
        <v>55</v>
      </c>
      <c r="AD162">
        <v>2.82</v>
      </c>
      <c r="AE162">
        <v>0.01</v>
      </c>
      <c r="AF162">
        <f>VLOOKUP($B162,$B$2:$AE$13369,COLUMN()*2-58,0)</f>
        <v>61</v>
      </c>
      <c r="AG162">
        <f>VLOOKUP($B162,$B$2:$AE$13369,COLUMN()*2-58,0)</f>
        <v>60</v>
      </c>
      <c r="AH162">
        <f>VLOOKUP($B162,$B$2:$AE$13369,COLUMN()*2-58,0)</f>
        <v>56</v>
      </c>
      <c r="AI162">
        <f>VLOOKUP($B162,$B$2:$AE$13369,COLUMN()*2-58,0)</f>
        <v>55</v>
      </c>
      <c r="AJ162">
        <f>VLOOKUP($B162,$B$2:$AE$13369,COLUMN()*2-58,0)</f>
        <v>55</v>
      </c>
      <c r="AK162">
        <f>VLOOKUP($B162,$B$2:$AE$13369,COLUMN()*2-58,0)</f>
        <v>58</v>
      </c>
      <c r="AL162">
        <f>VLOOKUP($B162,$B$2:$AE$13369,COLUMN()*2-58,0)</f>
        <v>55</v>
      </c>
      <c r="AM162">
        <f>VLOOKUP($B162,$B$2:$AE$13369,COLUMN()*2-58,0)</f>
        <v>55</v>
      </c>
      <c r="AN162">
        <f>VLOOKUP($B162,$B$2:$AE$13369,COLUMN()*2-58,0)</f>
        <v>55</v>
      </c>
      <c r="AO162">
        <f>VLOOKUP($B162,$B$2:$AE$13369,COLUMN()*2-58,0)</f>
        <v>54</v>
      </c>
      <c r="AP162">
        <f>VLOOKUP($B162,$B$2:$AE$13369,COLUMN()*2-58,0)</f>
        <v>55</v>
      </c>
      <c r="AQ162">
        <f>VLOOKUP($B162,$B$2:$AE$13369,COLUMN()*2-58,0)</f>
        <v>55</v>
      </c>
      <c r="AR162">
        <f>VLOOKUP($B162,$B$2:$AE$13369,COLUMN()*2-81,0)</f>
        <v>3.13</v>
      </c>
      <c r="AS162">
        <f>VLOOKUP($B162,$B$2:$AE$13369,COLUMN()*2-81,0)</f>
        <v>2.66</v>
      </c>
      <c r="AT162">
        <f>VLOOKUP($B162,$B$2:$AE$13369,COLUMN()*2-81,0)</f>
        <v>2.6</v>
      </c>
      <c r="AU162">
        <f>VLOOKUP($B162,$B$2:$AE$13369,COLUMN()*2-81,0)</f>
        <v>2.52</v>
      </c>
      <c r="AV162">
        <f>VLOOKUP($B162,$B$2:$AE$13369,COLUMN()*2-81,0)</f>
        <v>2.98</v>
      </c>
      <c r="AW162">
        <f>VLOOKUP($B162,$B$2:$AE$13369,COLUMN()*2-81,0)</f>
        <v>2.86</v>
      </c>
      <c r="AX162">
        <f>VLOOKUP($B162,$B$2:$AE$13369,COLUMN()*2-81,0)</f>
        <v>2.41</v>
      </c>
      <c r="AY162">
        <f>VLOOKUP($B162,$B$2:$AE$13369,COLUMN()*2-81,0)</f>
        <v>3.09</v>
      </c>
      <c r="AZ162">
        <f>VLOOKUP($B162,$B$2:$AE$13369,COLUMN()*2-81,0)</f>
        <v>2.0699999999999998</v>
      </c>
      <c r="BA162">
        <f>VLOOKUP($B162,$B$2:$AE$13369,COLUMN()*2-81,0)</f>
        <v>2.19</v>
      </c>
      <c r="BB162">
        <f>VLOOKUP($B162,$B$2:$AE$13369,COLUMN()*2-81,0)</f>
        <v>2.31</v>
      </c>
      <c r="BC162">
        <f>VLOOKUP($B162,$B$2:$AE$13369,COLUMN()*2-81,0)</f>
        <v>2.82</v>
      </c>
      <c r="BD162">
        <f>MAX(AR162:BC162)</f>
        <v>3.13</v>
      </c>
      <c r="BE162">
        <f>MAX(AF162:AQ162)</f>
        <v>61</v>
      </c>
      <c r="BF162">
        <f>SUM(AR162:BC162)</f>
        <v>31.64</v>
      </c>
      <c r="BG162">
        <f>SUM(AF162:AQ162)</f>
        <v>674</v>
      </c>
      <c r="BH162" t="b">
        <f>OR(AND(BD162-2.5-0.3*(E162-4.5)&gt;0,BE162&gt;44),AND(BG162&gt;399,IFERROR((BF162/BG162)&gt;0.055,FALSE)))</f>
        <v>1</v>
      </c>
      <c r="BI162" t="str">
        <f>A162&amp;E162</f>
        <v>M5.3</v>
      </c>
      <c r="BJ162" t="str">
        <f>A162&amp;ROUND(E162*2,0)/2&amp;F162</f>
        <v>M5.5Leicester</v>
      </c>
    </row>
    <row r="163" spans="1:62" x14ac:dyDescent="0.2">
      <c r="A163" t="s">
        <v>19</v>
      </c>
      <c r="B163">
        <v>224</v>
      </c>
      <c r="C163" t="s">
        <v>257</v>
      </c>
      <c r="D163">
        <v>5.3</v>
      </c>
      <c r="E163">
        <v>5.3</v>
      </c>
      <c r="F163" t="s">
        <v>88</v>
      </c>
      <c r="G163">
        <v>67</v>
      </c>
      <c r="H163">
        <v>3.09</v>
      </c>
      <c r="I163">
        <v>67</v>
      </c>
      <c r="J163">
        <v>2.82</v>
      </c>
      <c r="K163">
        <v>62</v>
      </c>
      <c r="L163">
        <v>2.93</v>
      </c>
      <c r="M163">
        <v>64</v>
      </c>
      <c r="N163">
        <v>2.54</v>
      </c>
      <c r="O163">
        <v>62</v>
      </c>
      <c r="P163">
        <v>3.06</v>
      </c>
      <c r="Q163">
        <v>59</v>
      </c>
      <c r="R163">
        <v>2.2999999999999998</v>
      </c>
      <c r="S163">
        <v>61</v>
      </c>
      <c r="T163">
        <v>2.09</v>
      </c>
      <c r="U163">
        <v>62</v>
      </c>
      <c r="V163">
        <v>2.58</v>
      </c>
      <c r="W163">
        <v>61</v>
      </c>
      <c r="X163">
        <v>2.04</v>
      </c>
      <c r="Y163">
        <v>60</v>
      </c>
      <c r="Z163">
        <v>2.76</v>
      </c>
      <c r="AA163">
        <v>60</v>
      </c>
      <c r="AB163">
        <v>2.4700000000000002</v>
      </c>
      <c r="AC163">
        <v>59</v>
      </c>
      <c r="AD163">
        <v>2.54</v>
      </c>
      <c r="AE163">
        <v>0</v>
      </c>
      <c r="AF163">
        <f>VLOOKUP($B163,$B$2:$AE$13369,COLUMN()*2-58,0)</f>
        <v>67</v>
      </c>
      <c r="AG163">
        <f>VLOOKUP($B163,$B$2:$AE$13369,COLUMN()*2-58,0)</f>
        <v>67</v>
      </c>
      <c r="AH163">
        <f>VLOOKUP($B163,$B$2:$AE$13369,COLUMN()*2-58,0)</f>
        <v>62</v>
      </c>
      <c r="AI163">
        <f>VLOOKUP($B163,$B$2:$AE$13369,COLUMN()*2-58,0)</f>
        <v>64</v>
      </c>
      <c r="AJ163">
        <f>VLOOKUP($B163,$B$2:$AE$13369,COLUMN()*2-58,0)</f>
        <v>62</v>
      </c>
      <c r="AK163">
        <f>VLOOKUP($B163,$B$2:$AE$13369,COLUMN()*2-58,0)</f>
        <v>59</v>
      </c>
      <c r="AL163">
        <f>VLOOKUP($B163,$B$2:$AE$13369,COLUMN()*2-58,0)</f>
        <v>61</v>
      </c>
      <c r="AM163">
        <f>VLOOKUP($B163,$B$2:$AE$13369,COLUMN()*2-58,0)</f>
        <v>62</v>
      </c>
      <c r="AN163">
        <f>VLOOKUP($B163,$B$2:$AE$13369,COLUMN()*2-58,0)</f>
        <v>61</v>
      </c>
      <c r="AO163">
        <f>VLOOKUP($B163,$B$2:$AE$13369,COLUMN()*2-58,0)</f>
        <v>60</v>
      </c>
      <c r="AP163">
        <f>VLOOKUP($B163,$B$2:$AE$13369,COLUMN()*2-58,0)</f>
        <v>60</v>
      </c>
      <c r="AQ163">
        <f>VLOOKUP($B163,$B$2:$AE$13369,COLUMN()*2-58,0)</f>
        <v>59</v>
      </c>
      <c r="AR163">
        <f>VLOOKUP($B163,$B$2:$AE$13369,COLUMN()*2-81,0)</f>
        <v>3.09</v>
      </c>
      <c r="AS163">
        <f>VLOOKUP($B163,$B$2:$AE$13369,COLUMN()*2-81,0)</f>
        <v>2.82</v>
      </c>
      <c r="AT163">
        <f>VLOOKUP($B163,$B$2:$AE$13369,COLUMN()*2-81,0)</f>
        <v>2.93</v>
      </c>
      <c r="AU163">
        <f>VLOOKUP($B163,$B$2:$AE$13369,COLUMN()*2-81,0)</f>
        <v>2.54</v>
      </c>
      <c r="AV163">
        <f>VLOOKUP($B163,$B$2:$AE$13369,COLUMN()*2-81,0)</f>
        <v>3.06</v>
      </c>
      <c r="AW163">
        <f>VLOOKUP($B163,$B$2:$AE$13369,COLUMN()*2-81,0)</f>
        <v>2.2999999999999998</v>
      </c>
      <c r="AX163">
        <f>VLOOKUP($B163,$B$2:$AE$13369,COLUMN()*2-81,0)</f>
        <v>2.09</v>
      </c>
      <c r="AY163">
        <f>VLOOKUP($B163,$B$2:$AE$13369,COLUMN()*2-81,0)</f>
        <v>2.58</v>
      </c>
      <c r="AZ163">
        <f>VLOOKUP($B163,$B$2:$AE$13369,COLUMN()*2-81,0)</f>
        <v>2.04</v>
      </c>
      <c r="BA163">
        <f>VLOOKUP($B163,$B$2:$AE$13369,COLUMN()*2-81,0)</f>
        <v>2.76</v>
      </c>
      <c r="BB163">
        <f>VLOOKUP($B163,$B$2:$AE$13369,COLUMN()*2-81,0)</f>
        <v>2.4700000000000002</v>
      </c>
      <c r="BC163">
        <f>VLOOKUP($B163,$B$2:$AE$13369,COLUMN()*2-81,0)</f>
        <v>2.54</v>
      </c>
      <c r="BD163">
        <f>MAX(AR163:BC163)</f>
        <v>3.09</v>
      </c>
      <c r="BE163">
        <f>MAX(AF163:AQ163)</f>
        <v>67</v>
      </c>
      <c r="BF163">
        <f>SUM(AR163:BC163)</f>
        <v>31.219999999999992</v>
      </c>
      <c r="BG163">
        <f>SUM(AF163:AQ163)</f>
        <v>744</v>
      </c>
      <c r="BH163" t="b">
        <f>OR(AND(BD163-2.5-0.3*(E163-4.5)&gt;0,BE163&gt;44),AND(BG163&gt;399,IFERROR((BF163/BG163)&gt;0.055,FALSE)))</f>
        <v>1</v>
      </c>
      <c r="BI163" t="str">
        <f>A163&amp;E163</f>
        <v>M5.3</v>
      </c>
      <c r="BJ163" t="str">
        <f>A163&amp;ROUND(E163*2,0)/2&amp;F163</f>
        <v>M5.5Everton</v>
      </c>
    </row>
    <row r="164" spans="1:62" x14ac:dyDescent="0.2">
      <c r="A164" t="s">
        <v>19</v>
      </c>
      <c r="B164">
        <v>135</v>
      </c>
      <c r="C164" t="s">
        <v>80</v>
      </c>
      <c r="D164">
        <v>5.3</v>
      </c>
      <c r="E164">
        <v>5.3</v>
      </c>
      <c r="F164" t="s">
        <v>75</v>
      </c>
      <c r="G164">
        <v>20</v>
      </c>
      <c r="H164">
        <v>0.94</v>
      </c>
      <c r="I164">
        <v>43</v>
      </c>
      <c r="J164">
        <v>1.94</v>
      </c>
      <c r="K164">
        <v>48</v>
      </c>
      <c r="L164">
        <v>2.52</v>
      </c>
      <c r="M164">
        <v>47</v>
      </c>
      <c r="N164">
        <v>3.13</v>
      </c>
      <c r="O164">
        <v>45</v>
      </c>
      <c r="P164">
        <v>2.34</v>
      </c>
      <c r="Q164">
        <v>47</v>
      </c>
      <c r="R164">
        <v>2.64</v>
      </c>
      <c r="S164">
        <v>45</v>
      </c>
      <c r="T164">
        <v>2.61</v>
      </c>
      <c r="U164">
        <v>43</v>
      </c>
      <c r="V164">
        <v>2.33</v>
      </c>
      <c r="W164">
        <v>47</v>
      </c>
      <c r="X164">
        <v>2.81</v>
      </c>
      <c r="Y164">
        <v>44</v>
      </c>
      <c r="Z164">
        <v>2.15</v>
      </c>
      <c r="AA164">
        <v>45</v>
      </c>
      <c r="AB164">
        <v>2.11</v>
      </c>
      <c r="AC164">
        <v>43</v>
      </c>
      <c r="AD164">
        <v>2.5299999999999998</v>
      </c>
      <c r="AE164">
        <v>0.01</v>
      </c>
      <c r="AF164">
        <f>VLOOKUP($B164,$B$2:$AE$13369,COLUMN()*2-58,0)</f>
        <v>20</v>
      </c>
      <c r="AG164">
        <f>VLOOKUP($B164,$B$2:$AE$13369,COLUMN()*2-58,0)</f>
        <v>43</v>
      </c>
      <c r="AH164">
        <f>VLOOKUP($B164,$B$2:$AE$13369,COLUMN()*2-58,0)</f>
        <v>48</v>
      </c>
      <c r="AI164">
        <f>VLOOKUP($B164,$B$2:$AE$13369,COLUMN()*2-58,0)</f>
        <v>47</v>
      </c>
      <c r="AJ164">
        <f>VLOOKUP($B164,$B$2:$AE$13369,COLUMN()*2-58,0)</f>
        <v>45</v>
      </c>
      <c r="AK164">
        <f>VLOOKUP($B164,$B$2:$AE$13369,COLUMN()*2-58,0)</f>
        <v>47</v>
      </c>
      <c r="AL164">
        <f>VLOOKUP($B164,$B$2:$AE$13369,COLUMN()*2-58,0)</f>
        <v>45</v>
      </c>
      <c r="AM164">
        <f>VLOOKUP($B164,$B$2:$AE$13369,COLUMN()*2-58,0)</f>
        <v>43</v>
      </c>
      <c r="AN164">
        <f>VLOOKUP($B164,$B$2:$AE$13369,COLUMN()*2-58,0)</f>
        <v>47</v>
      </c>
      <c r="AO164">
        <f>VLOOKUP($B164,$B$2:$AE$13369,COLUMN()*2-58,0)</f>
        <v>44</v>
      </c>
      <c r="AP164">
        <f>VLOOKUP($B164,$B$2:$AE$13369,COLUMN()*2-58,0)</f>
        <v>45</v>
      </c>
      <c r="AQ164">
        <f>VLOOKUP($B164,$B$2:$AE$13369,COLUMN()*2-58,0)</f>
        <v>43</v>
      </c>
      <c r="AR164">
        <f>VLOOKUP($B164,$B$2:$AE$13369,COLUMN()*2-81,0)</f>
        <v>0.94</v>
      </c>
      <c r="AS164">
        <f>VLOOKUP($B164,$B$2:$AE$13369,COLUMN()*2-81,0)</f>
        <v>1.94</v>
      </c>
      <c r="AT164">
        <f>VLOOKUP($B164,$B$2:$AE$13369,COLUMN()*2-81,0)</f>
        <v>2.52</v>
      </c>
      <c r="AU164">
        <f>VLOOKUP($B164,$B$2:$AE$13369,COLUMN()*2-81,0)</f>
        <v>3.13</v>
      </c>
      <c r="AV164">
        <f>VLOOKUP($B164,$B$2:$AE$13369,COLUMN()*2-81,0)</f>
        <v>2.34</v>
      </c>
      <c r="AW164">
        <f>VLOOKUP($B164,$B$2:$AE$13369,COLUMN()*2-81,0)</f>
        <v>2.64</v>
      </c>
      <c r="AX164">
        <f>VLOOKUP($B164,$B$2:$AE$13369,COLUMN()*2-81,0)</f>
        <v>2.61</v>
      </c>
      <c r="AY164">
        <f>VLOOKUP($B164,$B$2:$AE$13369,COLUMN()*2-81,0)</f>
        <v>2.33</v>
      </c>
      <c r="AZ164">
        <f>VLOOKUP($B164,$B$2:$AE$13369,COLUMN()*2-81,0)</f>
        <v>2.81</v>
      </c>
      <c r="BA164">
        <f>VLOOKUP($B164,$B$2:$AE$13369,COLUMN()*2-81,0)</f>
        <v>2.15</v>
      </c>
      <c r="BB164">
        <f>VLOOKUP($B164,$B$2:$AE$13369,COLUMN()*2-81,0)</f>
        <v>2.11</v>
      </c>
      <c r="BC164">
        <f>VLOOKUP($B164,$B$2:$AE$13369,COLUMN()*2-81,0)</f>
        <v>2.5299999999999998</v>
      </c>
      <c r="BD164">
        <f>MAX(AR164:BC164)</f>
        <v>3.13</v>
      </c>
      <c r="BE164">
        <f>MAX(AF164:AQ164)</f>
        <v>48</v>
      </c>
      <c r="BF164">
        <f>SUM(AR164:BC164)</f>
        <v>28.05</v>
      </c>
      <c r="BG164">
        <f>SUM(AF164:AQ164)</f>
        <v>517</v>
      </c>
      <c r="BH164" t="b">
        <f>OR(AND(BD164-2.5-0.3*(E164-4.5)&gt;0,BE164&gt;44),AND(BG164&gt;399,IFERROR((BF164/BG164)&gt;0.055,FALSE)))</f>
        <v>1</v>
      </c>
      <c r="BI164" t="str">
        <f>A164&amp;E164</f>
        <v>M5.3</v>
      </c>
      <c r="BJ164" t="str">
        <f>A164&amp;ROUND(E164*2,0)/2&amp;F164</f>
        <v>M5.5Brighton</v>
      </c>
    </row>
    <row r="165" spans="1:62" x14ac:dyDescent="0.2">
      <c r="A165" t="s">
        <v>19</v>
      </c>
      <c r="B165">
        <v>612</v>
      </c>
      <c r="C165" t="s">
        <v>273</v>
      </c>
      <c r="D165">
        <v>5.3</v>
      </c>
      <c r="E165">
        <v>5.3</v>
      </c>
      <c r="F165" t="s">
        <v>62</v>
      </c>
      <c r="G165">
        <v>43</v>
      </c>
      <c r="H165">
        <v>2.3199999999999998</v>
      </c>
      <c r="I165">
        <v>47</v>
      </c>
      <c r="J165">
        <v>2.96</v>
      </c>
      <c r="K165">
        <v>33</v>
      </c>
      <c r="L165">
        <v>1.48</v>
      </c>
      <c r="M165">
        <v>36</v>
      </c>
      <c r="N165">
        <v>2.17</v>
      </c>
      <c r="O165">
        <v>36</v>
      </c>
      <c r="P165">
        <v>1.95</v>
      </c>
      <c r="Q165">
        <v>36</v>
      </c>
      <c r="R165">
        <v>1.98</v>
      </c>
      <c r="S165">
        <v>37</v>
      </c>
      <c r="T165">
        <v>2.2400000000000002</v>
      </c>
      <c r="U165">
        <v>38</v>
      </c>
      <c r="V165">
        <v>1.92</v>
      </c>
      <c r="W165">
        <v>38</v>
      </c>
      <c r="X165">
        <v>2</v>
      </c>
      <c r="Y165">
        <v>41</v>
      </c>
      <c r="Z165">
        <v>2.64</v>
      </c>
      <c r="AA165">
        <v>39</v>
      </c>
      <c r="AB165">
        <v>2.25</v>
      </c>
      <c r="AC165">
        <v>34</v>
      </c>
      <c r="AD165">
        <v>1.52</v>
      </c>
      <c r="AE165">
        <v>0</v>
      </c>
      <c r="AF165">
        <f>VLOOKUP($B165,$B$2:$AE$13369,COLUMN()*2-58,0)</f>
        <v>43</v>
      </c>
      <c r="AG165">
        <f>VLOOKUP($B165,$B$2:$AE$13369,COLUMN()*2-58,0)</f>
        <v>47</v>
      </c>
      <c r="AH165">
        <f>VLOOKUP($B165,$B$2:$AE$13369,COLUMN()*2-58,0)</f>
        <v>33</v>
      </c>
      <c r="AI165">
        <f>VLOOKUP($B165,$B$2:$AE$13369,COLUMN()*2-58,0)</f>
        <v>36</v>
      </c>
      <c r="AJ165">
        <f>VLOOKUP($B165,$B$2:$AE$13369,COLUMN()*2-58,0)</f>
        <v>36</v>
      </c>
      <c r="AK165">
        <f>VLOOKUP($B165,$B$2:$AE$13369,COLUMN()*2-58,0)</f>
        <v>36</v>
      </c>
      <c r="AL165">
        <f>VLOOKUP($B165,$B$2:$AE$13369,COLUMN()*2-58,0)</f>
        <v>37</v>
      </c>
      <c r="AM165">
        <f>VLOOKUP($B165,$B$2:$AE$13369,COLUMN()*2-58,0)</f>
        <v>38</v>
      </c>
      <c r="AN165">
        <f>VLOOKUP($B165,$B$2:$AE$13369,COLUMN()*2-58,0)</f>
        <v>38</v>
      </c>
      <c r="AO165">
        <f>VLOOKUP($B165,$B$2:$AE$13369,COLUMN()*2-58,0)</f>
        <v>41</v>
      </c>
      <c r="AP165">
        <f>VLOOKUP($B165,$B$2:$AE$13369,COLUMN()*2-58,0)</f>
        <v>39</v>
      </c>
      <c r="AQ165">
        <f>VLOOKUP($B165,$B$2:$AE$13369,COLUMN()*2-58,0)</f>
        <v>34</v>
      </c>
      <c r="AR165">
        <f>VLOOKUP($B165,$B$2:$AE$13369,COLUMN()*2-81,0)</f>
        <v>2.3199999999999998</v>
      </c>
      <c r="AS165">
        <f>VLOOKUP($B165,$B$2:$AE$13369,COLUMN()*2-81,0)</f>
        <v>2.96</v>
      </c>
      <c r="AT165">
        <f>VLOOKUP($B165,$B$2:$AE$13369,COLUMN()*2-81,0)</f>
        <v>1.48</v>
      </c>
      <c r="AU165">
        <f>VLOOKUP($B165,$B$2:$AE$13369,COLUMN()*2-81,0)</f>
        <v>2.17</v>
      </c>
      <c r="AV165">
        <f>VLOOKUP($B165,$B$2:$AE$13369,COLUMN()*2-81,0)</f>
        <v>1.95</v>
      </c>
      <c r="AW165">
        <f>VLOOKUP($B165,$B$2:$AE$13369,COLUMN()*2-81,0)</f>
        <v>1.98</v>
      </c>
      <c r="AX165">
        <f>VLOOKUP($B165,$B$2:$AE$13369,COLUMN()*2-81,0)</f>
        <v>2.2400000000000002</v>
      </c>
      <c r="AY165">
        <f>VLOOKUP($B165,$B$2:$AE$13369,COLUMN()*2-81,0)</f>
        <v>1.92</v>
      </c>
      <c r="AZ165">
        <f>VLOOKUP($B165,$B$2:$AE$13369,COLUMN()*2-81,0)</f>
        <v>2</v>
      </c>
      <c r="BA165">
        <f>VLOOKUP($B165,$B$2:$AE$13369,COLUMN()*2-81,0)</f>
        <v>2.64</v>
      </c>
      <c r="BB165">
        <f>VLOOKUP($B165,$B$2:$AE$13369,COLUMN()*2-81,0)</f>
        <v>2.25</v>
      </c>
      <c r="BC165">
        <f>VLOOKUP($B165,$B$2:$AE$13369,COLUMN()*2-81,0)</f>
        <v>1.52</v>
      </c>
      <c r="BD165">
        <f>MAX(AR165:BC165)</f>
        <v>2.96</v>
      </c>
      <c r="BE165">
        <f>MAX(AF165:AQ165)</f>
        <v>47</v>
      </c>
      <c r="BF165">
        <f>SUM(AR165:BC165)</f>
        <v>25.43</v>
      </c>
      <c r="BG165">
        <f>SUM(AF165:AQ165)</f>
        <v>458</v>
      </c>
      <c r="BH165" t="b">
        <f>OR(AND(BD165-2.5-0.3*(E165-4.5)&gt;0,BE165&gt;44),AND(BG165&gt;399,IFERROR((BF165/BG165)&gt;0.055,FALSE)))</f>
        <v>1</v>
      </c>
      <c r="BI165" t="str">
        <f>A165&amp;E165</f>
        <v>M5.3</v>
      </c>
      <c r="BJ165" t="str">
        <f>A165&amp;ROUND(E165*2,0)/2&amp;F165</f>
        <v>M5.5Spurs</v>
      </c>
    </row>
    <row r="166" spans="1:62" x14ac:dyDescent="0.2">
      <c r="A166" t="s">
        <v>19</v>
      </c>
      <c r="B166">
        <v>54</v>
      </c>
      <c r="C166" t="s">
        <v>51</v>
      </c>
      <c r="D166">
        <v>5.4</v>
      </c>
      <c r="E166">
        <v>5.4</v>
      </c>
      <c r="F166" t="s">
        <v>43</v>
      </c>
      <c r="G166">
        <v>76</v>
      </c>
      <c r="H166">
        <v>3.3</v>
      </c>
      <c r="I166">
        <v>74</v>
      </c>
      <c r="J166">
        <v>2.94</v>
      </c>
      <c r="K166">
        <v>72</v>
      </c>
      <c r="L166">
        <v>3.75</v>
      </c>
      <c r="M166">
        <v>70</v>
      </c>
      <c r="N166">
        <v>2.9</v>
      </c>
      <c r="O166">
        <v>71</v>
      </c>
      <c r="P166">
        <v>3.78</v>
      </c>
      <c r="Q166">
        <v>69</v>
      </c>
      <c r="R166">
        <v>4.16</v>
      </c>
      <c r="S166">
        <v>68</v>
      </c>
      <c r="T166">
        <v>3.1</v>
      </c>
      <c r="U166">
        <v>66</v>
      </c>
      <c r="V166">
        <v>2.69</v>
      </c>
      <c r="W166">
        <v>66</v>
      </c>
      <c r="X166">
        <v>2.9</v>
      </c>
      <c r="Y166">
        <v>65</v>
      </c>
      <c r="Z166">
        <v>3.28</v>
      </c>
      <c r="AA166">
        <v>66</v>
      </c>
      <c r="AB166">
        <v>3.93</v>
      </c>
      <c r="AC166">
        <v>68</v>
      </c>
      <c r="AD166">
        <v>3.25</v>
      </c>
      <c r="AE166">
        <v>0.84</v>
      </c>
      <c r="AF166">
        <f>VLOOKUP($B166,$B$2:$AE$13369,COLUMN()*2-58,0)</f>
        <v>76</v>
      </c>
      <c r="AG166">
        <f>VLOOKUP($B166,$B$2:$AE$13369,COLUMN()*2-58,0)</f>
        <v>74</v>
      </c>
      <c r="AH166">
        <f>VLOOKUP($B166,$B$2:$AE$13369,COLUMN()*2-58,0)</f>
        <v>72</v>
      </c>
      <c r="AI166">
        <f>VLOOKUP($B166,$B$2:$AE$13369,COLUMN()*2-58,0)</f>
        <v>70</v>
      </c>
      <c r="AJ166">
        <f>VLOOKUP($B166,$B$2:$AE$13369,COLUMN()*2-58,0)</f>
        <v>71</v>
      </c>
      <c r="AK166">
        <f>VLOOKUP($B166,$B$2:$AE$13369,COLUMN()*2-58,0)</f>
        <v>69</v>
      </c>
      <c r="AL166">
        <f>VLOOKUP($B166,$B$2:$AE$13369,COLUMN()*2-58,0)</f>
        <v>68</v>
      </c>
      <c r="AM166">
        <f>VLOOKUP($B166,$B$2:$AE$13369,COLUMN()*2-58,0)</f>
        <v>66</v>
      </c>
      <c r="AN166">
        <f>VLOOKUP($B166,$B$2:$AE$13369,COLUMN()*2-58,0)</f>
        <v>66</v>
      </c>
      <c r="AO166">
        <f>VLOOKUP($B166,$B$2:$AE$13369,COLUMN()*2-58,0)</f>
        <v>65</v>
      </c>
      <c r="AP166">
        <f>VLOOKUP($B166,$B$2:$AE$13369,COLUMN()*2-58,0)</f>
        <v>66</v>
      </c>
      <c r="AQ166">
        <f>VLOOKUP($B166,$B$2:$AE$13369,COLUMN()*2-58,0)</f>
        <v>68</v>
      </c>
      <c r="AR166">
        <f>VLOOKUP($B166,$B$2:$AE$13369,COLUMN()*2-81,0)</f>
        <v>3.3</v>
      </c>
      <c r="AS166">
        <f>VLOOKUP($B166,$B$2:$AE$13369,COLUMN()*2-81,0)</f>
        <v>2.94</v>
      </c>
      <c r="AT166">
        <f>VLOOKUP($B166,$B$2:$AE$13369,COLUMN()*2-81,0)</f>
        <v>3.75</v>
      </c>
      <c r="AU166">
        <f>VLOOKUP($B166,$B$2:$AE$13369,COLUMN()*2-81,0)</f>
        <v>2.9</v>
      </c>
      <c r="AV166">
        <f>VLOOKUP($B166,$B$2:$AE$13369,COLUMN()*2-81,0)</f>
        <v>3.78</v>
      </c>
      <c r="AW166">
        <f>VLOOKUP($B166,$B$2:$AE$13369,COLUMN()*2-81,0)</f>
        <v>4.16</v>
      </c>
      <c r="AX166">
        <f>VLOOKUP($B166,$B$2:$AE$13369,COLUMN()*2-81,0)</f>
        <v>3.1</v>
      </c>
      <c r="AY166">
        <f>VLOOKUP($B166,$B$2:$AE$13369,COLUMN()*2-81,0)</f>
        <v>2.69</v>
      </c>
      <c r="AZ166">
        <f>VLOOKUP($B166,$B$2:$AE$13369,COLUMN()*2-81,0)</f>
        <v>2.9</v>
      </c>
      <c r="BA166">
        <f>VLOOKUP($B166,$B$2:$AE$13369,COLUMN()*2-81,0)</f>
        <v>3.28</v>
      </c>
      <c r="BB166">
        <f>VLOOKUP($B166,$B$2:$AE$13369,COLUMN()*2-81,0)</f>
        <v>3.93</v>
      </c>
      <c r="BC166">
        <f>VLOOKUP($B166,$B$2:$AE$13369,COLUMN()*2-81,0)</f>
        <v>3.25</v>
      </c>
      <c r="BD166">
        <f>MAX(AR166:BC166)</f>
        <v>4.16</v>
      </c>
      <c r="BE166">
        <f>MAX(AF166:AQ166)</f>
        <v>76</v>
      </c>
      <c r="BF166">
        <f>SUM(AR166:BC166)</f>
        <v>39.980000000000004</v>
      </c>
      <c r="BG166">
        <f>SUM(AF166:AQ166)</f>
        <v>831</v>
      </c>
      <c r="BH166" t="b">
        <f>OR(AND(BD166-2.5-0.3*(E166-4.5)&gt;0,BE166&gt;44),AND(BG166&gt;399,IFERROR((BF166/BG166)&gt;0.055,FALSE)))</f>
        <v>1</v>
      </c>
      <c r="BI166" t="str">
        <f>A166&amp;E166</f>
        <v>M5.4</v>
      </c>
      <c r="BJ166" t="str">
        <f>A166&amp;ROUND(E166*2,0)/2&amp;F166</f>
        <v>M5.5Aston Villa</v>
      </c>
    </row>
    <row r="167" spans="1:62" x14ac:dyDescent="0.2">
      <c r="A167" t="s">
        <v>19</v>
      </c>
      <c r="B167">
        <v>434</v>
      </c>
      <c r="C167" t="s">
        <v>174</v>
      </c>
      <c r="D167">
        <v>5.4</v>
      </c>
      <c r="E167">
        <v>5.4</v>
      </c>
      <c r="F167" t="s">
        <v>40</v>
      </c>
      <c r="G167">
        <v>71</v>
      </c>
      <c r="H167">
        <v>3.49</v>
      </c>
      <c r="I167">
        <v>67</v>
      </c>
      <c r="J167">
        <v>2.84</v>
      </c>
      <c r="K167">
        <v>63</v>
      </c>
      <c r="L167">
        <v>2.19</v>
      </c>
      <c r="M167">
        <v>63</v>
      </c>
      <c r="N167">
        <v>3.3</v>
      </c>
      <c r="O167">
        <v>60</v>
      </c>
      <c r="P167">
        <v>2.06</v>
      </c>
      <c r="Q167">
        <v>59</v>
      </c>
      <c r="R167">
        <v>2.38</v>
      </c>
      <c r="S167">
        <v>60</v>
      </c>
      <c r="T167">
        <v>2.63</v>
      </c>
      <c r="U167">
        <v>58</v>
      </c>
      <c r="V167">
        <v>2.4900000000000002</v>
      </c>
      <c r="W167">
        <v>59</v>
      </c>
      <c r="X167">
        <v>2.58</v>
      </c>
      <c r="Y167">
        <v>60</v>
      </c>
      <c r="Z167">
        <v>2.58</v>
      </c>
      <c r="AA167">
        <v>60</v>
      </c>
      <c r="AB167">
        <v>2.68</v>
      </c>
      <c r="AC167">
        <v>60</v>
      </c>
      <c r="AD167">
        <v>2.35</v>
      </c>
      <c r="AE167">
        <v>0</v>
      </c>
      <c r="AF167">
        <f>VLOOKUP($B167,$B$2:$AE$13369,COLUMN()*2-58,0)</f>
        <v>71</v>
      </c>
      <c r="AG167">
        <f>VLOOKUP($B167,$B$2:$AE$13369,COLUMN()*2-58,0)</f>
        <v>67</v>
      </c>
      <c r="AH167">
        <f>VLOOKUP($B167,$B$2:$AE$13369,COLUMN()*2-58,0)</f>
        <v>63</v>
      </c>
      <c r="AI167">
        <f>VLOOKUP($B167,$B$2:$AE$13369,COLUMN()*2-58,0)</f>
        <v>63</v>
      </c>
      <c r="AJ167">
        <f>VLOOKUP($B167,$B$2:$AE$13369,COLUMN()*2-58,0)</f>
        <v>60</v>
      </c>
      <c r="AK167">
        <f>VLOOKUP($B167,$B$2:$AE$13369,COLUMN()*2-58,0)</f>
        <v>59</v>
      </c>
      <c r="AL167">
        <f>VLOOKUP($B167,$B$2:$AE$13369,COLUMN()*2-58,0)</f>
        <v>60</v>
      </c>
      <c r="AM167">
        <f>VLOOKUP($B167,$B$2:$AE$13369,COLUMN()*2-58,0)</f>
        <v>58</v>
      </c>
      <c r="AN167">
        <f>VLOOKUP($B167,$B$2:$AE$13369,COLUMN()*2-58,0)</f>
        <v>59</v>
      </c>
      <c r="AO167">
        <f>VLOOKUP($B167,$B$2:$AE$13369,COLUMN()*2-58,0)</f>
        <v>60</v>
      </c>
      <c r="AP167">
        <f>VLOOKUP($B167,$B$2:$AE$13369,COLUMN()*2-58,0)</f>
        <v>60</v>
      </c>
      <c r="AQ167">
        <f>VLOOKUP($B167,$B$2:$AE$13369,COLUMN()*2-58,0)</f>
        <v>60</v>
      </c>
      <c r="AR167">
        <f>VLOOKUP($B167,$B$2:$AE$13369,COLUMN()*2-81,0)</f>
        <v>3.49</v>
      </c>
      <c r="AS167">
        <f>VLOOKUP($B167,$B$2:$AE$13369,COLUMN()*2-81,0)</f>
        <v>2.84</v>
      </c>
      <c r="AT167">
        <f>VLOOKUP($B167,$B$2:$AE$13369,COLUMN()*2-81,0)</f>
        <v>2.19</v>
      </c>
      <c r="AU167">
        <f>VLOOKUP($B167,$B$2:$AE$13369,COLUMN()*2-81,0)</f>
        <v>3.3</v>
      </c>
      <c r="AV167">
        <f>VLOOKUP($B167,$B$2:$AE$13369,COLUMN()*2-81,0)</f>
        <v>2.06</v>
      </c>
      <c r="AW167">
        <f>VLOOKUP($B167,$B$2:$AE$13369,COLUMN()*2-81,0)</f>
        <v>2.38</v>
      </c>
      <c r="AX167">
        <f>VLOOKUP($B167,$B$2:$AE$13369,COLUMN()*2-81,0)</f>
        <v>2.63</v>
      </c>
      <c r="AY167">
        <f>VLOOKUP($B167,$B$2:$AE$13369,COLUMN()*2-81,0)</f>
        <v>2.4900000000000002</v>
      </c>
      <c r="AZ167">
        <f>VLOOKUP($B167,$B$2:$AE$13369,COLUMN()*2-81,0)</f>
        <v>2.58</v>
      </c>
      <c r="BA167">
        <f>VLOOKUP($B167,$B$2:$AE$13369,COLUMN()*2-81,0)</f>
        <v>2.58</v>
      </c>
      <c r="BB167">
        <f>VLOOKUP($B167,$B$2:$AE$13369,COLUMN()*2-81,0)</f>
        <v>2.68</v>
      </c>
      <c r="BC167">
        <f>VLOOKUP($B167,$B$2:$AE$13369,COLUMN()*2-81,0)</f>
        <v>2.35</v>
      </c>
      <c r="BD167">
        <f>MAX(AR167:BC167)</f>
        <v>3.49</v>
      </c>
      <c r="BE167">
        <f>MAX(AF167:AQ167)</f>
        <v>71</v>
      </c>
      <c r="BF167">
        <f>SUM(AR167:BC167)</f>
        <v>31.57</v>
      </c>
      <c r="BG167">
        <f>SUM(AF167:AQ167)</f>
        <v>740</v>
      </c>
      <c r="BH167" t="b">
        <f>OR(AND(BD167-2.5-0.3*(E167-4.5)&gt;0,BE167&gt;44),AND(BG167&gt;399,IFERROR((BF167/BG167)&gt;0.055,FALSE)))</f>
        <v>1</v>
      </c>
      <c r="BI167" t="str">
        <f>A167&amp;E167</f>
        <v>M5.4</v>
      </c>
      <c r="BJ167" t="str">
        <f>A167&amp;ROUND(E167*2,0)/2&amp;F167</f>
        <v>M5.5Nott'm Forest</v>
      </c>
    </row>
    <row r="168" spans="1:62" x14ac:dyDescent="0.2">
      <c r="A168" t="s">
        <v>19</v>
      </c>
      <c r="B168">
        <v>53</v>
      </c>
      <c r="C168" t="s">
        <v>413</v>
      </c>
      <c r="D168">
        <v>5.4</v>
      </c>
      <c r="E168">
        <v>5.4</v>
      </c>
      <c r="F168" t="s">
        <v>43</v>
      </c>
      <c r="G168">
        <v>55</v>
      </c>
      <c r="H168">
        <v>2.37</v>
      </c>
      <c r="I168">
        <v>55</v>
      </c>
      <c r="J168">
        <v>2.25</v>
      </c>
      <c r="K168">
        <v>56</v>
      </c>
      <c r="L168">
        <v>2.87</v>
      </c>
      <c r="M168">
        <v>55</v>
      </c>
      <c r="N168">
        <v>2.27</v>
      </c>
      <c r="O168">
        <v>55</v>
      </c>
      <c r="P168">
        <v>2.92</v>
      </c>
      <c r="Q168">
        <v>55</v>
      </c>
      <c r="R168">
        <v>3.23</v>
      </c>
      <c r="S168">
        <v>54</v>
      </c>
      <c r="T168">
        <v>2.46</v>
      </c>
      <c r="U168">
        <v>55</v>
      </c>
      <c r="V168">
        <v>2.2400000000000002</v>
      </c>
      <c r="W168">
        <v>55</v>
      </c>
      <c r="X168">
        <v>2.41</v>
      </c>
      <c r="Y168">
        <v>52</v>
      </c>
      <c r="Z168">
        <v>2.59</v>
      </c>
      <c r="AA168">
        <v>52</v>
      </c>
      <c r="AB168">
        <v>3.02</v>
      </c>
      <c r="AC168">
        <v>53</v>
      </c>
      <c r="AD168">
        <v>2.56</v>
      </c>
      <c r="AE168">
        <v>0</v>
      </c>
      <c r="AF168">
        <f>VLOOKUP($B168,$B$2:$AE$13369,COLUMN()*2-58,0)</f>
        <v>55</v>
      </c>
      <c r="AG168">
        <f>VLOOKUP($B168,$B$2:$AE$13369,COLUMN()*2-58,0)</f>
        <v>55</v>
      </c>
      <c r="AH168">
        <f>VLOOKUP($B168,$B$2:$AE$13369,COLUMN()*2-58,0)</f>
        <v>56</v>
      </c>
      <c r="AI168">
        <f>VLOOKUP($B168,$B$2:$AE$13369,COLUMN()*2-58,0)</f>
        <v>55</v>
      </c>
      <c r="AJ168">
        <f>VLOOKUP($B168,$B$2:$AE$13369,COLUMN()*2-58,0)</f>
        <v>55</v>
      </c>
      <c r="AK168">
        <f>VLOOKUP($B168,$B$2:$AE$13369,COLUMN()*2-58,0)</f>
        <v>55</v>
      </c>
      <c r="AL168">
        <f>VLOOKUP($B168,$B$2:$AE$13369,COLUMN()*2-58,0)</f>
        <v>54</v>
      </c>
      <c r="AM168">
        <f>VLOOKUP($B168,$B$2:$AE$13369,COLUMN()*2-58,0)</f>
        <v>55</v>
      </c>
      <c r="AN168">
        <f>VLOOKUP($B168,$B$2:$AE$13369,COLUMN()*2-58,0)</f>
        <v>55</v>
      </c>
      <c r="AO168">
        <f>VLOOKUP($B168,$B$2:$AE$13369,COLUMN()*2-58,0)</f>
        <v>52</v>
      </c>
      <c r="AP168">
        <f>VLOOKUP($B168,$B$2:$AE$13369,COLUMN()*2-58,0)</f>
        <v>52</v>
      </c>
      <c r="AQ168">
        <f>VLOOKUP($B168,$B$2:$AE$13369,COLUMN()*2-58,0)</f>
        <v>53</v>
      </c>
      <c r="AR168">
        <f>VLOOKUP($B168,$B$2:$AE$13369,COLUMN()*2-81,0)</f>
        <v>2.37</v>
      </c>
      <c r="AS168">
        <f>VLOOKUP($B168,$B$2:$AE$13369,COLUMN()*2-81,0)</f>
        <v>2.25</v>
      </c>
      <c r="AT168">
        <f>VLOOKUP($B168,$B$2:$AE$13369,COLUMN()*2-81,0)</f>
        <v>2.87</v>
      </c>
      <c r="AU168">
        <f>VLOOKUP($B168,$B$2:$AE$13369,COLUMN()*2-81,0)</f>
        <v>2.27</v>
      </c>
      <c r="AV168">
        <f>VLOOKUP($B168,$B$2:$AE$13369,COLUMN()*2-81,0)</f>
        <v>2.92</v>
      </c>
      <c r="AW168">
        <f>VLOOKUP($B168,$B$2:$AE$13369,COLUMN()*2-81,0)</f>
        <v>3.23</v>
      </c>
      <c r="AX168">
        <f>VLOOKUP($B168,$B$2:$AE$13369,COLUMN()*2-81,0)</f>
        <v>2.46</v>
      </c>
      <c r="AY168">
        <f>VLOOKUP($B168,$B$2:$AE$13369,COLUMN()*2-81,0)</f>
        <v>2.2400000000000002</v>
      </c>
      <c r="AZ168">
        <f>VLOOKUP($B168,$B$2:$AE$13369,COLUMN()*2-81,0)</f>
        <v>2.41</v>
      </c>
      <c r="BA168">
        <f>VLOOKUP($B168,$B$2:$AE$13369,COLUMN()*2-81,0)</f>
        <v>2.59</v>
      </c>
      <c r="BB168">
        <f>VLOOKUP($B168,$B$2:$AE$13369,COLUMN()*2-81,0)</f>
        <v>3.02</v>
      </c>
      <c r="BC168">
        <f>VLOOKUP($B168,$B$2:$AE$13369,COLUMN()*2-81,0)</f>
        <v>2.56</v>
      </c>
      <c r="BD168">
        <f>MAX(AR168:BC168)</f>
        <v>3.23</v>
      </c>
      <c r="BE168">
        <f>MAX(AF168:AQ168)</f>
        <v>56</v>
      </c>
      <c r="BF168">
        <f>SUM(AR168:BC168)</f>
        <v>31.189999999999998</v>
      </c>
      <c r="BG168">
        <f>SUM(AF168:AQ168)</f>
        <v>652</v>
      </c>
      <c r="BH168" t="b">
        <f>OR(AND(BD168-2.5-0.3*(E168-4.5)&gt;0,BE168&gt;44),AND(BG168&gt;399,IFERROR((BF168/BG168)&gt;0.055,FALSE)))</f>
        <v>1</v>
      </c>
      <c r="BI168" t="str">
        <f>A168&amp;E168</f>
        <v>M5.4</v>
      </c>
      <c r="BJ168" t="str">
        <f>A168&amp;ROUND(E168*2,0)/2&amp;F168</f>
        <v>M5.5Aston Villa</v>
      </c>
    </row>
    <row r="169" spans="1:62" x14ac:dyDescent="0.2">
      <c r="A169" t="s">
        <v>19</v>
      </c>
      <c r="B169">
        <v>247</v>
      </c>
      <c r="C169" t="s">
        <v>118</v>
      </c>
      <c r="D169">
        <v>5.5</v>
      </c>
      <c r="E169">
        <v>5.5</v>
      </c>
      <c r="F169" t="s">
        <v>36</v>
      </c>
      <c r="G169">
        <v>84</v>
      </c>
      <c r="H169">
        <v>3.76</v>
      </c>
      <c r="I169">
        <v>82</v>
      </c>
      <c r="J169">
        <v>3.11</v>
      </c>
      <c r="K169">
        <v>79</v>
      </c>
      <c r="L169">
        <v>3.82</v>
      </c>
      <c r="M169">
        <v>80</v>
      </c>
      <c r="N169">
        <v>2.93</v>
      </c>
      <c r="O169">
        <v>80</v>
      </c>
      <c r="P169">
        <v>3.44</v>
      </c>
      <c r="Q169">
        <v>78</v>
      </c>
      <c r="R169">
        <v>2.83</v>
      </c>
      <c r="S169">
        <v>76</v>
      </c>
      <c r="T169">
        <v>2.5299999999999998</v>
      </c>
      <c r="U169">
        <v>76</v>
      </c>
      <c r="V169">
        <v>3.9</v>
      </c>
      <c r="W169">
        <v>76</v>
      </c>
      <c r="X169">
        <v>2.69</v>
      </c>
      <c r="Y169">
        <v>75</v>
      </c>
      <c r="Z169">
        <v>3.35</v>
      </c>
      <c r="AA169">
        <v>75</v>
      </c>
      <c r="AB169">
        <v>3.81</v>
      </c>
      <c r="AC169">
        <v>76</v>
      </c>
      <c r="AD169">
        <v>3.01</v>
      </c>
      <c r="AE169">
        <v>0</v>
      </c>
      <c r="AF169">
        <f>VLOOKUP($B169,$B$2:$AE$13369,COLUMN()*2-58,0)</f>
        <v>84</v>
      </c>
      <c r="AG169">
        <f>VLOOKUP($B169,$B$2:$AE$13369,COLUMN()*2-58,0)</f>
        <v>82</v>
      </c>
      <c r="AH169">
        <f>VLOOKUP($B169,$B$2:$AE$13369,COLUMN()*2-58,0)</f>
        <v>79</v>
      </c>
      <c r="AI169">
        <f>VLOOKUP($B169,$B$2:$AE$13369,COLUMN()*2-58,0)</f>
        <v>80</v>
      </c>
      <c r="AJ169">
        <f>VLOOKUP($B169,$B$2:$AE$13369,COLUMN()*2-58,0)</f>
        <v>80</v>
      </c>
      <c r="AK169">
        <f>VLOOKUP($B169,$B$2:$AE$13369,COLUMN()*2-58,0)</f>
        <v>78</v>
      </c>
      <c r="AL169">
        <f>VLOOKUP($B169,$B$2:$AE$13369,COLUMN()*2-58,0)</f>
        <v>76</v>
      </c>
      <c r="AM169">
        <f>VLOOKUP($B169,$B$2:$AE$13369,COLUMN()*2-58,0)</f>
        <v>76</v>
      </c>
      <c r="AN169">
        <f>VLOOKUP($B169,$B$2:$AE$13369,COLUMN()*2-58,0)</f>
        <v>76</v>
      </c>
      <c r="AO169">
        <f>VLOOKUP($B169,$B$2:$AE$13369,COLUMN()*2-58,0)</f>
        <v>75</v>
      </c>
      <c r="AP169">
        <f>VLOOKUP($B169,$B$2:$AE$13369,COLUMN()*2-58,0)</f>
        <v>75</v>
      </c>
      <c r="AQ169">
        <f>VLOOKUP($B169,$B$2:$AE$13369,COLUMN()*2-58,0)</f>
        <v>76</v>
      </c>
      <c r="AR169">
        <f>VLOOKUP($B169,$B$2:$AE$13369,COLUMN()*2-81,0)</f>
        <v>3.76</v>
      </c>
      <c r="AS169">
        <f>VLOOKUP($B169,$B$2:$AE$13369,COLUMN()*2-81,0)</f>
        <v>3.11</v>
      </c>
      <c r="AT169">
        <f>VLOOKUP($B169,$B$2:$AE$13369,COLUMN()*2-81,0)</f>
        <v>3.82</v>
      </c>
      <c r="AU169">
        <f>VLOOKUP($B169,$B$2:$AE$13369,COLUMN()*2-81,0)</f>
        <v>2.93</v>
      </c>
      <c r="AV169">
        <f>VLOOKUP($B169,$B$2:$AE$13369,COLUMN()*2-81,0)</f>
        <v>3.44</v>
      </c>
      <c r="AW169">
        <f>VLOOKUP($B169,$B$2:$AE$13369,COLUMN()*2-81,0)</f>
        <v>2.83</v>
      </c>
      <c r="AX169">
        <f>VLOOKUP($B169,$B$2:$AE$13369,COLUMN()*2-81,0)</f>
        <v>2.5299999999999998</v>
      </c>
      <c r="AY169">
        <f>VLOOKUP($B169,$B$2:$AE$13369,COLUMN()*2-81,0)</f>
        <v>3.9</v>
      </c>
      <c r="AZ169">
        <f>VLOOKUP($B169,$B$2:$AE$13369,COLUMN()*2-81,0)</f>
        <v>2.69</v>
      </c>
      <c r="BA169">
        <f>VLOOKUP($B169,$B$2:$AE$13369,COLUMN()*2-81,0)</f>
        <v>3.35</v>
      </c>
      <c r="BB169">
        <f>VLOOKUP($B169,$B$2:$AE$13369,COLUMN()*2-81,0)</f>
        <v>3.81</v>
      </c>
      <c r="BC169">
        <f>VLOOKUP($B169,$B$2:$AE$13369,COLUMN()*2-81,0)</f>
        <v>3.01</v>
      </c>
      <c r="BD169">
        <f>MAX(AR169:BC169)</f>
        <v>3.9</v>
      </c>
      <c r="BE169">
        <f>MAX(AF169:AQ169)</f>
        <v>84</v>
      </c>
      <c r="BF169">
        <f>SUM(AR169:BC169)</f>
        <v>39.18</v>
      </c>
      <c r="BG169">
        <f>SUM(AF169:AQ169)</f>
        <v>937</v>
      </c>
      <c r="BH169" t="b">
        <f>OR(AND(BD169-2.5-0.3*(E169-4.5)&gt;0,BE169&gt;44),AND(BG169&gt;399,IFERROR((BF169/BG169)&gt;0.055,FALSE)))</f>
        <v>1</v>
      </c>
      <c r="BI169" t="str">
        <f>A169&amp;E169</f>
        <v>M5.5</v>
      </c>
      <c r="BJ169" t="str">
        <f>A169&amp;ROUND(E169*2,0)/2&amp;F169</f>
        <v>M5.5Fulham</v>
      </c>
    </row>
    <row r="170" spans="1:62" x14ac:dyDescent="0.2">
      <c r="A170" t="s">
        <v>19</v>
      </c>
      <c r="B170">
        <v>83</v>
      </c>
      <c r="C170" t="s">
        <v>63</v>
      </c>
      <c r="D170">
        <v>5.5</v>
      </c>
      <c r="E170">
        <v>5.5</v>
      </c>
      <c r="F170" t="s">
        <v>54</v>
      </c>
      <c r="G170">
        <v>67</v>
      </c>
      <c r="H170">
        <v>2.76</v>
      </c>
      <c r="I170">
        <v>63</v>
      </c>
      <c r="J170">
        <v>3.1</v>
      </c>
      <c r="K170">
        <v>61</v>
      </c>
      <c r="L170">
        <v>3.13</v>
      </c>
      <c r="M170">
        <v>62</v>
      </c>
      <c r="N170">
        <v>3.13</v>
      </c>
      <c r="O170">
        <v>62</v>
      </c>
      <c r="P170">
        <v>3.05</v>
      </c>
      <c r="Q170">
        <v>60</v>
      </c>
      <c r="R170">
        <v>3.24</v>
      </c>
      <c r="S170">
        <v>60</v>
      </c>
      <c r="T170">
        <v>3.38</v>
      </c>
      <c r="U170">
        <v>59</v>
      </c>
      <c r="V170">
        <v>2.63</v>
      </c>
      <c r="W170">
        <v>58</v>
      </c>
      <c r="X170">
        <v>3.12</v>
      </c>
      <c r="Y170">
        <v>56</v>
      </c>
      <c r="Z170">
        <v>2.63</v>
      </c>
      <c r="AA170">
        <v>57</v>
      </c>
      <c r="AB170">
        <v>3.2</v>
      </c>
      <c r="AC170">
        <v>58</v>
      </c>
      <c r="AD170">
        <v>2.4500000000000002</v>
      </c>
      <c r="AE170">
        <v>0</v>
      </c>
      <c r="AF170">
        <f>VLOOKUP($B170,$B$2:$AE$13369,COLUMN()*2-58,0)</f>
        <v>67</v>
      </c>
      <c r="AG170">
        <f>VLOOKUP($B170,$B$2:$AE$13369,COLUMN()*2-58,0)</f>
        <v>63</v>
      </c>
      <c r="AH170">
        <f>VLOOKUP($B170,$B$2:$AE$13369,COLUMN()*2-58,0)</f>
        <v>61</v>
      </c>
      <c r="AI170">
        <f>VLOOKUP($B170,$B$2:$AE$13369,COLUMN()*2-58,0)</f>
        <v>62</v>
      </c>
      <c r="AJ170">
        <f>VLOOKUP($B170,$B$2:$AE$13369,COLUMN()*2-58,0)</f>
        <v>62</v>
      </c>
      <c r="AK170">
        <f>VLOOKUP($B170,$B$2:$AE$13369,COLUMN()*2-58,0)</f>
        <v>60</v>
      </c>
      <c r="AL170">
        <f>VLOOKUP($B170,$B$2:$AE$13369,COLUMN()*2-58,0)</f>
        <v>60</v>
      </c>
      <c r="AM170">
        <f>VLOOKUP($B170,$B$2:$AE$13369,COLUMN()*2-58,0)</f>
        <v>59</v>
      </c>
      <c r="AN170">
        <f>VLOOKUP($B170,$B$2:$AE$13369,COLUMN()*2-58,0)</f>
        <v>58</v>
      </c>
      <c r="AO170">
        <f>VLOOKUP($B170,$B$2:$AE$13369,COLUMN()*2-58,0)</f>
        <v>56</v>
      </c>
      <c r="AP170">
        <f>VLOOKUP($B170,$B$2:$AE$13369,COLUMN()*2-58,0)</f>
        <v>57</v>
      </c>
      <c r="AQ170">
        <f>VLOOKUP($B170,$B$2:$AE$13369,COLUMN()*2-58,0)</f>
        <v>58</v>
      </c>
      <c r="AR170">
        <f>VLOOKUP($B170,$B$2:$AE$13369,COLUMN()*2-81,0)</f>
        <v>2.76</v>
      </c>
      <c r="AS170">
        <f>VLOOKUP($B170,$B$2:$AE$13369,COLUMN()*2-81,0)</f>
        <v>3.1</v>
      </c>
      <c r="AT170">
        <f>VLOOKUP($B170,$B$2:$AE$13369,COLUMN()*2-81,0)</f>
        <v>3.13</v>
      </c>
      <c r="AU170">
        <f>VLOOKUP($B170,$B$2:$AE$13369,COLUMN()*2-81,0)</f>
        <v>3.13</v>
      </c>
      <c r="AV170">
        <f>VLOOKUP($B170,$B$2:$AE$13369,COLUMN()*2-81,0)</f>
        <v>3.05</v>
      </c>
      <c r="AW170">
        <f>VLOOKUP($B170,$B$2:$AE$13369,COLUMN()*2-81,0)</f>
        <v>3.24</v>
      </c>
      <c r="AX170">
        <f>VLOOKUP($B170,$B$2:$AE$13369,COLUMN()*2-81,0)</f>
        <v>3.38</v>
      </c>
      <c r="AY170">
        <f>VLOOKUP($B170,$B$2:$AE$13369,COLUMN()*2-81,0)</f>
        <v>2.63</v>
      </c>
      <c r="AZ170">
        <f>VLOOKUP($B170,$B$2:$AE$13369,COLUMN()*2-81,0)</f>
        <v>3.12</v>
      </c>
      <c r="BA170">
        <f>VLOOKUP($B170,$B$2:$AE$13369,COLUMN()*2-81,0)</f>
        <v>2.63</v>
      </c>
      <c r="BB170">
        <f>VLOOKUP($B170,$B$2:$AE$13369,COLUMN()*2-81,0)</f>
        <v>3.2</v>
      </c>
      <c r="BC170">
        <f>VLOOKUP($B170,$B$2:$AE$13369,COLUMN()*2-81,0)</f>
        <v>2.4500000000000002</v>
      </c>
      <c r="BD170">
        <f>MAX(AR170:BC170)</f>
        <v>3.38</v>
      </c>
      <c r="BE170">
        <f>MAX(AF170:AQ170)</f>
        <v>67</v>
      </c>
      <c r="BF170">
        <f>SUM(AR170:BC170)</f>
        <v>35.82</v>
      </c>
      <c r="BG170">
        <f>SUM(AF170:AQ170)</f>
        <v>723</v>
      </c>
      <c r="BH170" t="b">
        <f>OR(AND(BD170-2.5-0.3*(E170-4.5)&gt;0,BE170&gt;44),AND(BG170&gt;399,IFERROR((BF170/BG170)&gt;0.055,FALSE)))</f>
        <v>1</v>
      </c>
      <c r="BI170" t="str">
        <f>A170&amp;E170</f>
        <v>M5.5</v>
      </c>
      <c r="BJ170" t="str">
        <f>A170&amp;ROUND(E170*2,0)/2&amp;F170</f>
        <v>M5.5Bournemouth</v>
      </c>
    </row>
    <row r="171" spans="1:62" x14ac:dyDescent="0.2">
      <c r="A171" t="s">
        <v>19</v>
      </c>
      <c r="B171">
        <v>57</v>
      </c>
      <c r="C171" t="s">
        <v>52</v>
      </c>
      <c r="D171">
        <v>5.5</v>
      </c>
      <c r="E171">
        <v>5.5</v>
      </c>
      <c r="F171" t="s">
        <v>43</v>
      </c>
      <c r="G171">
        <v>80</v>
      </c>
      <c r="H171">
        <v>2.86</v>
      </c>
      <c r="I171">
        <v>78</v>
      </c>
      <c r="J171">
        <v>2.7</v>
      </c>
      <c r="K171">
        <v>76</v>
      </c>
      <c r="L171">
        <v>3.33</v>
      </c>
      <c r="M171">
        <v>73</v>
      </c>
      <c r="N171">
        <v>2.61</v>
      </c>
      <c r="O171">
        <v>72</v>
      </c>
      <c r="P171">
        <v>3.23</v>
      </c>
      <c r="Q171">
        <v>71</v>
      </c>
      <c r="R171">
        <v>3.53</v>
      </c>
      <c r="S171">
        <v>71</v>
      </c>
      <c r="T171">
        <v>2.78</v>
      </c>
      <c r="U171">
        <v>71</v>
      </c>
      <c r="V171">
        <v>2.4700000000000002</v>
      </c>
      <c r="W171">
        <v>67</v>
      </c>
      <c r="X171">
        <v>2.5299999999999998</v>
      </c>
      <c r="Y171">
        <v>68</v>
      </c>
      <c r="Z171">
        <v>2.89</v>
      </c>
      <c r="AA171">
        <v>68</v>
      </c>
      <c r="AB171">
        <v>3.31</v>
      </c>
      <c r="AC171">
        <v>69</v>
      </c>
      <c r="AD171">
        <v>2.82</v>
      </c>
      <c r="AE171">
        <v>0</v>
      </c>
      <c r="AF171">
        <f>VLOOKUP($B171,$B$2:$AE$13369,COLUMN()*2-58,0)</f>
        <v>80</v>
      </c>
      <c r="AG171">
        <f>VLOOKUP($B171,$B$2:$AE$13369,COLUMN()*2-58,0)</f>
        <v>78</v>
      </c>
      <c r="AH171">
        <f>VLOOKUP($B171,$B$2:$AE$13369,COLUMN()*2-58,0)</f>
        <v>76</v>
      </c>
      <c r="AI171">
        <f>VLOOKUP($B171,$B$2:$AE$13369,COLUMN()*2-58,0)</f>
        <v>73</v>
      </c>
      <c r="AJ171">
        <f>VLOOKUP($B171,$B$2:$AE$13369,COLUMN()*2-58,0)</f>
        <v>72</v>
      </c>
      <c r="AK171">
        <f>VLOOKUP($B171,$B$2:$AE$13369,COLUMN()*2-58,0)</f>
        <v>71</v>
      </c>
      <c r="AL171">
        <f>VLOOKUP($B171,$B$2:$AE$13369,COLUMN()*2-58,0)</f>
        <v>71</v>
      </c>
      <c r="AM171">
        <f>VLOOKUP($B171,$B$2:$AE$13369,COLUMN()*2-58,0)</f>
        <v>71</v>
      </c>
      <c r="AN171">
        <f>VLOOKUP($B171,$B$2:$AE$13369,COLUMN()*2-58,0)</f>
        <v>67</v>
      </c>
      <c r="AO171">
        <f>VLOOKUP($B171,$B$2:$AE$13369,COLUMN()*2-58,0)</f>
        <v>68</v>
      </c>
      <c r="AP171">
        <f>VLOOKUP($B171,$B$2:$AE$13369,COLUMN()*2-58,0)</f>
        <v>68</v>
      </c>
      <c r="AQ171">
        <f>VLOOKUP($B171,$B$2:$AE$13369,COLUMN()*2-58,0)</f>
        <v>69</v>
      </c>
      <c r="AR171">
        <f>VLOOKUP($B171,$B$2:$AE$13369,COLUMN()*2-81,0)</f>
        <v>2.86</v>
      </c>
      <c r="AS171">
        <f>VLOOKUP($B171,$B$2:$AE$13369,COLUMN()*2-81,0)</f>
        <v>2.7</v>
      </c>
      <c r="AT171">
        <f>VLOOKUP($B171,$B$2:$AE$13369,COLUMN()*2-81,0)</f>
        <v>3.33</v>
      </c>
      <c r="AU171">
        <f>VLOOKUP($B171,$B$2:$AE$13369,COLUMN()*2-81,0)</f>
        <v>2.61</v>
      </c>
      <c r="AV171">
        <f>VLOOKUP($B171,$B$2:$AE$13369,COLUMN()*2-81,0)</f>
        <v>3.23</v>
      </c>
      <c r="AW171">
        <f>VLOOKUP($B171,$B$2:$AE$13369,COLUMN()*2-81,0)</f>
        <v>3.53</v>
      </c>
      <c r="AX171">
        <f>VLOOKUP($B171,$B$2:$AE$13369,COLUMN()*2-81,0)</f>
        <v>2.78</v>
      </c>
      <c r="AY171">
        <f>VLOOKUP($B171,$B$2:$AE$13369,COLUMN()*2-81,0)</f>
        <v>2.4700000000000002</v>
      </c>
      <c r="AZ171">
        <f>VLOOKUP($B171,$B$2:$AE$13369,COLUMN()*2-81,0)</f>
        <v>2.5299999999999998</v>
      </c>
      <c r="BA171">
        <f>VLOOKUP($B171,$B$2:$AE$13369,COLUMN()*2-81,0)</f>
        <v>2.89</v>
      </c>
      <c r="BB171">
        <f>VLOOKUP($B171,$B$2:$AE$13369,COLUMN()*2-81,0)</f>
        <v>3.31</v>
      </c>
      <c r="BC171">
        <f>VLOOKUP($B171,$B$2:$AE$13369,COLUMN()*2-81,0)</f>
        <v>2.82</v>
      </c>
      <c r="BD171">
        <f>MAX(AR171:BC171)</f>
        <v>3.53</v>
      </c>
      <c r="BE171">
        <f>MAX(AF171:AQ171)</f>
        <v>80</v>
      </c>
      <c r="BF171">
        <f>SUM(AR171:BC171)</f>
        <v>35.06</v>
      </c>
      <c r="BG171">
        <f>SUM(AF171:AQ171)</f>
        <v>864</v>
      </c>
      <c r="BH171" t="b">
        <f>OR(AND(BD171-2.5-0.3*(E171-4.5)&gt;0,BE171&gt;44),AND(BG171&gt;399,IFERROR((BF171/BG171)&gt;0.055,FALSE)))</f>
        <v>1</v>
      </c>
      <c r="BI171" t="str">
        <f>A171&amp;E171</f>
        <v>M5.5</v>
      </c>
      <c r="BJ171" t="str">
        <f>A171&amp;ROUND(E171*2,0)/2&amp;F171</f>
        <v>M5.5Aston Villa</v>
      </c>
    </row>
    <row r="172" spans="1:62" x14ac:dyDescent="0.2">
      <c r="A172" t="s">
        <v>19</v>
      </c>
      <c r="B172">
        <v>631</v>
      </c>
      <c r="C172" t="s">
        <v>476</v>
      </c>
      <c r="D172">
        <v>5.5</v>
      </c>
      <c r="E172">
        <v>5.5</v>
      </c>
      <c r="F172" t="s">
        <v>122</v>
      </c>
      <c r="G172">
        <v>58</v>
      </c>
      <c r="H172">
        <v>3.05</v>
      </c>
      <c r="I172">
        <v>50</v>
      </c>
      <c r="J172">
        <v>1.91</v>
      </c>
      <c r="K172">
        <v>44</v>
      </c>
      <c r="L172">
        <v>2.04</v>
      </c>
      <c r="M172">
        <v>48</v>
      </c>
      <c r="N172">
        <v>1.97</v>
      </c>
      <c r="O172">
        <v>45</v>
      </c>
      <c r="P172">
        <v>2.12</v>
      </c>
      <c r="Q172">
        <v>45</v>
      </c>
      <c r="R172">
        <v>2.17</v>
      </c>
      <c r="S172">
        <v>45</v>
      </c>
      <c r="T172">
        <v>2.04</v>
      </c>
      <c r="U172">
        <v>45</v>
      </c>
      <c r="V172">
        <v>2.0699999999999998</v>
      </c>
      <c r="W172">
        <v>47</v>
      </c>
      <c r="X172">
        <v>1.63</v>
      </c>
      <c r="Y172">
        <v>44</v>
      </c>
      <c r="Z172">
        <v>1.93</v>
      </c>
      <c r="AA172">
        <v>44</v>
      </c>
      <c r="AB172">
        <v>1.81</v>
      </c>
      <c r="AC172">
        <v>46</v>
      </c>
      <c r="AD172">
        <v>2.12</v>
      </c>
      <c r="AE172">
        <v>0</v>
      </c>
      <c r="AF172">
        <f>VLOOKUP($B172,$B$2:$AE$13369,COLUMN()*2-58,0)</f>
        <v>58</v>
      </c>
      <c r="AG172">
        <f>VLOOKUP($B172,$B$2:$AE$13369,COLUMN()*2-58,0)</f>
        <v>50</v>
      </c>
      <c r="AH172">
        <f>VLOOKUP($B172,$B$2:$AE$13369,COLUMN()*2-58,0)</f>
        <v>44</v>
      </c>
      <c r="AI172">
        <f>VLOOKUP($B172,$B$2:$AE$13369,COLUMN()*2-58,0)</f>
        <v>48</v>
      </c>
      <c r="AJ172">
        <f>VLOOKUP($B172,$B$2:$AE$13369,COLUMN()*2-58,0)</f>
        <v>45</v>
      </c>
      <c r="AK172">
        <f>VLOOKUP($B172,$B$2:$AE$13369,COLUMN()*2-58,0)</f>
        <v>45</v>
      </c>
      <c r="AL172">
        <f>VLOOKUP($B172,$B$2:$AE$13369,COLUMN()*2-58,0)</f>
        <v>45</v>
      </c>
      <c r="AM172">
        <f>VLOOKUP($B172,$B$2:$AE$13369,COLUMN()*2-58,0)</f>
        <v>45</v>
      </c>
      <c r="AN172">
        <f>VLOOKUP($B172,$B$2:$AE$13369,COLUMN()*2-58,0)</f>
        <v>47</v>
      </c>
      <c r="AO172">
        <f>VLOOKUP($B172,$B$2:$AE$13369,COLUMN()*2-58,0)</f>
        <v>44</v>
      </c>
      <c r="AP172">
        <f>VLOOKUP($B172,$B$2:$AE$13369,COLUMN()*2-58,0)</f>
        <v>44</v>
      </c>
      <c r="AQ172">
        <f>VLOOKUP($B172,$B$2:$AE$13369,COLUMN()*2-58,0)</f>
        <v>46</v>
      </c>
      <c r="AR172">
        <f>VLOOKUP($B172,$B$2:$AE$13369,COLUMN()*2-81,0)</f>
        <v>3.05</v>
      </c>
      <c r="AS172">
        <f>VLOOKUP($B172,$B$2:$AE$13369,COLUMN()*2-81,0)</f>
        <v>1.91</v>
      </c>
      <c r="AT172">
        <f>VLOOKUP($B172,$B$2:$AE$13369,COLUMN()*2-81,0)</f>
        <v>2.04</v>
      </c>
      <c r="AU172">
        <f>VLOOKUP($B172,$B$2:$AE$13369,COLUMN()*2-81,0)</f>
        <v>1.97</v>
      </c>
      <c r="AV172">
        <f>VLOOKUP($B172,$B$2:$AE$13369,COLUMN()*2-81,0)</f>
        <v>2.12</v>
      </c>
      <c r="AW172">
        <f>VLOOKUP($B172,$B$2:$AE$13369,COLUMN()*2-81,0)</f>
        <v>2.17</v>
      </c>
      <c r="AX172">
        <f>VLOOKUP($B172,$B$2:$AE$13369,COLUMN()*2-81,0)</f>
        <v>2.04</v>
      </c>
      <c r="AY172">
        <f>VLOOKUP($B172,$B$2:$AE$13369,COLUMN()*2-81,0)</f>
        <v>2.0699999999999998</v>
      </c>
      <c r="AZ172">
        <f>VLOOKUP($B172,$B$2:$AE$13369,COLUMN()*2-81,0)</f>
        <v>1.63</v>
      </c>
      <c r="BA172">
        <f>VLOOKUP($B172,$B$2:$AE$13369,COLUMN()*2-81,0)</f>
        <v>1.93</v>
      </c>
      <c r="BB172">
        <f>VLOOKUP($B172,$B$2:$AE$13369,COLUMN()*2-81,0)</f>
        <v>1.81</v>
      </c>
      <c r="BC172">
        <f>VLOOKUP($B172,$B$2:$AE$13369,COLUMN()*2-81,0)</f>
        <v>2.12</v>
      </c>
      <c r="BD172">
        <f>MAX(AR172:BC172)</f>
        <v>3.05</v>
      </c>
      <c r="BE172">
        <f>MAX(AF172:AQ172)</f>
        <v>58</v>
      </c>
      <c r="BF172">
        <f>SUM(AR172:BC172)</f>
        <v>24.86</v>
      </c>
      <c r="BG172">
        <f>SUM(AF172:AQ172)</f>
        <v>561</v>
      </c>
      <c r="BH172" t="b">
        <f>OR(AND(BD172-2.5-0.3*(E172-4.5)&gt;0,BE172&gt;44),AND(BG172&gt;399,IFERROR((BF172/BG172)&gt;0.055,FALSE)))</f>
        <v>1</v>
      </c>
      <c r="BI172" t="str">
        <f>A172&amp;E172</f>
        <v>M5.5</v>
      </c>
      <c r="BJ172" t="str">
        <f>A172&amp;ROUND(E172*2,0)/2&amp;F172</f>
        <v>M5.5Ipswich</v>
      </c>
    </row>
    <row r="173" spans="1:62" x14ac:dyDescent="0.2">
      <c r="A173" t="s">
        <v>19</v>
      </c>
      <c r="B173">
        <v>78</v>
      </c>
      <c r="C173" t="s">
        <v>59</v>
      </c>
      <c r="D173">
        <v>5.6</v>
      </c>
      <c r="E173">
        <v>5.6</v>
      </c>
      <c r="F173" t="s">
        <v>54</v>
      </c>
      <c r="G173">
        <v>74</v>
      </c>
      <c r="H173">
        <v>2.88</v>
      </c>
      <c r="I173">
        <v>72</v>
      </c>
      <c r="J173">
        <v>3.43</v>
      </c>
      <c r="K173">
        <v>73</v>
      </c>
      <c r="L173">
        <v>3.52</v>
      </c>
      <c r="M173">
        <v>72</v>
      </c>
      <c r="N173">
        <v>3.5</v>
      </c>
      <c r="O173">
        <v>71</v>
      </c>
      <c r="P173">
        <v>3.34</v>
      </c>
      <c r="Q173">
        <v>73</v>
      </c>
      <c r="R173">
        <v>3.65</v>
      </c>
      <c r="S173">
        <v>73</v>
      </c>
      <c r="T173">
        <v>3.82</v>
      </c>
      <c r="U173">
        <v>73</v>
      </c>
      <c r="V173">
        <v>3.02</v>
      </c>
      <c r="W173">
        <v>72</v>
      </c>
      <c r="X173">
        <v>3.65</v>
      </c>
      <c r="Y173">
        <v>72</v>
      </c>
      <c r="Z173">
        <v>3.17</v>
      </c>
      <c r="AA173">
        <v>77</v>
      </c>
      <c r="AB173">
        <v>4.17</v>
      </c>
      <c r="AC173">
        <v>76</v>
      </c>
      <c r="AD173">
        <v>3.01</v>
      </c>
      <c r="AE173">
        <v>0.43</v>
      </c>
      <c r="AF173">
        <f>VLOOKUP($B173,$B$2:$AE$13369,COLUMN()*2-58,0)</f>
        <v>74</v>
      </c>
      <c r="AG173">
        <f>VLOOKUP($B173,$B$2:$AE$13369,COLUMN()*2-58,0)</f>
        <v>72</v>
      </c>
      <c r="AH173">
        <f>VLOOKUP($B173,$B$2:$AE$13369,COLUMN()*2-58,0)</f>
        <v>73</v>
      </c>
      <c r="AI173">
        <f>VLOOKUP($B173,$B$2:$AE$13369,COLUMN()*2-58,0)</f>
        <v>72</v>
      </c>
      <c r="AJ173">
        <f>VLOOKUP($B173,$B$2:$AE$13369,COLUMN()*2-58,0)</f>
        <v>71</v>
      </c>
      <c r="AK173">
        <f>VLOOKUP($B173,$B$2:$AE$13369,COLUMN()*2-58,0)</f>
        <v>73</v>
      </c>
      <c r="AL173">
        <f>VLOOKUP($B173,$B$2:$AE$13369,COLUMN()*2-58,0)</f>
        <v>73</v>
      </c>
      <c r="AM173">
        <f>VLOOKUP($B173,$B$2:$AE$13369,COLUMN()*2-58,0)</f>
        <v>73</v>
      </c>
      <c r="AN173">
        <f>VLOOKUP($B173,$B$2:$AE$13369,COLUMN()*2-58,0)</f>
        <v>72</v>
      </c>
      <c r="AO173">
        <f>VLOOKUP($B173,$B$2:$AE$13369,COLUMN()*2-58,0)</f>
        <v>72</v>
      </c>
      <c r="AP173">
        <f>VLOOKUP($B173,$B$2:$AE$13369,COLUMN()*2-58,0)</f>
        <v>77</v>
      </c>
      <c r="AQ173">
        <f>VLOOKUP($B173,$B$2:$AE$13369,COLUMN()*2-58,0)</f>
        <v>76</v>
      </c>
      <c r="AR173">
        <f>VLOOKUP($B173,$B$2:$AE$13369,COLUMN()*2-81,0)</f>
        <v>2.88</v>
      </c>
      <c r="AS173">
        <f>VLOOKUP($B173,$B$2:$AE$13369,COLUMN()*2-81,0)</f>
        <v>3.43</v>
      </c>
      <c r="AT173">
        <f>VLOOKUP($B173,$B$2:$AE$13369,COLUMN()*2-81,0)</f>
        <v>3.52</v>
      </c>
      <c r="AU173">
        <f>VLOOKUP($B173,$B$2:$AE$13369,COLUMN()*2-81,0)</f>
        <v>3.5</v>
      </c>
      <c r="AV173">
        <f>VLOOKUP($B173,$B$2:$AE$13369,COLUMN()*2-81,0)</f>
        <v>3.34</v>
      </c>
      <c r="AW173">
        <f>VLOOKUP($B173,$B$2:$AE$13369,COLUMN()*2-81,0)</f>
        <v>3.65</v>
      </c>
      <c r="AX173">
        <f>VLOOKUP($B173,$B$2:$AE$13369,COLUMN()*2-81,0)</f>
        <v>3.82</v>
      </c>
      <c r="AY173">
        <f>VLOOKUP($B173,$B$2:$AE$13369,COLUMN()*2-81,0)</f>
        <v>3.02</v>
      </c>
      <c r="AZ173">
        <f>VLOOKUP($B173,$B$2:$AE$13369,COLUMN()*2-81,0)</f>
        <v>3.65</v>
      </c>
      <c r="BA173">
        <f>VLOOKUP($B173,$B$2:$AE$13369,COLUMN()*2-81,0)</f>
        <v>3.17</v>
      </c>
      <c r="BB173">
        <f>VLOOKUP($B173,$B$2:$AE$13369,COLUMN()*2-81,0)</f>
        <v>4.17</v>
      </c>
      <c r="BC173">
        <f>VLOOKUP($B173,$B$2:$AE$13369,COLUMN()*2-81,0)</f>
        <v>3.01</v>
      </c>
      <c r="BD173">
        <f>MAX(AR173:BC173)</f>
        <v>4.17</v>
      </c>
      <c r="BE173">
        <f>MAX(AF173:AQ173)</f>
        <v>77</v>
      </c>
      <c r="BF173">
        <f>SUM(AR173:BC173)</f>
        <v>41.16</v>
      </c>
      <c r="BG173">
        <f>SUM(AF173:AQ173)</f>
        <v>878</v>
      </c>
      <c r="BH173" t="b">
        <f>OR(AND(BD173-2.5-0.3*(E173-4.5)&gt;0,BE173&gt;44),AND(BG173&gt;399,IFERROR((BF173/BG173)&gt;0.055,FALSE)))</f>
        <v>1</v>
      </c>
      <c r="BI173" t="str">
        <f>A173&amp;E173</f>
        <v>M5.6</v>
      </c>
      <c r="BJ173" t="str">
        <f>A173&amp;ROUND(E173*2,0)/2&amp;F173</f>
        <v>M5.5Bournemouth</v>
      </c>
    </row>
    <row r="174" spans="1:62" x14ac:dyDescent="0.2">
      <c r="A174" t="s">
        <v>19</v>
      </c>
      <c r="B174">
        <v>19</v>
      </c>
      <c r="C174" t="s">
        <v>35</v>
      </c>
      <c r="D174">
        <v>5.7</v>
      </c>
      <c r="E174">
        <v>5.7</v>
      </c>
      <c r="F174" t="s">
        <v>36</v>
      </c>
      <c r="G174">
        <v>77</v>
      </c>
      <c r="H174">
        <v>4.01</v>
      </c>
      <c r="I174">
        <v>75</v>
      </c>
      <c r="J174">
        <v>3.2</v>
      </c>
      <c r="K174">
        <v>72</v>
      </c>
      <c r="L174">
        <v>4</v>
      </c>
      <c r="M174">
        <v>70</v>
      </c>
      <c r="N174">
        <v>2.9</v>
      </c>
      <c r="O174">
        <v>70</v>
      </c>
      <c r="P174">
        <v>3.44</v>
      </c>
      <c r="Q174">
        <v>70</v>
      </c>
      <c r="R174">
        <v>2.88</v>
      </c>
      <c r="S174">
        <v>67</v>
      </c>
      <c r="T174">
        <v>2.5</v>
      </c>
      <c r="U174">
        <v>66</v>
      </c>
      <c r="V174">
        <v>3.91</v>
      </c>
      <c r="W174">
        <v>67</v>
      </c>
      <c r="X174">
        <v>2.74</v>
      </c>
      <c r="Y174">
        <v>68</v>
      </c>
      <c r="Z174">
        <v>3.49</v>
      </c>
      <c r="AA174">
        <v>68</v>
      </c>
      <c r="AB174">
        <v>3.95</v>
      </c>
      <c r="AC174">
        <v>68</v>
      </c>
      <c r="AD174">
        <v>3.17</v>
      </c>
      <c r="AE174">
        <v>0.05</v>
      </c>
      <c r="AF174">
        <f>VLOOKUP($B174,$B$2:$AE$13369,COLUMN()*2-58,0)</f>
        <v>77</v>
      </c>
      <c r="AG174">
        <f>VLOOKUP($B174,$B$2:$AE$13369,COLUMN()*2-58,0)</f>
        <v>75</v>
      </c>
      <c r="AH174">
        <f>VLOOKUP($B174,$B$2:$AE$13369,COLUMN()*2-58,0)</f>
        <v>72</v>
      </c>
      <c r="AI174">
        <f>VLOOKUP($B174,$B$2:$AE$13369,COLUMN()*2-58,0)</f>
        <v>70</v>
      </c>
      <c r="AJ174">
        <f>VLOOKUP($B174,$B$2:$AE$13369,COLUMN()*2-58,0)</f>
        <v>70</v>
      </c>
      <c r="AK174">
        <f>VLOOKUP($B174,$B$2:$AE$13369,COLUMN()*2-58,0)</f>
        <v>70</v>
      </c>
      <c r="AL174">
        <f>VLOOKUP($B174,$B$2:$AE$13369,COLUMN()*2-58,0)</f>
        <v>67</v>
      </c>
      <c r="AM174">
        <f>VLOOKUP($B174,$B$2:$AE$13369,COLUMN()*2-58,0)</f>
        <v>66</v>
      </c>
      <c r="AN174">
        <f>VLOOKUP($B174,$B$2:$AE$13369,COLUMN()*2-58,0)</f>
        <v>67</v>
      </c>
      <c r="AO174">
        <f>VLOOKUP($B174,$B$2:$AE$13369,COLUMN()*2-58,0)</f>
        <v>68</v>
      </c>
      <c r="AP174">
        <f>VLOOKUP($B174,$B$2:$AE$13369,COLUMN()*2-58,0)</f>
        <v>68</v>
      </c>
      <c r="AQ174">
        <f>VLOOKUP($B174,$B$2:$AE$13369,COLUMN()*2-58,0)</f>
        <v>68</v>
      </c>
      <c r="AR174">
        <f>VLOOKUP($B174,$B$2:$AE$13369,COLUMN()*2-81,0)</f>
        <v>4.01</v>
      </c>
      <c r="AS174">
        <f>VLOOKUP($B174,$B$2:$AE$13369,COLUMN()*2-81,0)</f>
        <v>3.2</v>
      </c>
      <c r="AT174">
        <f>VLOOKUP($B174,$B$2:$AE$13369,COLUMN()*2-81,0)</f>
        <v>4</v>
      </c>
      <c r="AU174">
        <f>VLOOKUP($B174,$B$2:$AE$13369,COLUMN()*2-81,0)</f>
        <v>2.9</v>
      </c>
      <c r="AV174">
        <f>VLOOKUP($B174,$B$2:$AE$13369,COLUMN()*2-81,0)</f>
        <v>3.44</v>
      </c>
      <c r="AW174">
        <f>VLOOKUP($B174,$B$2:$AE$13369,COLUMN()*2-81,0)</f>
        <v>2.88</v>
      </c>
      <c r="AX174">
        <f>VLOOKUP($B174,$B$2:$AE$13369,COLUMN()*2-81,0)</f>
        <v>2.5</v>
      </c>
      <c r="AY174">
        <f>VLOOKUP($B174,$B$2:$AE$13369,COLUMN()*2-81,0)</f>
        <v>3.91</v>
      </c>
      <c r="AZ174">
        <f>VLOOKUP($B174,$B$2:$AE$13369,COLUMN()*2-81,0)</f>
        <v>2.74</v>
      </c>
      <c r="BA174">
        <f>VLOOKUP($B174,$B$2:$AE$13369,COLUMN()*2-81,0)</f>
        <v>3.49</v>
      </c>
      <c r="BB174">
        <f>VLOOKUP($B174,$B$2:$AE$13369,COLUMN()*2-81,0)</f>
        <v>3.95</v>
      </c>
      <c r="BC174">
        <f>VLOOKUP($B174,$B$2:$AE$13369,COLUMN()*2-81,0)</f>
        <v>3.17</v>
      </c>
      <c r="BD174">
        <f>MAX(AR174:BC174)</f>
        <v>4.01</v>
      </c>
      <c r="BE174">
        <f>MAX(AF174:AQ174)</f>
        <v>77</v>
      </c>
      <c r="BF174">
        <f>SUM(AR174:BC174)</f>
        <v>40.190000000000005</v>
      </c>
      <c r="BG174">
        <f>SUM(AF174:AQ174)</f>
        <v>838</v>
      </c>
      <c r="BH174" t="b">
        <f>OR(AND(BD174-2.5-0.3*(E174-4.5)&gt;0,BE174&gt;44),AND(BG174&gt;399,IFERROR((BF174/BG174)&gt;0.055,FALSE)))</f>
        <v>1</v>
      </c>
      <c r="BI174" t="str">
        <f>A174&amp;E174</f>
        <v>M5.7</v>
      </c>
      <c r="BJ174" t="str">
        <f>A174&amp;ROUND(E174*2,0)/2&amp;F174</f>
        <v>M5.5Fulham</v>
      </c>
    </row>
    <row r="175" spans="1:62" x14ac:dyDescent="0.2">
      <c r="A175" t="s">
        <v>19</v>
      </c>
      <c r="B175">
        <v>585</v>
      </c>
      <c r="C175" t="s">
        <v>472</v>
      </c>
      <c r="D175">
        <v>5.7</v>
      </c>
      <c r="E175">
        <v>5.7</v>
      </c>
      <c r="F175" t="s">
        <v>27</v>
      </c>
      <c r="G175">
        <v>43</v>
      </c>
      <c r="H175">
        <v>2.31</v>
      </c>
      <c r="I175">
        <v>46</v>
      </c>
      <c r="J175">
        <v>2.44</v>
      </c>
      <c r="K175">
        <v>42</v>
      </c>
      <c r="L175">
        <v>1.94</v>
      </c>
      <c r="M175">
        <v>47</v>
      </c>
      <c r="N175">
        <v>2.44</v>
      </c>
      <c r="O175">
        <v>46</v>
      </c>
      <c r="P175">
        <v>2.5</v>
      </c>
      <c r="Q175">
        <v>46</v>
      </c>
      <c r="R175">
        <v>2.0099999999999998</v>
      </c>
      <c r="S175">
        <v>47</v>
      </c>
      <c r="T175">
        <v>2.1800000000000002</v>
      </c>
      <c r="U175">
        <v>46</v>
      </c>
      <c r="V175">
        <v>2.0499999999999998</v>
      </c>
      <c r="W175">
        <v>47</v>
      </c>
      <c r="X175">
        <v>2.29</v>
      </c>
      <c r="Y175">
        <v>47</v>
      </c>
      <c r="Z175">
        <v>2.91</v>
      </c>
      <c r="AA175">
        <v>44</v>
      </c>
      <c r="AB175">
        <v>2.19</v>
      </c>
      <c r="AC175">
        <v>43</v>
      </c>
      <c r="AD175">
        <v>2.3199999999999998</v>
      </c>
      <c r="AE175">
        <v>0</v>
      </c>
      <c r="AF175">
        <f>VLOOKUP($B175,$B$2:$AE$13369,COLUMN()*2-58,0)</f>
        <v>43</v>
      </c>
      <c r="AG175">
        <f>VLOOKUP($B175,$B$2:$AE$13369,COLUMN()*2-58,0)</f>
        <v>46</v>
      </c>
      <c r="AH175">
        <f>VLOOKUP($B175,$B$2:$AE$13369,COLUMN()*2-58,0)</f>
        <v>42</v>
      </c>
      <c r="AI175">
        <f>VLOOKUP($B175,$B$2:$AE$13369,COLUMN()*2-58,0)</f>
        <v>47</v>
      </c>
      <c r="AJ175">
        <f>VLOOKUP($B175,$B$2:$AE$13369,COLUMN()*2-58,0)</f>
        <v>46</v>
      </c>
      <c r="AK175">
        <f>VLOOKUP($B175,$B$2:$AE$13369,COLUMN()*2-58,0)</f>
        <v>46</v>
      </c>
      <c r="AL175">
        <f>VLOOKUP($B175,$B$2:$AE$13369,COLUMN()*2-58,0)</f>
        <v>47</v>
      </c>
      <c r="AM175">
        <f>VLOOKUP($B175,$B$2:$AE$13369,COLUMN()*2-58,0)</f>
        <v>46</v>
      </c>
      <c r="AN175">
        <f>VLOOKUP($B175,$B$2:$AE$13369,COLUMN()*2-58,0)</f>
        <v>47</v>
      </c>
      <c r="AO175">
        <f>VLOOKUP($B175,$B$2:$AE$13369,COLUMN()*2-58,0)</f>
        <v>47</v>
      </c>
      <c r="AP175">
        <f>VLOOKUP($B175,$B$2:$AE$13369,COLUMN()*2-58,0)</f>
        <v>44</v>
      </c>
      <c r="AQ175">
        <f>VLOOKUP($B175,$B$2:$AE$13369,COLUMN()*2-58,0)</f>
        <v>43</v>
      </c>
      <c r="AR175">
        <f>VLOOKUP($B175,$B$2:$AE$13369,COLUMN()*2-81,0)</f>
        <v>2.31</v>
      </c>
      <c r="AS175">
        <f>VLOOKUP($B175,$B$2:$AE$13369,COLUMN()*2-81,0)</f>
        <v>2.44</v>
      </c>
      <c r="AT175">
        <f>VLOOKUP($B175,$B$2:$AE$13369,COLUMN()*2-81,0)</f>
        <v>1.94</v>
      </c>
      <c r="AU175">
        <f>VLOOKUP($B175,$B$2:$AE$13369,COLUMN()*2-81,0)</f>
        <v>2.44</v>
      </c>
      <c r="AV175">
        <f>VLOOKUP($B175,$B$2:$AE$13369,COLUMN()*2-81,0)</f>
        <v>2.5</v>
      </c>
      <c r="AW175">
        <f>VLOOKUP($B175,$B$2:$AE$13369,COLUMN()*2-81,0)</f>
        <v>2.0099999999999998</v>
      </c>
      <c r="AX175">
        <f>VLOOKUP($B175,$B$2:$AE$13369,COLUMN()*2-81,0)</f>
        <v>2.1800000000000002</v>
      </c>
      <c r="AY175">
        <f>VLOOKUP($B175,$B$2:$AE$13369,COLUMN()*2-81,0)</f>
        <v>2.0499999999999998</v>
      </c>
      <c r="AZ175">
        <f>VLOOKUP($B175,$B$2:$AE$13369,COLUMN()*2-81,0)</f>
        <v>2.29</v>
      </c>
      <c r="BA175">
        <f>VLOOKUP($B175,$B$2:$AE$13369,COLUMN()*2-81,0)</f>
        <v>2.91</v>
      </c>
      <c r="BB175">
        <f>VLOOKUP($B175,$B$2:$AE$13369,COLUMN()*2-81,0)</f>
        <v>2.19</v>
      </c>
      <c r="BC175">
        <f>VLOOKUP($B175,$B$2:$AE$13369,COLUMN()*2-81,0)</f>
        <v>2.3199999999999998</v>
      </c>
      <c r="BD175">
        <f>MAX(AR175:BC175)</f>
        <v>2.91</v>
      </c>
      <c r="BE175">
        <f>MAX(AF175:AQ175)</f>
        <v>47</v>
      </c>
      <c r="BF175">
        <f>SUM(AR175:BC175)</f>
        <v>27.58</v>
      </c>
      <c r="BG175">
        <f>SUM(AF175:AQ175)</f>
        <v>544</v>
      </c>
      <c r="BH175" t="b">
        <f>OR(AND(BD175-2.5-0.3*(E175-4.5)&gt;0,BE175&gt;44),AND(BG175&gt;399,IFERROR((BF175/BG175)&gt;0.055,FALSE)))</f>
        <v>1</v>
      </c>
      <c r="BI175" t="str">
        <f>A175&amp;E175</f>
        <v>M5.7</v>
      </c>
      <c r="BJ175" t="str">
        <f>A175&amp;ROUND(E175*2,0)/2&amp;F175</f>
        <v>M5.5Crystal Palace</v>
      </c>
    </row>
    <row r="176" spans="1:62" x14ac:dyDescent="0.2">
      <c r="A176" t="s">
        <v>19</v>
      </c>
      <c r="B176">
        <v>230</v>
      </c>
      <c r="C176" t="s">
        <v>110</v>
      </c>
      <c r="D176">
        <v>5.8</v>
      </c>
      <c r="E176">
        <v>5.8</v>
      </c>
      <c r="F176" t="s">
        <v>88</v>
      </c>
      <c r="G176">
        <v>90</v>
      </c>
      <c r="H176">
        <v>3.93</v>
      </c>
      <c r="I176">
        <v>84</v>
      </c>
      <c r="J176">
        <v>3.44</v>
      </c>
      <c r="K176">
        <v>82</v>
      </c>
      <c r="L176">
        <v>3.67</v>
      </c>
      <c r="M176">
        <v>80</v>
      </c>
      <c r="N176">
        <v>2.95</v>
      </c>
      <c r="O176">
        <v>79</v>
      </c>
      <c r="P176">
        <v>3.74</v>
      </c>
      <c r="Q176">
        <v>79</v>
      </c>
      <c r="R176">
        <v>2.95</v>
      </c>
      <c r="S176">
        <v>80</v>
      </c>
      <c r="T176">
        <v>2.5299999999999998</v>
      </c>
      <c r="U176">
        <v>79</v>
      </c>
      <c r="V176">
        <v>3.23</v>
      </c>
      <c r="W176">
        <v>78</v>
      </c>
      <c r="X176">
        <v>2.41</v>
      </c>
      <c r="Y176">
        <v>79</v>
      </c>
      <c r="Z176">
        <v>3.49</v>
      </c>
      <c r="AA176">
        <v>80</v>
      </c>
      <c r="AB176">
        <v>3.06</v>
      </c>
      <c r="AC176">
        <v>78</v>
      </c>
      <c r="AD176">
        <v>3.2</v>
      </c>
      <c r="AE176">
        <v>0.04</v>
      </c>
      <c r="AF176">
        <f>VLOOKUP($B176,$B$2:$AE$13369,COLUMN()*2-58,0)</f>
        <v>90</v>
      </c>
      <c r="AG176">
        <f>VLOOKUP($B176,$B$2:$AE$13369,COLUMN()*2-58,0)</f>
        <v>84</v>
      </c>
      <c r="AH176">
        <f>VLOOKUP($B176,$B$2:$AE$13369,COLUMN()*2-58,0)</f>
        <v>82</v>
      </c>
      <c r="AI176">
        <f>VLOOKUP($B176,$B$2:$AE$13369,COLUMN()*2-58,0)</f>
        <v>80</v>
      </c>
      <c r="AJ176">
        <f>VLOOKUP($B176,$B$2:$AE$13369,COLUMN()*2-58,0)</f>
        <v>79</v>
      </c>
      <c r="AK176">
        <f>VLOOKUP($B176,$B$2:$AE$13369,COLUMN()*2-58,0)</f>
        <v>79</v>
      </c>
      <c r="AL176">
        <f>VLOOKUP($B176,$B$2:$AE$13369,COLUMN()*2-58,0)</f>
        <v>80</v>
      </c>
      <c r="AM176">
        <f>VLOOKUP($B176,$B$2:$AE$13369,COLUMN()*2-58,0)</f>
        <v>79</v>
      </c>
      <c r="AN176">
        <f>VLOOKUP($B176,$B$2:$AE$13369,COLUMN()*2-58,0)</f>
        <v>78</v>
      </c>
      <c r="AO176">
        <f>VLOOKUP($B176,$B$2:$AE$13369,COLUMN()*2-58,0)</f>
        <v>79</v>
      </c>
      <c r="AP176">
        <f>VLOOKUP($B176,$B$2:$AE$13369,COLUMN()*2-58,0)</f>
        <v>80</v>
      </c>
      <c r="AQ176">
        <f>VLOOKUP($B176,$B$2:$AE$13369,COLUMN()*2-58,0)</f>
        <v>78</v>
      </c>
      <c r="AR176">
        <f>VLOOKUP($B176,$B$2:$AE$13369,COLUMN()*2-81,0)</f>
        <v>3.93</v>
      </c>
      <c r="AS176">
        <f>VLOOKUP($B176,$B$2:$AE$13369,COLUMN()*2-81,0)</f>
        <v>3.44</v>
      </c>
      <c r="AT176">
        <f>VLOOKUP($B176,$B$2:$AE$13369,COLUMN()*2-81,0)</f>
        <v>3.67</v>
      </c>
      <c r="AU176">
        <f>VLOOKUP($B176,$B$2:$AE$13369,COLUMN()*2-81,0)</f>
        <v>2.95</v>
      </c>
      <c r="AV176">
        <f>VLOOKUP($B176,$B$2:$AE$13369,COLUMN()*2-81,0)</f>
        <v>3.74</v>
      </c>
      <c r="AW176">
        <f>VLOOKUP($B176,$B$2:$AE$13369,COLUMN()*2-81,0)</f>
        <v>2.95</v>
      </c>
      <c r="AX176">
        <f>VLOOKUP($B176,$B$2:$AE$13369,COLUMN()*2-81,0)</f>
        <v>2.5299999999999998</v>
      </c>
      <c r="AY176">
        <f>VLOOKUP($B176,$B$2:$AE$13369,COLUMN()*2-81,0)</f>
        <v>3.23</v>
      </c>
      <c r="AZ176">
        <f>VLOOKUP($B176,$B$2:$AE$13369,COLUMN()*2-81,0)</f>
        <v>2.41</v>
      </c>
      <c r="BA176">
        <f>VLOOKUP($B176,$B$2:$AE$13369,COLUMN()*2-81,0)</f>
        <v>3.49</v>
      </c>
      <c r="BB176">
        <f>VLOOKUP($B176,$B$2:$AE$13369,COLUMN()*2-81,0)</f>
        <v>3.06</v>
      </c>
      <c r="BC176">
        <f>VLOOKUP($B176,$B$2:$AE$13369,COLUMN()*2-81,0)</f>
        <v>3.2</v>
      </c>
      <c r="BD176">
        <f>MAX(AR176:BC176)</f>
        <v>3.93</v>
      </c>
      <c r="BE176">
        <f>MAX(AF176:AQ176)</f>
        <v>90</v>
      </c>
      <c r="BF176">
        <f>SUM(AR176:BC176)</f>
        <v>38.6</v>
      </c>
      <c r="BG176">
        <f>SUM(AF176:AQ176)</f>
        <v>968</v>
      </c>
      <c r="BH176" t="b">
        <f>OR(AND(BD176-2.5-0.3*(E176-4.5)&gt;0,BE176&gt;44),AND(BG176&gt;399,IFERROR((BF176/BG176)&gt;0.055,FALSE)))</f>
        <v>1</v>
      </c>
      <c r="BI176" t="str">
        <f>A176&amp;E176</f>
        <v>M5.8</v>
      </c>
      <c r="BJ176" t="str">
        <f>A176&amp;ROUND(E176*2,0)/2&amp;F176</f>
        <v>M6Everton</v>
      </c>
    </row>
    <row r="177" spans="1:62" x14ac:dyDescent="0.2">
      <c r="A177" t="s">
        <v>19</v>
      </c>
      <c r="B177">
        <v>611</v>
      </c>
      <c r="C177" t="s">
        <v>211</v>
      </c>
      <c r="D177">
        <v>5.8</v>
      </c>
      <c r="E177">
        <v>5.8</v>
      </c>
      <c r="F177" t="s">
        <v>122</v>
      </c>
      <c r="G177">
        <v>67</v>
      </c>
      <c r="H177">
        <v>3.94</v>
      </c>
      <c r="I177">
        <v>55</v>
      </c>
      <c r="J177">
        <v>2.38</v>
      </c>
      <c r="K177">
        <v>54</v>
      </c>
      <c r="L177">
        <v>2.82</v>
      </c>
      <c r="M177">
        <v>52</v>
      </c>
      <c r="N177">
        <v>2.4900000000000002</v>
      </c>
      <c r="O177">
        <v>54</v>
      </c>
      <c r="P177">
        <v>2.9</v>
      </c>
      <c r="Q177">
        <v>53</v>
      </c>
      <c r="R177">
        <v>2.92</v>
      </c>
      <c r="S177">
        <v>51</v>
      </c>
      <c r="T177">
        <v>2.62</v>
      </c>
      <c r="U177">
        <v>52</v>
      </c>
      <c r="V177">
        <v>2.69</v>
      </c>
      <c r="W177">
        <v>52</v>
      </c>
      <c r="X177">
        <v>1.98</v>
      </c>
      <c r="Y177">
        <v>52</v>
      </c>
      <c r="Z177">
        <v>2.56</v>
      </c>
      <c r="AA177">
        <v>51</v>
      </c>
      <c r="AB177">
        <v>2.34</v>
      </c>
      <c r="AC177">
        <v>52</v>
      </c>
      <c r="AD177">
        <v>2.7</v>
      </c>
      <c r="AE177">
        <v>0</v>
      </c>
      <c r="AF177">
        <f>VLOOKUP($B177,$B$2:$AE$13369,COLUMN()*2-58,0)</f>
        <v>67</v>
      </c>
      <c r="AG177">
        <f>VLOOKUP($B177,$B$2:$AE$13369,COLUMN()*2-58,0)</f>
        <v>55</v>
      </c>
      <c r="AH177">
        <f>VLOOKUP($B177,$B$2:$AE$13369,COLUMN()*2-58,0)</f>
        <v>54</v>
      </c>
      <c r="AI177">
        <f>VLOOKUP($B177,$B$2:$AE$13369,COLUMN()*2-58,0)</f>
        <v>52</v>
      </c>
      <c r="AJ177">
        <f>VLOOKUP($B177,$B$2:$AE$13369,COLUMN()*2-58,0)</f>
        <v>54</v>
      </c>
      <c r="AK177">
        <f>VLOOKUP($B177,$B$2:$AE$13369,COLUMN()*2-58,0)</f>
        <v>53</v>
      </c>
      <c r="AL177">
        <f>VLOOKUP($B177,$B$2:$AE$13369,COLUMN()*2-58,0)</f>
        <v>51</v>
      </c>
      <c r="AM177">
        <f>VLOOKUP($B177,$B$2:$AE$13369,COLUMN()*2-58,0)</f>
        <v>52</v>
      </c>
      <c r="AN177">
        <f>VLOOKUP($B177,$B$2:$AE$13369,COLUMN()*2-58,0)</f>
        <v>52</v>
      </c>
      <c r="AO177">
        <f>VLOOKUP($B177,$B$2:$AE$13369,COLUMN()*2-58,0)</f>
        <v>52</v>
      </c>
      <c r="AP177">
        <f>VLOOKUP($B177,$B$2:$AE$13369,COLUMN()*2-58,0)</f>
        <v>51</v>
      </c>
      <c r="AQ177">
        <f>VLOOKUP($B177,$B$2:$AE$13369,COLUMN()*2-58,0)</f>
        <v>52</v>
      </c>
      <c r="AR177">
        <f>VLOOKUP($B177,$B$2:$AE$13369,COLUMN()*2-81,0)</f>
        <v>3.94</v>
      </c>
      <c r="AS177">
        <f>VLOOKUP($B177,$B$2:$AE$13369,COLUMN()*2-81,0)</f>
        <v>2.38</v>
      </c>
      <c r="AT177">
        <f>VLOOKUP($B177,$B$2:$AE$13369,COLUMN()*2-81,0)</f>
        <v>2.82</v>
      </c>
      <c r="AU177">
        <f>VLOOKUP($B177,$B$2:$AE$13369,COLUMN()*2-81,0)</f>
        <v>2.4900000000000002</v>
      </c>
      <c r="AV177">
        <f>VLOOKUP($B177,$B$2:$AE$13369,COLUMN()*2-81,0)</f>
        <v>2.9</v>
      </c>
      <c r="AW177">
        <f>VLOOKUP($B177,$B$2:$AE$13369,COLUMN()*2-81,0)</f>
        <v>2.92</v>
      </c>
      <c r="AX177">
        <f>VLOOKUP($B177,$B$2:$AE$13369,COLUMN()*2-81,0)</f>
        <v>2.62</v>
      </c>
      <c r="AY177">
        <f>VLOOKUP($B177,$B$2:$AE$13369,COLUMN()*2-81,0)</f>
        <v>2.69</v>
      </c>
      <c r="AZ177">
        <f>VLOOKUP($B177,$B$2:$AE$13369,COLUMN()*2-81,0)</f>
        <v>1.98</v>
      </c>
      <c r="BA177">
        <f>VLOOKUP($B177,$B$2:$AE$13369,COLUMN()*2-81,0)</f>
        <v>2.56</v>
      </c>
      <c r="BB177">
        <f>VLOOKUP($B177,$B$2:$AE$13369,COLUMN()*2-81,0)</f>
        <v>2.34</v>
      </c>
      <c r="BC177">
        <f>VLOOKUP($B177,$B$2:$AE$13369,COLUMN()*2-81,0)</f>
        <v>2.7</v>
      </c>
      <c r="BD177">
        <f>MAX(AR177:BC177)</f>
        <v>3.94</v>
      </c>
      <c r="BE177">
        <f>MAX(AF177:AQ177)</f>
        <v>67</v>
      </c>
      <c r="BF177">
        <f>SUM(AR177:BC177)</f>
        <v>32.340000000000003</v>
      </c>
      <c r="BG177">
        <f>SUM(AF177:AQ177)</f>
        <v>645</v>
      </c>
      <c r="BH177" t="b">
        <f>OR(AND(BD177-2.5-0.3*(E177-4.5)&gt;0,BE177&gt;44),AND(BG177&gt;399,IFERROR((BF177/BG177)&gt;0.055,FALSE)))</f>
        <v>1</v>
      </c>
      <c r="BI177" t="str">
        <f>A177&amp;E177</f>
        <v>M5.8</v>
      </c>
      <c r="BJ177" t="str">
        <f>A177&amp;ROUND(E177*2,0)/2&amp;F177</f>
        <v>M6Ipswich</v>
      </c>
    </row>
    <row r="178" spans="1:62" x14ac:dyDescent="0.2">
      <c r="A178" t="s">
        <v>19</v>
      </c>
      <c r="B178">
        <v>527</v>
      </c>
      <c r="C178" t="s">
        <v>196</v>
      </c>
      <c r="D178">
        <v>5.9</v>
      </c>
      <c r="E178">
        <v>5.9</v>
      </c>
      <c r="F178" t="s">
        <v>163</v>
      </c>
      <c r="G178">
        <v>76</v>
      </c>
      <c r="H178">
        <v>3.49</v>
      </c>
      <c r="I178">
        <v>74</v>
      </c>
      <c r="J178">
        <v>4.18</v>
      </c>
      <c r="K178">
        <v>68</v>
      </c>
      <c r="L178">
        <v>3.03</v>
      </c>
      <c r="M178">
        <v>68</v>
      </c>
      <c r="N178">
        <v>2.79</v>
      </c>
      <c r="O178">
        <v>67</v>
      </c>
      <c r="P178">
        <v>3.47</v>
      </c>
      <c r="Q178">
        <v>64</v>
      </c>
      <c r="R178">
        <v>3.75</v>
      </c>
      <c r="S178">
        <v>65</v>
      </c>
      <c r="T178">
        <v>2.96</v>
      </c>
      <c r="U178">
        <v>63</v>
      </c>
      <c r="V178">
        <v>3.21</v>
      </c>
      <c r="W178">
        <v>64</v>
      </c>
      <c r="X178">
        <v>3.33</v>
      </c>
      <c r="Y178">
        <v>65</v>
      </c>
      <c r="Z178">
        <v>2.83</v>
      </c>
      <c r="AA178">
        <v>65</v>
      </c>
      <c r="AB178">
        <v>2.34</v>
      </c>
      <c r="AC178">
        <v>64</v>
      </c>
      <c r="AD178">
        <v>3.32</v>
      </c>
      <c r="AE178">
        <v>0</v>
      </c>
      <c r="AF178">
        <f>VLOOKUP($B178,$B$2:$AE$13369,COLUMN()*2-58,0)</f>
        <v>76</v>
      </c>
      <c r="AG178">
        <f>VLOOKUP($B178,$B$2:$AE$13369,COLUMN()*2-58,0)</f>
        <v>74</v>
      </c>
      <c r="AH178">
        <f>VLOOKUP($B178,$B$2:$AE$13369,COLUMN()*2-58,0)</f>
        <v>68</v>
      </c>
      <c r="AI178">
        <f>VLOOKUP($B178,$B$2:$AE$13369,COLUMN()*2-58,0)</f>
        <v>68</v>
      </c>
      <c r="AJ178">
        <f>VLOOKUP($B178,$B$2:$AE$13369,COLUMN()*2-58,0)</f>
        <v>67</v>
      </c>
      <c r="AK178">
        <f>VLOOKUP($B178,$B$2:$AE$13369,COLUMN()*2-58,0)</f>
        <v>64</v>
      </c>
      <c r="AL178">
        <f>VLOOKUP($B178,$B$2:$AE$13369,COLUMN()*2-58,0)</f>
        <v>65</v>
      </c>
      <c r="AM178">
        <f>VLOOKUP($B178,$B$2:$AE$13369,COLUMN()*2-58,0)</f>
        <v>63</v>
      </c>
      <c r="AN178">
        <f>VLOOKUP($B178,$B$2:$AE$13369,COLUMN()*2-58,0)</f>
        <v>64</v>
      </c>
      <c r="AO178">
        <f>VLOOKUP($B178,$B$2:$AE$13369,COLUMN()*2-58,0)</f>
        <v>65</v>
      </c>
      <c r="AP178">
        <f>VLOOKUP($B178,$B$2:$AE$13369,COLUMN()*2-58,0)</f>
        <v>65</v>
      </c>
      <c r="AQ178">
        <f>VLOOKUP($B178,$B$2:$AE$13369,COLUMN()*2-58,0)</f>
        <v>64</v>
      </c>
      <c r="AR178">
        <f>VLOOKUP($B178,$B$2:$AE$13369,COLUMN()*2-81,0)</f>
        <v>3.49</v>
      </c>
      <c r="AS178">
        <f>VLOOKUP($B178,$B$2:$AE$13369,COLUMN()*2-81,0)</f>
        <v>4.18</v>
      </c>
      <c r="AT178">
        <f>VLOOKUP($B178,$B$2:$AE$13369,COLUMN()*2-81,0)</f>
        <v>3.03</v>
      </c>
      <c r="AU178">
        <f>VLOOKUP($B178,$B$2:$AE$13369,COLUMN()*2-81,0)</f>
        <v>2.79</v>
      </c>
      <c r="AV178">
        <f>VLOOKUP($B178,$B$2:$AE$13369,COLUMN()*2-81,0)</f>
        <v>3.47</v>
      </c>
      <c r="AW178">
        <f>VLOOKUP($B178,$B$2:$AE$13369,COLUMN()*2-81,0)</f>
        <v>3.75</v>
      </c>
      <c r="AX178">
        <f>VLOOKUP($B178,$B$2:$AE$13369,COLUMN()*2-81,0)</f>
        <v>2.96</v>
      </c>
      <c r="AY178">
        <f>VLOOKUP($B178,$B$2:$AE$13369,COLUMN()*2-81,0)</f>
        <v>3.21</v>
      </c>
      <c r="AZ178">
        <f>VLOOKUP($B178,$B$2:$AE$13369,COLUMN()*2-81,0)</f>
        <v>3.33</v>
      </c>
      <c r="BA178">
        <f>VLOOKUP($B178,$B$2:$AE$13369,COLUMN()*2-81,0)</f>
        <v>2.83</v>
      </c>
      <c r="BB178">
        <f>VLOOKUP($B178,$B$2:$AE$13369,COLUMN()*2-81,0)</f>
        <v>2.34</v>
      </c>
      <c r="BC178">
        <f>VLOOKUP($B178,$B$2:$AE$13369,COLUMN()*2-81,0)</f>
        <v>3.32</v>
      </c>
      <c r="BD178">
        <f>MAX(AR178:BC178)</f>
        <v>4.18</v>
      </c>
      <c r="BE178">
        <f>MAX(AF178:AQ178)</f>
        <v>76</v>
      </c>
      <c r="BF178">
        <f>SUM(AR178:BC178)</f>
        <v>38.699999999999996</v>
      </c>
      <c r="BG178">
        <f>SUM(AF178:AQ178)</f>
        <v>803</v>
      </c>
      <c r="BH178" t="b">
        <f>OR(AND(BD178-2.5-0.3*(E178-4.5)&gt;0,BE178&gt;44),AND(BG178&gt;399,IFERROR((BF178/BG178)&gt;0.055,FALSE)))</f>
        <v>1</v>
      </c>
      <c r="BI178" t="str">
        <f>A178&amp;E178</f>
        <v>M5.9</v>
      </c>
      <c r="BJ178" t="str">
        <f>A178&amp;ROUND(E178*2,0)/2&amp;F178</f>
        <v>M6West Ham</v>
      </c>
    </row>
    <row r="179" spans="1:62" x14ac:dyDescent="0.2">
      <c r="A179" t="s">
        <v>19</v>
      </c>
      <c r="B179">
        <v>403</v>
      </c>
      <c r="C179" t="s">
        <v>464</v>
      </c>
      <c r="D179">
        <v>6</v>
      </c>
      <c r="E179">
        <v>6</v>
      </c>
      <c r="F179" t="s">
        <v>164</v>
      </c>
      <c r="G179">
        <v>56</v>
      </c>
      <c r="H179">
        <v>1.92</v>
      </c>
      <c r="I179">
        <v>60</v>
      </c>
      <c r="J179">
        <v>2.25</v>
      </c>
      <c r="K179">
        <v>61</v>
      </c>
      <c r="L179">
        <v>2.66</v>
      </c>
      <c r="M179">
        <v>64</v>
      </c>
      <c r="N179">
        <v>2.33</v>
      </c>
      <c r="O179">
        <v>64</v>
      </c>
      <c r="P179">
        <v>2.21</v>
      </c>
      <c r="Q179">
        <v>62</v>
      </c>
      <c r="R179">
        <v>2.35</v>
      </c>
      <c r="S179">
        <v>63</v>
      </c>
      <c r="T179">
        <v>2.98</v>
      </c>
      <c r="U179">
        <v>65</v>
      </c>
      <c r="V179">
        <v>2.73</v>
      </c>
      <c r="W179">
        <v>64</v>
      </c>
      <c r="X179">
        <v>2.5</v>
      </c>
      <c r="Y179">
        <v>65</v>
      </c>
      <c r="Z179">
        <v>2.2799999999999998</v>
      </c>
      <c r="AA179">
        <v>64</v>
      </c>
      <c r="AB179">
        <v>2.1800000000000002</v>
      </c>
      <c r="AC179">
        <v>67</v>
      </c>
      <c r="AD179">
        <v>3.02</v>
      </c>
      <c r="AE179">
        <v>0</v>
      </c>
      <c r="AF179">
        <f>VLOOKUP($B179,$B$2:$AE$13369,COLUMN()*2-58,0)</f>
        <v>56</v>
      </c>
      <c r="AG179">
        <f>VLOOKUP($B179,$B$2:$AE$13369,COLUMN()*2-58,0)</f>
        <v>60</v>
      </c>
      <c r="AH179">
        <f>VLOOKUP($B179,$B$2:$AE$13369,COLUMN()*2-58,0)</f>
        <v>61</v>
      </c>
      <c r="AI179">
        <f>VLOOKUP($B179,$B$2:$AE$13369,COLUMN()*2-58,0)</f>
        <v>64</v>
      </c>
      <c r="AJ179">
        <f>VLOOKUP($B179,$B$2:$AE$13369,COLUMN()*2-58,0)</f>
        <v>64</v>
      </c>
      <c r="AK179">
        <f>VLOOKUP($B179,$B$2:$AE$13369,COLUMN()*2-58,0)</f>
        <v>62</v>
      </c>
      <c r="AL179">
        <f>VLOOKUP($B179,$B$2:$AE$13369,COLUMN()*2-58,0)</f>
        <v>63</v>
      </c>
      <c r="AM179">
        <f>VLOOKUP($B179,$B$2:$AE$13369,COLUMN()*2-58,0)</f>
        <v>65</v>
      </c>
      <c r="AN179">
        <f>VLOOKUP($B179,$B$2:$AE$13369,COLUMN()*2-58,0)</f>
        <v>64</v>
      </c>
      <c r="AO179">
        <f>VLOOKUP($B179,$B$2:$AE$13369,COLUMN()*2-58,0)</f>
        <v>65</v>
      </c>
      <c r="AP179">
        <f>VLOOKUP($B179,$B$2:$AE$13369,COLUMN()*2-58,0)</f>
        <v>64</v>
      </c>
      <c r="AQ179">
        <f>VLOOKUP($B179,$B$2:$AE$13369,COLUMN()*2-58,0)</f>
        <v>67</v>
      </c>
      <c r="AR179">
        <f>VLOOKUP($B179,$B$2:$AE$13369,COLUMN()*2-81,0)</f>
        <v>1.92</v>
      </c>
      <c r="AS179">
        <f>VLOOKUP($B179,$B$2:$AE$13369,COLUMN()*2-81,0)</f>
        <v>2.25</v>
      </c>
      <c r="AT179">
        <f>VLOOKUP($B179,$B$2:$AE$13369,COLUMN()*2-81,0)</f>
        <v>2.66</v>
      </c>
      <c r="AU179">
        <f>VLOOKUP($B179,$B$2:$AE$13369,COLUMN()*2-81,0)</f>
        <v>2.33</v>
      </c>
      <c r="AV179">
        <f>VLOOKUP($B179,$B$2:$AE$13369,COLUMN()*2-81,0)</f>
        <v>2.21</v>
      </c>
      <c r="AW179">
        <f>VLOOKUP($B179,$B$2:$AE$13369,COLUMN()*2-81,0)</f>
        <v>2.35</v>
      </c>
      <c r="AX179">
        <f>VLOOKUP($B179,$B$2:$AE$13369,COLUMN()*2-81,0)</f>
        <v>2.98</v>
      </c>
      <c r="AY179">
        <f>VLOOKUP($B179,$B$2:$AE$13369,COLUMN()*2-81,0)</f>
        <v>2.73</v>
      </c>
      <c r="AZ179">
        <f>VLOOKUP($B179,$B$2:$AE$13369,COLUMN()*2-81,0)</f>
        <v>2.5</v>
      </c>
      <c r="BA179">
        <f>VLOOKUP($B179,$B$2:$AE$13369,COLUMN()*2-81,0)</f>
        <v>2.2799999999999998</v>
      </c>
      <c r="BB179">
        <f>VLOOKUP($B179,$B$2:$AE$13369,COLUMN()*2-81,0)</f>
        <v>2.1800000000000002</v>
      </c>
      <c r="BC179">
        <f>VLOOKUP($B179,$B$2:$AE$13369,COLUMN()*2-81,0)</f>
        <v>3.02</v>
      </c>
      <c r="BD179">
        <f>MAX(AR179:BC179)</f>
        <v>3.02</v>
      </c>
      <c r="BE179">
        <f>MAX(AF179:AQ179)</f>
        <v>67</v>
      </c>
      <c r="BF179">
        <f>SUM(AR179:BC179)</f>
        <v>29.41</v>
      </c>
      <c r="BG179">
        <f>SUM(AF179:AQ179)</f>
        <v>755</v>
      </c>
      <c r="BH179" t="b">
        <f>OR(AND(BD179-2.5-0.3*(E179-4.5)&gt;0,BE179&gt;44),AND(BG179&gt;399,IFERROR((BF179/BG179)&gt;0.055,FALSE)))</f>
        <v>1</v>
      </c>
      <c r="BI179" t="str">
        <f>A179&amp;E179</f>
        <v>M6</v>
      </c>
      <c r="BJ179" t="str">
        <f>A179&amp;ROUND(E179*2,0)/2&amp;F179</f>
        <v>M6Newcastle</v>
      </c>
    </row>
    <row r="180" spans="1:62" x14ac:dyDescent="0.2">
      <c r="A180" t="s">
        <v>19</v>
      </c>
      <c r="B180">
        <v>372</v>
      </c>
      <c r="C180" t="s">
        <v>160</v>
      </c>
      <c r="D180">
        <v>6.2</v>
      </c>
      <c r="E180">
        <v>6.2</v>
      </c>
      <c r="F180" t="s">
        <v>157</v>
      </c>
      <c r="G180">
        <v>78</v>
      </c>
      <c r="H180">
        <v>3.88</v>
      </c>
      <c r="I180">
        <v>73</v>
      </c>
      <c r="J180">
        <v>4.4400000000000004</v>
      </c>
      <c r="K180">
        <v>71</v>
      </c>
      <c r="L180">
        <v>4.03</v>
      </c>
      <c r="M180">
        <v>70</v>
      </c>
      <c r="N180">
        <v>4.12</v>
      </c>
      <c r="O180">
        <v>69</v>
      </c>
      <c r="P180">
        <v>2.66</v>
      </c>
      <c r="Q180">
        <v>67</v>
      </c>
      <c r="R180">
        <v>3.77</v>
      </c>
      <c r="S180">
        <v>65</v>
      </c>
      <c r="T180">
        <v>2.44</v>
      </c>
      <c r="U180">
        <v>65</v>
      </c>
      <c r="V180">
        <v>3.73</v>
      </c>
      <c r="W180">
        <v>66</v>
      </c>
      <c r="X180">
        <v>3.54</v>
      </c>
      <c r="Y180">
        <v>66</v>
      </c>
      <c r="Z180">
        <v>3.52</v>
      </c>
      <c r="AA180">
        <v>67</v>
      </c>
      <c r="AB180">
        <v>2.64</v>
      </c>
      <c r="AC180">
        <v>66</v>
      </c>
      <c r="AD180">
        <v>4.38</v>
      </c>
      <c r="AE180">
        <v>0.02</v>
      </c>
      <c r="AF180">
        <f>VLOOKUP($B180,$B$2:$AE$13369,COLUMN()*2-58,0)</f>
        <v>78</v>
      </c>
      <c r="AG180">
        <f>VLOOKUP($B180,$B$2:$AE$13369,COLUMN()*2-58,0)</f>
        <v>73</v>
      </c>
      <c r="AH180">
        <f>VLOOKUP($B180,$B$2:$AE$13369,COLUMN()*2-58,0)</f>
        <v>71</v>
      </c>
      <c r="AI180">
        <f>VLOOKUP($B180,$B$2:$AE$13369,COLUMN()*2-58,0)</f>
        <v>70</v>
      </c>
      <c r="AJ180">
        <f>VLOOKUP($B180,$B$2:$AE$13369,COLUMN()*2-58,0)</f>
        <v>69</v>
      </c>
      <c r="AK180">
        <f>VLOOKUP($B180,$B$2:$AE$13369,COLUMN()*2-58,0)</f>
        <v>67</v>
      </c>
      <c r="AL180">
        <f>VLOOKUP($B180,$B$2:$AE$13369,COLUMN()*2-58,0)</f>
        <v>65</v>
      </c>
      <c r="AM180">
        <f>VLOOKUP($B180,$B$2:$AE$13369,COLUMN()*2-58,0)</f>
        <v>65</v>
      </c>
      <c r="AN180">
        <f>VLOOKUP($B180,$B$2:$AE$13369,COLUMN()*2-58,0)</f>
        <v>66</v>
      </c>
      <c r="AO180">
        <f>VLOOKUP($B180,$B$2:$AE$13369,COLUMN()*2-58,0)</f>
        <v>66</v>
      </c>
      <c r="AP180">
        <f>VLOOKUP($B180,$B$2:$AE$13369,COLUMN()*2-58,0)</f>
        <v>67</v>
      </c>
      <c r="AQ180">
        <f>VLOOKUP($B180,$B$2:$AE$13369,COLUMN()*2-58,0)</f>
        <v>66</v>
      </c>
      <c r="AR180">
        <f>VLOOKUP($B180,$B$2:$AE$13369,COLUMN()*2-81,0)</f>
        <v>3.88</v>
      </c>
      <c r="AS180">
        <f>VLOOKUP($B180,$B$2:$AE$13369,COLUMN()*2-81,0)</f>
        <v>4.4400000000000004</v>
      </c>
      <c r="AT180">
        <f>VLOOKUP($B180,$B$2:$AE$13369,COLUMN()*2-81,0)</f>
        <v>4.03</v>
      </c>
      <c r="AU180">
        <f>VLOOKUP($B180,$B$2:$AE$13369,COLUMN()*2-81,0)</f>
        <v>4.12</v>
      </c>
      <c r="AV180">
        <f>VLOOKUP($B180,$B$2:$AE$13369,COLUMN()*2-81,0)</f>
        <v>2.66</v>
      </c>
      <c r="AW180">
        <f>VLOOKUP($B180,$B$2:$AE$13369,COLUMN()*2-81,0)</f>
        <v>3.77</v>
      </c>
      <c r="AX180">
        <f>VLOOKUP($B180,$B$2:$AE$13369,COLUMN()*2-81,0)</f>
        <v>2.44</v>
      </c>
      <c r="AY180">
        <f>VLOOKUP($B180,$B$2:$AE$13369,COLUMN()*2-81,0)</f>
        <v>3.73</v>
      </c>
      <c r="AZ180">
        <f>VLOOKUP($B180,$B$2:$AE$13369,COLUMN()*2-81,0)</f>
        <v>3.54</v>
      </c>
      <c r="BA180">
        <f>VLOOKUP($B180,$B$2:$AE$13369,COLUMN()*2-81,0)</f>
        <v>3.52</v>
      </c>
      <c r="BB180">
        <f>VLOOKUP($B180,$B$2:$AE$13369,COLUMN()*2-81,0)</f>
        <v>2.64</v>
      </c>
      <c r="BC180">
        <f>VLOOKUP($B180,$B$2:$AE$13369,COLUMN()*2-81,0)</f>
        <v>4.38</v>
      </c>
      <c r="BD180">
        <f>MAX(AR180:BC180)</f>
        <v>4.4400000000000004</v>
      </c>
      <c r="BE180">
        <f>MAX(AF180:AQ180)</f>
        <v>78</v>
      </c>
      <c r="BF180">
        <f>SUM(AR180:BC180)</f>
        <v>43.150000000000013</v>
      </c>
      <c r="BG180">
        <f>SUM(AF180:AQ180)</f>
        <v>823</v>
      </c>
      <c r="BH180" t="b">
        <f>OR(AND(BD180-2.5-0.3*(E180-4.5)&gt;0,BE180&gt;44),AND(BG180&gt;399,IFERROR((BF180/BG180)&gt;0.055,FALSE)))</f>
        <v>1</v>
      </c>
      <c r="BI180" t="str">
        <f>A180&amp;E180</f>
        <v>M6.2</v>
      </c>
      <c r="BJ180" t="str">
        <f>A180&amp;ROUND(E180*2,0)/2&amp;F180</f>
        <v>M6Man Utd</v>
      </c>
    </row>
    <row r="181" spans="1:62" x14ac:dyDescent="0.2">
      <c r="A181" t="s">
        <v>19</v>
      </c>
      <c r="B181">
        <v>329</v>
      </c>
      <c r="C181" t="s">
        <v>140</v>
      </c>
      <c r="D181">
        <v>6.2</v>
      </c>
      <c r="E181">
        <v>6.2</v>
      </c>
      <c r="F181" t="s">
        <v>135</v>
      </c>
      <c r="G181">
        <v>79</v>
      </c>
      <c r="H181">
        <v>3.46</v>
      </c>
      <c r="I181">
        <v>76</v>
      </c>
      <c r="J181">
        <v>3.15</v>
      </c>
      <c r="K181">
        <v>75</v>
      </c>
      <c r="L181">
        <v>3.44</v>
      </c>
      <c r="M181">
        <v>75</v>
      </c>
      <c r="N181">
        <v>2.74</v>
      </c>
      <c r="O181">
        <v>74</v>
      </c>
      <c r="P181">
        <v>2.94</v>
      </c>
      <c r="Q181">
        <v>73</v>
      </c>
      <c r="R181">
        <v>3.14</v>
      </c>
      <c r="S181">
        <v>72</v>
      </c>
      <c r="T181">
        <v>3.33</v>
      </c>
      <c r="U181">
        <v>70</v>
      </c>
      <c r="V181">
        <v>2.68</v>
      </c>
      <c r="W181">
        <v>70</v>
      </c>
      <c r="X181">
        <v>3.67</v>
      </c>
      <c r="Y181">
        <v>70</v>
      </c>
      <c r="Z181">
        <v>2.98</v>
      </c>
      <c r="AA181">
        <v>72</v>
      </c>
      <c r="AB181">
        <v>3.25</v>
      </c>
      <c r="AC181">
        <v>73</v>
      </c>
      <c r="AD181">
        <v>3.02</v>
      </c>
      <c r="AE181">
        <v>0</v>
      </c>
      <c r="AF181">
        <f>VLOOKUP($B181,$B$2:$AE$13369,COLUMN()*2-58,0)</f>
        <v>79</v>
      </c>
      <c r="AG181">
        <f>VLOOKUP($B181,$B$2:$AE$13369,COLUMN()*2-58,0)</f>
        <v>76</v>
      </c>
      <c r="AH181">
        <f>VLOOKUP($B181,$B$2:$AE$13369,COLUMN()*2-58,0)</f>
        <v>75</v>
      </c>
      <c r="AI181">
        <f>VLOOKUP($B181,$B$2:$AE$13369,COLUMN()*2-58,0)</f>
        <v>75</v>
      </c>
      <c r="AJ181">
        <f>VLOOKUP($B181,$B$2:$AE$13369,COLUMN()*2-58,0)</f>
        <v>74</v>
      </c>
      <c r="AK181">
        <f>VLOOKUP($B181,$B$2:$AE$13369,COLUMN()*2-58,0)</f>
        <v>73</v>
      </c>
      <c r="AL181">
        <f>VLOOKUP($B181,$B$2:$AE$13369,COLUMN()*2-58,0)</f>
        <v>72</v>
      </c>
      <c r="AM181">
        <f>VLOOKUP($B181,$B$2:$AE$13369,COLUMN()*2-58,0)</f>
        <v>70</v>
      </c>
      <c r="AN181">
        <f>VLOOKUP($B181,$B$2:$AE$13369,COLUMN()*2-58,0)</f>
        <v>70</v>
      </c>
      <c r="AO181">
        <f>VLOOKUP($B181,$B$2:$AE$13369,COLUMN()*2-58,0)</f>
        <v>70</v>
      </c>
      <c r="AP181">
        <f>VLOOKUP($B181,$B$2:$AE$13369,COLUMN()*2-58,0)</f>
        <v>72</v>
      </c>
      <c r="AQ181">
        <f>VLOOKUP($B181,$B$2:$AE$13369,COLUMN()*2-58,0)</f>
        <v>73</v>
      </c>
      <c r="AR181">
        <f>VLOOKUP($B181,$B$2:$AE$13369,COLUMN()*2-81,0)</f>
        <v>3.46</v>
      </c>
      <c r="AS181">
        <f>VLOOKUP($B181,$B$2:$AE$13369,COLUMN()*2-81,0)</f>
        <v>3.15</v>
      </c>
      <c r="AT181">
        <f>VLOOKUP($B181,$B$2:$AE$13369,COLUMN()*2-81,0)</f>
        <v>3.44</v>
      </c>
      <c r="AU181">
        <f>VLOOKUP($B181,$B$2:$AE$13369,COLUMN()*2-81,0)</f>
        <v>2.74</v>
      </c>
      <c r="AV181">
        <f>VLOOKUP($B181,$B$2:$AE$13369,COLUMN()*2-81,0)</f>
        <v>2.94</v>
      </c>
      <c r="AW181">
        <f>VLOOKUP($B181,$B$2:$AE$13369,COLUMN()*2-81,0)</f>
        <v>3.14</v>
      </c>
      <c r="AX181">
        <f>VLOOKUP($B181,$B$2:$AE$13369,COLUMN()*2-81,0)</f>
        <v>3.33</v>
      </c>
      <c r="AY181">
        <f>VLOOKUP($B181,$B$2:$AE$13369,COLUMN()*2-81,0)</f>
        <v>2.68</v>
      </c>
      <c r="AZ181">
        <f>VLOOKUP($B181,$B$2:$AE$13369,COLUMN()*2-81,0)</f>
        <v>3.67</v>
      </c>
      <c r="BA181">
        <f>VLOOKUP($B181,$B$2:$AE$13369,COLUMN()*2-81,0)</f>
        <v>2.98</v>
      </c>
      <c r="BB181">
        <f>VLOOKUP($B181,$B$2:$AE$13369,COLUMN()*2-81,0)</f>
        <v>3.25</v>
      </c>
      <c r="BC181">
        <f>VLOOKUP($B181,$B$2:$AE$13369,COLUMN()*2-81,0)</f>
        <v>3.02</v>
      </c>
      <c r="BD181">
        <f>MAX(AR181:BC181)</f>
        <v>3.67</v>
      </c>
      <c r="BE181">
        <f>MAX(AF181:AQ181)</f>
        <v>79</v>
      </c>
      <c r="BF181">
        <f>SUM(AR181:BC181)</f>
        <v>37.800000000000004</v>
      </c>
      <c r="BG181">
        <f>SUM(AF181:AQ181)</f>
        <v>879</v>
      </c>
      <c r="BH181" t="b">
        <f>OR(AND(BD181-2.5-0.3*(E181-4.5)&gt;0,BE181&gt;44),AND(BG181&gt;399,IFERROR((BF181/BG181)&gt;0.055,FALSE)))</f>
        <v>1</v>
      </c>
      <c r="BI181" t="str">
        <f>A181&amp;E181</f>
        <v>M6.2</v>
      </c>
      <c r="BJ181" t="str">
        <f>A181&amp;ROUND(E181*2,0)/2&amp;F181</f>
        <v>M6Liverpool</v>
      </c>
    </row>
    <row r="182" spans="1:62" x14ac:dyDescent="0.2">
      <c r="A182" t="s">
        <v>19</v>
      </c>
      <c r="B182">
        <v>394</v>
      </c>
      <c r="C182" t="s">
        <v>165</v>
      </c>
      <c r="D182">
        <v>6.2</v>
      </c>
      <c r="E182">
        <v>6.2</v>
      </c>
      <c r="F182" t="s">
        <v>164</v>
      </c>
      <c r="G182">
        <v>90</v>
      </c>
      <c r="H182">
        <v>2.83</v>
      </c>
      <c r="I182">
        <v>88</v>
      </c>
      <c r="J182">
        <v>2.9</v>
      </c>
      <c r="K182">
        <v>85</v>
      </c>
      <c r="L182">
        <v>3.42</v>
      </c>
      <c r="M182">
        <v>82</v>
      </c>
      <c r="N182">
        <v>2.76</v>
      </c>
      <c r="O182">
        <v>81</v>
      </c>
      <c r="P182">
        <v>2.66</v>
      </c>
      <c r="Q182">
        <v>79</v>
      </c>
      <c r="R182">
        <v>2.71</v>
      </c>
      <c r="S182">
        <v>80</v>
      </c>
      <c r="T182">
        <v>3.48</v>
      </c>
      <c r="U182">
        <v>79</v>
      </c>
      <c r="V182">
        <v>3.06</v>
      </c>
      <c r="W182">
        <v>77</v>
      </c>
      <c r="X182">
        <v>2.75</v>
      </c>
      <c r="Y182">
        <v>77</v>
      </c>
      <c r="Z182">
        <v>2.5099999999999998</v>
      </c>
      <c r="AA182">
        <v>77</v>
      </c>
      <c r="AB182">
        <v>2.42</v>
      </c>
      <c r="AC182">
        <v>80</v>
      </c>
      <c r="AD182">
        <v>3.32</v>
      </c>
      <c r="AE182">
        <v>0</v>
      </c>
      <c r="AF182">
        <f>VLOOKUP($B182,$B$2:$AE$13369,COLUMN()*2-58,0)</f>
        <v>90</v>
      </c>
      <c r="AG182">
        <f>VLOOKUP($B182,$B$2:$AE$13369,COLUMN()*2-58,0)</f>
        <v>88</v>
      </c>
      <c r="AH182">
        <f>VLOOKUP($B182,$B$2:$AE$13369,COLUMN()*2-58,0)</f>
        <v>85</v>
      </c>
      <c r="AI182">
        <f>VLOOKUP($B182,$B$2:$AE$13369,COLUMN()*2-58,0)</f>
        <v>82</v>
      </c>
      <c r="AJ182">
        <f>VLOOKUP($B182,$B$2:$AE$13369,COLUMN()*2-58,0)</f>
        <v>81</v>
      </c>
      <c r="AK182">
        <f>VLOOKUP($B182,$B$2:$AE$13369,COLUMN()*2-58,0)</f>
        <v>79</v>
      </c>
      <c r="AL182">
        <f>VLOOKUP($B182,$B$2:$AE$13369,COLUMN()*2-58,0)</f>
        <v>80</v>
      </c>
      <c r="AM182">
        <f>VLOOKUP($B182,$B$2:$AE$13369,COLUMN()*2-58,0)</f>
        <v>79</v>
      </c>
      <c r="AN182">
        <f>VLOOKUP($B182,$B$2:$AE$13369,COLUMN()*2-58,0)</f>
        <v>77</v>
      </c>
      <c r="AO182">
        <f>VLOOKUP($B182,$B$2:$AE$13369,COLUMN()*2-58,0)</f>
        <v>77</v>
      </c>
      <c r="AP182">
        <f>VLOOKUP($B182,$B$2:$AE$13369,COLUMN()*2-58,0)</f>
        <v>77</v>
      </c>
      <c r="AQ182">
        <f>VLOOKUP($B182,$B$2:$AE$13369,COLUMN()*2-58,0)</f>
        <v>80</v>
      </c>
      <c r="AR182">
        <f>VLOOKUP($B182,$B$2:$AE$13369,COLUMN()*2-81,0)</f>
        <v>2.83</v>
      </c>
      <c r="AS182">
        <f>VLOOKUP($B182,$B$2:$AE$13369,COLUMN()*2-81,0)</f>
        <v>2.9</v>
      </c>
      <c r="AT182">
        <f>VLOOKUP($B182,$B$2:$AE$13369,COLUMN()*2-81,0)</f>
        <v>3.42</v>
      </c>
      <c r="AU182">
        <f>VLOOKUP($B182,$B$2:$AE$13369,COLUMN()*2-81,0)</f>
        <v>2.76</v>
      </c>
      <c r="AV182">
        <f>VLOOKUP($B182,$B$2:$AE$13369,COLUMN()*2-81,0)</f>
        <v>2.66</v>
      </c>
      <c r="AW182">
        <f>VLOOKUP($B182,$B$2:$AE$13369,COLUMN()*2-81,0)</f>
        <v>2.71</v>
      </c>
      <c r="AX182">
        <f>VLOOKUP($B182,$B$2:$AE$13369,COLUMN()*2-81,0)</f>
        <v>3.48</v>
      </c>
      <c r="AY182">
        <f>VLOOKUP($B182,$B$2:$AE$13369,COLUMN()*2-81,0)</f>
        <v>3.06</v>
      </c>
      <c r="AZ182">
        <f>VLOOKUP($B182,$B$2:$AE$13369,COLUMN()*2-81,0)</f>
        <v>2.75</v>
      </c>
      <c r="BA182">
        <f>VLOOKUP($B182,$B$2:$AE$13369,COLUMN()*2-81,0)</f>
        <v>2.5099999999999998</v>
      </c>
      <c r="BB182">
        <f>VLOOKUP($B182,$B$2:$AE$13369,COLUMN()*2-81,0)</f>
        <v>2.42</v>
      </c>
      <c r="BC182">
        <f>VLOOKUP($B182,$B$2:$AE$13369,COLUMN()*2-81,0)</f>
        <v>3.32</v>
      </c>
      <c r="BD182">
        <f>MAX(AR182:BC182)</f>
        <v>3.48</v>
      </c>
      <c r="BE182">
        <f>MAX(AF182:AQ182)</f>
        <v>90</v>
      </c>
      <c r="BF182">
        <f>SUM(AR182:BC182)</f>
        <v>34.82</v>
      </c>
      <c r="BG182">
        <f>SUM(AF182:AQ182)</f>
        <v>975</v>
      </c>
      <c r="BH182" t="b">
        <f>OR(AND(BD182-2.5-0.3*(E182-4.5)&gt;0,BE182&gt;44),AND(BG182&gt;399,IFERROR((BF182/BG182)&gt;0.055,FALSE)))</f>
        <v>1</v>
      </c>
      <c r="BI182" t="str">
        <f>A182&amp;E182</f>
        <v>M6.2</v>
      </c>
      <c r="BJ182" t="str">
        <f>A182&amp;ROUND(E182*2,0)/2&amp;F182</f>
        <v>M6Newcastle</v>
      </c>
    </row>
    <row r="183" spans="1:62" x14ac:dyDescent="0.2">
      <c r="A183" t="s">
        <v>19</v>
      </c>
      <c r="B183">
        <v>525</v>
      </c>
      <c r="C183" t="s">
        <v>195</v>
      </c>
      <c r="D183">
        <v>6.2</v>
      </c>
      <c r="E183">
        <v>6.2</v>
      </c>
      <c r="F183" t="s">
        <v>163</v>
      </c>
      <c r="G183">
        <v>0</v>
      </c>
      <c r="H183">
        <v>0</v>
      </c>
      <c r="I183">
        <v>0</v>
      </c>
      <c r="J183">
        <v>0</v>
      </c>
      <c r="K183">
        <v>73</v>
      </c>
      <c r="L183">
        <v>3.04</v>
      </c>
      <c r="M183">
        <v>71</v>
      </c>
      <c r="N183">
        <v>2.83</v>
      </c>
      <c r="O183">
        <v>71</v>
      </c>
      <c r="P183">
        <v>3.43</v>
      </c>
      <c r="Q183">
        <v>70</v>
      </c>
      <c r="R183">
        <v>3.87</v>
      </c>
      <c r="S183">
        <v>70</v>
      </c>
      <c r="T183">
        <v>3.08</v>
      </c>
      <c r="U183">
        <v>68</v>
      </c>
      <c r="V183">
        <v>3.32</v>
      </c>
      <c r="W183">
        <v>70</v>
      </c>
      <c r="X183">
        <v>3.55</v>
      </c>
      <c r="Y183">
        <v>70</v>
      </c>
      <c r="Z183">
        <v>2.83</v>
      </c>
      <c r="AA183">
        <v>71</v>
      </c>
      <c r="AB183">
        <v>2.36</v>
      </c>
      <c r="AC183">
        <v>71</v>
      </c>
      <c r="AD183">
        <v>3.52</v>
      </c>
      <c r="AE183">
        <v>0</v>
      </c>
      <c r="AF183">
        <f>VLOOKUP($B183,$B$2:$AE$13369,COLUMN()*2-58,0)</f>
        <v>0</v>
      </c>
      <c r="AG183">
        <f>VLOOKUP($B183,$B$2:$AE$13369,COLUMN()*2-58,0)</f>
        <v>0</v>
      </c>
      <c r="AH183">
        <f>VLOOKUP($B183,$B$2:$AE$13369,COLUMN()*2-58,0)</f>
        <v>73</v>
      </c>
      <c r="AI183">
        <f>VLOOKUP($B183,$B$2:$AE$13369,COLUMN()*2-58,0)</f>
        <v>71</v>
      </c>
      <c r="AJ183">
        <f>VLOOKUP($B183,$B$2:$AE$13369,COLUMN()*2-58,0)</f>
        <v>71</v>
      </c>
      <c r="AK183">
        <f>VLOOKUP($B183,$B$2:$AE$13369,COLUMN()*2-58,0)</f>
        <v>70</v>
      </c>
      <c r="AL183">
        <f>VLOOKUP($B183,$B$2:$AE$13369,COLUMN()*2-58,0)</f>
        <v>70</v>
      </c>
      <c r="AM183">
        <f>VLOOKUP($B183,$B$2:$AE$13369,COLUMN()*2-58,0)</f>
        <v>68</v>
      </c>
      <c r="AN183">
        <f>VLOOKUP($B183,$B$2:$AE$13369,COLUMN()*2-58,0)</f>
        <v>70</v>
      </c>
      <c r="AO183">
        <f>VLOOKUP($B183,$B$2:$AE$13369,COLUMN()*2-58,0)</f>
        <v>70</v>
      </c>
      <c r="AP183">
        <f>VLOOKUP($B183,$B$2:$AE$13369,COLUMN()*2-58,0)</f>
        <v>71</v>
      </c>
      <c r="AQ183">
        <f>VLOOKUP($B183,$B$2:$AE$13369,COLUMN()*2-58,0)</f>
        <v>71</v>
      </c>
      <c r="AR183">
        <f>VLOOKUP($B183,$B$2:$AE$13369,COLUMN()*2-81,0)</f>
        <v>0</v>
      </c>
      <c r="AS183">
        <f>VLOOKUP($B183,$B$2:$AE$13369,COLUMN()*2-81,0)</f>
        <v>0</v>
      </c>
      <c r="AT183">
        <f>VLOOKUP($B183,$B$2:$AE$13369,COLUMN()*2-81,0)</f>
        <v>3.04</v>
      </c>
      <c r="AU183">
        <f>VLOOKUP($B183,$B$2:$AE$13369,COLUMN()*2-81,0)</f>
        <v>2.83</v>
      </c>
      <c r="AV183">
        <f>VLOOKUP($B183,$B$2:$AE$13369,COLUMN()*2-81,0)</f>
        <v>3.43</v>
      </c>
      <c r="AW183">
        <f>VLOOKUP($B183,$B$2:$AE$13369,COLUMN()*2-81,0)</f>
        <v>3.87</v>
      </c>
      <c r="AX183">
        <f>VLOOKUP($B183,$B$2:$AE$13369,COLUMN()*2-81,0)</f>
        <v>3.08</v>
      </c>
      <c r="AY183">
        <f>VLOOKUP($B183,$B$2:$AE$13369,COLUMN()*2-81,0)</f>
        <v>3.32</v>
      </c>
      <c r="AZ183">
        <f>VLOOKUP($B183,$B$2:$AE$13369,COLUMN()*2-81,0)</f>
        <v>3.55</v>
      </c>
      <c r="BA183">
        <f>VLOOKUP($B183,$B$2:$AE$13369,COLUMN()*2-81,0)</f>
        <v>2.83</v>
      </c>
      <c r="BB183">
        <f>VLOOKUP($B183,$B$2:$AE$13369,COLUMN()*2-81,0)</f>
        <v>2.36</v>
      </c>
      <c r="BC183">
        <f>VLOOKUP($B183,$B$2:$AE$13369,COLUMN()*2-81,0)</f>
        <v>3.52</v>
      </c>
      <c r="BD183">
        <f>MAX(AR183:BC183)</f>
        <v>3.87</v>
      </c>
      <c r="BE183">
        <f>MAX(AF183:AQ183)</f>
        <v>73</v>
      </c>
      <c r="BF183">
        <f>SUM(AR183:BC183)</f>
        <v>31.830000000000002</v>
      </c>
      <c r="BG183">
        <f>SUM(AF183:AQ183)</f>
        <v>705</v>
      </c>
      <c r="BH183" t="b">
        <f>OR(AND(BD183-2.5-0.3*(E183-4.5)&gt;0,BE183&gt;44),AND(BG183&gt;399,IFERROR((BF183/BG183)&gt;0.055,FALSE)))</f>
        <v>1</v>
      </c>
      <c r="BI183" t="str">
        <f>A183&amp;E183</f>
        <v>M6.2</v>
      </c>
      <c r="BJ183" t="str">
        <f>A183&amp;ROUND(E183*2,0)/2&amp;F183</f>
        <v>M6West Ham</v>
      </c>
    </row>
    <row r="184" spans="1:62" x14ac:dyDescent="0.2">
      <c r="A184" t="s">
        <v>19</v>
      </c>
      <c r="B184">
        <v>492</v>
      </c>
      <c r="C184" t="s">
        <v>369</v>
      </c>
      <c r="D184">
        <v>6.3</v>
      </c>
      <c r="E184">
        <v>6.3</v>
      </c>
      <c r="F184" t="s">
        <v>62</v>
      </c>
      <c r="G184">
        <v>79</v>
      </c>
      <c r="H184">
        <v>3.58</v>
      </c>
      <c r="I184">
        <v>76</v>
      </c>
      <c r="J184">
        <v>4.09</v>
      </c>
      <c r="K184">
        <v>75</v>
      </c>
      <c r="L184">
        <v>2.57</v>
      </c>
      <c r="M184">
        <v>73</v>
      </c>
      <c r="N184">
        <v>3.6</v>
      </c>
      <c r="O184">
        <v>71</v>
      </c>
      <c r="P184">
        <v>3.13</v>
      </c>
      <c r="Q184">
        <v>70</v>
      </c>
      <c r="R184">
        <v>3.18</v>
      </c>
      <c r="S184">
        <v>70</v>
      </c>
      <c r="T184">
        <v>3.56</v>
      </c>
      <c r="U184">
        <v>70</v>
      </c>
      <c r="V184">
        <v>2.89</v>
      </c>
      <c r="W184">
        <v>71</v>
      </c>
      <c r="X184">
        <v>3.1</v>
      </c>
      <c r="Y184">
        <v>70</v>
      </c>
      <c r="Z184">
        <v>3.92</v>
      </c>
      <c r="AA184">
        <v>68</v>
      </c>
      <c r="AB184">
        <v>3.38</v>
      </c>
      <c r="AC184">
        <v>71</v>
      </c>
      <c r="AD184">
        <v>2.46</v>
      </c>
      <c r="AE184">
        <v>0.01</v>
      </c>
      <c r="AF184">
        <f>VLOOKUP($B184,$B$2:$AE$13369,COLUMN()*2-58,0)</f>
        <v>79</v>
      </c>
      <c r="AG184">
        <f>VLOOKUP($B184,$B$2:$AE$13369,COLUMN()*2-58,0)</f>
        <v>76</v>
      </c>
      <c r="AH184">
        <f>VLOOKUP($B184,$B$2:$AE$13369,COLUMN()*2-58,0)</f>
        <v>75</v>
      </c>
      <c r="AI184">
        <f>VLOOKUP($B184,$B$2:$AE$13369,COLUMN()*2-58,0)</f>
        <v>73</v>
      </c>
      <c r="AJ184">
        <f>VLOOKUP($B184,$B$2:$AE$13369,COLUMN()*2-58,0)</f>
        <v>71</v>
      </c>
      <c r="AK184">
        <f>VLOOKUP($B184,$B$2:$AE$13369,COLUMN()*2-58,0)</f>
        <v>70</v>
      </c>
      <c r="AL184">
        <f>VLOOKUP($B184,$B$2:$AE$13369,COLUMN()*2-58,0)</f>
        <v>70</v>
      </c>
      <c r="AM184">
        <f>VLOOKUP($B184,$B$2:$AE$13369,COLUMN()*2-58,0)</f>
        <v>70</v>
      </c>
      <c r="AN184">
        <f>VLOOKUP($B184,$B$2:$AE$13369,COLUMN()*2-58,0)</f>
        <v>71</v>
      </c>
      <c r="AO184">
        <f>VLOOKUP($B184,$B$2:$AE$13369,COLUMN()*2-58,0)</f>
        <v>70</v>
      </c>
      <c r="AP184">
        <f>VLOOKUP($B184,$B$2:$AE$13369,COLUMN()*2-58,0)</f>
        <v>68</v>
      </c>
      <c r="AQ184">
        <f>VLOOKUP($B184,$B$2:$AE$13369,COLUMN()*2-58,0)</f>
        <v>71</v>
      </c>
      <c r="AR184">
        <f>VLOOKUP($B184,$B$2:$AE$13369,COLUMN()*2-81,0)</f>
        <v>3.58</v>
      </c>
      <c r="AS184">
        <f>VLOOKUP($B184,$B$2:$AE$13369,COLUMN()*2-81,0)</f>
        <v>4.09</v>
      </c>
      <c r="AT184">
        <f>VLOOKUP($B184,$B$2:$AE$13369,COLUMN()*2-81,0)</f>
        <v>2.57</v>
      </c>
      <c r="AU184">
        <f>VLOOKUP($B184,$B$2:$AE$13369,COLUMN()*2-81,0)</f>
        <v>3.6</v>
      </c>
      <c r="AV184">
        <f>VLOOKUP($B184,$B$2:$AE$13369,COLUMN()*2-81,0)</f>
        <v>3.13</v>
      </c>
      <c r="AW184">
        <f>VLOOKUP($B184,$B$2:$AE$13369,COLUMN()*2-81,0)</f>
        <v>3.18</v>
      </c>
      <c r="AX184">
        <f>VLOOKUP($B184,$B$2:$AE$13369,COLUMN()*2-81,0)</f>
        <v>3.56</v>
      </c>
      <c r="AY184">
        <f>VLOOKUP($B184,$B$2:$AE$13369,COLUMN()*2-81,0)</f>
        <v>2.89</v>
      </c>
      <c r="AZ184">
        <f>VLOOKUP($B184,$B$2:$AE$13369,COLUMN()*2-81,0)</f>
        <v>3.1</v>
      </c>
      <c r="BA184">
        <f>VLOOKUP($B184,$B$2:$AE$13369,COLUMN()*2-81,0)</f>
        <v>3.92</v>
      </c>
      <c r="BB184">
        <f>VLOOKUP($B184,$B$2:$AE$13369,COLUMN()*2-81,0)</f>
        <v>3.38</v>
      </c>
      <c r="BC184">
        <f>VLOOKUP($B184,$B$2:$AE$13369,COLUMN()*2-81,0)</f>
        <v>2.46</v>
      </c>
      <c r="BD184">
        <f>MAX(AR184:BC184)</f>
        <v>4.09</v>
      </c>
      <c r="BE184">
        <f>MAX(AF184:AQ184)</f>
        <v>79</v>
      </c>
      <c r="BF184">
        <f>SUM(AR184:BC184)</f>
        <v>39.46</v>
      </c>
      <c r="BG184">
        <f>SUM(AF184:AQ184)</f>
        <v>864</v>
      </c>
      <c r="BH184" t="b">
        <f>OR(AND(BD184-2.5-0.3*(E184-4.5)&gt;0,BE184&gt;44),AND(BG184&gt;399,IFERROR((BF184/BG184)&gt;0.055,FALSE)))</f>
        <v>1</v>
      </c>
      <c r="BI184" t="str">
        <f>A184&amp;E184</f>
        <v>M6.3</v>
      </c>
      <c r="BJ184" t="str">
        <f>A184&amp;ROUND(E184*2,0)/2&amp;F184</f>
        <v>M6.5Spurs</v>
      </c>
    </row>
    <row r="185" spans="1:62" x14ac:dyDescent="0.2">
      <c r="A185" t="s">
        <v>19</v>
      </c>
      <c r="B185">
        <v>433</v>
      </c>
      <c r="C185" t="s">
        <v>173</v>
      </c>
      <c r="D185">
        <v>6.3</v>
      </c>
      <c r="E185">
        <v>6.3</v>
      </c>
      <c r="F185" t="s">
        <v>40</v>
      </c>
      <c r="G185">
        <v>34</v>
      </c>
      <c r="H185">
        <v>1.79</v>
      </c>
      <c r="I185">
        <v>69</v>
      </c>
      <c r="J185">
        <v>2.96</v>
      </c>
      <c r="K185">
        <v>77</v>
      </c>
      <c r="L185">
        <v>2.6</v>
      </c>
      <c r="M185">
        <v>74</v>
      </c>
      <c r="N185">
        <v>4.0599999999999996</v>
      </c>
      <c r="O185">
        <v>74</v>
      </c>
      <c r="P185">
        <v>2.4900000000000002</v>
      </c>
      <c r="Q185">
        <v>73</v>
      </c>
      <c r="R185">
        <v>2.92</v>
      </c>
      <c r="S185">
        <v>72</v>
      </c>
      <c r="T185">
        <v>3.28</v>
      </c>
      <c r="U185">
        <v>73</v>
      </c>
      <c r="V185">
        <v>3.09</v>
      </c>
      <c r="W185">
        <v>71</v>
      </c>
      <c r="X185">
        <v>3.21</v>
      </c>
      <c r="Y185">
        <v>71</v>
      </c>
      <c r="Z185">
        <v>3.17</v>
      </c>
      <c r="AA185">
        <v>71</v>
      </c>
      <c r="AB185">
        <v>3.23</v>
      </c>
      <c r="AC185">
        <v>71</v>
      </c>
      <c r="AD185">
        <v>2.81</v>
      </c>
      <c r="AE185">
        <v>0</v>
      </c>
      <c r="AF185">
        <f>VLOOKUP($B185,$B$2:$AE$13369,COLUMN()*2-58,0)</f>
        <v>34</v>
      </c>
      <c r="AG185">
        <f>VLOOKUP($B185,$B$2:$AE$13369,COLUMN()*2-58,0)</f>
        <v>69</v>
      </c>
      <c r="AH185">
        <f>VLOOKUP($B185,$B$2:$AE$13369,COLUMN()*2-58,0)</f>
        <v>77</v>
      </c>
      <c r="AI185">
        <f>VLOOKUP($B185,$B$2:$AE$13369,COLUMN()*2-58,0)</f>
        <v>74</v>
      </c>
      <c r="AJ185">
        <f>VLOOKUP($B185,$B$2:$AE$13369,COLUMN()*2-58,0)</f>
        <v>74</v>
      </c>
      <c r="AK185">
        <f>VLOOKUP($B185,$B$2:$AE$13369,COLUMN()*2-58,0)</f>
        <v>73</v>
      </c>
      <c r="AL185">
        <f>VLOOKUP($B185,$B$2:$AE$13369,COLUMN()*2-58,0)</f>
        <v>72</v>
      </c>
      <c r="AM185">
        <f>VLOOKUP($B185,$B$2:$AE$13369,COLUMN()*2-58,0)</f>
        <v>73</v>
      </c>
      <c r="AN185">
        <f>VLOOKUP($B185,$B$2:$AE$13369,COLUMN()*2-58,0)</f>
        <v>71</v>
      </c>
      <c r="AO185">
        <f>VLOOKUP($B185,$B$2:$AE$13369,COLUMN()*2-58,0)</f>
        <v>71</v>
      </c>
      <c r="AP185">
        <f>VLOOKUP($B185,$B$2:$AE$13369,COLUMN()*2-58,0)</f>
        <v>71</v>
      </c>
      <c r="AQ185">
        <f>VLOOKUP($B185,$B$2:$AE$13369,COLUMN()*2-58,0)</f>
        <v>71</v>
      </c>
      <c r="AR185">
        <f>VLOOKUP($B185,$B$2:$AE$13369,COLUMN()*2-81,0)</f>
        <v>1.79</v>
      </c>
      <c r="AS185">
        <f>VLOOKUP($B185,$B$2:$AE$13369,COLUMN()*2-81,0)</f>
        <v>2.96</v>
      </c>
      <c r="AT185">
        <f>VLOOKUP($B185,$B$2:$AE$13369,COLUMN()*2-81,0)</f>
        <v>2.6</v>
      </c>
      <c r="AU185">
        <f>VLOOKUP($B185,$B$2:$AE$13369,COLUMN()*2-81,0)</f>
        <v>4.0599999999999996</v>
      </c>
      <c r="AV185">
        <f>VLOOKUP($B185,$B$2:$AE$13369,COLUMN()*2-81,0)</f>
        <v>2.4900000000000002</v>
      </c>
      <c r="AW185">
        <f>VLOOKUP($B185,$B$2:$AE$13369,COLUMN()*2-81,0)</f>
        <v>2.92</v>
      </c>
      <c r="AX185">
        <f>VLOOKUP($B185,$B$2:$AE$13369,COLUMN()*2-81,0)</f>
        <v>3.28</v>
      </c>
      <c r="AY185">
        <f>VLOOKUP($B185,$B$2:$AE$13369,COLUMN()*2-81,0)</f>
        <v>3.09</v>
      </c>
      <c r="AZ185">
        <f>VLOOKUP($B185,$B$2:$AE$13369,COLUMN()*2-81,0)</f>
        <v>3.21</v>
      </c>
      <c r="BA185">
        <f>VLOOKUP($B185,$B$2:$AE$13369,COLUMN()*2-81,0)</f>
        <v>3.17</v>
      </c>
      <c r="BB185">
        <f>VLOOKUP($B185,$B$2:$AE$13369,COLUMN()*2-81,0)</f>
        <v>3.23</v>
      </c>
      <c r="BC185">
        <f>VLOOKUP($B185,$B$2:$AE$13369,COLUMN()*2-81,0)</f>
        <v>2.81</v>
      </c>
      <c r="BD185">
        <f>MAX(AR185:BC185)</f>
        <v>4.0599999999999996</v>
      </c>
      <c r="BE185">
        <f>MAX(AF185:AQ185)</f>
        <v>77</v>
      </c>
      <c r="BF185">
        <f>SUM(AR185:BC185)</f>
        <v>35.61</v>
      </c>
      <c r="BG185">
        <f>SUM(AF185:AQ185)</f>
        <v>830</v>
      </c>
      <c r="BH185" t="b">
        <f>OR(AND(BD185-2.5-0.3*(E185-4.5)&gt;0,BE185&gt;44),AND(BG185&gt;399,IFERROR((BF185/BG185)&gt;0.055,FALSE)))</f>
        <v>1</v>
      </c>
      <c r="BI185" t="str">
        <f>A185&amp;E185</f>
        <v>M6.3</v>
      </c>
      <c r="BJ185" t="str">
        <f>A185&amp;ROUND(E185*2,0)/2&amp;F185</f>
        <v>M6.5Nott'm Forest</v>
      </c>
    </row>
    <row r="186" spans="1:62" x14ac:dyDescent="0.2">
      <c r="A186" t="s">
        <v>19</v>
      </c>
      <c r="B186">
        <v>16</v>
      </c>
      <c r="C186" t="s">
        <v>32</v>
      </c>
      <c r="D186">
        <v>6.3</v>
      </c>
      <c r="E186">
        <v>6.3</v>
      </c>
      <c r="F186" t="s">
        <v>20</v>
      </c>
      <c r="G186">
        <v>87</v>
      </c>
      <c r="H186">
        <v>2.94</v>
      </c>
      <c r="I186">
        <v>85</v>
      </c>
      <c r="J186">
        <v>2.78</v>
      </c>
      <c r="K186">
        <v>83</v>
      </c>
      <c r="L186">
        <v>3.15</v>
      </c>
      <c r="M186">
        <v>79</v>
      </c>
      <c r="N186">
        <v>2.79</v>
      </c>
      <c r="O186">
        <v>78</v>
      </c>
      <c r="P186">
        <v>2.87</v>
      </c>
      <c r="Q186">
        <v>79</v>
      </c>
      <c r="R186">
        <v>2.66</v>
      </c>
      <c r="S186">
        <v>77</v>
      </c>
      <c r="T186">
        <v>3.04</v>
      </c>
      <c r="U186">
        <v>76</v>
      </c>
      <c r="V186">
        <v>2.56</v>
      </c>
      <c r="W186">
        <v>75</v>
      </c>
      <c r="X186">
        <v>3.2</v>
      </c>
      <c r="Y186">
        <v>76</v>
      </c>
      <c r="Z186">
        <v>2.62</v>
      </c>
      <c r="AA186">
        <v>74</v>
      </c>
      <c r="AB186">
        <v>2.46</v>
      </c>
      <c r="AC186">
        <v>77</v>
      </c>
      <c r="AD186">
        <v>2.75</v>
      </c>
      <c r="AE186">
        <v>0</v>
      </c>
      <c r="AF186">
        <f>VLOOKUP($B186,$B$2:$AE$13369,COLUMN()*2-58,0)</f>
        <v>87</v>
      </c>
      <c r="AG186">
        <f>VLOOKUP($B186,$B$2:$AE$13369,COLUMN()*2-58,0)</f>
        <v>85</v>
      </c>
      <c r="AH186">
        <f>VLOOKUP($B186,$B$2:$AE$13369,COLUMN()*2-58,0)</f>
        <v>83</v>
      </c>
      <c r="AI186">
        <f>VLOOKUP($B186,$B$2:$AE$13369,COLUMN()*2-58,0)</f>
        <v>79</v>
      </c>
      <c r="AJ186">
        <f>VLOOKUP($B186,$B$2:$AE$13369,COLUMN()*2-58,0)</f>
        <v>78</v>
      </c>
      <c r="AK186">
        <f>VLOOKUP($B186,$B$2:$AE$13369,COLUMN()*2-58,0)</f>
        <v>79</v>
      </c>
      <c r="AL186">
        <f>VLOOKUP($B186,$B$2:$AE$13369,COLUMN()*2-58,0)</f>
        <v>77</v>
      </c>
      <c r="AM186">
        <f>VLOOKUP($B186,$B$2:$AE$13369,COLUMN()*2-58,0)</f>
        <v>76</v>
      </c>
      <c r="AN186">
        <f>VLOOKUP($B186,$B$2:$AE$13369,COLUMN()*2-58,0)</f>
        <v>75</v>
      </c>
      <c r="AO186">
        <f>VLOOKUP($B186,$B$2:$AE$13369,COLUMN()*2-58,0)</f>
        <v>76</v>
      </c>
      <c r="AP186">
        <f>VLOOKUP($B186,$B$2:$AE$13369,COLUMN()*2-58,0)</f>
        <v>74</v>
      </c>
      <c r="AQ186">
        <f>VLOOKUP($B186,$B$2:$AE$13369,COLUMN()*2-58,0)</f>
        <v>77</v>
      </c>
      <c r="AR186">
        <f>VLOOKUP($B186,$B$2:$AE$13369,COLUMN()*2-81,0)</f>
        <v>2.94</v>
      </c>
      <c r="AS186">
        <f>VLOOKUP($B186,$B$2:$AE$13369,COLUMN()*2-81,0)</f>
        <v>2.78</v>
      </c>
      <c r="AT186">
        <f>VLOOKUP($B186,$B$2:$AE$13369,COLUMN()*2-81,0)</f>
        <v>3.15</v>
      </c>
      <c r="AU186">
        <f>VLOOKUP($B186,$B$2:$AE$13369,COLUMN()*2-81,0)</f>
        <v>2.79</v>
      </c>
      <c r="AV186">
        <f>VLOOKUP($B186,$B$2:$AE$13369,COLUMN()*2-81,0)</f>
        <v>2.87</v>
      </c>
      <c r="AW186">
        <f>VLOOKUP($B186,$B$2:$AE$13369,COLUMN()*2-81,0)</f>
        <v>2.66</v>
      </c>
      <c r="AX186">
        <f>VLOOKUP($B186,$B$2:$AE$13369,COLUMN()*2-81,0)</f>
        <v>3.04</v>
      </c>
      <c r="AY186">
        <f>VLOOKUP($B186,$B$2:$AE$13369,COLUMN()*2-81,0)</f>
        <v>2.56</v>
      </c>
      <c r="AZ186">
        <f>VLOOKUP($B186,$B$2:$AE$13369,COLUMN()*2-81,0)</f>
        <v>3.2</v>
      </c>
      <c r="BA186">
        <f>VLOOKUP($B186,$B$2:$AE$13369,COLUMN()*2-81,0)</f>
        <v>2.62</v>
      </c>
      <c r="BB186">
        <f>VLOOKUP($B186,$B$2:$AE$13369,COLUMN()*2-81,0)</f>
        <v>2.46</v>
      </c>
      <c r="BC186">
        <f>VLOOKUP($B186,$B$2:$AE$13369,COLUMN()*2-81,0)</f>
        <v>2.75</v>
      </c>
      <c r="BD186">
        <f>MAX(AR186:BC186)</f>
        <v>3.2</v>
      </c>
      <c r="BE186">
        <f>MAX(AF186:AQ186)</f>
        <v>87</v>
      </c>
      <c r="BF186">
        <f>SUM(AR186:BC186)</f>
        <v>33.82</v>
      </c>
      <c r="BG186">
        <f>SUM(AF186:AQ186)</f>
        <v>946</v>
      </c>
      <c r="BH186" t="b">
        <f>OR(AND(BD186-2.5-0.3*(E186-4.5)&gt;0,BE186&gt;44),AND(BG186&gt;399,IFERROR((BF186/BG186)&gt;0.055,FALSE)))</f>
        <v>1</v>
      </c>
      <c r="BI186" t="str">
        <f>A186&amp;E186</f>
        <v>M6.3</v>
      </c>
      <c r="BJ186" t="str">
        <f>A186&amp;ROUND(E186*2,0)/2&amp;F186</f>
        <v>M6.5Arsenal</v>
      </c>
    </row>
    <row r="187" spans="1:62" x14ac:dyDescent="0.2">
      <c r="A187" t="s">
        <v>19</v>
      </c>
      <c r="B187">
        <v>28</v>
      </c>
      <c r="C187" t="s">
        <v>42</v>
      </c>
      <c r="D187">
        <v>6.3</v>
      </c>
      <c r="E187">
        <v>6.3</v>
      </c>
      <c r="F187" t="s">
        <v>43</v>
      </c>
      <c r="G187">
        <v>46</v>
      </c>
      <c r="H187">
        <v>2.33</v>
      </c>
      <c r="I187">
        <v>47</v>
      </c>
      <c r="J187">
        <v>2.2400000000000002</v>
      </c>
      <c r="K187">
        <v>45</v>
      </c>
      <c r="L187">
        <v>2.73</v>
      </c>
      <c r="M187">
        <v>43</v>
      </c>
      <c r="N187">
        <v>2.13</v>
      </c>
      <c r="O187">
        <v>45</v>
      </c>
      <c r="P187">
        <v>2.86</v>
      </c>
      <c r="Q187">
        <v>46</v>
      </c>
      <c r="R187">
        <v>3.26</v>
      </c>
      <c r="S187">
        <v>45</v>
      </c>
      <c r="T187">
        <v>2.4</v>
      </c>
      <c r="U187">
        <v>44</v>
      </c>
      <c r="V187">
        <v>2.09</v>
      </c>
      <c r="W187">
        <v>45</v>
      </c>
      <c r="X187">
        <v>2.36</v>
      </c>
      <c r="Y187">
        <v>46</v>
      </c>
      <c r="Z187">
        <v>2.69</v>
      </c>
      <c r="AA187">
        <v>46</v>
      </c>
      <c r="AB187">
        <v>3.2</v>
      </c>
      <c r="AC187">
        <v>46</v>
      </c>
      <c r="AD187">
        <v>2.62</v>
      </c>
      <c r="AE187">
        <v>0</v>
      </c>
      <c r="AF187">
        <f>VLOOKUP($B187,$B$2:$AE$13369,COLUMN()*2-58,0)</f>
        <v>46</v>
      </c>
      <c r="AG187">
        <f>VLOOKUP($B187,$B$2:$AE$13369,COLUMN()*2-58,0)</f>
        <v>47</v>
      </c>
      <c r="AH187">
        <f>VLOOKUP($B187,$B$2:$AE$13369,COLUMN()*2-58,0)</f>
        <v>45</v>
      </c>
      <c r="AI187">
        <f>VLOOKUP($B187,$B$2:$AE$13369,COLUMN()*2-58,0)</f>
        <v>43</v>
      </c>
      <c r="AJ187">
        <f>VLOOKUP($B187,$B$2:$AE$13369,COLUMN()*2-58,0)</f>
        <v>45</v>
      </c>
      <c r="AK187">
        <f>VLOOKUP($B187,$B$2:$AE$13369,COLUMN()*2-58,0)</f>
        <v>46</v>
      </c>
      <c r="AL187">
        <f>VLOOKUP($B187,$B$2:$AE$13369,COLUMN()*2-58,0)</f>
        <v>45</v>
      </c>
      <c r="AM187">
        <f>VLOOKUP($B187,$B$2:$AE$13369,COLUMN()*2-58,0)</f>
        <v>44</v>
      </c>
      <c r="AN187">
        <f>VLOOKUP($B187,$B$2:$AE$13369,COLUMN()*2-58,0)</f>
        <v>45</v>
      </c>
      <c r="AO187">
        <f>VLOOKUP($B187,$B$2:$AE$13369,COLUMN()*2-58,0)</f>
        <v>46</v>
      </c>
      <c r="AP187">
        <f>VLOOKUP($B187,$B$2:$AE$13369,COLUMN()*2-58,0)</f>
        <v>46</v>
      </c>
      <c r="AQ187">
        <f>VLOOKUP($B187,$B$2:$AE$13369,COLUMN()*2-58,0)</f>
        <v>46</v>
      </c>
      <c r="AR187">
        <f>VLOOKUP($B187,$B$2:$AE$13369,COLUMN()*2-81,0)</f>
        <v>2.33</v>
      </c>
      <c r="AS187">
        <f>VLOOKUP($B187,$B$2:$AE$13369,COLUMN()*2-81,0)</f>
        <v>2.2400000000000002</v>
      </c>
      <c r="AT187">
        <f>VLOOKUP($B187,$B$2:$AE$13369,COLUMN()*2-81,0)</f>
        <v>2.73</v>
      </c>
      <c r="AU187">
        <f>VLOOKUP($B187,$B$2:$AE$13369,COLUMN()*2-81,0)</f>
        <v>2.13</v>
      </c>
      <c r="AV187">
        <f>VLOOKUP($B187,$B$2:$AE$13369,COLUMN()*2-81,0)</f>
        <v>2.86</v>
      </c>
      <c r="AW187">
        <f>VLOOKUP($B187,$B$2:$AE$13369,COLUMN()*2-81,0)</f>
        <v>3.26</v>
      </c>
      <c r="AX187">
        <f>VLOOKUP($B187,$B$2:$AE$13369,COLUMN()*2-81,0)</f>
        <v>2.4</v>
      </c>
      <c r="AY187">
        <f>VLOOKUP($B187,$B$2:$AE$13369,COLUMN()*2-81,0)</f>
        <v>2.09</v>
      </c>
      <c r="AZ187">
        <f>VLOOKUP($B187,$B$2:$AE$13369,COLUMN()*2-81,0)</f>
        <v>2.36</v>
      </c>
      <c r="BA187">
        <f>VLOOKUP($B187,$B$2:$AE$13369,COLUMN()*2-81,0)</f>
        <v>2.69</v>
      </c>
      <c r="BB187">
        <f>VLOOKUP($B187,$B$2:$AE$13369,COLUMN()*2-81,0)</f>
        <v>3.2</v>
      </c>
      <c r="BC187">
        <f>VLOOKUP($B187,$B$2:$AE$13369,COLUMN()*2-81,0)</f>
        <v>2.62</v>
      </c>
      <c r="BD187">
        <f>MAX(AR187:BC187)</f>
        <v>3.26</v>
      </c>
      <c r="BE187">
        <f>MAX(AF187:AQ187)</f>
        <v>47</v>
      </c>
      <c r="BF187">
        <f>SUM(AR187:BC187)</f>
        <v>30.91</v>
      </c>
      <c r="BG187">
        <f>SUM(AF187:AQ187)</f>
        <v>544</v>
      </c>
      <c r="BH187" t="b">
        <f>OR(AND(BD187-2.5-0.3*(E187-4.5)&gt;0,BE187&gt;44),AND(BG187&gt;399,IFERROR((BF187/BG187)&gt;0.055,FALSE)))</f>
        <v>1</v>
      </c>
      <c r="BI187" t="str">
        <f>A187&amp;E187</f>
        <v>M6.3</v>
      </c>
      <c r="BJ187" t="str">
        <f>A187&amp;ROUND(E187*2,0)/2&amp;F187</f>
        <v>M6.5Aston Villa</v>
      </c>
    </row>
    <row r="188" spans="1:62" x14ac:dyDescent="0.2">
      <c r="A188" t="s">
        <v>19</v>
      </c>
      <c r="B188">
        <v>346</v>
      </c>
      <c r="C188" t="s">
        <v>148</v>
      </c>
      <c r="D188">
        <v>6.3</v>
      </c>
      <c r="E188">
        <v>6.3</v>
      </c>
      <c r="F188" t="s">
        <v>145</v>
      </c>
      <c r="G188">
        <v>13</v>
      </c>
      <c r="H188">
        <v>0.79</v>
      </c>
      <c r="I188">
        <v>29</v>
      </c>
      <c r="J188">
        <v>1.64</v>
      </c>
      <c r="K188">
        <v>42</v>
      </c>
      <c r="L188">
        <v>2.56</v>
      </c>
      <c r="M188">
        <v>39</v>
      </c>
      <c r="N188">
        <v>1.92</v>
      </c>
      <c r="O188">
        <v>43</v>
      </c>
      <c r="P188">
        <v>2.75</v>
      </c>
      <c r="Q188">
        <v>40</v>
      </c>
      <c r="R188">
        <v>2.33</v>
      </c>
      <c r="S188">
        <v>40</v>
      </c>
      <c r="T188">
        <v>2.58</v>
      </c>
      <c r="U188">
        <v>40</v>
      </c>
      <c r="V188">
        <v>2.14</v>
      </c>
      <c r="W188">
        <v>39</v>
      </c>
      <c r="X188">
        <v>2.69</v>
      </c>
      <c r="Y188">
        <v>41</v>
      </c>
      <c r="Z188">
        <v>2.65</v>
      </c>
      <c r="AA188">
        <v>38</v>
      </c>
      <c r="AB188">
        <v>2.58</v>
      </c>
      <c r="AC188">
        <v>39</v>
      </c>
      <c r="AD188">
        <v>2.31</v>
      </c>
      <c r="AE188">
        <v>0</v>
      </c>
      <c r="AF188">
        <f>VLOOKUP($B188,$B$2:$AE$13369,COLUMN()*2-58,0)</f>
        <v>13</v>
      </c>
      <c r="AG188">
        <f>VLOOKUP($B188,$B$2:$AE$13369,COLUMN()*2-58,0)</f>
        <v>29</v>
      </c>
      <c r="AH188">
        <f>VLOOKUP($B188,$B$2:$AE$13369,COLUMN()*2-58,0)</f>
        <v>42</v>
      </c>
      <c r="AI188">
        <f>VLOOKUP($B188,$B$2:$AE$13369,COLUMN()*2-58,0)</f>
        <v>39</v>
      </c>
      <c r="AJ188">
        <f>VLOOKUP($B188,$B$2:$AE$13369,COLUMN()*2-58,0)</f>
        <v>43</v>
      </c>
      <c r="AK188">
        <f>VLOOKUP($B188,$B$2:$AE$13369,COLUMN()*2-58,0)</f>
        <v>40</v>
      </c>
      <c r="AL188">
        <f>VLOOKUP($B188,$B$2:$AE$13369,COLUMN()*2-58,0)</f>
        <v>40</v>
      </c>
      <c r="AM188">
        <f>VLOOKUP($B188,$B$2:$AE$13369,COLUMN()*2-58,0)</f>
        <v>40</v>
      </c>
      <c r="AN188">
        <f>VLOOKUP($B188,$B$2:$AE$13369,COLUMN()*2-58,0)</f>
        <v>39</v>
      </c>
      <c r="AO188">
        <f>VLOOKUP($B188,$B$2:$AE$13369,COLUMN()*2-58,0)</f>
        <v>41</v>
      </c>
      <c r="AP188">
        <f>VLOOKUP($B188,$B$2:$AE$13369,COLUMN()*2-58,0)</f>
        <v>38</v>
      </c>
      <c r="AQ188">
        <f>VLOOKUP($B188,$B$2:$AE$13369,COLUMN()*2-58,0)</f>
        <v>39</v>
      </c>
      <c r="AR188">
        <f>VLOOKUP($B188,$B$2:$AE$13369,COLUMN()*2-81,0)</f>
        <v>0.79</v>
      </c>
      <c r="AS188">
        <f>VLOOKUP($B188,$B$2:$AE$13369,COLUMN()*2-81,0)</f>
        <v>1.64</v>
      </c>
      <c r="AT188">
        <f>VLOOKUP($B188,$B$2:$AE$13369,COLUMN()*2-81,0)</f>
        <v>2.56</v>
      </c>
      <c r="AU188">
        <f>VLOOKUP($B188,$B$2:$AE$13369,COLUMN()*2-81,0)</f>
        <v>1.92</v>
      </c>
      <c r="AV188">
        <f>VLOOKUP($B188,$B$2:$AE$13369,COLUMN()*2-81,0)</f>
        <v>2.75</v>
      </c>
      <c r="AW188">
        <f>VLOOKUP($B188,$B$2:$AE$13369,COLUMN()*2-81,0)</f>
        <v>2.33</v>
      </c>
      <c r="AX188">
        <f>VLOOKUP($B188,$B$2:$AE$13369,COLUMN()*2-81,0)</f>
        <v>2.58</v>
      </c>
      <c r="AY188">
        <f>VLOOKUP($B188,$B$2:$AE$13369,COLUMN()*2-81,0)</f>
        <v>2.14</v>
      </c>
      <c r="AZ188">
        <f>VLOOKUP($B188,$B$2:$AE$13369,COLUMN()*2-81,0)</f>
        <v>2.69</v>
      </c>
      <c r="BA188">
        <f>VLOOKUP($B188,$B$2:$AE$13369,COLUMN()*2-81,0)</f>
        <v>2.65</v>
      </c>
      <c r="BB188">
        <f>VLOOKUP($B188,$B$2:$AE$13369,COLUMN()*2-81,0)</f>
        <v>2.58</v>
      </c>
      <c r="BC188">
        <f>VLOOKUP($B188,$B$2:$AE$13369,COLUMN()*2-81,0)</f>
        <v>2.31</v>
      </c>
      <c r="BD188">
        <f>MAX(AR188:BC188)</f>
        <v>2.75</v>
      </c>
      <c r="BE188">
        <f>MAX(AF188:AQ188)</f>
        <v>43</v>
      </c>
      <c r="BF188">
        <f>SUM(AR188:BC188)</f>
        <v>26.94</v>
      </c>
      <c r="BG188">
        <f>SUM(AF188:AQ188)</f>
        <v>443</v>
      </c>
      <c r="BH188" t="b">
        <f>OR(AND(BD188-2.5-0.3*(E188-4.5)&gt;0,BE188&gt;44),AND(BG188&gt;399,IFERROR((BF188/BG188)&gt;0.055,FALSE)))</f>
        <v>1</v>
      </c>
      <c r="BI188" t="str">
        <f>A188&amp;E188</f>
        <v>M6.3</v>
      </c>
      <c r="BJ188" t="str">
        <f>A188&amp;ROUND(E188*2,0)/2&amp;F188</f>
        <v>M6.5Man City</v>
      </c>
    </row>
    <row r="189" spans="1:62" x14ac:dyDescent="0.2">
      <c r="A189" t="s">
        <v>19</v>
      </c>
      <c r="B189">
        <v>336</v>
      </c>
      <c r="C189" t="s">
        <v>142</v>
      </c>
      <c r="D189">
        <v>6.4</v>
      </c>
      <c r="E189">
        <v>6.4</v>
      </c>
      <c r="F189" t="s">
        <v>135</v>
      </c>
      <c r="G189">
        <v>70</v>
      </c>
      <c r="H189">
        <v>3.94</v>
      </c>
      <c r="I189">
        <v>67</v>
      </c>
      <c r="J189">
        <v>3.5</v>
      </c>
      <c r="K189">
        <v>64</v>
      </c>
      <c r="L189">
        <v>3.72</v>
      </c>
      <c r="M189">
        <v>61</v>
      </c>
      <c r="N189">
        <v>2.77</v>
      </c>
      <c r="O189">
        <v>59</v>
      </c>
      <c r="P189">
        <v>2.88</v>
      </c>
      <c r="Q189">
        <v>60</v>
      </c>
      <c r="R189">
        <v>3.2</v>
      </c>
      <c r="S189">
        <v>59</v>
      </c>
      <c r="T189">
        <v>3.4</v>
      </c>
      <c r="U189">
        <v>61</v>
      </c>
      <c r="V189">
        <v>2.95</v>
      </c>
      <c r="W189">
        <v>59</v>
      </c>
      <c r="X189">
        <v>3.84</v>
      </c>
      <c r="Y189">
        <v>60</v>
      </c>
      <c r="Z189">
        <v>3.17</v>
      </c>
      <c r="AA189">
        <v>59</v>
      </c>
      <c r="AB189">
        <v>3.37</v>
      </c>
      <c r="AC189">
        <v>61</v>
      </c>
      <c r="AD189">
        <v>3.1</v>
      </c>
      <c r="AE189">
        <v>0</v>
      </c>
      <c r="AF189">
        <f>VLOOKUP($B189,$B$2:$AE$13369,COLUMN()*2-58,0)</f>
        <v>70</v>
      </c>
      <c r="AG189">
        <f>VLOOKUP($B189,$B$2:$AE$13369,COLUMN()*2-58,0)</f>
        <v>67</v>
      </c>
      <c r="AH189">
        <f>VLOOKUP($B189,$B$2:$AE$13369,COLUMN()*2-58,0)</f>
        <v>64</v>
      </c>
      <c r="AI189">
        <f>VLOOKUP($B189,$B$2:$AE$13369,COLUMN()*2-58,0)</f>
        <v>61</v>
      </c>
      <c r="AJ189">
        <f>VLOOKUP($B189,$B$2:$AE$13369,COLUMN()*2-58,0)</f>
        <v>59</v>
      </c>
      <c r="AK189">
        <f>VLOOKUP($B189,$B$2:$AE$13369,COLUMN()*2-58,0)</f>
        <v>60</v>
      </c>
      <c r="AL189">
        <f>VLOOKUP($B189,$B$2:$AE$13369,COLUMN()*2-58,0)</f>
        <v>59</v>
      </c>
      <c r="AM189">
        <f>VLOOKUP($B189,$B$2:$AE$13369,COLUMN()*2-58,0)</f>
        <v>61</v>
      </c>
      <c r="AN189">
        <f>VLOOKUP($B189,$B$2:$AE$13369,COLUMN()*2-58,0)</f>
        <v>59</v>
      </c>
      <c r="AO189">
        <f>VLOOKUP($B189,$B$2:$AE$13369,COLUMN()*2-58,0)</f>
        <v>60</v>
      </c>
      <c r="AP189">
        <f>VLOOKUP($B189,$B$2:$AE$13369,COLUMN()*2-58,0)</f>
        <v>59</v>
      </c>
      <c r="AQ189">
        <f>VLOOKUP($B189,$B$2:$AE$13369,COLUMN()*2-58,0)</f>
        <v>61</v>
      </c>
      <c r="AR189">
        <f>VLOOKUP($B189,$B$2:$AE$13369,COLUMN()*2-81,0)</f>
        <v>3.94</v>
      </c>
      <c r="AS189">
        <f>VLOOKUP($B189,$B$2:$AE$13369,COLUMN()*2-81,0)</f>
        <v>3.5</v>
      </c>
      <c r="AT189">
        <f>VLOOKUP($B189,$B$2:$AE$13369,COLUMN()*2-81,0)</f>
        <v>3.72</v>
      </c>
      <c r="AU189">
        <f>VLOOKUP($B189,$B$2:$AE$13369,COLUMN()*2-81,0)</f>
        <v>2.77</v>
      </c>
      <c r="AV189">
        <f>VLOOKUP($B189,$B$2:$AE$13369,COLUMN()*2-81,0)</f>
        <v>2.88</v>
      </c>
      <c r="AW189">
        <f>VLOOKUP($B189,$B$2:$AE$13369,COLUMN()*2-81,0)</f>
        <v>3.2</v>
      </c>
      <c r="AX189">
        <f>VLOOKUP($B189,$B$2:$AE$13369,COLUMN()*2-81,0)</f>
        <v>3.4</v>
      </c>
      <c r="AY189">
        <f>VLOOKUP($B189,$B$2:$AE$13369,COLUMN()*2-81,0)</f>
        <v>2.95</v>
      </c>
      <c r="AZ189">
        <f>VLOOKUP($B189,$B$2:$AE$13369,COLUMN()*2-81,0)</f>
        <v>3.84</v>
      </c>
      <c r="BA189">
        <f>VLOOKUP($B189,$B$2:$AE$13369,COLUMN()*2-81,0)</f>
        <v>3.17</v>
      </c>
      <c r="BB189">
        <f>VLOOKUP($B189,$B$2:$AE$13369,COLUMN()*2-81,0)</f>
        <v>3.37</v>
      </c>
      <c r="BC189">
        <f>VLOOKUP($B189,$B$2:$AE$13369,COLUMN()*2-81,0)</f>
        <v>3.1</v>
      </c>
      <c r="BD189">
        <f>MAX(AR189:BC189)</f>
        <v>3.94</v>
      </c>
      <c r="BE189">
        <f>MAX(AF189:AQ189)</f>
        <v>70</v>
      </c>
      <c r="BF189">
        <f>SUM(AR189:BC189)</f>
        <v>39.839999999999996</v>
      </c>
      <c r="BG189">
        <f>SUM(AF189:AQ189)</f>
        <v>740</v>
      </c>
      <c r="BH189" t="b">
        <f>OR(AND(BD189-2.5-0.3*(E189-4.5)&gt;0,BE189&gt;44),AND(BG189&gt;399,IFERROR((BF189/BG189)&gt;0.055,FALSE)))</f>
        <v>1</v>
      </c>
      <c r="BI189" t="str">
        <f>A189&amp;E189</f>
        <v>M6.4</v>
      </c>
      <c r="BJ189" t="str">
        <f>A189&amp;ROUND(E189*2,0)/2&amp;F189</f>
        <v>M6.5Liverpool</v>
      </c>
    </row>
    <row r="190" spans="1:62" x14ac:dyDescent="0.2">
      <c r="A190" t="s">
        <v>19</v>
      </c>
      <c r="B190">
        <v>386</v>
      </c>
      <c r="C190" t="s">
        <v>415</v>
      </c>
      <c r="D190">
        <v>6.4</v>
      </c>
      <c r="E190">
        <v>6.4</v>
      </c>
      <c r="F190" t="s">
        <v>86</v>
      </c>
      <c r="G190">
        <v>0</v>
      </c>
      <c r="H190">
        <v>0</v>
      </c>
      <c r="I190">
        <v>62</v>
      </c>
      <c r="J190">
        <v>2.93</v>
      </c>
      <c r="K190">
        <v>62</v>
      </c>
      <c r="L190">
        <v>3.5</v>
      </c>
      <c r="M190">
        <v>61</v>
      </c>
      <c r="N190">
        <v>3.32</v>
      </c>
      <c r="O190">
        <v>60</v>
      </c>
      <c r="P190">
        <v>3.51</v>
      </c>
      <c r="Q190">
        <v>60</v>
      </c>
      <c r="R190">
        <v>2.9</v>
      </c>
      <c r="S190">
        <v>60</v>
      </c>
      <c r="T190">
        <v>3.54</v>
      </c>
      <c r="U190">
        <v>59</v>
      </c>
      <c r="V190">
        <v>3.16</v>
      </c>
      <c r="W190">
        <v>57</v>
      </c>
      <c r="X190">
        <v>3.3</v>
      </c>
      <c r="Y190">
        <v>57</v>
      </c>
      <c r="Z190">
        <v>3.32</v>
      </c>
      <c r="AA190">
        <v>57</v>
      </c>
      <c r="AB190">
        <v>2.9</v>
      </c>
      <c r="AC190">
        <v>56</v>
      </c>
      <c r="AD190">
        <v>3.28</v>
      </c>
      <c r="AE190">
        <v>0</v>
      </c>
      <c r="AF190">
        <f>VLOOKUP($B190,$B$2:$AE$13369,COLUMN()*2-58,0)</f>
        <v>0</v>
      </c>
      <c r="AG190">
        <f>VLOOKUP($B190,$B$2:$AE$13369,COLUMN()*2-58,0)</f>
        <v>62</v>
      </c>
      <c r="AH190">
        <f>VLOOKUP($B190,$B$2:$AE$13369,COLUMN()*2-58,0)</f>
        <v>62</v>
      </c>
      <c r="AI190">
        <f>VLOOKUP($B190,$B$2:$AE$13369,COLUMN()*2-58,0)</f>
        <v>61</v>
      </c>
      <c r="AJ190">
        <f>VLOOKUP($B190,$B$2:$AE$13369,COLUMN()*2-58,0)</f>
        <v>60</v>
      </c>
      <c r="AK190">
        <f>VLOOKUP($B190,$B$2:$AE$13369,COLUMN()*2-58,0)</f>
        <v>60</v>
      </c>
      <c r="AL190">
        <f>VLOOKUP($B190,$B$2:$AE$13369,COLUMN()*2-58,0)</f>
        <v>60</v>
      </c>
      <c r="AM190">
        <f>VLOOKUP($B190,$B$2:$AE$13369,COLUMN()*2-58,0)</f>
        <v>59</v>
      </c>
      <c r="AN190">
        <f>VLOOKUP($B190,$B$2:$AE$13369,COLUMN()*2-58,0)</f>
        <v>57</v>
      </c>
      <c r="AO190">
        <f>VLOOKUP($B190,$B$2:$AE$13369,COLUMN()*2-58,0)</f>
        <v>57</v>
      </c>
      <c r="AP190">
        <f>VLOOKUP($B190,$B$2:$AE$13369,COLUMN()*2-58,0)</f>
        <v>57</v>
      </c>
      <c r="AQ190">
        <f>VLOOKUP($B190,$B$2:$AE$13369,COLUMN()*2-58,0)</f>
        <v>56</v>
      </c>
      <c r="AR190">
        <f>VLOOKUP($B190,$B$2:$AE$13369,COLUMN()*2-81,0)</f>
        <v>0</v>
      </c>
      <c r="AS190">
        <f>VLOOKUP($B190,$B$2:$AE$13369,COLUMN()*2-81,0)</f>
        <v>2.93</v>
      </c>
      <c r="AT190">
        <f>VLOOKUP($B190,$B$2:$AE$13369,COLUMN()*2-81,0)</f>
        <v>3.5</v>
      </c>
      <c r="AU190">
        <f>VLOOKUP($B190,$B$2:$AE$13369,COLUMN()*2-81,0)</f>
        <v>3.32</v>
      </c>
      <c r="AV190">
        <f>VLOOKUP($B190,$B$2:$AE$13369,COLUMN()*2-81,0)</f>
        <v>3.51</v>
      </c>
      <c r="AW190">
        <f>VLOOKUP($B190,$B$2:$AE$13369,COLUMN()*2-81,0)</f>
        <v>2.9</v>
      </c>
      <c r="AX190">
        <f>VLOOKUP($B190,$B$2:$AE$13369,COLUMN()*2-81,0)</f>
        <v>3.54</v>
      </c>
      <c r="AY190">
        <f>VLOOKUP($B190,$B$2:$AE$13369,COLUMN()*2-81,0)</f>
        <v>3.16</v>
      </c>
      <c r="AZ190">
        <f>VLOOKUP($B190,$B$2:$AE$13369,COLUMN()*2-81,0)</f>
        <v>3.3</v>
      </c>
      <c r="BA190">
        <f>VLOOKUP($B190,$B$2:$AE$13369,COLUMN()*2-81,0)</f>
        <v>3.32</v>
      </c>
      <c r="BB190">
        <f>VLOOKUP($B190,$B$2:$AE$13369,COLUMN()*2-81,0)</f>
        <v>2.9</v>
      </c>
      <c r="BC190">
        <f>VLOOKUP($B190,$B$2:$AE$13369,COLUMN()*2-81,0)</f>
        <v>3.28</v>
      </c>
      <c r="BD190">
        <f>MAX(AR190:BC190)</f>
        <v>3.54</v>
      </c>
      <c r="BE190">
        <f>MAX(AF190:AQ190)</f>
        <v>62</v>
      </c>
      <c r="BF190">
        <f>SUM(AR190:BC190)</f>
        <v>35.660000000000004</v>
      </c>
      <c r="BG190">
        <f>SUM(AF190:AQ190)</f>
        <v>651</v>
      </c>
      <c r="BH190" t="b">
        <f>OR(AND(BD190-2.5-0.3*(E190-4.5)&gt;0,BE190&gt;44),AND(BG190&gt;399,IFERROR((BF190/BG190)&gt;0.055,FALSE)))</f>
        <v>1</v>
      </c>
      <c r="BI190" t="str">
        <f>A190&amp;E190</f>
        <v>M6.4</v>
      </c>
      <c r="BJ190" t="str">
        <f>A190&amp;ROUND(E190*2,0)/2&amp;F190</f>
        <v>M6.5Chelsea</v>
      </c>
    </row>
    <row r="191" spans="1:62" x14ac:dyDescent="0.2">
      <c r="A191" t="s">
        <v>19</v>
      </c>
      <c r="B191">
        <v>349</v>
      </c>
      <c r="C191" t="s">
        <v>461</v>
      </c>
      <c r="D191">
        <v>6.4</v>
      </c>
      <c r="E191">
        <v>6.4</v>
      </c>
      <c r="F191" t="s">
        <v>145</v>
      </c>
      <c r="G191">
        <v>22</v>
      </c>
      <c r="H191">
        <v>1.27</v>
      </c>
      <c r="I191">
        <v>40</v>
      </c>
      <c r="J191">
        <v>2.19</v>
      </c>
      <c r="K191">
        <v>42</v>
      </c>
      <c r="L191">
        <v>2.5499999999999998</v>
      </c>
      <c r="M191">
        <v>44</v>
      </c>
      <c r="N191">
        <v>2.08</v>
      </c>
      <c r="O191">
        <v>39</v>
      </c>
      <c r="P191">
        <v>2.54</v>
      </c>
      <c r="Q191">
        <v>42</v>
      </c>
      <c r="R191">
        <v>2.35</v>
      </c>
      <c r="S191">
        <v>43</v>
      </c>
      <c r="T191">
        <v>2.68</v>
      </c>
      <c r="U191">
        <v>42</v>
      </c>
      <c r="V191">
        <v>2.2200000000000002</v>
      </c>
      <c r="W191">
        <v>40</v>
      </c>
      <c r="X191">
        <v>2.75</v>
      </c>
      <c r="Y191">
        <v>42</v>
      </c>
      <c r="Z191">
        <v>2.65</v>
      </c>
      <c r="AA191">
        <v>42</v>
      </c>
      <c r="AB191">
        <v>2.78</v>
      </c>
      <c r="AC191">
        <v>39</v>
      </c>
      <c r="AD191">
        <v>2.25</v>
      </c>
      <c r="AE191">
        <v>0</v>
      </c>
      <c r="AF191">
        <f>VLOOKUP($B191,$B$2:$AE$13369,COLUMN()*2-58,0)</f>
        <v>22</v>
      </c>
      <c r="AG191">
        <f>VLOOKUP($B191,$B$2:$AE$13369,COLUMN()*2-58,0)</f>
        <v>40</v>
      </c>
      <c r="AH191">
        <f>VLOOKUP($B191,$B$2:$AE$13369,COLUMN()*2-58,0)</f>
        <v>42</v>
      </c>
      <c r="AI191">
        <f>VLOOKUP($B191,$B$2:$AE$13369,COLUMN()*2-58,0)</f>
        <v>44</v>
      </c>
      <c r="AJ191">
        <f>VLOOKUP($B191,$B$2:$AE$13369,COLUMN()*2-58,0)</f>
        <v>39</v>
      </c>
      <c r="AK191">
        <f>VLOOKUP($B191,$B$2:$AE$13369,COLUMN()*2-58,0)</f>
        <v>42</v>
      </c>
      <c r="AL191">
        <f>VLOOKUP($B191,$B$2:$AE$13369,COLUMN()*2-58,0)</f>
        <v>43</v>
      </c>
      <c r="AM191">
        <f>VLOOKUP($B191,$B$2:$AE$13369,COLUMN()*2-58,0)</f>
        <v>42</v>
      </c>
      <c r="AN191">
        <f>VLOOKUP($B191,$B$2:$AE$13369,COLUMN()*2-58,0)</f>
        <v>40</v>
      </c>
      <c r="AO191">
        <f>VLOOKUP($B191,$B$2:$AE$13369,COLUMN()*2-58,0)</f>
        <v>42</v>
      </c>
      <c r="AP191">
        <f>VLOOKUP($B191,$B$2:$AE$13369,COLUMN()*2-58,0)</f>
        <v>42</v>
      </c>
      <c r="AQ191">
        <f>VLOOKUP($B191,$B$2:$AE$13369,COLUMN()*2-58,0)</f>
        <v>39</v>
      </c>
      <c r="AR191">
        <f>VLOOKUP($B191,$B$2:$AE$13369,COLUMN()*2-81,0)</f>
        <v>1.27</v>
      </c>
      <c r="AS191">
        <f>VLOOKUP($B191,$B$2:$AE$13369,COLUMN()*2-81,0)</f>
        <v>2.19</v>
      </c>
      <c r="AT191">
        <f>VLOOKUP($B191,$B$2:$AE$13369,COLUMN()*2-81,0)</f>
        <v>2.5499999999999998</v>
      </c>
      <c r="AU191">
        <f>VLOOKUP($B191,$B$2:$AE$13369,COLUMN()*2-81,0)</f>
        <v>2.08</v>
      </c>
      <c r="AV191">
        <f>VLOOKUP($B191,$B$2:$AE$13369,COLUMN()*2-81,0)</f>
        <v>2.54</v>
      </c>
      <c r="AW191">
        <f>VLOOKUP($B191,$B$2:$AE$13369,COLUMN()*2-81,0)</f>
        <v>2.35</v>
      </c>
      <c r="AX191">
        <f>VLOOKUP($B191,$B$2:$AE$13369,COLUMN()*2-81,0)</f>
        <v>2.68</v>
      </c>
      <c r="AY191">
        <f>VLOOKUP($B191,$B$2:$AE$13369,COLUMN()*2-81,0)</f>
        <v>2.2200000000000002</v>
      </c>
      <c r="AZ191">
        <f>VLOOKUP($B191,$B$2:$AE$13369,COLUMN()*2-81,0)</f>
        <v>2.75</v>
      </c>
      <c r="BA191">
        <f>VLOOKUP($B191,$B$2:$AE$13369,COLUMN()*2-81,0)</f>
        <v>2.65</v>
      </c>
      <c r="BB191">
        <f>VLOOKUP($B191,$B$2:$AE$13369,COLUMN()*2-81,0)</f>
        <v>2.78</v>
      </c>
      <c r="BC191">
        <f>VLOOKUP($B191,$B$2:$AE$13369,COLUMN()*2-81,0)</f>
        <v>2.25</v>
      </c>
      <c r="BD191">
        <f>MAX(AR191:BC191)</f>
        <v>2.78</v>
      </c>
      <c r="BE191">
        <f>MAX(AF191:AQ191)</f>
        <v>44</v>
      </c>
      <c r="BF191">
        <f>SUM(AR191:BC191)</f>
        <v>28.31</v>
      </c>
      <c r="BG191">
        <f>SUM(AF191:AQ191)</f>
        <v>477</v>
      </c>
      <c r="BH191" t="b">
        <f>OR(AND(BD191-2.5-0.3*(E191-4.5)&gt;0,BE191&gt;44),AND(BG191&gt;399,IFERROR((BF191/BG191)&gt;0.055,FALSE)))</f>
        <v>1</v>
      </c>
      <c r="BI191" t="str">
        <f>A191&amp;E191</f>
        <v>M6.4</v>
      </c>
      <c r="BJ191" t="str">
        <f>A191&amp;ROUND(E191*2,0)/2&amp;F191</f>
        <v>M6.5Man City</v>
      </c>
    </row>
    <row r="192" spans="1:62" x14ac:dyDescent="0.2">
      <c r="A192" t="s">
        <v>19</v>
      </c>
      <c r="B192">
        <v>177</v>
      </c>
      <c r="C192" t="s">
        <v>431</v>
      </c>
      <c r="D192">
        <v>6.5</v>
      </c>
      <c r="E192">
        <v>6.5</v>
      </c>
      <c r="F192" t="s">
        <v>86</v>
      </c>
      <c r="G192">
        <v>78</v>
      </c>
      <c r="H192">
        <v>3.79</v>
      </c>
      <c r="I192">
        <v>69</v>
      </c>
      <c r="J192">
        <v>3.24</v>
      </c>
      <c r="K192">
        <v>68</v>
      </c>
      <c r="L192">
        <v>3.9</v>
      </c>
      <c r="M192">
        <v>65</v>
      </c>
      <c r="N192">
        <v>3.5</v>
      </c>
      <c r="O192">
        <v>64</v>
      </c>
      <c r="P192">
        <v>3.76</v>
      </c>
      <c r="Q192">
        <v>64</v>
      </c>
      <c r="R192">
        <v>3.03</v>
      </c>
      <c r="S192">
        <v>61</v>
      </c>
      <c r="T192">
        <v>3.71</v>
      </c>
      <c r="U192">
        <v>62</v>
      </c>
      <c r="V192">
        <v>3.32</v>
      </c>
      <c r="W192">
        <v>64</v>
      </c>
      <c r="X192">
        <v>3.7</v>
      </c>
      <c r="Y192">
        <v>62</v>
      </c>
      <c r="Z192">
        <v>3.63</v>
      </c>
      <c r="AA192">
        <v>64</v>
      </c>
      <c r="AB192">
        <v>3.28</v>
      </c>
      <c r="AC192">
        <v>62</v>
      </c>
      <c r="AD192">
        <v>3.66</v>
      </c>
      <c r="AE192">
        <v>0</v>
      </c>
      <c r="AF192">
        <f>VLOOKUP($B192,$B$2:$AE$13369,COLUMN()*2-58,0)</f>
        <v>78</v>
      </c>
      <c r="AG192">
        <f>VLOOKUP($B192,$B$2:$AE$13369,COLUMN()*2-58,0)</f>
        <v>69</v>
      </c>
      <c r="AH192">
        <f>VLOOKUP($B192,$B$2:$AE$13369,COLUMN()*2-58,0)</f>
        <v>68</v>
      </c>
      <c r="AI192">
        <f>VLOOKUP($B192,$B$2:$AE$13369,COLUMN()*2-58,0)</f>
        <v>65</v>
      </c>
      <c r="AJ192">
        <f>VLOOKUP($B192,$B$2:$AE$13369,COLUMN()*2-58,0)</f>
        <v>64</v>
      </c>
      <c r="AK192">
        <f>VLOOKUP($B192,$B$2:$AE$13369,COLUMN()*2-58,0)</f>
        <v>64</v>
      </c>
      <c r="AL192">
        <f>VLOOKUP($B192,$B$2:$AE$13369,COLUMN()*2-58,0)</f>
        <v>61</v>
      </c>
      <c r="AM192">
        <f>VLOOKUP($B192,$B$2:$AE$13369,COLUMN()*2-58,0)</f>
        <v>62</v>
      </c>
      <c r="AN192">
        <f>VLOOKUP($B192,$B$2:$AE$13369,COLUMN()*2-58,0)</f>
        <v>64</v>
      </c>
      <c r="AO192">
        <f>VLOOKUP($B192,$B$2:$AE$13369,COLUMN()*2-58,0)</f>
        <v>62</v>
      </c>
      <c r="AP192">
        <f>VLOOKUP($B192,$B$2:$AE$13369,COLUMN()*2-58,0)</f>
        <v>64</v>
      </c>
      <c r="AQ192">
        <f>VLOOKUP($B192,$B$2:$AE$13369,COLUMN()*2-58,0)</f>
        <v>62</v>
      </c>
      <c r="AR192">
        <f>VLOOKUP($B192,$B$2:$AE$13369,COLUMN()*2-81,0)</f>
        <v>3.79</v>
      </c>
      <c r="AS192">
        <f>VLOOKUP($B192,$B$2:$AE$13369,COLUMN()*2-81,0)</f>
        <v>3.24</v>
      </c>
      <c r="AT192">
        <f>VLOOKUP($B192,$B$2:$AE$13369,COLUMN()*2-81,0)</f>
        <v>3.9</v>
      </c>
      <c r="AU192">
        <f>VLOOKUP($B192,$B$2:$AE$13369,COLUMN()*2-81,0)</f>
        <v>3.5</v>
      </c>
      <c r="AV192">
        <f>VLOOKUP($B192,$B$2:$AE$13369,COLUMN()*2-81,0)</f>
        <v>3.76</v>
      </c>
      <c r="AW192">
        <f>VLOOKUP($B192,$B$2:$AE$13369,COLUMN()*2-81,0)</f>
        <v>3.03</v>
      </c>
      <c r="AX192">
        <f>VLOOKUP($B192,$B$2:$AE$13369,COLUMN()*2-81,0)</f>
        <v>3.71</v>
      </c>
      <c r="AY192">
        <f>VLOOKUP($B192,$B$2:$AE$13369,COLUMN()*2-81,0)</f>
        <v>3.32</v>
      </c>
      <c r="AZ192">
        <f>VLOOKUP($B192,$B$2:$AE$13369,COLUMN()*2-81,0)</f>
        <v>3.7</v>
      </c>
      <c r="BA192">
        <f>VLOOKUP($B192,$B$2:$AE$13369,COLUMN()*2-81,0)</f>
        <v>3.63</v>
      </c>
      <c r="BB192">
        <f>VLOOKUP($B192,$B$2:$AE$13369,COLUMN()*2-81,0)</f>
        <v>3.28</v>
      </c>
      <c r="BC192">
        <f>VLOOKUP($B192,$B$2:$AE$13369,COLUMN()*2-81,0)</f>
        <v>3.66</v>
      </c>
      <c r="BD192">
        <f>MAX(AR192:BC192)</f>
        <v>3.9</v>
      </c>
      <c r="BE192">
        <f>MAX(AF192:AQ192)</f>
        <v>78</v>
      </c>
      <c r="BF192">
        <f>SUM(AR192:BC192)</f>
        <v>42.519999999999996</v>
      </c>
      <c r="BG192">
        <f>SUM(AF192:AQ192)</f>
        <v>783</v>
      </c>
      <c r="BH192" t="b">
        <f>OR(AND(BD192-2.5-0.3*(E192-4.5)&gt;0,BE192&gt;44),AND(BG192&gt;399,IFERROR((BF192/BG192)&gt;0.055,FALSE)))</f>
        <v>1</v>
      </c>
      <c r="BI192" t="str">
        <f>A192&amp;E192</f>
        <v>M6.5</v>
      </c>
      <c r="BJ192" t="str">
        <f>A192&amp;ROUND(E192*2,0)/2&amp;F192</f>
        <v>M6.5Chelsea</v>
      </c>
    </row>
    <row r="193" spans="1:62" x14ac:dyDescent="0.2">
      <c r="A193" t="s">
        <v>19</v>
      </c>
      <c r="B193">
        <v>342</v>
      </c>
      <c r="C193" t="s">
        <v>432</v>
      </c>
      <c r="D193">
        <v>6.5</v>
      </c>
      <c r="E193">
        <v>6.5</v>
      </c>
      <c r="F193" t="s">
        <v>145</v>
      </c>
      <c r="G193">
        <v>69</v>
      </c>
      <c r="H193">
        <v>3.29</v>
      </c>
      <c r="I193">
        <v>59</v>
      </c>
      <c r="J193">
        <v>2.79</v>
      </c>
      <c r="K193">
        <v>57</v>
      </c>
      <c r="L193">
        <v>2.93</v>
      </c>
      <c r="M193">
        <v>56</v>
      </c>
      <c r="N193">
        <v>2.2200000000000002</v>
      </c>
      <c r="O193">
        <v>57</v>
      </c>
      <c r="P193">
        <v>3.09</v>
      </c>
      <c r="Q193">
        <v>56</v>
      </c>
      <c r="R193">
        <v>2.71</v>
      </c>
      <c r="S193">
        <v>56</v>
      </c>
      <c r="T193">
        <v>2.97</v>
      </c>
      <c r="U193">
        <v>54</v>
      </c>
      <c r="V193">
        <v>2.4900000000000002</v>
      </c>
      <c r="W193">
        <v>55</v>
      </c>
      <c r="X193">
        <v>3.18</v>
      </c>
      <c r="Y193">
        <v>55</v>
      </c>
      <c r="Z193">
        <v>2.93</v>
      </c>
      <c r="AA193">
        <v>55</v>
      </c>
      <c r="AB193">
        <v>3.12</v>
      </c>
      <c r="AC193">
        <v>56</v>
      </c>
      <c r="AD193">
        <v>2.79</v>
      </c>
      <c r="AE193">
        <v>0</v>
      </c>
      <c r="AF193">
        <f>VLOOKUP($B193,$B$2:$AE$13369,COLUMN()*2-58,0)</f>
        <v>69</v>
      </c>
      <c r="AG193">
        <f>VLOOKUP($B193,$B$2:$AE$13369,COLUMN()*2-58,0)</f>
        <v>59</v>
      </c>
      <c r="AH193">
        <f>VLOOKUP($B193,$B$2:$AE$13369,COLUMN()*2-58,0)</f>
        <v>57</v>
      </c>
      <c r="AI193">
        <f>VLOOKUP($B193,$B$2:$AE$13369,COLUMN()*2-58,0)</f>
        <v>56</v>
      </c>
      <c r="AJ193">
        <f>VLOOKUP($B193,$B$2:$AE$13369,COLUMN()*2-58,0)</f>
        <v>57</v>
      </c>
      <c r="AK193">
        <f>VLOOKUP($B193,$B$2:$AE$13369,COLUMN()*2-58,0)</f>
        <v>56</v>
      </c>
      <c r="AL193">
        <f>VLOOKUP($B193,$B$2:$AE$13369,COLUMN()*2-58,0)</f>
        <v>56</v>
      </c>
      <c r="AM193">
        <f>VLOOKUP($B193,$B$2:$AE$13369,COLUMN()*2-58,0)</f>
        <v>54</v>
      </c>
      <c r="AN193">
        <f>VLOOKUP($B193,$B$2:$AE$13369,COLUMN()*2-58,0)</f>
        <v>55</v>
      </c>
      <c r="AO193">
        <f>VLOOKUP($B193,$B$2:$AE$13369,COLUMN()*2-58,0)</f>
        <v>55</v>
      </c>
      <c r="AP193">
        <f>VLOOKUP($B193,$B$2:$AE$13369,COLUMN()*2-58,0)</f>
        <v>55</v>
      </c>
      <c r="AQ193">
        <f>VLOOKUP($B193,$B$2:$AE$13369,COLUMN()*2-58,0)</f>
        <v>56</v>
      </c>
      <c r="AR193">
        <f>VLOOKUP($B193,$B$2:$AE$13369,COLUMN()*2-81,0)</f>
        <v>3.29</v>
      </c>
      <c r="AS193">
        <f>VLOOKUP($B193,$B$2:$AE$13369,COLUMN()*2-81,0)</f>
        <v>2.79</v>
      </c>
      <c r="AT193">
        <f>VLOOKUP($B193,$B$2:$AE$13369,COLUMN()*2-81,0)</f>
        <v>2.93</v>
      </c>
      <c r="AU193">
        <f>VLOOKUP($B193,$B$2:$AE$13369,COLUMN()*2-81,0)</f>
        <v>2.2200000000000002</v>
      </c>
      <c r="AV193">
        <f>VLOOKUP($B193,$B$2:$AE$13369,COLUMN()*2-81,0)</f>
        <v>3.09</v>
      </c>
      <c r="AW193">
        <f>VLOOKUP($B193,$B$2:$AE$13369,COLUMN()*2-81,0)</f>
        <v>2.71</v>
      </c>
      <c r="AX193">
        <f>VLOOKUP($B193,$B$2:$AE$13369,COLUMN()*2-81,0)</f>
        <v>2.97</v>
      </c>
      <c r="AY193">
        <f>VLOOKUP($B193,$B$2:$AE$13369,COLUMN()*2-81,0)</f>
        <v>2.4900000000000002</v>
      </c>
      <c r="AZ193">
        <f>VLOOKUP($B193,$B$2:$AE$13369,COLUMN()*2-81,0)</f>
        <v>3.18</v>
      </c>
      <c r="BA193">
        <f>VLOOKUP($B193,$B$2:$AE$13369,COLUMN()*2-81,0)</f>
        <v>2.93</v>
      </c>
      <c r="BB193">
        <f>VLOOKUP($B193,$B$2:$AE$13369,COLUMN()*2-81,0)</f>
        <v>3.12</v>
      </c>
      <c r="BC193">
        <f>VLOOKUP($B193,$B$2:$AE$13369,COLUMN()*2-81,0)</f>
        <v>2.79</v>
      </c>
      <c r="BD193">
        <f>MAX(AR193:BC193)</f>
        <v>3.29</v>
      </c>
      <c r="BE193">
        <f>MAX(AF193:AQ193)</f>
        <v>69</v>
      </c>
      <c r="BF193">
        <f>SUM(AR193:BC193)</f>
        <v>34.510000000000005</v>
      </c>
      <c r="BG193">
        <f>SUM(AF193:AQ193)</f>
        <v>685</v>
      </c>
      <c r="BH193" t="b">
        <f>OR(AND(BD193-2.5-0.3*(E193-4.5)&gt;0,BE193&gt;44),AND(BG193&gt;399,IFERROR((BF193/BG193)&gt;0.055,FALSE)))</f>
        <v>1</v>
      </c>
      <c r="BI193" t="str">
        <f>A193&amp;E193</f>
        <v>M6.5</v>
      </c>
      <c r="BJ193" t="str">
        <f>A193&amp;ROUND(E193*2,0)/2&amp;F193</f>
        <v>M6.5Man City</v>
      </c>
    </row>
    <row r="194" spans="1:62" x14ac:dyDescent="0.2">
      <c r="A194" t="s">
        <v>19</v>
      </c>
      <c r="B194">
        <v>625</v>
      </c>
      <c r="C194" t="s">
        <v>474</v>
      </c>
      <c r="D194">
        <v>6.5</v>
      </c>
      <c r="E194">
        <v>6.5</v>
      </c>
      <c r="F194" t="s">
        <v>145</v>
      </c>
      <c r="G194">
        <v>66</v>
      </c>
      <c r="H194">
        <v>3.26</v>
      </c>
      <c r="I194">
        <v>59</v>
      </c>
      <c r="J194">
        <v>2.81</v>
      </c>
      <c r="K194">
        <v>54</v>
      </c>
      <c r="L194">
        <v>2.8</v>
      </c>
      <c r="M194">
        <v>53</v>
      </c>
      <c r="N194">
        <v>2.14</v>
      </c>
      <c r="O194">
        <v>55</v>
      </c>
      <c r="P194">
        <v>3.06</v>
      </c>
      <c r="Q194">
        <v>57</v>
      </c>
      <c r="R194">
        <v>2.75</v>
      </c>
      <c r="S194">
        <v>56</v>
      </c>
      <c r="T194">
        <v>3</v>
      </c>
      <c r="U194">
        <v>53</v>
      </c>
      <c r="V194">
        <v>2.42</v>
      </c>
      <c r="W194">
        <v>55</v>
      </c>
      <c r="X194">
        <v>3.27</v>
      </c>
      <c r="Y194">
        <v>55</v>
      </c>
      <c r="Z194">
        <v>2.93</v>
      </c>
      <c r="AA194">
        <v>55</v>
      </c>
      <c r="AB194">
        <v>3.15</v>
      </c>
      <c r="AC194">
        <v>54</v>
      </c>
      <c r="AD194">
        <v>2.7</v>
      </c>
      <c r="AE194">
        <v>0</v>
      </c>
      <c r="AF194">
        <f>VLOOKUP($B194,$B$2:$AE$13369,COLUMN()*2-58,0)</f>
        <v>66</v>
      </c>
      <c r="AG194">
        <f>VLOOKUP($B194,$B$2:$AE$13369,COLUMN()*2-58,0)</f>
        <v>59</v>
      </c>
      <c r="AH194">
        <f>VLOOKUP($B194,$B$2:$AE$13369,COLUMN()*2-58,0)</f>
        <v>54</v>
      </c>
      <c r="AI194">
        <f>VLOOKUP($B194,$B$2:$AE$13369,COLUMN()*2-58,0)</f>
        <v>53</v>
      </c>
      <c r="AJ194">
        <f>VLOOKUP($B194,$B$2:$AE$13369,COLUMN()*2-58,0)</f>
        <v>55</v>
      </c>
      <c r="AK194">
        <f>VLOOKUP($B194,$B$2:$AE$13369,COLUMN()*2-58,0)</f>
        <v>57</v>
      </c>
      <c r="AL194">
        <f>VLOOKUP($B194,$B$2:$AE$13369,COLUMN()*2-58,0)</f>
        <v>56</v>
      </c>
      <c r="AM194">
        <f>VLOOKUP($B194,$B$2:$AE$13369,COLUMN()*2-58,0)</f>
        <v>53</v>
      </c>
      <c r="AN194">
        <f>VLOOKUP($B194,$B$2:$AE$13369,COLUMN()*2-58,0)</f>
        <v>55</v>
      </c>
      <c r="AO194">
        <f>VLOOKUP($B194,$B$2:$AE$13369,COLUMN()*2-58,0)</f>
        <v>55</v>
      </c>
      <c r="AP194">
        <f>VLOOKUP($B194,$B$2:$AE$13369,COLUMN()*2-58,0)</f>
        <v>55</v>
      </c>
      <c r="AQ194">
        <f>VLOOKUP($B194,$B$2:$AE$13369,COLUMN()*2-58,0)</f>
        <v>54</v>
      </c>
      <c r="AR194">
        <f>VLOOKUP($B194,$B$2:$AE$13369,COLUMN()*2-81,0)</f>
        <v>3.26</v>
      </c>
      <c r="AS194">
        <f>VLOOKUP($B194,$B$2:$AE$13369,COLUMN()*2-81,0)</f>
        <v>2.81</v>
      </c>
      <c r="AT194">
        <f>VLOOKUP($B194,$B$2:$AE$13369,COLUMN()*2-81,0)</f>
        <v>2.8</v>
      </c>
      <c r="AU194">
        <f>VLOOKUP($B194,$B$2:$AE$13369,COLUMN()*2-81,0)</f>
        <v>2.14</v>
      </c>
      <c r="AV194">
        <f>VLOOKUP($B194,$B$2:$AE$13369,COLUMN()*2-81,0)</f>
        <v>3.06</v>
      </c>
      <c r="AW194">
        <f>VLOOKUP($B194,$B$2:$AE$13369,COLUMN()*2-81,0)</f>
        <v>2.75</v>
      </c>
      <c r="AX194">
        <f>VLOOKUP($B194,$B$2:$AE$13369,COLUMN()*2-81,0)</f>
        <v>3</v>
      </c>
      <c r="AY194">
        <f>VLOOKUP($B194,$B$2:$AE$13369,COLUMN()*2-81,0)</f>
        <v>2.42</v>
      </c>
      <c r="AZ194">
        <f>VLOOKUP($B194,$B$2:$AE$13369,COLUMN()*2-81,0)</f>
        <v>3.27</v>
      </c>
      <c r="BA194">
        <f>VLOOKUP($B194,$B$2:$AE$13369,COLUMN()*2-81,0)</f>
        <v>2.93</v>
      </c>
      <c r="BB194">
        <f>VLOOKUP($B194,$B$2:$AE$13369,COLUMN()*2-81,0)</f>
        <v>3.15</v>
      </c>
      <c r="BC194">
        <f>VLOOKUP($B194,$B$2:$AE$13369,COLUMN()*2-81,0)</f>
        <v>2.7</v>
      </c>
      <c r="BD194">
        <f>MAX(AR194:BC194)</f>
        <v>3.27</v>
      </c>
      <c r="BE194">
        <f>MAX(AF194:AQ194)</f>
        <v>66</v>
      </c>
      <c r="BF194">
        <f>SUM(AR194:BC194)</f>
        <v>34.29</v>
      </c>
      <c r="BG194">
        <f>SUM(AF194:AQ194)</f>
        <v>672</v>
      </c>
      <c r="BH194" t="b">
        <f>OR(AND(BD194-2.5-0.3*(E194-4.5)&gt;0,BE194&gt;44),AND(BG194&gt;399,IFERROR((BF194/BG194)&gt;0.055,FALSE)))</f>
        <v>1</v>
      </c>
      <c r="BI194" t="str">
        <f>A194&amp;E194</f>
        <v>M6.5</v>
      </c>
      <c r="BJ194" t="str">
        <f>A194&amp;ROUND(E194*2,0)/2&amp;F194</f>
        <v>M6.5Man City</v>
      </c>
    </row>
    <row r="195" spans="1:62" x14ac:dyDescent="0.2">
      <c r="A195" t="s">
        <v>19</v>
      </c>
      <c r="B195">
        <v>392</v>
      </c>
      <c r="C195" t="s">
        <v>281</v>
      </c>
      <c r="D195">
        <v>6.5</v>
      </c>
      <c r="E195">
        <v>6.5</v>
      </c>
      <c r="F195" t="s">
        <v>164</v>
      </c>
      <c r="G195">
        <v>56</v>
      </c>
      <c r="H195">
        <v>2.66</v>
      </c>
      <c r="I195">
        <v>55</v>
      </c>
      <c r="J195">
        <v>2.76</v>
      </c>
      <c r="K195">
        <v>53</v>
      </c>
      <c r="L195">
        <v>3.24</v>
      </c>
      <c r="M195">
        <v>53</v>
      </c>
      <c r="N195">
        <v>2.7</v>
      </c>
      <c r="O195">
        <v>54</v>
      </c>
      <c r="P195">
        <v>2.59</v>
      </c>
      <c r="Q195">
        <v>53</v>
      </c>
      <c r="R195">
        <v>2.8</v>
      </c>
      <c r="S195">
        <v>51</v>
      </c>
      <c r="T195">
        <v>3.33</v>
      </c>
      <c r="U195">
        <v>52</v>
      </c>
      <c r="V195">
        <v>3.12</v>
      </c>
      <c r="W195">
        <v>49</v>
      </c>
      <c r="X195">
        <v>2.65</v>
      </c>
      <c r="Y195">
        <v>52</v>
      </c>
      <c r="Z195">
        <v>2.5499999999999998</v>
      </c>
      <c r="AA195">
        <v>50</v>
      </c>
      <c r="AB195">
        <v>2.4300000000000002</v>
      </c>
      <c r="AC195">
        <v>50</v>
      </c>
      <c r="AD195">
        <v>3.21</v>
      </c>
      <c r="AE195">
        <v>0</v>
      </c>
      <c r="AF195">
        <f>VLOOKUP($B195,$B$2:$AE$13369,COLUMN()*2-58,0)</f>
        <v>56</v>
      </c>
      <c r="AG195">
        <f>VLOOKUP($B195,$B$2:$AE$13369,COLUMN()*2-58,0)</f>
        <v>55</v>
      </c>
      <c r="AH195">
        <f>VLOOKUP($B195,$B$2:$AE$13369,COLUMN()*2-58,0)</f>
        <v>53</v>
      </c>
      <c r="AI195">
        <f>VLOOKUP($B195,$B$2:$AE$13369,COLUMN()*2-58,0)</f>
        <v>53</v>
      </c>
      <c r="AJ195">
        <f>VLOOKUP($B195,$B$2:$AE$13369,COLUMN()*2-58,0)</f>
        <v>54</v>
      </c>
      <c r="AK195">
        <f>VLOOKUP($B195,$B$2:$AE$13369,COLUMN()*2-58,0)</f>
        <v>53</v>
      </c>
      <c r="AL195">
        <f>VLOOKUP($B195,$B$2:$AE$13369,COLUMN()*2-58,0)</f>
        <v>51</v>
      </c>
      <c r="AM195">
        <f>VLOOKUP($B195,$B$2:$AE$13369,COLUMN()*2-58,0)</f>
        <v>52</v>
      </c>
      <c r="AN195">
        <f>VLOOKUP($B195,$B$2:$AE$13369,COLUMN()*2-58,0)</f>
        <v>49</v>
      </c>
      <c r="AO195">
        <f>VLOOKUP($B195,$B$2:$AE$13369,COLUMN()*2-58,0)</f>
        <v>52</v>
      </c>
      <c r="AP195">
        <f>VLOOKUP($B195,$B$2:$AE$13369,COLUMN()*2-58,0)</f>
        <v>50</v>
      </c>
      <c r="AQ195">
        <f>VLOOKUP($B195,$B$2:$AE$13369,COLUMN()*2-58,0)</f>
        <v>50</v>
      </c>
      <c r="AR195">
        <f>VLOOKUP($B195,$B$2:$AE$13369,COLUMN()*2-81,0)</f>
        <v>2.66</v>
      </c>
      <c r="AS195">
        <f>VLOOKUP($B195,$B$2:$AE$13369,COLUMN()*2-81,0)</f>
        <v>2.76</v>
      </c>
      <c r="AT195">
        <f>VLOOKUP($B195,$B$2:$AE$13369,COLUMN()*2-81,0)</f>
        <v>3.24</v>
      </c>
      <c r="AU195">
        <f>VLOOKUP($B195,$B$2:$AE$13369,COLUMN()*2-81,0)</f>
        <v>2.7</v>
      </c>
      <c r="AV195">
        <f>VLOOKUP($B195,$B$2:$AE$13369,COLUMN()*2-81,0)</f>
        <v>2.59</v>
      </c>
      <c r="AW195">
        <f>VLOOKUP($B195,$B$2:$AE$13369,COLUMN()*2-81,0)</f>
        <v>2.8</v>
      </c>
      <c r="AX195">
        <f>VLOOKUP($B195,$B$2:$AE$13369,COLUMN()*2-81,0)</f>
        <v>3.33</v>
      </c>
      <c r="AY195">
        <f>VLOOKUP($B195,$B$2:$AE$13369,COLUMN()*2-81,0)</f>
        <v>3.12</v>
      </c>
      <c r="AZ195">
        <f>VLOOKUP($B195,$B$2:$AE$13369,COLUMN()*2-81,0)</f>
        <v>2.65</v>
      </c>
      <c r="BA195">
        <f>VLOOKUP($B195,$B$2:$AE$13369,COLUMN()*2-81,0)</f>
        <v>2.5499999999999998</v>
      </c>
      <c r="BB195">
        <f>VLOOKUP($B195,$B$2:$AE$13369,COLUMN()*2-81,0)</f>
        <v>2.4300000000000002</v>
      </c>
      <c r="BC195">
        <f>VLOOKUP($B195,$B$2:$AE$13369,COLUMN()*2-81,0)</f>
        <v>3.21</v>
      </c>
      <c r="BD195">
        <f>MAX(AR195:BC195)</f>
        <v>3.33</v>
      </c>
      <c r="BE195">
        <f>MAX(AF195:AQ195)</f>
        <v>56</v>
      </c>
      <c r="BF195">
        <f>SUM(AR195:BC195)</f>
        <v>34.04</v>
      </c>
      <c r="BG195">
        <f>SUM(AF195:AQ195)</f>
        <v>628</v>
      </c>
      <c r="BH195" t="b">
        <f>OR(AND(BD195-2.5-0.3*(E195-4.5)&gt;0,BE195&gt;44),AND(BG195&gt;399,IFERROR((BF195/BG195)&gt;0.055,FALSE)))</f>
        <v>1</v>
      </c>
      <c r="BI195" t="str">
        <f>A195&amp;E195</f>
        <v>M6.5</v>
      </c>
      <c r="BJ195" t="str">
        <f>A195&amp;ROUND(E195*2,0)/2&amp;F195</f>
        <v>M6.5Newcastle</v>
      </c>
    </row>
    <row r="196" spans="1:62" x14ac:dyDescent="0.2">
      <c r="A196" t="s">
        <v>19</v>
      </c>
      <c r="B196">
        <v>571</v>
      </c>
      <c r="C196" t="s">
        <v>282</v>
      </c>
      <c r="D196">
        <v>6.5</v>
      </c>
      <c r="E196">
        <v>6.5</v>
      </c>
      <c r="F196" t="s">
        <v>145</v>
      </c>
      <c r="G196">
        <v>61</v>
      </c>
      <c r="H196">
        <v>3.47</v>
      </c>
      <c r="I196">
        <v>48</v>
      </c>
      <c r="J196">
        <v>2.71</v>
      </c>
      <c r="K196">
        <v>44</v>
      </c>
      <c r="L196">
        <v>2.72</v>
      </c>
      <c r="M196">
        <v>46</v>
      </c>
      <c r="N196">
        <v>2.2000000000000002</v>
      </c>
      <c r="O196">
        <v>45</v>
      </c>
      <c r="P196">
        <v>2.9</v>
      </c>
      <c r="Q196">
        <v>48</v>
      </c>
      <c r="R196">
        <v>2.78</v>
      </c>
      <c r="S196">
        <v>44</v>
      </c>
      <c r="T196">
        <v>2.83</v>
      </c>
      <c r="U196">
        <v>43</v>
      </c>
      <c r="V196">
        <v>2.29</v>
      </c>
      <c r="W196">
        <v>44</v>
      </c>
      <c r="X196">
        <v>3.05</v>
      </c>
      <c r="Y196">
        <v>43</v>
      </c>
      <c r="Z196">
        <v>2.79</v>
      </c>
      <c r="AA196">
        <v>43</v>
      </c>
      <c r="AB196">
        <v>2.93</v>
      </c>
      <c r="AC196">
        <v>45</v>
      </c>
      <c r="AD196">
        <v>2.7</v>
      </c>
      <c r="AE196">
        <v>0.02</v>
      </c>
      <c r="AF196">
        <f>VLOOKUP($B196,$B$2:$AE$13369,COLUMN()*2-58,0)</f>
        <v>61</v>
      </c>
      <c r="AG196">
        <f>VLOOKUP($B196,$B$2:$AE$13369,COLUMN()*2-58,0)</f>
        <v>48</v>
      </c>
      <c r="AH196">
        <f>VLOOKUP($B196,$B$2:$AE$13369,COLUMN()*2-58,0)</f>
        <v>44</v>
      </c>
      <c r="AI196">
        <f>VLOOKUP($B196,$B$2:$AE$13369,COLUMN()*2-58,0)</f>
        <v>46</v>
      </c>
      <c r="AJ196">
        <f>VLOOKUP($B196,$B$2:$AE$13369,COLUMN()*2-58,0)</f>
        <v>45</v>
      </c>
      <c r="AK196">
        <f>VLOOKUP($B196,$B$2:$AE$13369,COLUMN()*2-58,0)</f>
        <v>48</v>
      </c>
      <c r="AL196">
        <f>VLOOKUP($B196,$B$2:$AE$13369,COLUMN()*2-58,0)</f>
        <v>44</v>
      </c>
      <c r="AM196">
        <f>VLOOKUP($B196,$B$2:$AE$13369,COLUMN()*2-58,0)</f>
        <v>43</v>
      </c>
      <c r="AN196">
        <f>VLOOKUP($B196,$B$2:$AE$13369,COLUMN()*2-58,0)</f>
        <v>44</v>
      </c>
      <c r="AO196">
        <f>VLOOKUP($B196,$B$2:$AE$13369,COLUMN()*2-58,0)</f>
        <v>43</v>
      </c>
      <c r="AP196">
        <f>VLOOKUP($B196,$B$2:$AE$13369,COLUMN()*2-58,0)</f>
        <v>43</v>
      </c>
      <c r="AQ196">
        <f>VLOOKUP($B196,$B$2:$AE$13369,COLUMN()*2-58,0)</f>
        <v>45</v>
      </c>
      <c r="AR196">
        <f>VLOOKUP($B196,$B$2:$AE$13369,COLUMN()*2-81,0)</f>
        <v>3.47</v>
      </c>
      <c r="AS196">
        <f>VLOOKUP($B196,$B$2:$AE$13369,COLUMN()*2-81,0)</f>
        <v>2.71</v>
      </c>
      <c r="AT196">
        <f>VLOOKUP($B196,$B$2:$AE$13369,COLUMN()*2-81,0)</f>
        <v>2.72</v>
      </c>
      <c r="AU196">
        <f>VLOOKUP($B196,$B$2:$AE$13369,COLUMN()*2-81,0)</f>
        <v>2.2000000000000002</v>
      </c>
      <c r="AV196">
        <f>VLOOKUP($B196,$B$2:$AE$13369,COLUMN()*2-81,0)</f>
        <v>2.9</v>
      </c>
      <c r="AW196">
        <f>VLOOKUP($B196,$B$2:$AE$13369,COLUMN()*2-81,0)</f>
        <v>2.78</v>
      </c>
      <c r="AX196">
        <f>VLOOKUP($B196,$B$2:$AE$13369,COLUMN()*2-81,0)</f>
        <v>2.83</v>
      </c>
      <c r="AY196">
        <f>VLOOKUP($B196,$B$2:$AE$13369,COLUMN()*2-81,0)</f>
        <v>2.29</v>
      </c>
      <c r="AZ196">
        <f>VLOOKUP($B196,$B$2:$AE$13369,COLUMN()*2-81,0)</f>
        <v>3.05</v>
      </c>
      <c r="BA196">
        <f>VLOOKUP($B196,$B$2:$AE$13369,COLUMN()*2-81,0)</f>
        <v>2.79</v>
      </c>
      <c r="BB196">
        <f>VLOOKUP($B196,$B$2:$AE$13369,COLUMN()*2-81,0)</f>
        <v>2.93</v>
      </c>
      <c r="BC196">
        <f>VLOOKUP($B196,$B$2:$AE$13369,COLUMN()*2-81,0)</f>
        <v>2.7</v>
      </c>
      <c r="BD196">
        <f>MAX(AR196:BC196)</f>
        <v>3.47</v>
      </c>
      <c r="BE196">
        <f>MAX(AF196:AQ196)</f>
        <v>61</v>
      </c>
      <c r="BF196">
        <f>SUM(AR196:BC196)</f>
        <v>33.369999999999997</v>
      </c>
      <c r="BG196">
        <f>SUM(AF196:AQ196)</f>
        <v>554</v>
      </c>
      <c r="BH196" t="b">
        <f>OR(AND(BD196-2.5-0.3*(E196-4.5)&gt;0,BE196&gt;44),AND(BG196&gt;399,IFERROR((BF196/BG196)&gt;0.055,FALSE)))</f>
        <v>1</v>
      </c>
      <c r="BI196" t="str">
        <f>A196&amp;E196</f>
        <v>M6.5</v>
      </c>
      <c r="BJ196" t="str">
        <f>A196&amp;ROUND(E196*2,0)/2&amp;F196</f>
        <v>M6.5Man City</v>
      </c>
    </row>
    <row r="197" spans="1:62" x14ac:dyDescent="0.2">
      <c r="A197" t="s">
        <v>19</v>
      </c>
      <c r="B197">
        <v>136</v>
      </c>
      <c r="C197" t="s">
        <v>81</v>
      </c>
      <c r="D197">
        <v>6.6</v>
      </c>
      <c r="E197">
        <v>6.6</v>
      </c>
      <c r="F197" t="s">
        <v>75</v>
      </c>
      <c r="G197">
        <v>85</v>
      </c>
      <c r="H197">
        <v>3.15</v>
      </c>
      <c r="I197">
        <v>76</v>
      </c>
      <c r="J197">
        <v>2.97</v>
      </c>
      <c r="K197">
        <v>72</v>
      </c>
      <c r="L197">
        <v>3.23</v>
      </c>
      <c r="M197">
        <v>71</v>
      </c>
      <c r="N197">
        <v>4.26</v>
      </c>
      <c r="O197">
        <v>70</v>
      </c>
      <c r="P197">
        <v>3.08</v>
      </c>
      <c r="Q197">
        <v>68</v>
      </c>
      <c r="R197">
        <v>3.39</v>
      </c>
      <c r="S197">
        <v>68</v>
      </c>
      <c r="T197">
        <v>3.52</v>
      </c>
      <c r="U197">
        <v>68</v>
      </c>
      <c r="V197">
        <v>3.19</v>
      </c>
      <c r="W197">
        <v>67</v>
      </c>
      <c r="X197">
        <v>3.52</v>
      </c>
      <c r="Y197">
        <v>68</v>
      </c>
      <c r="Z197">
        <v>2.85</v>
      </c>
      <c r="AA197">
        <v>66</v>
      </c>
      <c r="AB197">
        <v>2.71</v>
      </c>
      <c r="AC197">
        <v>67</v>
      </c>
      <c r="AD197">
        <v>3.46</v>
      </c>
      <c r="AE197">
        <v>0.01</v>
      </c>
      <c r="AF197">
        <f>VLOOKUP($B197,$B$2:$AE$13369,COLUMN()*2-58,0)</f>
        <v>85</v>
      </c>
      <c r="AG197">
        <f>VLOOKUP($B197,$B$2:$AE$13369,COLUMN()*2-58,0)</f>
        <v>76</v>
      </c>
      <c r="AH197">
        <f>VLOOKUP($B197,$B$2:$AE$13369,COLUMN()*2-58,0)</f>
        <v>72</v>
      </c>
      <c r="AI197">
        <f>VLOOKUP($B197,$B$2:$AE$13369,COLUMN()*2-58,0)</f>
        <v>71</v>
      </c>
      <c r="AJ197">
        <f>VLOOKUP($B197,$B$2:$AE$13369,COLUMN()*2-58,0)</f>
        <v>70</v>
      </c>
      <c r="AK197">
        <f>VLOOKUP($B197,$B$2:$AE$13369,COLUMN()*2-58,0)</f>
        <v>68</v>
      </c>
      <c r="AL197">
        <f>VLOOKUP($B197,$B$2:$AE$13369,COLUMN()*2-58,0)</f>
        <v>68</v>
      </c>
      <c r="AM197">
        <f>VLOOKUP($B197,$B$2:$AE$13369,COLUMN()*2-58,0)</f>
        <v>68</v>
      </c>
      <c r="AN197">
        <f>VLOOKUP($B197,$B$2:$AE$13369,COLUMN()*2-58,0)</f>
        <v>67</v>
      </c>
      <c r="AO197">
        <f>VLOOKUP($B197,$B$2:$AE$13369,COLUMN()*2-58,0)</f>
        <v>68</v>
      </c>
      <c r="AP197">
        <f>VLOOKUP($B197,$B$2:$AE$13369,COLUMN()*2-58,0)</f>
        <v>66</v>
      </c>
      <c r="AQ197">
        <f>VLOOKUP($B197,$B$2:$AE$13369,COLUMN()*2-58,0)</f>
        <v>67</v>
      </c>
      <c r="AR197">
        <f>VLOOKUP($B197,$B$2:$AE$13369,COLUMN()*2-81,0)</f>
        <v>3.15</v>
      </c>
      <c r="AS197">
        <f>VLOOKUP($B197,$B$2:$AE$13369,COLUMN()*2-81,0)</f>
        <v>2.97</v>
      </c>
      <c r="AT197">
        <f>VLOOKUP($B197,$B$2:$AE$13369,COLUMN()*2-81,0)</f>
        <v>3.23</v>
      </c>
      <c r="AU197">
        <f>VLOOKUP($B197,$B$2:$AE$13369,COLUMN()*2-81,0)</f>
        <v>4.26</v>
      </c>
      <c r="AV197">
        <f>VLOOKUP($B197,$B$2:$AE$13369,COLUMN()*2-81,0)</f>
        <v>3.08</v>
      </c>
      <c r="AW197">
        <f>VLOOKUP($B197,$B$2:$AE$13369,COLUMN()*2-81,0)</f>
        <v>3.39</v>
      </c>
      <c r="AX197">
        <f>VLOOKUP($B197,$B$2:$AE$13369,COLUMN()*2-81,0)</f>
        <v>3.52</v>
      </c>
      <c r="AY197">
        <f>VLOOKUP($B197,$B$2:$AE$13369,COLUMN()*2-81,0)</f>
        <v>3.19</v>
      </c>
      <c r="AZ197">
        <f>VLOOKUP($B197,$B$2:$AE$13369,COLUMN()*2-81,0)</f>
        <v>3.52</v>
      </c>
      <c r="BA197">
        <f>VLOOKUP($B197,$B$2:$AE$13369,COLUMN()*2-81,0)</f>
        <v>2.85</v>
      </c>
      <c r="BB197">
        <f>VLOOKUP($B197,$B$2:$AE$13369,COLUMN()*2-81,0)</f>
        <v>2.71</v>
      </c>
      <c r="BC197">
        <f>VLOOKUP($B197,$B$2:$AE$13369,COLUMN()*2-81,0)</f>
        <v>3.46</v>
      </c>
      <c r="BD197">
        <f>MAX(AR197:BC197)</f>
        <v>4.26</v>
      </c>
      <c r="BE197">
        <f>MAX(AF197:AQ197)</f>
        <v>85</v>
      </c>
      <c r="BF197">
        <f>SUM(AR197:BC197)</f>
        <v>39.33</v>
      </c>
      <c r="BG197">
        <f>SUM(AF197:AQ197)</f>
        <v>846</v>
      </c>
      <c r="BH197" t="b">
        <f>OR(AND(BD197-2.5-0.3*(E197-4.5)&gt;0,BE197&gt;44),AND(BG197&gt;399,IFERROR((BF197/BG197)&gt;0.055,FALSE)))</f>
        <v>1</v>
      </c>
      <c r="BI197" t="str">
        <f>A197&amp;E197</f>
        <v>M6.6</v>
      </c>
      <c r="BJ197" t="str">
        <f>A197&amp;ROUND(E197*2,0)/2&amp;F197</f>
        <v>M6.5Brighton</v>
      </c>
    </row>
    <row r="198" spans="1:62" x14ac:dyDescent="0.2">
      <c r="A198" t="s">
        <v>19</v>
      </c>
      <c r="B198">
        <v>199</v>
      </c>
      <c r="C198" t="s">
        <v>97</v>
      </c>
      <c r="D198">
        <v>6.7</v>
      </c>
      <c r="E198">
        <v>6.7</v>
      </c>
      <c r="F198" t="s">
        <v>27</v>
      </c>
      <c r="G198">
        <v>88</v>
      </c>
      <c r="H198">
        <v>5</v>
      </c>
      <c r="I198">
        <v>86</v>
      </c>
      <c r="J198">
        <v>4.9800000000000004</v>
      </c>
      <c r="K198">
        <v>84</v>
      </c>
      <c r="L198">
        <v>3.88</v>
      </c>
      <c r="M198">
        <v>81</v>
      </c>
      <c r="N198">
        <v>4.7699999999999996</v>
      </c>
      <c r="O198">
        <v>80</v>
      </c>
      <c r="P198">
        <v>4.8</v>
      </c>
      <c r="Q198">
        <v>80</v>
      </c>
      <c r="R198">
        <v>3.57</v>
      </c>
      <c r="S198">
        <v>80</v>
      </c>
      <c r="T198">
        <v>3.97</v>
      </c>
      <c r="U198">
        <v>79</v>
      </c>
      <c r="V198">
        <v>3.69</v>
      </c>
      <c r="W198">
        <v>79</v>
      </c>
      <c r="X198">
        <v>4.12</v>
      </c>
      <c r="Y198">
        <v>78</v>
      </c>
      <c r="Z198">
        <v>5.54</v>
      </c>
      <c r="AA198">
        <v>78</v>
      </c>
      <c r="AB198">
        <v>4.22</v>
      </c>
      <c r="AC198">
        <v>77</v>
      </c>
      <c r="AD198">
        <v>4.5599999999999996</v>
      </c>
      <c r="AE198">
        <v>0.37</v>
      </c>
      <c r="AF198">
        <f>VLOOKUP($B198,$B$2:$AE$13369,COLUMN()*2-58,0)</f>
        <v>88</v>
      </c>
      <c r="AG198">
        <f>VLOOKUP($B198,$B$2:$AE$13369,COLUMN()*2-58,0)</f>
        <v>86</v>
      </c>
      <c r="AH198">
        <f>VLOOKUP($B198,$B$2:$AE$13369,COLUMN()*2-58,0)</f>
        <v>84</v>
      </c>
      <c r="AI198">
        <f>VLOOKUP($B198,$B$2:$AE$13369,COLUMN()*2-58,0)</f>
        <v>81</v>
      </c>
      <c r="AJ198">
        <f>VLOOKUP($B198,$B$2:$AE$13369,COLUMN()*2-58,0)</f>
        <v>80</v>
      </c>
      <c r="AK198">
        <f>VLOOKUP($B198,$B$2:$AE$13369,COLUMN()*2-58,0)</f>
        <v>80</v>
      </c>
      <c r="AL198">
        <f>VLOOKUP($B198,$B$2:$AE$13369,COLUMN()*2-58,0)</f>
        <v>80</v>
      </c>
      <c r="AM198">
        <f>VLOOKUP($B198,$B$2:$AE$13369,COLUMN()*2-58,0)</f>
        <v>79</v>
      </c>
      <c r="AN198">
        <f>VLOOKUP($B198,$B$2:$AE$13369,COLUMN()*2-58,0)</f>
        <v>79</v>
      </c>
      <c r="AO198">
        <f>VLOOKUP($B198,$B$2:$AE$13369,COLUMN()*2-58,0)</f>
        <v>78</v>
      </c>
      <c r="AP198">
        <f>VLOOKUP($B198,$B$2:$AE$13369,COLUMN()*2-58,0)</f>
        <v>78</v>
      </c>
      <c r="AQ198">
        <f>VLOOKUP($B198,$B$2:$AE$13369,COLUMN()*2-58,0)</f>
        <v>77</v>
      </c>
      <c r="AR198">
        <f>VLOOKUP($B198,$B$2:$AE$13369,COLUMN()*2-81,0)</f>
        <v>5</v>
      </c>
      <c r="AS198">
        <f>VLOOKUP($B198,$B$2:$AE$13369,COLUMN()*2-81,0)</f>
        <v>4.9800000000000004</v>
      </c>
      <c r="AT198">
        <f>VLOOKUP($B198,$B$2:$AE$13369,COLUMN()*2-81,0)</f>
        <v>3.88</v>
      </c>
      <c r="AU198">
        <f>VLOOKUP($B198,$B$2:$AE$13369,COLUMN()*2-81,0)</f>
        <v>4.7699999999999996</v>
      </c>
      <c r="AV198">
        <f>VLOOKUP($B198,$B$2:$AE$13369,COLUMN()*2-81,0)</f>
        <v>4.8</v>
      </c>
      <c r="AW198">
        <f>VLOOKUP($B198,$B$2:$AE$13369,COLUMN()*2-81,0)</f>
        <v>3.57</v>
      </c>
      <c r="AX198">
        <f>VLOOKUP($B198,$B$2:$AE$13369,COLUMN()*2-81,0)</f>
        <v>3.97</v>
      </c>
      <c r="AY198">
        <f>VLOOKUP($B198,$B$2:$AE$13369,COLUMN()*2-81,0)</f>
        <v>3.69</v>
      </c>
      <c r="AZ198">
        <f>VLOOKUP($B198,$B$2:$AE$13369,COLUMN()*2-81,0)</f>
        <v>4.12</v>
      </c>
      <c r="BA198">
        <f>VLOOKUP($B198,$B$2:$AE$13369,COLUMN()*2-81,0)</f>
        <v>5.54</v>
      </c>
      <c r="BB198">
        <f>VLOOKUP($B198,$B$2:$AE$13369,COLUMN()*2-81,0)</f>
        <v>4.22</v>
      </c>
      <c r="BC198">
        <f>VLOOKUP($B198,$B$2:$AE$13369,COLUMN()*2-81,0)</f>
        <v>4.5599999999999996</v>
      </c>
      <c r="BD198">
        <f>MAX(AR198:BC198)</f>
        <v>5.54</v>
      </c>
      <c r="BE198">
        <f>MAX(AF198:AQ198)</f>
        <v>88</v>
      </c>
      <c r="BF198">
        <f>SUM(AR198:BC198)</f>
        <v>53.099999999999994</v>
      </c>
      <c r="BG198">
        <f>SUM(AF198:AQ198)</f>
        <v>970</v>
      </c>
      <c r="BH198" t="b">
        <f>OR(AND(BD198-2.5-0.3*(E198-4.5)&gt;0,BE198&gt;44),AND(BG198&gt;399,IFERROR((BF198/BG198)&gt;0.055,FALSE)))</f>
        <v>1</v>
      </c>
      <c r="BI198" t="str">
        <f>A198&amp;E198</f>
        <v>M6.7</v>
      </c>
      <c r="BJ198" t="str">
        <f>A198&amp;ROUND(E198*2,0)/2&amp;F198</f>
        <v>M6.5Crystal Palace</v>
      </c>
    </row>
    <row r="199" spans="1:62" x14ac:dyDescent="0.2">
      <c r="A199" t="s">
        <v>19</v>
      </c>
      <c r="B199">
        <v>491</v>
      </c>
      <c r="C199" t="s">
        <v>127</v>
      </c>
      <c r="D199">
        <v>6.7</v>
      </c>
      <c r="E199">
        <v>6.7</v>
      </c>
      <c r="F199" t="s">
        <v>62</v>
      </c>
      <c r="G199">
        <v>72</v>
      </c>
      <c r="H199">
        <v>4.09</v>
      </c>
      <c r="I199">
        <v>64</v>
      </c>
      <c r="J199">
        <v>4.3899999999999997</v>
      </c>
      <c r="K199">
        <v>62</v>
      </c>
      <c r="L199">
        <v>2.56</v>
      </c>
      <c r="M199">
        <v>59</v>
      </c>
      <c r="N199">
        <v>3.7</v>
      </c>
      <c r="O199">
        <v>58</v>
      </c>
      <c r="P199">
        <v>3.2</v>
      </c>
      <c r="Q199">
        <v>60</v>
      </c>
      <c r="R199">
        <v>3.4</v>
      </c>
      <c r="S199">
        <v>56</v>
      </c>
      <c r="T199">
        <v>3.63</v>
      </c>
      <c r="U199">
        <v>58</v>
      </c>
      <c r="V199">
        <v>3.03</v>
      </c>
      <c r="W199">
        <v>57</v>
      </c>
      <c r="X199">
        <v>3.1</v>
      </c>
      <c r="Y199">
        <v>59</v>
      </c>
      <c r="Z199">
        <v>4.12</v>
      </c>
      <c r="AA199">
        <v>59</v>
      </c>
      <c r="AB199">
        <v>3.6</v>
      </c>
      <c r="AC199">
        <v>60</v>
      </c>
      <c r="AD199">
        <v>2.5</v>
      </c>
      <c r="AE199">
        <v>0.16</v>
      </c>
      <c r="AF199">
        <f>VLOOKUP($B199,$B$2:$AE$13369,COLUMN()*2-58,0)</f>
        <v>72</v>
      </c>
      <c r="AG199">
        <f>VLOOKUP($B199,$B$2:$AE$13369,COLUMN()*2-58,0)</f>
        <v>64</v>
      </c>
      <c r="AH199">
        <f>VLOOKUP($B199,$B$2:$AE$13369,COLUMN()*2-58,0)</f>
        <v>62</v>
      </c>
      <c r="AI199">
        <f>VLOOKUP($B199,$B$2:$AE$13369,COLUMN()*2-58,0)</f>
        <v>59</v>
      </c>
      <c r="AJ199">
        <f>VLOOKUP($B199,$B$2:$AE$13369,COLUMN()*2-58,0)</f>
        <v>58</v>
      </c>
      <c r="AK199">
        <f>VLOOKUP($B199,$B$2:$AE$13369,COLUMN()*2-58,0)</f>
        <v>60</v>
      </c>
      <c r="AL199">
        <f>VLOOKUP($B199,$B$2:$AE$13369,COLUMN()*2-58,0)</f>
        <v>56</v>
      </c>
      <c r="AM199">
        <f>VLOOKUP($B199,$B$2:$AE$13369,COLUMN()*2-58,0)</f>
        <v>58</v>
      </c>
      <c r="AN199">
        <f>VLOOKUP($B199,$B$2:$AE$13369,COLUMN()*2-58,0)</f>
        <v>57</v>
      </c>
      <c r="AO199">
        <f>VLOOKUP($B199,$B$2:$AE$13369,COLUMN()*2-58,0)</f>
        <v>59</v>
      </c>
      <c r="AP199">
        <f>VLOOKUP($B199,$B$2:$AE$13369,COLUMN()*2-58,0)</f>
        <v>59</v>
      </c>
      <c r="AQ199">
        <f>VLOOKUP($B199,$B$2:$AE$13369,COLUMN()*2-58,0)</f>
        <v>60</v>
      </c>
      <c r="AR199">
        <f>VLOOKUP($B199,$B$2:$AE$13369,COLUMN()*2-81,0)</f>
        <v>4.09</v>
      </c>
      <c r="AS199">
        <f>VLOOKUP($B199,$B$2:$AE$13369,COLUMN()*2-81,0)</f>
        <v>4.3899999999999997</v>
      </c>
      <c r="AT199">
        <f>VLOOKUP($B199,$B$2:$AE$13369,COLUMN()*2-81,0)</f>
        <v>2.56</v>
      </c>
      <c r="AU199">
        <f>VLOOKUP($B199,$B$2:$AE$13369,COLUMN()*2-81,0)</f>
        <v>3.7</v>
      </c>
      <c r="AV199">
        <f>VLOOKUP($B199,$B$2:$AE$13369,COLUMN()*2-81,0)</f>
        <v>3.2</v>
      </c>
      <c r="AW199">
        <f>VLOOKUP($B199,$B$2:$AE$13369,COLUMN()*2-81,0)</f>
        <v>3.4</v>
      </c>
      <c r="AX199">
        <f>VLOOKUP($B199,$B$2:$AE$13369,COLUMN()*2-81,0)</f>
        <v>3.63</v>
      </c>
      <c r="AY199">
        <f>VLOOKUP($B199,$B$2:$AE$13369,COLUMN()*2-81,0)</f>
        <v>3.03</v>
      </c>
      <c r="AZ199">
        <f>VLOOKUP($B199,$B$2:$AE$13369,COLUMN()*2-81,0)</f>
        <v>3.1</v>
      </c>
      <c r="BA199">
        <f>VLOOKUP($B199,$B$2:$AE$13369,COLUMN()*2-81,0)</f>
        <v>4.12</v>
      </c>
      <c r="BB199">
        <f>VLOOKUP($B199,$B$2:$AE$13369,COLUMN()*2-81,0)</f>
        <v>3.6</v>
      </c>
      <c r="BC199">
        <f>VLOOKUP($B199,$B$2:$AE$13369,COLUMN()*2-81,0)</f>
        <v>2.5</v>
      </c>
      <c r="BD199">
        <f>MAX(AR199:BC199)</f>
        <v>4.3899999999999997</v>
      </c>
      <c r="BE199">
        <f>MAX(AF199:AQ199)</f>
        <v>72</v>
      </c>
      <c r="BF199">
        <f>SUM(AR199:BC199)</f>
        <v>41.32</v>
      </c>
      <c r="BG199">
        <f>SUM(AF199:AQ199)</f>
        <v>724</v>
      </c>
      <c r="BH199" t="b">
        <f>OR(AND(BD199-2.5-0.3*(E199-4.5)&gt;0,BE199&gt;44),AND(BG199&gt;399,IFERROR((BF199/BG199)&gt;0.055,FALSE)))</f>
        <v>1</v>
      </c>
      <c r="BI199" t="str">
        <f>A199&amp;E199</f>
        <v>M6.7</v>
      </c>
      <c r="BJ199" t="str">
        <f>A199&amp;ROUND(E199*2,0)/2&amp;F199</f>
        <v>M6.5Spurs</v>
      </c>
    </row>
    <row r="200" spans="1:62" x14ac:dyDescent="0.2">
      <c r="A200" t="s">
        <v>19</v>
      </c>
      <c r="B200">
        <v>385</v>
      </c>
      <c r="C200" t="s">
        <v>161</v>
      </c>
      <c r="D200">
        <v>6.9</v>
      </c>
      <c r="E200">
        <v>6.9</v>
      </c>
      <c r="F200" t="s">
        <v>157</v>
      </c>
      <c r="G200">
        <v>72</v>
      </c>
      <c r="H200">
        <v>4.16</v>
      </c>
      <c r="I200">
        <v>71</v>
      </c>
      <c r="J200">
        <v>5.03</v>
      </c>
      <c r="K200">
        <v>69</v>
      </c>
      <c r="L200">
        <v>4.4800000000000004</v>
      </c>
      <c r="M200">
        <v>66</v>
      </c>
      <c r="N200">
        <v>4.6399999999999997</v>
      </c>
      <c r="O200">
        <v>66</v>
      </c>
      <c r="P200">
        <v>2.9</v>
      </c>
      <c r="Q200">
        <v>66</v>
      </c>
      <c r="R200">
        <v>4.34</v>
      </c>
      <c r="S200">
        <v>68</v>
      </c>
      <c r="T200">
        <v>2.87</v>
      </c>
      <c r="U200">
        <v>66</v>
      </c>
      <c r="V200">
        <v>4.42</v>
      </c>
      <c r="W200">
        <v>66</v>
      </c>
      <c r="X200">
        <v>4.08</v>
      </c>
      <c r="Y200">
        <v>64</v>
      </c>
      <c r="Z200">
        <v>4.08</v>
      </c>
      <c r="AA200">
        <v>63</v>
      </c>
      <c r="AB200">
        <v>2.86</v>
      </c>
      <c r="AC200">
        <v>64</v>
      </c>
      <c r="AD200">
        <v>5</v>
      </c>
      <c r="AE200">
        <v>0</v>
      </c>
      <c r="AF200">
        <f>VLOOKUP($B200,$B$2:$AE$13369,COLUMN()*2-58,0)</f>
        <v>72</v>
      </c>
      <c r="AG200">
        <f>VLOOKUP($B200,$B$2:$AE$13369,COLUMN()*2-58,0)</f>
        <v>71</v>
      </c>
      <c r="AH200">
        <f>VLOOKUP($B200,$B$2:$AE$13369,COLUMN()*2-58,0)</f>
        <v>69</v>
      </c>
      <c r="AI200">
        <f>VLOOKUP($B200,$B$2:$AE$13369,COLUMN()*2-58,0)</f>
        <v>66</v>
      </c>
      <c r="AJ200">
        <f>VLOOKUP($B200,$B$2:$AE$13369,COLUMN()*2-58,0)</f>
        <v>66</v>
      </c>
      <c r="AK200">
        <f>VLOOKUP($B200,$B$2:$AE$13369,COLUMN()*2-58,0)</f>
        <v>66</v>
      </c>
      <c r="AL200">
        <f>VLOOKUP($B200,$B$2:$AE$13369,COLUMN()*2-58,0)</f>
        <v>68</v>
      </c>
      <c r="AM200">
        <f>VLOOKUP($B200,$B$2:$AE$13369,COLUMN()*2-58,0)</f>
        <v>66</v>
      </c>
      <c r="AN200">
        <f>VLOOKUP($B200,$B$2:$AE$13369,COLUMN()*2-58,0)</f>
        <v>66</v>
      </c>
      <c r="AO200">
        <f>VLOOKUP($B200,$B$2:$AE$13369,COLUMN()*2-58,0)</f>
        <v>64</v>
      </c>
      <c r="AP200">
        <f>VLOOKUP($B200,$B$2:$AE$13369,COLUMN()*2-58,0)</f>
        <v>63</v>
      </c>
      <c r="AQ200">
        <f>VLOOKUP($B200,$B$2:$AE$13369,COLUMN()*2-58,0)</f>
        <v>64</v>
      </c>
      <c r="AR200">
        <f>VLOOKUP($B200,$B$2:$AE$13369,COLUMN()*2-81,0)</f>
        <v>4.16</v>
      </c>
      <c r="AS200">
        <f>VLOOKUP($B200,$B$2:$AE$13369,COLUMN()*2-81,0)</f>
        <v>5.03</v>
      </c>
      <c r="AT200">
        <f>VLOOKUP($B200,$B$2:$AE$13369,COLUMN()*2-81,0)</f>
        <v>4.4800000000000004</v>
      </c>
      <c r="AU200">
        <f>VLOOKUP($B200,$B$2:$AE$13369,COLUMN()*2-81,0)</f>
        <v>4.6399999999999997</v>
      </c>
      <c r="AV200">
        <f>VLOOKUP($B200,$B$2:$AE$13369,COLUMN()*2-81,0)</f>
        <v>2.9</v>
      </c>
      <c r="AW200">
        <f>VLOOKUP($B200,$B$2:$AE$13369,COLUMN()*2-81,0)</f>
        <v>4.34</v>
      </c>
      <c r="AX200">
        <f>VLOOKUP($B200,$B$2:$AE$13369,COLUMN()*2-81,0)</f>
        <v>2.87</v>
      </c>
      <c r="AY200">
        <f>VLOOKUP($B200,$B$2:$AE$13369,COLUMN()*2-81,0)</f>
        <v>4.42</v>
      </c>
      <c r="AZ200">
        <f>VLOOKUP($B200,$B$2:$AE$13369,COLUMN()*2-81,0)</f>
        <v>4.08</v>
      </c>
      <c r="BA200">
        <f>VLOOKUP($B200,$B$2:$AE$13369,COLUMN()*2-81,0)</f>
        <v>4.08</v>
      </c>
      <c r="BB200">
        <f>VLOOKUP($B200,$B$2:$AE$13369,COLUMN()*2-81,0)</f>
        <v>2.86</v>
      </c>
      <c r="BC200">
        <f>VLOOKUP($B200,$B$2:$AE$13369,COLUMN()*2-81,0)</f>
        <v>5</v>
      </c>
      <c r="BD200">
        <f>MAX(AR200:BC200)</f>
        <v>5.03</v>
      </c>
      <c r="BE200">
        <f>MAX(AF200:AQ200)</f>
        <v>72</v>
      </c>
      <c r="BF200">
        <f>SUM(AR200:BC200)</f>
        <v>48.86</v>
      </c>
      <c r="BG200">
        <f>SUM(AF200:AQ200)</f>
        <v>801</v>
      </c>
      <c r="BH200" t="b">
        <f>OR(AND(BD200-2.5-0.3*(E200-4.5)&gt;0,BE200&gt;44),AND(BG200&gt;399,IFERROR((BF200/BG200)&gt;0.055,FALSE)))</f>
        <v>1</v>
      </c>
      <c r="BI200" t="str">
        <f>A200&amp;E200</f>
        <v>M6.9</v>
      </c>
      <c r="BJ200" t="str">
        <f>A200&amp;ROUND(E200*2,0)/2&amp;F200</f>
        <v>M7Man Utd</v>
      </c>
    </row>
    <row r="201" spans="1:62" x14ac:dyDescent="0.2">
      <c r="A201" t="s">
        <v>19</v>
      </c>
      <c r="B201">
        <v>23</v>
      </c>
      <c r="C201" t="s">
        <v>37</v>
      </c>
      <c r="D201">
        <v>6.9</v>
      </c>
      <c r="E201">
        <v>6.9</v>
      </c>
      <c r="F201" t="s">
        <v>20</v>
      </c>
      <c r="G201">
        <v>56</v>
      </c>
      <c r="H201">
        <v>3.03</v>
      </c>
      <c r="I201">
        <v>46</v>
      </c>
      <c r="J201">
        <v>2.65</v>
      </c>
      <c r="K201">
        <v>41</v>
      </c>
      <c r="L201">
        <v>2.68</v>
      </c>
      <c r="M201">
        <v>40</v>
      </c>
      <c r="N201">
        <v>2.44</v>
      </c>
      <c r="O201">
        <v>40</v>
      </c>
      <c r="P201">
        <v>2.54</v>
      </c>
      <c r="Q201">
        <v>40</v>
      </c>
      <c r="R201">
        <v>2.27</v>
      </c>
      <c r="S201">
        <v>40</v>
      </c>
      <c r="T201">
        <v>2.8</v>
      </c>
      <c r="U201">
        <v>39</v>
      </c>
      <c r="V201">
        <v>2.2400000000000002</v>
      </c>
      <c r="W201">
        <v>39</v>
      </c>
      <c r="X201">
        <v>2.96</v>
      </c>
      <c r="Y201">
        <v>40</v>
      </c>
      <c r="Z201">
        <v>2.4</v>
      </c>
      <c r="AA201">
        <v>38</v>
      </c>
      <c r="AB201">
        <v>2.17</v>
      </c>
      <c r="AC201">
        <v>39</v>
      </c>
      <c r="AD201">
        <v>2.46</v>
      </c>
      <c r="AE201">
        <v>0</v>
      </c>
      <c r="AF201">
        <f>VLOOKUP($B201,$B$2:$AE$13369,COLUMN()*2-58,0)</f>
        <v>56</v>
      </c>
      <c r="AG201">
        <f>VLOOKUP($B201,$B$2:$AE$13369,COLUMN()*2-58,0)</f>
        <v>46</v>
      </c>
      <c r="AH201">
        <f>VLOOKUP($B201,$B$2:$AE$13369,COLUMN()*2-58,0)</f>
        <v>41</v>
      </c>
      <c r="AI201">
        <f>VLOOKUP($B201,$B$2:$AE$13369,COLUMN()*2-58,0)</f>
        <v>40</v>
      </c>
      <c r="AJ201">
        <f>VLOOKUP($B201,$B$2:$AE$13369,COLUMN()*2-58,0)</f>
        <v>40</v>
      </c>
      <c r="AK201">
        <f>VLOOKUP($B201,$B$2:$AE$13369,COLUMN()*2-58,0)</f>
        <v>40</v>
      </c>
      <c r="AL201">
        <f>VLOOKUP($B201,$B$2:$AE$13369,COLUMN()*2-58,0)</f>
        <v>40</v>
      </c>
      <c r="AM201">
        <f>VLOOKUP($B201,$B$2:$AE$13369,COLUMN()*2-58,0)</f>
        <v>39</v>
      </c>
      <c r="AN201">
        <f>VLOOKUP($B201,$B$2:$AE$13369,COLUMN()*2-58,0)</f>
        <v>39</v>
      </c>
      <c r="AO201">
        <f>VLOOKUP($B201,$B$2:$AE$13369,COLUMN()*2-58,0)</f>
        <v>40</v>
      </c>
      <c r="AP201">
        <f>VLOOKUP($B201,$B$2:$AE$13369,COLUMN()*2-58,0)</f>
        <v>38</v>
      </c>
      <c r="AQ201">
        <f>VLOOKUP($B201,$B$2:$AE$13369,COLUMN()*2-58,0)</f>
        <v>39</v>
      </c>
      <c r="AR201">
        <f>VLOOKUP($B201,$B$2:$AE$13369,COLUMN()*2-81,0)</f>
        <v>3.03</v>
      </c>
      <c r="AS201">
        <f>VLOOKUP($B201,$B$2:$AE$13369,COLUMN()*2-81,0)</f>
        <v>2.65</v>
      </c>
      <c r="AT201">
        <f>VLOOKUP($B201,$B$2:$AE$13369,COLUMN()*2-81,0)</f>
        <v>2.68</v>
      </c>
      <c r="AU201">
        <f>VLOOKUP($B201,$B$2:$AE$13369,COLUMN()*2-81,0)</f>
        <v>2.44</v>
      </c>
      <c r="AV201">
        <f>VLOOKUP($B201,$B$2:$AE$13369,COLUMN()*2-81,0)</f>
        <v>2.54</v>
      </c>
      <c r="AW201">
        <f>VLOOKUP($B201,$B$2:$AE$13369,COLUMN()*2-81,0)</f>
        <v>2.27</v>
      </c>
      <c r="AX201">
        <f>VLOOKUP($B201,$B$2:$AE$13369,COLUMN()*2-81,0)</f>
        <v>2.8</v>
      </c>
      <c r="AY201">
        <f>VLOOKUP($B201,$B$2:$AE$13369,COLUMN()*2-81,0)</f>
        <v>2.2400000000000002</v>
      </c>
      <c r="AZ201">
        <f>VLOOKUP($B201,$B$2:$AE$13369,COLUMN()*2-81,0)</f>
        <v>2.96</v>
      </c>
      <c r="BA201">
        <f>VLOOKUP($B201,$B$2:$AE$13369,COLUMN()*2-81,0)</f>
        <v>2.4</v>
      </c>
      <c r="BB201">
        <f>VLOOKUP($B201,$B$2:$AE$13369,COLUMN()*2-81,0)</f>
        <v>2.17</v>
      </c>
      <c r="BC201">
        <f>VLOOKUP($B201,$B$2:$AE$13369,COLUMN()*2-81,0)</f>
        <v>2.46</v>
      </c>
      <c r="BD201">
        <f>MAX(AR201:BC201)</f>
        <v>3.03</v>
      </c>
      <c r="BE201">
        <f>MAX(AF201:AQ201)</f>
        <v>56</v>
      </c>
      <c r="BF201">
        <f>SUM(AR201:BC201)</f>
        <v>30.64</v>
      </c>
      <c r="BG201">
        <f>SUM(AF201:AQ201)</f>
        <v>498</v>
      </c>
      <c r="BH201" t="b">
        <f>OR(AND(BD201-2.5-0.3*(E201-4.5)&gt;0,BE201&gt;44),AND(BG201&gt;399,IFERROR((BF201/BG201)&gt;0.055,FALSE)))</f>
        <v>1</v>
      </c>
      <c r="BI201" t="str">
        <f>A201&amp;E201</f>
        <v>M6.9</v>
      </c>
      <c r="BJ201" t="str">
        <f>A201&amp;ROUND(E201*2,0)/2&amp;F201</f>
        <v>M7Arsenal</v>
      </c>
    </row>
    <row r="202" spans="1:62" x14ac:dyDescent="0.2">
      <c r="A202" t="s">
        <v>19</v>
      </c>
      <c r="B202">
        <v>9</v>
      </c>
      <c r="C202" t="s">
        <v>276</v>
      </c>
      <c r="D202">
        <v>7</v>
      </c>
      <c r="E202">
        <v>7</v>
      </c>
      <c r="F202" t="s">
        <v>20</v>
      </c>
      <c r="G202">
        <v>68</v>
      </c>
      <c r="H202">
        <v>3.64</v>
      </c>
      <c r="I202">
        <v>65</v>
      </c>
      <c r="J202">
        <v>3.52</v>
      </c>
      <c r="K202">
        <v>60</v>
      </c>
      <c r="L202">
        <v>3.76</v>
      </c>
      <c r="M202">
        <v>57</v>
      </c>
      <c r="N202">
        <v>3.3</v>
      </c>
      <c r="O202">
        <v>56</v>
      </c>
      <c r="P202">
        <v>3.47</v>
      </c>
      <c r="Q202">
        <v>54</v>
      </c>
      <c r="R202">
        <v>3.01</v>
      </c>
      <c r="S202">
        <v>54</v>
      </c>
      <c r="T202">
        <v>3.56</v>
      </c>
      <c r="U202">
        <v>53</v>
      </c>
      <c r="V202">
        <v>2.99</v>
      </c>
      <c r="W202">
        <v>53</v>
      </c>
      <c r="X202">
        <v>3.87</v>
      </c>
      <c r="Y202">
        <v>51</v>
      </c>
      <c r="Z202">
        <v>2.97</v>
      </c>
      <c r="AA202">
        <v>53</v>
      </c>
      <c r="AB202">
        <v>2.84</v>
      </c>
      <c r="AC202">
        <v>51</v>
      </c>
      <c r="AD202">
        <v>3.06</v>
      </c>
      <c r="AE202">
        <v>0</v>
      </c>
      <c r="AF202">
        <f>VLOOKUP($B202,$B$2:$AE$13369,COLUMN()*2-58,0)</f>
        <v>68</v>
      </c>
      <c r="AG202">
        <f>VLOOKUP($B202,$B$2:$AE$13369,COLUMN()*2-58,0)</f>
        <v>65</v>
      </c>
      <c r="AH202">
        <f>VLOOKUP($B202,$B$2:$AE$13369,COLUMN()*2-58,0)</f>
        <v>60</v>
      </c>
      <c r="AI202">
        <f>VLOOKUP($B202,$B$2:$AE$13369,COLUMN()*2-58,0)</f>
        <v>57</v>
      </c>
      <c r="AJ202">
        <f>VLOOKUP($B202,$B$2:$AE$13369,COLUMN()*2-58,0)</f>
        <v>56</v>
      </c>
      <c r="AK202">
        <f>VLOOKUP($B202,$B$2:$AE$13369,COLUMN()*2-58,0)</f>
        <v>54</v>
      </c>
      <c r="AL202">
        <f>VLOOKUP($B202,$B$2:$AE$13369,COLUMN()*2-58,0)</f>
        <v>54</v>
      </c>
      <c r="AM202">
        <f>VLOOKUP($B202,$B$2:$AE$13369,COLUMN()*2-58,0)</f>
        <v>53</v>
      </c>
      <c r="AN202">
        <f>VLOOKUP($B202,$B$2:$AE$13369,COLUMN()*2-58,0)</f>
        <v>53</v>
      </c>
      <c r="AO202">
        <f>VLOOKUP($B202,$B$2:$AE$13369,COLUMN()*2-58,0)</f>
        <v>51</v>
      </c>
      <c r="AP202">
        <f>VLOOKUP($B202,$B$2:$AE$13369,COLUMN()*2-58,0)</f>
        <v>53</v>
      </c>
      <c r="AQ202">
        <f>VLOOKUP($B202,$B$2:$AE$13369,COLUMN()*2-58,0)</f>
        <v>51</v>
      </c>
      <c r="AR202">
        <f>VLOOKUP($B202,$B$2:$AE$13369,COLUMN()*2-81,0)</f>
        <v>3.64</v>
      </c>
      <c r="AS202">
        <f>VLOOKUP($B202,$B$2:$AE$13369,COLUMN()*2-81,0)</f>
        <v>3.52</v>
      </c>
      <c r="AT202">
        <f>VLOOKUP($B202,$B$2:$AE$13369,COLUMN()*2-81,0)</f>
        <v>3.76</v>
      </c>
      <c r="AU202">
        <f>VLOOKUP($B202,$B$2:$AE$13369,COLUMN()*2-81,0)</f>
        <v>3.3</v>
      </c>
      <c r="AV202">
        <f>VLOOKUP($B202,$B$2:$AE$13369,COLUMN()*2-81,0)</f>
        <v>3.47</v>
      </c>
      <c r="AW202">
        <f>VLOOKUP($B202,$B$2:$AE$13369,COLUMN()*2-81,0)</f>
        <v>3.01</v>
      </c>
      <c r="AX202">
        <f>VLOOKUP($B202,$B$2:$AE$13369,COLUMN()*2-81,0)</f>
        <v>3.56</v>
      </c>
      <c r="AY202">
        <f>VLOOKUP($B202,$B$2:$AE$13369,COLUMN()*2-81,0)</f>
        <v>2.99</v>
      </c>
      <c r="AZ202">
        <f>VLOOKUP($B202,$B$2:$AE$13369,COLUMN()*2-81,0)</f>
        <v>3.87</v>
      </c>
      <c r="BA202">
        <f>VLOOKUP($B202,$B$2:$AE$13369,COLUMN()*2-81,0)</f>
        <v>2.97</v>
      </c>
      <c r="BB202">
        <f>VLOOKUP($B202,$B$2:$AE$13369,COLUMN()*2-81,0)</f>
        <v>2.84</v>
      </c>
      <c r="BC202">
        <f>VLOOKUP($B202,$B$2:$AE$13369,COLUMN()*2-81,0)</f>
        <v>3.06</v>
      </c>
      <c r="BD202">
        <f>MAX(AR202:BC202)</f>
        <v>3.87</v>
      </c>
      <c r="BE202">
        <f>MAX(AF202:AQ202)</f>
        <v>68</v>
      </c>
      <c r="BF202">
        <f>SUM(AR202:BC202)</f>
        <v>39.989999999999995</v>
      </c>
      <c r="BG202">
        <f>SUM(AF202:AQ202)</f>
        <v>675</v>
      </c>
      <c r="BH202" t="b">
        <f>OR(AND(BD202-2.5-0.3*(E202-4.5)&gt;0,BE202&gt;44),AND(BG202&gt;399,IFERROR((BF202/BG202)&gt;0.055,FALSE)))</f>
        <v>1</v>
      </c>
      <c r="BI202" t="str">
        <f>A202&amp;E202</f>
        <v>M7</v>
      </c>
      <c r="BJ202" t="str">
        <f>A202&amp;ROUND(E202*2,0)/2&amp;F202</f>
        <v>M7Arsenal</v>
      </c>
    </row>
    <row r="203" spans="1:62" x14ac:dyDescent="0.2">
      <c r="A203" t="s">
        <v>19</v>
      </c>
      <c r="B203">
        <v>398</v>
      </c>
      <c r="C203" t="s">
        <v>167</v>
      </c>
      <c r="D203">
        <v>7.2</v>
      </c>
      <c r="E203">
        <v>7.2</v>
      </c>
      <c r="F203" t="s">
        <v>164</v>
      </c>
      <c r="G203">
        <v>86</v>
      </c>
      <c r="H203">
        <v>3.68</v>
      </c>
      <c r="I203">
        <v>84</v>
      </c>
      <c r="J203">
        <v>3.85</v>
      </c>
      <c r="K203">
        <v>81</v>
      </c>
      <c r="L203">
        <v>4.67</v>
      </c>
      <c r="M203">
        <v>78</v>
      </c>
      <c r="N203">
        <v>3.65</v>
      </c>
      <c r="O203">
        <v>77</v>
      </c>
      <c r="P203">
        <v>3.26</v>
      </c>
      <c r="Q203">
        <v>77</v>
      </c>
      <c r="R203">
        <v>3.65</v>
      </c>
      <c r="S203">
        <v>75</v>
      </c>
      <c r="T203">
        <v>4.5199999999999996</v>
      </c>
      <c r="U203">
        <v>76</v>
      </c>
      <c r="V203">
        <v>4.0999999999999996</v>
      </c>
      <c r="W203">
        <v>75</v>
      </c>
      <c r="X203">
        <v>3.72</v>
      </c>
      <c r="Y203">
        <v>73</v>
      </c>
      <c r="Z203">
        <v>3.22</v>
      </c>
      <c r="AA203">
        <v>76</v>
      </c>
      <c r="AB203">
        <v>3.2</v>
      </c>
      <c r="AC203">
        <v>75</v>
      </c>
      <c r="AD203">
        <v>4.49</v>
      </c>
      <c r="AE203">
        <v>0</v>
      </c>
      <c r="AF203">
        <f>VLOOKUP($B203,$B$2:$AE$13369,COLUMN()*2-58,0)</f>
        <v>86</v>
      </c>
      <c r="AG203">
        <f>VLOOKUP($B203,$B$2:$AE$13369,COLUMN()*2-58,0)</f>
        <v>84</v>
      </c>
      <c r="AH203">
        <f>VLOOKUP($B203,$B$2:$AE$13369,COLUMN()*2-58,0)</f>
        <v>81</v>
      </c>
      <c r="AI203">
        <f>VLOOKUP($B203,$B$2:$AE$13369,COLUMN()*2-58,0)</f>
        <v>78</v>
      </c>
      <c r="AJ203">
        <f>VLOOKUP($B203,$B$2:$AE$13369,COLUMN()*2-58,0)</f>
        <v>77</v>
      </c>
      <c r="AK203">
        <f>VLOOKUP($B203,$B$2:$AE$13369,COLUMN()*2-58,0)</f>
        <v>77</v>
      </c>
      <c r="AL203">
        <f>VLOOKUP($B203,$B$2:$AE$13369,COLUMN()*2-58,0)</f>
        <v>75</v>
      </c>
      <c r="AM203">
        <f>VLOOKUP($B203,$B$2:$AE$13369,COLUMN()*2-58,0)</f>
        <v>76</v>
      </c>
      <c r="AN203">
        <f>VLOOKUP($B203,$B$2:$AE$13369,COLUMN()*2-58,0)</f>
        <v>75</v>
      </c>
      <c r="AO203">
        <f>VLOOKUP($B203,$B$2:$AE$13369,COLUMN()*2-58,0)</f>
        <v>73</v>
      </c>
      <c r="AP203">
        <f>VLOOKUP($B203,$B$2:$AE$13369,COLUMN()*2-58,0)</f>
        <v>76</v>
      </c>
      <c r="AQ203">
        <f>VLOOKUP($B203,$B$2:$AE$13369,COLUMN()*2-58,0)</f>
        <v>75</v>
      </c>
      <c r="AR203">
        <f>VLOOKUP($B203,$B$2:$AE$13369,COLUMN()*2-81,0)</f>
        <v>3.68</v>
      </c>
      <c r="AS203">
        <f>VLOOKUP($B203,$B$2:$AE$13369,COLUMN()*2-81,0)</f>
        <v>3.85</v>
      </c>
      <c r="AT203">
        <f>VLOOKUP($B203,$B$2:$AE$13369,COLUMN()*2-81,0)</f>
        <v>4.67</v>
      </c>
      <c r="AU203">
        <f>VLOOKUP($B203,$B$2:$AE$13369,COLUMN()*2-81,0)</f>
        <v>3.65</v>
      </c>
      <c r="AV203">
        <f>VLOOKUP($B203,$B$2:$AE$13369,COLUMN()*2-81,0)</f>
        <v>3.26</v>
      </c>
      <c r="AW203">
        <f>VLOOKUP($B203,$B$2:$AE$13369,COLUMN()*2-81,0)</f>
        <v>3.65</v>
      </c>
      <c r="AX203">
        <f>VLOOKUP($B203,$B$2:$AE$13369,COLUMN()*2-81,0)</f>
        <v>4.5199999999999996</v>
      </c>
      <c r="AY203">
        <f>VLOOKUP($B203,$B$2:$AE$13369,COLUMN()*2-81,0)</f>
        <v>4.0999999999999996</v>
      </c>
      <c r="AZ203">
        <f>VLOOKUP($B203,$B$2:$AE$13369,COLUMN()*2-81,0)</f>
        <v>3.72</v>
      </c>
      <c r="BA203">
        <f>VLOOKUP($B203,$B$2:$AE$13369,COLUMN()*2-81,0)</f>
        <v>3.22</v>
      </c>
      <c r="BB203">
        <f>VLOOKUP($B203,$B$2:$AE$13369,COLUMN()*2-81,0)</f>
        <v>3.2</v>
      </c>
      <c r="BC203">
        <f>VLOOKUP($B203,$B$2:$AE$13369,COLUMN()*2-81,0)</f>
        <v>4.49</v>
      </c>
      <c r="BD203">
        <f>MAX(AR203:BC203)</f>
        <v>4.67</v>
      </c>
      <c r="BE203">
        <f>MAX(AF203:AQ203)</f>
        <v>86</v>
      </c>
      <c r="BF203">
        <f>SUM(AR203:BC203)</f>
        <v>46.01</v>
      </c>
      <c r="BG203">
        <f>SUM(AF203:AQ203)</f>
        <v>933</v>
      </c>
      <c r="BH203" t="b">
        <f>OR(AND(BD203-2.5-0.3*(E203-4.5)&gt;0,BE203&gt;44),AND(BG203&gt;399,IFERROR((BF203/BG203)&gt;0.055,FALSE)))</f>
        <v>1</v>
      </c>
      <c r="BI203" t="str">
        <f>A203&amp;E203</f>
        <v>M7.2</v>
      </c>
      <c r="BJ203" t="str">
        <f>A203&amp;ROUND(E203*2,0)/2&amp;F203</f>
        <v>M7Newcastle</v>
      </c>
    </row>
    <row r="204" spans="1:62" x14ac:dyDescent="0.2">
      <c r="A204" t="s">
        <v>19</v>
      </c>
      <c r="B204">
        <v>99</v>
      </c>
      <c r="C204" t="s">
        <v>69</v>
      </c>
      <c r="D204">
        <v>7.7</v>
      </c>
      <c r="E204">
        <v>7.4</v>
      </c>
      <c r="F204" t="s">
        <v>65</v>
      </c>
      <c r="G204">
        <v>87</v>
      </c>
      <c r="H204">
        <v>4.5999999999999996</v>
      </c>
      <c r="I204">
        <v>85</v>
      </c>
      <c r="J204">
        <v>5.26</v>
      </c>
      <c r="K204">
        <v>82</v>
      </c>
      <c r="L204">
        <v>4.7</v>
      </c>
      <c r="M204">
        <v>76</v>
      </c>
      <c r="N204">
        <v>5.54</v>
      </c>
      <c r="O204">
        <v>75</v>
      </c>
      <c r="P204">
        <v>3.7</v>
      </c>
      <c r="Q204">
        <v>75</v>
      </c>
      <c r="R204">
        <v>4.66</v>
      </c>
      <c r="S204">
        <v>74</v>
      </c>
      <c r="T204">
        <v>3.62</v>
      </c>
      <c r="U204">
        <v>73</v>
      </c>
      <c r="V204">
        <v>4.59</v>
      </c>
      <c r="W204">
        <v>72</v>
      </c>
      <c r="X204">
        <v>3.76</v>
      </c>
      <c r="Y204">
        <v>73</v>
      </c>
      <c r="Z204">
        <v>3.66</v>
      </c>
      <c r="AA204">
        <v>73</v>
      </c>
      <c r="AB204">
        <v>4.66</v>
      </c>
      <c r="AC204">
        <v>74</v>
      </c>
      <c r="AD204">
        <v>3.44</v>
      </c>
      <c r="AE204">
        <v>1</v>
      </c>
      <c r="AF204">
        <f>VLOOKUP($B204,$B$2:$AE$13369,COLUMN()*2-58,0)</f>
        <v>87</v>
      </c>
      <c r="AG204">
        <f>VLOOKUP($B204,$B$2:$AE$13369,COLUMN()*2-58,0)</f>
        <v>85</v>
      </c>
      <c r="AH204">
        <f>VLOOKUP($B204,$B$2:$AE$13369,COLUMN()*2-58,0)</f>
        <v>82</v>
      </c>
      <c r="AI204">
        <f>VLOOKUP($B204,$B$2:$AE$13369,COLUMN()*2-58,0)</f>
        <v>76</v>
      </c>
      <c r="AJ204">
        <f>VLOOKUP($B204,$B$2:$AE$13369,COLUMN()*2-58,0)</f>
        <v>75</v>
      </c>
      <c r="AK204">
        <f>VLOOKUP($B204,$B$2:$AE$13369,COLUMN()*2-58,0)</f>
        <v>75</v>
      </c>
      <c r="AL204">
        <f>VLOOKUP($B204,$B$2:$AE$13369,COLUMN()*2-58,0)</f>
        <v>74</v>
      </c>
      <c r="AM204">
        <f>VLOOKUP($B204,$B$2:$AE$13369,COLUMN()*2-58,0)</f>
        <v>73</v>
      </c>
      <c r="AN204">
        <f>VLOOKUP($B204,$B$2:$AE$13369,COLUMN()*2-58,0)</f>
        <v>72</v>
      </c>
      <c r="AO204">
        <f>VLOOKUP($B204,$B$2:$AE$13369,COLUMN()*2-58,0)</f>
        <v>73</v>
      </c>
      <c r="AP204">
        <f>VLOOKUP($B204,$B$2:$AE$13369,COLUMN()*2-58,0)</f>
        <v>73</v>
      </c>
      <c r="AQ204">
        <f>VLOOKUP($B204,$B$2:$AE$13369,COLUMN()*2-58,0)</f>
        <v>74</v>
      </c>
      <c r="AR204">
        <f>VLOOKUP($B204,$B$2:$AE$13369,COLUMN()*2-81,0)</f>
        <v>4.5999999999999996</v>
      </c>
      <c r="AS204">
        <f>VLOOKUP($B204,$B$2:$AE$13369,COLUMN()*2-81,0)</f>
        <v>5.26</v>
      </c>
      <c r="AT204">
        <f>VLOOKUP($B204,$B$2:$AE$13369,COLUMN()*2-81,0)</f>
        <v>4.7</v>
      </c>
      <c r="AU204">
        <f>VLOOKUP($B204,$B$2:$AE$13369,COLUMN()*2-81,0)</f>
        <v>5.54</v>
      </c>
      <c r="AV204">
        <f>VLOOKUP($B204,$B$2:$AE$13369,COLUMN()*2-81,0)</f>
        <v>3.7</v>
      </c>
      <c r="AW204">
        <f>VLOOKUP($B204,$B$2:$AE$13369,COLUMN()*2-81,0)</f>
        <v>4.66</v>
      </c>
      <c r="AX204">
        <f>VLOOKUP($B204,$B$2:$AE$13369,COLUMN()*2-81,0)</f>
        <v>3.62</v>
      </c>
      <c r="AY204">
        <f>VLOOKUP($B204,$B$2:$AE$13369,COLUMN()*2-81,0)</f>
        <v>4.59</v>
      </c>
      <c r="AZ204">
        <f>VLOOKUP($B204,$B$2:$AE$13369,COLUMN()*2-81,0)</f>
        <v>3.76</v>
      </c>
      <c r="BA204">
        <f>VLOOKUP($B204,$B$2:$AE$13369,COLUMN()*2-81,0)</f>
        <v>3.66</v>
      </c>
      <c r="BB204">
        <f>VLOOKUP($B204,$B$2:$AE$13369,COLUMN()*2-81,0)</f>
        <v>4.66</v>
      </c>
      <c r="BC204">
        <f>VLOOKUP($B204,$B$2:$AE$13369,COLUMN()*2-81,0)</f>
        <v>3.44</v>
      </c>
      <c r="BD204">
        <f>MAX(AR204:BC204)</f>
        <v>5.54</v>
      </c>
      <c r="BE204">
        <f>MAX(AF204:AQ204)</f>
        <v>87</v>
      </c>
      <c r="BF204">
        <f>SUM(AR204:BC204)</f>
        <v>52.19</v>
      </c>
      <c r="BG204">
        <f>SUM(AF204:AQ204)</f>
        <v>919</v>
      </c>
      <c r="BH204" t="b">
        <f>OR(AND(BD204-2.5-0.3*(E204-4.5)&gt;0,BE204&gt;44),AND(BG204&gt;399,IFERROR((BF204/BG204)&gt;0.055,FALSE)))</f>
        <v>1</v>
      </c>
      <c r="BI204" t="str">
        <f>A204&amp;E204</f>
        <v>M7.4</v>
      </c>
      <c r="BJ204" t="str">
        <f>A204&amp;ROUND(E204*2,0)/2&amp;F204</f>
        <v>M7.5Brentford</v>
      </c>
    </row>
    <row r="205" spans="1:62" x14ac:dyDescent="0.2">
      <c r="A205" t="s">
        <v>19</v>
      </c>
      <c r="B205">
        <v>514</v>
      </c>
      <c r="C205" t="s">
        <v>192</v>
      </c>
      <c r="D205">
        <v>7.4</v>
      </c>
      <c r="E205">
        <v>7.4</v>
      </c>
      <c r="F205" t="s">
        <v>163</v>
      </c>
      <c r="G205">
        <v>90</v>
      </c>
      <c r="H205">
        <v>4.3600000000000003</v>
      </c>
      <c r="I205">
        <v>86</v>
      </c>
      <c r="J205">
        <v>5.35</v>
      </c>
      <c r="K205">
        <v>82</v>
      </c>
      <c r="L205">
        <v>3.88</v>
      </c>
      <c r="M205">
        <v>82</v>
      </c>
      <c r="N205">
        <v>3.58</v>
      </c>
      <c r="O205">
        <v>80</v>
      </c>
      <c r="P205">
        <v>4.41</v>
      </c>
      <c r="Q205">
        <v>80</v>
      </c>
      <c r="R205">
        <v>5.19</v>
      </c>
      <c r="S205">
        <v>81</v>
      </c>
      <c r="T205">
        <v>3.99</v>
      </c>
      <c r="U205">
        <v>78</v>
      </c>
      <c r="V205">
        <v>4.29</v>
      </c>
      <c r="W205">
        <v>78</v>
      </c>
      <c r="X205">
        <v>4.43</v>
      </c>
      <c r="Y205">
        <v>79</v>
      </c>
      <c r="Z205">
        <v>3.61</v>
      </c>
      <c r="AA205">
        <v>76</v>
      </c>
      <c r="AB205">
        <v>2.75</v>
      </c>
      <c r="AC205">
        <v>77</v>
      </c>
      <c r="AD205">
        <v>4.4000000000000004</v>
      </c>
      <c r="AE205">
        <v>0.04</v>
      </c>
      <c r="AF205">
        <f>VLOOKUP($B205,$B$2:$AE$13369,COLUMN()*2-58,0)</f>
        <v>90</v>
      </c>
      <c r="AG205">
        <f>VLOOKUP($B205,$B$2:$AE$13369,COLUMN()*2-58,0)</f>
        <v>86</v>
      </c>
      <c r="AH205">
        <f>VLOOKUP($B205,$B$2:$AE$13369,COLUMN()*2-58,0)</f>
        <v>82</v>
      </c>
      <c r="AI205">
        <f>VLOOKUP($B205,$B$2:$AE$13369,COLUMN()*2-58,0)</f>
        <v>82</v>
      </c>
      <c r="AJ205">
        <f>VLOOKUP($B205,$B$2:$AE$13369,COLUMN()*2-58,0)</f>
        <v>80</v>
      </c>
      <c r="AK205">
        <f>VLOOKUP($B205,$B$2:$AE$13369,COLUMN()*2-58,0)</f>
        <v>80</v>
      </c>
      <c r="AL205">
        <f>VLOOKUP($B205,$B$2:$AE$13369,COLUMN()*2-58,0)</f>
        <v>81</v>
      </c>
      <c r="AM205">
        <f>VLOOKUP($B205,$B$2:$AE$13369,COLUMN()*2-58,0)</f>
        <v>78</v>
      </c>
      <c r="AN205">
        <f>VLOOKUP($B205,$B$2:$AE$13369,COLUMN()*2-58,0)</f>
        <v>78</v>
      </c>
      <c r="AO205">
        <f>VLOOKUP($B205,$B$2:$AE$13369,COLUMN()*2-58,0)</f>
        <v>79</v>
      </c>
      <c r="AP205">
        <f>VLOOKUP($B205,$B$2:$AE$13369,COLUMN()*2-58,0)</f>
        <v>76</v>
      </c>
      <c r="AQ205">
        <f>VLOOKUP($B205,$B$2:$AE$13369,COLUMN()*2-58,0)</f>
        <v>77</v>
      </c>
      <c r="AR205">
        <f>VLOOKUP($B205,$B$2:$AE$13369,COLUMN()*2-81,0)</f>
        <v>4.3600000000000003</v>
      </c>
      <c r="AS205">
        <f>VLOOKUP($B205,$B$2:$AE$13369,COLUMN()*2-81,0)</f>
        <v>5.35</v>
      </c>
      <c r="AT205">
        <f>VLOOKUP($B205,$B$2:$AE$13369,COLUMN()*2-81,0)</f>
        <v>3.88</v>
      </c>
      <c r="AU205">
        <f>VLOOKUP($B205,$B$2:$AE$13369,COLUMN()*2-81,0)</f>
        <v>3.58</v>
      </c>
      <c r="AV205">
        <f>VLOOKUP($B205,$B$2:$AE$13369,COLUMN()*2-81,0)</f>
        <v>4.41</v>
      </c>
      <c r="AW205">
        <f>VLOOKUP($B205,$B$2:$AE$13369,COLUMN()*2-81,0)</f>
        <v>5.19</v>
      </c>
      <c r="AX205">
        <f>VLOOKUP($B205,$B$2:$AE$13369,COLUMN()*2-81,0)</f>
        <v>3.99</v>
      </c>
      <c r="AY205">
        <f>VLOOKUP($B205,$B$2:$AE$13369,COLUMN()*2-81,0)</f>
        <v>4.29</v>
      </c>
      <c r="AZ205">
        <f>VLOOKUP($B205,$B$2:$AE$13369,COLUMN()*2-81,0)</f>
        <v>4.43</v>
      </c>
      <c r="BA205">
        <f>VLOOKUP($B205,$B$2:$AE$13369,COLUMN()*2-81,0)</f>
        <v>3.61</v>
      </c>
      <c r="BB205">
        <f>VLOOKUP($B205,$B$2:$AE$13369,COLUMN()*2-81,0)</f>
        <v>2.75</v>
      </c>
      <c r="BC205">
        <f>VLOOKUP($B205,$B$2:$AE$13369,COLUMN()*2-81,0)</f>
        <v>4.4000000000000004</v>
      </c>
      <c r="BD205">
        <f>MAX(AR205:BC205)</f>
        <v>5.35</v>
      </c>
      <c r="BE205">
        <f>MAX(AF205:AQ205)</f>
        <v>90</v>
      </c>
      <c r="BF205">
        <f>SUM(AR205:BC205)</f>
        <v>50.24</v>
      </c>
      <c r="BG205">
        <f>SUM(AF205:AQ205)</f>
        <v>969</v>
      </c>
      <c r="BH205" t="b">
        <f>OR(AND(BD205-2.5-0.3*(E205-4.5)&gt;0,BE205&gt;44),AND(BG205&gt;399,IFERROR((BF205/BG205)&gt;0.055,FALSE)))</f>
        <v>1</v>
      </c>
      <c r="BI205" t="str">
        <f>A205&amp;E205</f>
        <v>M7.4</v>
      </c>
      <c r="BJ205" t="str">
        <f>A205&amp;ROUND(E205*2,0)/2&amp;F205</f>
        <v>M7.5West Ham</v>
      </c>
    </row>
    <row r="206" spans="1:62" x14ac:dyDescent="0.2">
      <c r="A206" t="s">
        <v>19</v>
      </c>
      <c r="B206">
        <v>494</v>
      </c>
      <c r="C206" t="s">
        <v>184</v>
      </c>
      <c r="D206">
        <v>7.6</v>
      </c>
      <c r="E206">
        <v>7.6</v>
      </c>
      <c r="F206" t="s">
        <v>62</v>
      </c>
      <c r="G206">
        <v>76</v>
      </c>
      <c r="H206">
        <v>4.34</v>
      </c>
      <c r="I206">
        <v>74</v>
      </c>
      <c r="J206">
        <v>5.12</v>
      </c>
      <c r="K206">
        <v>71</v>
      </c>
      <c r="L206">
        <v>2.86</v>
      </c>
      <c r="M206">
        <v>71</v>
      </c>
      <c r="N206">
        <v>4.4000000000000004</v>
      </c>
      <c r="O206">
        <v>69</v>
      </c>
      <c r="P206">
        <v>3.75</v>
      </c>
      <c r="Q206">
        <v>67</v>
      </c>
      <c r="R206">
        <v>3.8</v>
      </c>
      <c r="S206">
        <v>67</v>
      </c>
      <c r="T206">
        <v>4.24</v>
      </c>
      <c r="U206">
        <v>67</v>
      </c>
      <c r="V206">
        <v>3.37</v>
      </c>
      <c r="W206">
        <v>65</v>
      </c>
      <c r="X206">
        <v>3.48</v>
      </c>
      <c r="Y206">
        <v>65</v>
      </c>
      <c r="Z206">
        <v>4.51</v>
      </c>
      <c r="AA206">
        <v>66</v>
      </c>
      <c r="AB206">
        <v>3.96</v>
      </c>
      <c r="AC206">
        <v>68</v>
      </c>
      <c r="AD206">
        <v>2.83</v>
      </c>
      <c r="AE206">
        <v>0.02</v>
      </c>
      <c r="AF206">
        <f>VLOOKUP($B206,$B$2:$AE$13369,COLUMN()*2-58,0)</f>
        <v>76</v>
      </c>
      <c r="AG206">
        <f>VLOOKUP($B206,$B$2:$AE$13369,COLUMN()*2-58,0)</f>
        <v>74</v>
      </c>
      <c r="AH206">
        <f>VLOOKUP($B206,$B$2:$AE$13369,COLUMN()*2-58,0)</f>
        <v>71</v>
      </c>
      <c r="AI206">
        <f>VLOOKUP($B206,$B$2:$AE$13369,COLUMN()*2-58,0)</f>
        <v>71</v>
      </c>
      <c r="AJ206">
        <f>VLOOKUP($B206,$B$2:$AE$13369,COLUMN()*2-58,0)</f>
        <v>69</v>
      </c>
      <c r="AK206">
        <f>VLOOKUP($B206,$B$2:$AE$13369,COLUMN()*2-58,0)</f>
        <v>67</v>
      </c>
      <c r="AL206">
        <f>VLOOKUP($B206,$B$2:$AE$13369,COLUMN()*2-58,0)</f>
        <v>67</v>
      </c>
      <c r="AM206">
        <f>VLOOKUP($B206,$B$2:$AE$13369,COLUMN()*2-58,0)</f>
        <v>67</v>
      </c>
      <c r="AN206">
        <f>VLOOKUP($B206,$B$2:$AE$13369,COLUMN()*2-58,0)</f>
        <v>65</v>
      </c>
      <c r="AO206">
        <f>VLOOKUP($B206,$B$2:$AE$13369,COLUMN()*2-58,0)</f>
        <v>65</v>
      </c>
      <c r="AP206">
        <f>VLOOKUP($B206,$B$2:$AE$13369,COLUMN()*2-58,0)</f>
        <v>66</v>
      </c>
      <c r="AQ206">
        <f>VLOOKUP($B206,$B$2:$AE$13369,COLUMN()*2-58,0)</f>
        <v>68</v>
      </c>
      <c r="AR206">
        <f>VLOOKUP($B206,$B$2:$AE$13369,COLUMN()*2-81,0)</f>
        <v>4.34</v>
      </c>
      <c r="AS206">
        <f>VLOOKUP($B206,$B$2:$AE$13369,COLUMN()*2-81,0)</f>
        <v>5.12</v>
      </c>
      <c r="AT206">
        <f>VLOOKUP($B206,$B$2:$AE$13369,COLUMN()*2-81,0)</f>
        <v>2.86</v>
      </c>
      <c r="AU206">
        <f>VLOOKUP($B206,$B$2:$AE$13369,COLUMN()*2-81,0)</f>
        <v>4.4000000000000004</v>
      </c>
      <c r="AV206">
        <f>VLOOKUP($B206,$B$2:$AE$13369,COLUMN()*2-81,0)</f>
        <v>3.75</v>
      </c>
      <c r="AW206">
        <f>VLOOKUP($B206,$B$2:$AE$13369,COLUMN()*2-81,0)</f>
        <v>3.8</v>
      </c>
      <c r="AX206">
        <f>VLOOKUP($B206,$B$2:$AE$13369,COLUMN()*2-81,0)</f>
        <v>4.24</v>
      </c>
      <c r="AY206">
        <f>VLOOKUP($B206,$B$2:$AE$13369,COLUMN()*2-81,0)</f>
        <v>3.37</v>
      </c>
      <c r="AZ206">
        <f>VLOOKUP($B206,$B$2:$AE$13369,COLUMN()*2-81,0)</f>
        <v>3.48</v>
      </c>
      <c r="BA206">
        <f>VLOOKUP($B206,$B$2:$AE$13369,COLUMN()*2-81,0)</f>
        <v>4.51</v>
      </c>
      <c r="BB206">
        <f>VLOOKUP($B206,$B$2:$AE$13369,COLUMN()*2-81,0)</f>
        <v>3.96</v>
      </c>
      <c r="BC206">
        <f>VLOOKUP($B206,$B$2:$AE$13369,COLUMN()*2-81,0)</f>
        <v>2.83</v>
      </c>
      <c r="BD206">
        <f>MAX(AR206:BC206)</f>
        <v>5.12</v>
      </c>
      <c r="BE206">
        <f>MAX(AF206:AQ206)</f>
        <v>76</v>
      </c>
      <c r="BF206">
        <f>SUM(AR206:BC206)</f>
        <v>46.66</v>
      </c>
      <c r="BG206">
        <f>SUM(AF206:AQ206)</f>
        <v>826</v>
      </c>
      <c r="BH206" t="b">
        <f>OR(AND(BD206-2.5-0.3*(E206-4.5)&gt;0,BE206&gt;44),AND(BG206&gt;399,IFERROR((BF206/BG206)&gt;0.055,FALSE)))</f>
        <v>1</v>
      </c>
      <c r="BI206" t="str">
        <f>A206&amp;E206</f>
        <v>M7.6</v>
      </c>
      <c r="BJ206" t="str">
        <f>A206&amp;ROUND(E206*2,0)/2&amp;F206</f>
        <v>M7.5Spurs</v>
      </c>
    </row>
    <row r="207" spans="1:62" x14ac:dyDescent="0.2">
      <c r="A207" t="s">
        <v>19</v>
      </c>
      <c r="B207">
        <v>327</v>
      </c>
      <c r="C207" t="s">
        <v>138</v>
      </c>
      <c r="D207">
        <v>7.9</v>
      </c>
      <c r="E207">
        <v>7.9</v>
      </c>
      <c r="F207" t="s">
        <v>135</v>
      </c>
      <c r="G207">
        <v>69</v>
      </c>
      <c r="H207">
        <v>4.38</v>
      </c>
      <c r="I207">
        <v>65</v>
      </c>
      <c r="J207">
        <v>3.81</v>
      </c>
      <c r="K207">
        <v>62</v>
      </c>
      <c r="L207">
        <v>4.0999999999999996</v>
      </c>
      <c r="M207">
        <v>63</v>
      </c>
      <c r="N207">
        <v>3.11</v>
      </c>
      <c r="O207">
        <v>63</v>
      </c>
      <c r="P207">
        <v>3.44</v>
      </c>
      <c r="Q207">
        <v>62</v>
      </c>
      <c r="R207">
        <v>3.75</v>
      </c>
      <c r="S207">
        <v>61</v>
      </c>
      <c r="T207">
        <v>3.95</v>
      </c>
      <c r="U207">
        <v>60</v>
      </c>
      <c r="V207">
        <v>3.23</v>
      </c>
      <c r="W207">
        <v>60</v>
      </c>
      <c r="X207">
        <v>4.51</v>
      </c>
      <c r="Y207">
        <v>62</v>
      </c>
      <c r="Z207">
        <v>3.72</v>
      </c>
      <c r="AA207">
        <v>60</v>
      </c>
      <c r="AB207">
        <v>3.82</v>
      </c>
      <c r="AC207">
        <v>59</v>
      </c>
      <c r="AD207">
        <v>3.36</v>
      </c>
      <c r="AE207">
        <v>0.03</v>
      </c>
      <c r="AF207">
        <f>VLOOKUP($B207,$B$2:$AE$13369,COLUMN()*2-58,0)</f>
        <v>69</v>
      </c>
      <c r="AG207">
        <f>VLOOKUP($B207,$B$2:$AE$13369,COLUMN()*2-58,0)</f>
        <v>65</v>
      </c>
      <c r="AH207">
        <f>VLOOKUP($B207,$B$2:$AE$13369,COLUMN()*2-58,0)</f>
        <v>62</v>
      </c>
      <c r="AI207">
        <f>VLOOKUP($B207,$B$2:$AE$13369,COLUMN()*2-58,0)</f>
        <v>63</v>
      </c>
      <c r="AJ207">
        <f>VLOOKUP($B207,$B$2:$AE$13369,COLUMN()*2-58,0)</f>
        <v>63</v>
      </c>
      <c r="AK207">
        <f>VLOOKUP($B207,$B$2:$AE$13369,COLUMN()*2-58,0)</f>
        <v>62</v>
      </c>
      <c r="AL207">
        <f>VLOOKUP($B207,$B$2:$AE$13369,COLUMN()*2-58,0)</f>
        <v>61</v>
      </c>
      <c r="AM207">
        <f>VLOOKUP($B207,$B$2:$AE$13369,COLUMN()*2-58,0)</f>
        <v>60</v>
      </c>
      <c r="AN207">
        <f>VLOOKUP($B207,$B$2:$AE$13369,COLUMN()*2-58,0)</f>
        <v>60</v>
      </c>
      <c r="AO207">
        <f>VLOOKUP($B207,$B$2:$AE$13369,COLUMN()*2-58,0)</f>
        <v>62</v>
      </c>
      <c r="AP207">
        <f>VLOOKUP($B207,$B$2:$AE$13369,COLUMN()*2-58,0)</f>
        <v>60</v>
      </c>
      <c r="AQ207">
        <f>VLOOKUP($B207,$B$2:$AE$13369,COLUMN()*2-58,0)</f>
        <v>59</v>
      </c>
      <c r="AR207">
        <f>VLOOKUP($B207,$B$2:$AE$13369,COLUMN()*2-81,0)</f>
        <v>4.38</v>
      </c>
      <c r="AS207">
        <f>VLOOKUP($B207,$B$2:$AE$13369,COLUMN()*2-81,0)</f>
        <v>3.81</v>
      </c>
      <c r="AT207">
        <f>VLOOKUP($B207,$B$2:$AE$13369,COLUMN()*2-81,0)</f>
        <v>4.0999999999999996</v>
      </c>
      <c r="AU207">
        <f>VLOOKUP($B207,$B$2:$AE$13369,COLUMN()*2-81,0)</f>
        <v>3.11</v>
      </c>
      <c r="AV207">
        <f>VLOOKUP($B207,$B$2:$AE$13369,COLUMN()*2-81,0)</f>
        <v>3.44</v>
      </c>
      <c r="AW207">
        <f>VLOOKUP($B207,$B$2:$AE$13369,COLUMN()*2-81,0)</f>
        <v>3.75</v>
      </c>
      <c r="AX207">
        <f>VLOOKUP($B207,$B$2:$AE$13369,COLUMN()*2-81,0)</f>
        <v>3.95</v>
      </c>
      <c r="AY207">
        <f>VLOOKUP($B207,$B$2:$AE$13369,COLUMN()*2-81,0)</f>
        <v>3.23</v>
      </c>
      <c r="AZ207">
        <f>VLOOKUP($B207,$B$2:$AE$13369,COLUMN()*2-81,0)</f>
        <v>4.51</v>
      </c>
      <c r="BA207">
        <f>VLOOKUP($B207,$B$2:$AE$13369,COLUMN()*2-81,0)</f>
        <v>3.72</v>
      </c>
      <c r="BB207">
        <f>VLOOKUP($B207,$B$2:$AE$13369,COLUMN()*2-81,0)</f>
        <v>3.82</v>
      </c>
      <c r="BC207">
        <f>VLOOKUP($B207,$B$2:$AE$13369,COLUMN()*2-81,0)</f>
        <v>3.36</v>
      </c>
      <c r="BD207">
        <f>MAX(AR207:BC207)</f>
        <v>4.51</v>
      </c>
      <c r="BE207">
        <f>MAX(AF207:AQ207)</f>
        <v>69</v>
      </c>
      <c r="BF207">
        <f>SUM(AR207:BC207)</f>
        <v>45.18</v>
      </c>
      <c r="BG207">
        <f>SUM(AF207:AQ207)</f>
        <v>746</v>
      </c>
      <c r="BH207" t="b">
        <f>OR(AND(BD207-2.5-0.3*(E207-4.5)&gt;0,BE207&gt;44),AND(BG207&gt;399,IFERROR((BF207/BG207)&gt;0.055,FALSE)))</f>
        <v>1</v>
      </c>
      <c r="BI207" t="str">
        <f>A207&amp;E207</f>
        <v>M7.9</v>
      </c>
      <c r="BJ207" t="str">
        <f>A207&amp;ROUND(E207*2,0)/2&amp;F207</f>
        <v>M8Liverpool</v>
      </c>
    </row>
    <row r="208" spans="1:62" x14ac:dyDescent="0.2">
      <c r="A208" t="s">
        <v>19</v>
      </c>
      <c r="B208">
        <v>366</v>
      </c>
      <c r="C208" t="s">
        <v>158</v>
      </c>
      <c r="D208">
        <v>8.1999999999999993</v>
      </c>
      <c r="E208">
        <v>8.1999999999999993</v>
      </c>
      <c r="F208" t="s">
        <v>157</v>
      </c>
      <c r="G208">
        <v>87</v>
      </c>
      <c r="H208">
        <v>4.83</v>
      </c>
      <c r="I208">
        <v>81</v>
      </c>
      <c r="J208">
        <v>5.53</v>
      </c>
      <c r="K208">
        <v>80</v>
      </c>
      <c r="L208">
        <v>4.88</v>
      </c>
      <c r="M208">
        <v>78</v>
      </c>
      <c r="N208">
        <v>5.3</v>
      </c>
      <c r="O208">
        <v>78</v>
      </c>
      <c r="P208">
        <v>3.21</v>
      </c>
      <c r="Q208">
        <v>76</v>
      </c>
      <c r="R208">
        <v>4.83</v>
      </c>
      <c r="S208">
        <v>77</v>
      </c>
      <c r="T208">
        <v>3.07</v>
      </c>
      <c r="U208">
        <v>75</v>
      </c>
      <c r="V208">
        <v>4.84</v>
      </c>
      <c r="W208">
        <v>75</v>
      </c>
      <c r="X208">
        <v>4.4000000000000004</v>
      </c>
      <c r="Y208">
        <v>74</v>
      </c>
      <c r="Z208">
        <v>4.5</v>
      </c>
      <c r="AA208">
        <v>75</v>
      </c>
      <c r="AB208">
        <v>3.21</v>
      </c>
      <c r="AC208">
        <v>75</v>
      </c>
      <c r="AD208">
        <v>5.58</v>
      </c>
      <c r="AE208">
        <v>0.34</v>
      </c>
      <c r="AF208">
        <f>VLOOKUP($B208,$B$2:$AE$13369,COLUMN()*2-58,0)</f>
        <v>87</v>
      </c>
      <c r="AG208">
        <f>VLOOKUP($B208,$B$2:$AE$13369,COLUMN()*2-58,0)</f>
        <v>81</v>
      </c>
      <c r="AH208">
        <f>VLOOKUP($B208,$B$2:$AE$13369,COLUMN()*2-58,0)</f>
        <v>80</v>
      </c>
      <c r="AI208">
        <f>VLOOKUP($B208,$B$2:$AE$13369,COLUMN()*2-58,0)</f>
        <v>78</v>
      </c>
      <c r="AJ208">
        <f>VLOOKUP($B208,$B$2:$AE$13369,COLUMN()*2-58,0)</f>
        <v>78</v>
      </c>
      <c r="AK208">
        <f>VLOOKUP($B208,$B$2:$AE$13369,COLUMN()*2-58,0)</f>
        <v>76</v>
      </c>
      <c r="AL208">
        <f>VLOOKUP($B208,$B$2:$AE$13369,COLUMN()*2-58,0)</f>
        <v>77</v>
      </c>
      <c r="AM208">
        <f>VLOOKUP($B208,$B$2:$AE$13369,COLUMN()*2-58,0)</f>
        <v>75</v>
      </c>
      <c r="AN208">
        <f>VLOOKUP($B208,$B$2:$AE$13369,COLUMN()*2-58,0)</f>
        <v>75</v>
      </c>
      <c r="AO208">
        <f>VLOOKUP($B208,$B$2:$AE$13369,COLUMN()*2-58,0)</f>
        <v>74</v>
      </c>
      <c r="AP208">
        <f>VLOOKUP($B208,$B$2:$AE$13369,COLUMN()*2-58,0)</f>
        <v>75</v>
      </c>
      <c r="AQ208">
        <f>VLOOKUP($B208,$B$2:$AE$13369,COLUMN()*2-58,0)</f>
        <v>75</v>
      </c>
      <c r="AR208">
        <f>VLOOKUP($B208,$B$2:$AE$13369,COLUMN()*2-81,0)</f>
        <v>4.83</v>
      </c>
      <c r="AS208">
        <f>VLOOKUP($B208,$B$2:$AE$13369,COLUMN()*2-81,0)</f>
        <v>5.53</v>
      </c>
      <c r="AT208">
        <f>VLOOKUP($B208,$B$2:$AE$13369,COLUMN()*2-81,0)</f>
        <v>4.88</v>
      </c>
      <c r="AU208">
        <f>VLOOKUP($B208,$B$2:$AE$13369,COLUMN()*2-81,0)</f>
        <v>5.3</v>
      </c>
      <c r="AV208">
        <f>VLOOKUP($B208,$B$2:$AE$13369,COLUMN()*2-81,0)</f>
        <v>3.21</v>
      </c>
      <c r="AW208">
        <f>VLOOKUP($B208,$B$2:$AE$13369,COLUMN()*2-81,0)</f>
        <v>4.83</v>
      </c>
      <c r="AX208">
        <f>VLOOKUP($B208,$B$2:$AE$13369,COLUMN()*2-81,0)</f>
        <v>3.07</v>
      </c>
      <c r="AY208">
        <f>VLOOKUP($B208,$B$2:$AE$13369,COLUMN()*2-81,0)</f>
        <v>4.84</v>
      </c>
      <c r="AZ208">
        <f>VLOOKUP($B208,$B$2:$AE$13369,COLUMN()*2-81,0)</f>
        <v>4.4000000000000004</v>
      </c>
      <c r="BA208">
        <f>VLOOKUP($B208,$B$2:$AE$13369,COLUMN()*2-81,0)</f>
        <v>4.5</v>
      </c>
      <c r="BB208">
        <f>VLOOKUP($B208,$B$2:$AE$13369,COLUMN()*2-81,0)</f>
        <v>3.21</v>
      </c>
      <c r="BC208">
        <f>VLOOKUP($B208,$B$2:$AE$13369,COLUMN()*2-81,0)</f>
        <v>5.58</v>
      </c>
      <c r="BD208">
        <f>MAX(AR208:BC208)</f>
        <v>5.58</v>
      </c>
      <c r="BE208">
        <f>MAX(AF208:AQ208)</f>
        <v>87</v>
      </c>
      <c r="BF208">
        <f>SUM(AR208:BC208)</f>
        <v>54.179999999999993</v>
      </c>
      <c r="BG208">
        <f>SUM(AF208:AQ208)</f>
        <v>931</v>
      </c>
      <c r="BH208" t="b">
        <f>OR(AND(BD208-2.5-0.3*(E208-4.5)&gt;0,BE208&gt;44),AND(BG208&gt;399,IFERROR((BF208/BG208)&gt;0.055,FALSE)))</f>
        <v>1</v>
      </c>
      <c r="BI208" t="str">
        <f>A208&amp;E208</f>
        <v>M8.2</v>
      </c>
      <c r="BJ208" t="str">
        <f>A208&amp;ROUND(E208*2,0)/2&amp;F208</f>
        <v>M8Man Utd</v>
      </c>
    </row>
    <row r="209" spans="1:62" x14ac:dyDescent="0.2">
      <c r="A209" t="s">
        <v>19</v>
      </c>
      <c r="B209">
        <v>13</v>
      </c>
      <c r="C209" t="s">
        <v>28</v>
      </c>
      <c r="D209">
        <v>8.1999999999999993</v>
      </c>
      <c r="E209">
        <v>8.1999999999999993</v>
      </c>
      <c r="F209" t="s">
        <v>20</v>
      </c>
      <c r="G209">
        <v>35</v>
      </c>
      <c r="H209">
        <v>1.78</v>
      </c>
      <c r="I209">
        <v>79</v>
      </c>
      <c r="J209">
        <v>4.0199999999999996</v>
      </c>
      <c r="K209">
        <v>84</v>
      </c>
      <c r="L209">
        <v>4.96</v>
      </c>
      <c r="M209">
        <v>83</v>
      </c>
      <c r="N209">
        <v>4.42</v>
      </c>
      <c r="O209">
        <v>83</v>
      </c>
      <c r="P209">
        <v>4.6900000000000004</v>
      </c>
      <c r="Q209">
        <v>83</v>
      </c>
      <c r="R209">
        <v>4.12</v>
      </c>
      <c r="S209">
        <v>81</v>
      </c>
      <c r="T209">
        <v>5.13</v>
      </c>
      <c r="U209">
        <v>82</v>
      </c>
      <c r="V209">
        <v>4.1500000000000004</v>
      </c>
      <c r="W209">
        <v>81</v>
      </c>
      <c r="X209">
        <v>5.5</v>
      </c>
      <c r="Y209">
        <v>82</v>
      </c>
      <c r="Z209">
        <v>4.1900000000000004</v>
      </c>
      <c r="AA209">
        <v>83</v>
      </c>
      <c r="AB209">
        <v>4.01</v>
      </c>
      <c r="AC209">
        <v>83</v>
      </c>
      <c r="AD209">
        <v>4.5599999999999996</v>
      </c>
      <c r="AE209">
        <v>0</v>
      </c>
      <c r="AF209">
        <f>VLOOKUP($B209,$B$2:$AE$13369,COLUMN()*2-58,0)</f>
        <v>35</v>
      </c>
      <c r="AG209">
        <f>VLOOKUP($B209,$B$2:$AE$13369,COLUMN()*2-58,0)</f>
        <v>79</v>
      </c>
      <c r="AH209">
        <f>VLOOKUP($B209,$B$2:$AE$13369,COLUMN()*2-58,0)</f>
        <v>84</v>
      </c>
      <c r="AI209">
        <f>VLOOKUP($B209,$B$2:$AE$13369,COLUMN()*2-58,0)</f>
        <v>83</v>
      </c>
      <c r="AJ209">
        <f>VLOOKUP($B209,$B$2:$AE$13369,COLUMN()*2-58,0)</f>
        <v>83</v>
      </c>
      <c r="AK209">
        <f>VLOOKUP($B209,$B$2:$AE$13369,COLUMN()*2-58,0)</f>
        <v>83</v>
      </c>
      <c r="AL209">
        <f>VLOOKUP($B209,$B$2:$AE$13369,COLUMN()*2-58,0)</f>
        <v>81</v>
      </c>
      <c r="AM209">
        <f>VLOOKUP($B209,$B$2:$AE$13369,COLUMN()*2-58,0)</f>
        <v>82</v>
      </c>
      <c r="AN209">
        <f>VLOOKUP($B209,$B$2:$AE$13369,COLUMN()*2-58,0)</f>
        <v>81</v>
      </c>
      <c r="AO209">
        <f>VLOOKUP($B209,$B$2:$AE$13369,COLUMN()*2-58,0)</f>
        <v>82</v>
      </c>
      <c r="AP209">
        <f>VLOOKUP($B209,$B$2:$AE$13369,COLUMN()*2-58,0)</f>
        <v>83</v>
      </c>
      <c r="AQ209">
        <f>VLOOKUP($B209,$B$2:$AE$13369,COLUMN()*2-58,0)</f>
        <v>83</v>
      </c>
      <c r="AR209">
        <f>VLOOKUP($B209,$B$2:$AE$13369,COLUMN()*2-81,0)</f>
        <v>1.78</v>
      </c>
      <c r="AS209">
        <f>VLOOKUP($B209,$B$2:$AE$13369,COLUMN()*2-81,0)</f>
        <v>4.0199999999999996</v>
      </c>
      <c r="AT209">
        <f>VLOOKUP($B209,$B$2:$AE$13369,COLUMN()*2-81,0)</f>
        <v>4.96</v>
      </c>
      <c r="AU209">
        <f>VLOOKUP($B209,$B$2:$AE$13369,COLUMN()*2-81,0)</f>
        <v>4.42</v>
      </c>
      <c r="AV209">
        <f>VLOOKUP($B209,$B$2:$AE$13369,COLUMN()*2-81,0)</f>
        <v>4.6900000000000004</v>
      </c>
      <c r="AW209">
        <f>VLOOKUP($B209,$B$2:$AE$13369,COLUMN()*2-81,0)</f>
        <v>4.12</v>
      </c>
      <c r="AX209">
        <f>VLOOKUP($B209,$B$2:$AE$13369,COLUMN()*2-81,0)</f>
        <v>5.13</v>
      </c>
      <c r="AY209">
        <f>VLOOKUP($B209,$B$2:$AE$13369,COLUMN()*2-81,0)</f>
        <v>4.1500000000000004</v>
      </c>
      <c r="AZ209">
        <f>VLOOKUP($B209,$B$2:$AE$13369,COLUMN()*2-81,0)</f>
        <v>5.5</v>
      </c>
      <c r="BA209">
        <f>VLOOKUP($B209,$B$2:$AE$13369,COLUMN()*2-81,0)</f>
        <v>4.1900000000000004</v>
      </c>
      <c r="BB209">
        <f>VLOOKUP($B209,$B$2:$AE$13369,COLUMN()*2-81,0)</f>
        <v>4.01</v>
      </c>
      <c r="BC209">
        <f>VLOOKUP($B209,$B$2:$AE$13369,COLUMN()*2-81,0)</f>
        <v>4.5599999999999996</v>
      </c>
      <c r="BD209">
        <f>MAX(AR209:BC209)</f>
        <v>5.5</v>
      </c>
      <c r="BE209">
        <f>MAX(AF209:AQ209)</f>
        <v>84</v>
      </c>
      <c r="BF209">
        <f>SUM(AR209:BC209)</f>
        <v>51.53</v>
      </c>
      <c r="BG209">
        <f>SUM(AF209:AQ209)</f>
        <v>939</v>
      </c>
      <c r="BH209" t="b">
        <f>OR(AND(BD209-2.5-0.3*(E209-4.5)&gt;0,BE209&gt;44),AND(BG209&gt;399,IFERROR((BF209/BG209)&gt;0.055,FALSE)))</f>
        <v>1</v>
      </c>
      <c r="BI209" t="str">
        <f>A209&amp;E209</f>
        <v>M8.2</v>
      </c>
      <c r="BJ209" t="str">
        <f>A209&amp;ROUND(E209*2,0)/2&amp;F209</f>
        <v>M8Arsenal</v>
      </c>
    </row>
    <row r="210" spans="1:62" x14ac:dyDescent="0.2">
      <c r="A210" t="s">
        <v>19</v>
      </c>
      <c r="B210">
        <v>348</v>
      </c>
      <c r="C210" t="s">
        <v>150</v>
      </c>
      <c r="D210">
        <v>9.3000000000000007</v>
      </c>
      <c r="E210">
        <v>9.3000000000000007</v>
      </c>
      <c r="F210" t="s">
        <v>145</v>
      </c>
      <c r="G210">
        <v>77</v>
      </c>
      <c r="H210">
        <v>5.03</v>
      </c>
      <c r="I210">
        <v>69</v>
      </c>
      <c r="J210">
        <v>4.1900000000000004</v>
      </c>
      <c r="K210">
        <v>67</v>
      </c>
      <c r="L210">
        <v>4.54</v>
      </c>
      <c r="M210">
        <v>68</v>
      </c>
      <c r="N210">
        <v>3.46</v>
      </c>
      <c r="O210">
        <v>67</v>
      </c>
      <c r="P210">
        <v>4.83</v>
      </c>
      <c r="Q210">
        <v>66</v>
      </c>
      <c r="R210">
        <v>4.17</v>
      </c>
      <c r="S210">
        <v>65</v>
      </c>
      <c r="T210">
        <v>4.51</v>
      </c>
      <c r="U210">
        <v>64</v>
      </c>
      <c r="V210">
        <v>3.76</v>
      </c>
      <c r="W210">
        <v>64</v>
      </c>
      <c r="X210">
        <v>4.99</v>
      </c>
      <c r="Y210">
        <v>62</v>
      </c>
      <c r="Z210">
        <v>4.49</v>
      </c>
      <c r="AA210">
        <v>64</v>
      </c>
      <c r="AB210">
        <v>4.88</v>
      </c>
      <c r="AC210">
        <v>63</v>
      </c>
      <c r="AD210">
        <v>4.17</v>
      </c>
      <c r="AE210">
        <v>0.2</v>
      </c>
      <c r="AF210">
        <f>VLOOKUP($B210,$B$2:$AE$13369,COLUMN()*2-58,0)</f>
        <v>77</v>
      </c>
      <c r="AG210">
        <f>VLOOKUP($B210,$B$2:$AE$13369,COLUMN()*2-58,0)</f>
        <v>69</v>
      </c>
      <c r="AH210">
        <f>VLOOKUP($B210,$B$2:$AE$13369,COLUMN()*2-58,0)</f>
        <v>67</v>
      </c>
      <c r="AI210">
        <f>VLOOKUP($B210,$B$2:$AE$13369,COLUMN()*2-58,0)</f>
        <v>68</v>
      </c>
      <c r="AJ210">
        <f>VLOOKUP($B210,$B$2:$AE$13369,COLUMN()*2-58,0)</f>
        <v>67</v>
      </c>
      <c r="AK210">
        <f>VLOOKUP($B210,$B$2:$AE$13369,COLUMN()*2-58,0)</f>
        <v>66</v>
      </c>
      <c r="AL210">
        <f>VLOOKUP($B210,$B$2:$AE$13369,COLUMN()*2-58,0)</f>
        <v>65</v>
      </c>
      <c r="AM210">
        <f>VLOOKUP($B210,$B$2:$AE$13369,COLUMN()*2-58,0)</f>
        <v>64</v>
      </c>
      <c r="AN210">
        <f>VLOOKUP($B210,$B$2:$AE$13369,COLUMN()*2-58,0)</f>
        <v>64</v>
      </c>
      <c r="AO210">
        <f>VLOOKUP($B210,$B$2:$AE$13369,COLUMN()*2-58,0)</f>
        <v>62</v>
      </c>
      <c r="AP210">
        <f>VLOOKUP($B210,$B$2:$AE$13369,COLUMN()*2-58,0)</f>
        <v>64</v>
      </c>
      <c r="AQ210">
        <f>VLOOKUP($B210,$B$2:$AE$13369,COLUMN()*2-58,0)</f>
        <v>63</v>
      </c>
      <c r="AR210">
        <f>VLOOKUP($B210,$B$2:$AE$13369,COLUMN()*2-81,0)</f>
        <v>5.03</v>
      </c>
      <c r="AS210">
        <f>VLOOKUP($B210,$B$2:$AE$13369,COLUMN()*2-81,0)</f>
        <v>4.1900000000000004</v>
      </c>
      <c r="AT210">
        <f>VLOOKUP($B210,$B$2:$AE$13369,COLUMN()*2-81,0)</f>
        <v>4.54</v>
      </c>
      <c r="AU210">
        <f>VLOOKUP($B210,$B$2:$AE$13369,COLUMN()*2-81,0)</f>
        <v>3.46</v>
      </c>
      <c r="AV210">
        <f>VLOOKUP($B210,$B$2:$AE$13369,COLUMN()*2-81,0)</f>
        <v>4.83</v>
      </c>
      <c r="AW210">
        <f>VLOOKUP($B210,$B$2:$AE$13369,COLUMN()*2-81,0)</f>
        <v>4.17</v>
      </c>
      <c r="AX210">
        <f>VLOOKUP($B210,$B$2:$AE$13369,COLUMN()*2-81,0)</f>
        <v>4.51</v>
      </c>
      <c r="AY210">
        <f>VLOOKUP($B210,$B$2:$AE$13369,COLUMN()*2-81,0)</f>
        <v>3.76</v>
      </c>
      <c r="AZ210">
        <f>VLOOKUP($B210,$B$2:$AE$13369,COLUMN()*2-81,0)</f>
        <v>4.99</v>
      </c>
      <c r="BA210">
        <f>VLOOKUP($B210,$B$2:$AE$13369,COLUMN()*2-81,0)</f>
        <v>4.49</v>
      </c>
      <c r="BB210">
        <f>VLOOKUP($B210,$B$2:$AE$13369,COLUMN()*2-81,0)</f>
        <v>4.88</v>
      </c>
      <c r="BC210">
        <f>VLOOKUP($B210,$B$2:$AE$13369,COLUMN()*2-81,0)</f>
        <v>4.17</v>
      </c>
      <c r="BD210">
        <f>MAX(AR210:BC210)</f>
        <v>5.03</v>
      </c>
      <c r="BE210">
        <f>MAX(AF210:AQ210)</f>
        <v>77</v>
      </c>
      <c r="BF210">
        <f>SUM(AR210:BC210)</f>
        <v>53.02000000000001</v>
      </c>
      <c r="BG210">
        <f>SUM(AF210:AQ210)</f>
        <v>796</v>
      </c>
      <c r="BH210" t="b">
        <f>OR(AND(BD210-2.5-0.3*(E210-4.5)&gt;0,BE210&gt;44),AND(BG210&gt;399,IFERROR((BF210/BG210)&gt;0.055,FALSE)))</f>
        <v>1</v>
      </c>
      <c r="BI210" t="str">
        <f>A210&amp;E210</f>
        <v>M9.3</v>
      </c>
      <c r="BJ210" t="str">
        <f>A210&amp;ROUND(E210*2,0)/2&amp;F210</f>
        <v>M9.5Man City</v>
      </c>
    </row>
    <row r="211" spans="1:62" x14ac:dyDescent="0.2">
      <c r="A211" t="s">
        <v>19</v>
      </c>
      <c r="B211">
        <v>345</v>
      </c>
      <c r="C211" t="s">
        <v>147</v>
      </c>
      <c r="D211">
        <v>9.4</v>
      </c>
      <c r="E211">
        <v>9.4</v>
      </c>
      <c r="F211" t="s">
        <v>145</v>
      </c>
      <c r="G211">
        <v>30</v>
      </c>
      <c r="H211">
        <v>1.93</v>
      </c>
      <c r="I211">
        <v>64</v>
      </c>
      <c r="J211">
        <v>3.86</v>
      </c>
      <c r="K211">
        <v>70</v>
      </c>
      <c r="L211">
        <v>4.7699999999999996</v>
      </c>
      <c r="M211">
        <v>72</v>
      </c>
      <c r="N211">
        <v>3.59</v>
      </c>
      <c r="O211">
        <v>67</v>
      </c>
      <c r="P211">
        <v>4.8600000000000003</v>
      </c>
      <c r="Q211">
        <v>68</v>
      </c>
      <c r="R211">
        <v>4.24</v>
      </c>
      <c r="S211">
        <v>68</v>
      </c>
      <c r="T211">
        <v>4.8099999999999996</v>
      </c>
      <c r="U211">
        <v>67</v>
      </c>
      <c r="V211">
        <v>3.93</v>
      </c>
      <c r="W211">
        <v>64</v>
      </c>
      <c r="X211">
        <v>5.05</v>
      </c>
      <c r="Y211">
        <v>65</v>
      </c>
      <c r="Z211">
        <v>4.62</v>
      </c>
      <c r="AA211">
        <v>65</v>
      </c>
      <c r="AB211">
        <v>4.97</v>
      </c>
      <c r="AC211">
        <v>65</v>
      </c>
      <c r="AD211">
        <v>4.25</v>
      </c>
      <c r="AE211">
        <v>0</v>
      </c>
      <c r="AF211">
        <f>VLOOKUP($B211,$B$2:$AE$13369,COLUMN()*2-58,0)</f>
        <v>30</v>
      </c>
      <c r="AG211">
        <f>VLOOKUP($B211,$B$2:$AE$13369,COLUMN()*2-58,0)</f>
        <v>64</v>
      </c>
      <c r="AH211">
        <f>VLOOKUP($B211,$B$2:$AE$13369,COLUMN()*2-58,0)</f>
        <v>70</v>
      </c>
      <c r="AI211">
        <f>VLOOKUP($B211,$B$2:$AE$13369,COLUMN()*2-58,0)</f>
        <v>72</v>
      </c>
      <c r="AJ211">
        <f>VLOOKUP($B211,$B$2:$AE$13369,COLUMN()*2-58,0)</f>
        <v>67</v>
      </c>
      <c r="AK211">
        <f>VLOOKUP($B211,$B$2:$AE$13369,COLUMN()*2-58,0)</f>
        <v>68</v>
      </c>
      <c r="AL211">
        <f>VLOOKUP($B211,$B$2:$AE$13369,COLUMN()*2-58,0)</f>
        <v>68</v>
      </c>
      <c r="AM211">
        <f>VLOOKUP($B211,$B$2:$AE$13369,COLUMN()*2-58,0)</f>
        <v>67</v>
      </c>
      <c r="AN211">
        <f>VLOOKUP($B211,$B$2:$AE$13369,COLUMN()*2-58,0)</f>
        <v>64</v>
      </c>
      <c r="AO211">
        <f>VLOOKUP($B211,$B$2:$AE$13369,COLUMN()*2-58,0)</f>
        <v>65</v>
      </c>
      <c r="AP211">
        <f>VLOOKUP($B211,$B$2:$AE$13369,COLUMN()*2-58,0)</f>
        <v>65</v>
      </c>
      <c r="AQ211">
        <f>VLOOKUP($B211,$B$2:$AE$13369,COLUMN()*2-58,0)</f>
        <v>65</v>
      </c>
      <c r="AR211">
        <f>VLOOKUP($B211,$B$2:$AE$13369,COLUMN()*2-81,0)</f>
        <v>1.93</v>
      </c>
      <c r="AS211">
        <f>VLOOKUP($B211,$B$2:$AE$13369,COLUMN()*2-81,0)</f>
        <v>3.86</v>
      </c>
      <c r="AT211">
        <f>VLOOKUP($B211,$B$2:$AE$13369,COLUMN()*2-81,0)</f>
        <v>4.7699999999999996</v>
      </c>
      <c r="AU211">
        <f>VLOOKUP($B211,$B$2:$AE$13369,COLUMN()*2-81,0)</f>
        <v>3.59</v>
      </c>
      <c r="AV211">
        <f>VLOOKUP($B211,$B$2:$AE$13369,COLUMN()*2-81,0)</f>
        <v>4.8600000000000003</v>
      </c>
      <c r="AW211">
        <f>VLOOKUP($B211,$B$2:$AE$13369,COLUMN()*2-81,0)</f>
        <v>4.24</v>
      </c>
      <c r="AX211">
        <f>VLOOKUP($B211,$B$2:$AE$13369,COLUMN()*2-81,0)</f>
        <v>4.8099999999999996</v>
      </c>
      <c r="AY211">
        <f>VLOOKUP($B211,$B$2:$AE$13369,COLUMN()*2-81,0)</f>
        <v>3.93</v>
      </c>
      <c r="AZ211">
        <f>VLOOKUP($B211,$B$2:$AE$13369,COLUMN()*2-81,0)</f>
        <v>5.05</v>
      </c>
      <c r="BA211">
        <f>VLOOKUP($B211,$B$2:$AE$13369,COLUMN()*2-81,0)</f>
        <v>4.62</v>
      </c>
      <c r="BB211">
        <f>VLOOKUP($B211,$B$2:$AE$13369,COLUMN()*2-81,0)</f>
        <v>4.97</v>
      </c>
      <c r="BC211">
        <f>VLOOKUP($B211,$B$2:$AE$13369,COLUMN()*2-81,0)</f>
        <v>4.25</v>
      </c>
      <c r="BD211">
        <f>MAX(AR211:BC211)</f>
        <v>5.05</v>
      </c>
      <c r="BE211">
        <f>MAX(AF211:AQ211)</f>
        <v>72</v>
      </c>
      <c r="BF211">
        <f>SUM(AR211:BC211)</f>
        <v>50.879999999999995</v>
      </c>
      <c r="BG211">
        <f>SUM(AF211:AQ211)</f>
        <v>765</v>
      </c>
      <c r="BH211" t="b">
        <f>OR(AND(BD211-2.5-0.3*(E211-4.5)&gt;0,BE211&gt;44),AND(BG211&gt;399,IFERROR((BF211/BG211)&gt;0.055,FALSE)))</f>
        <v>1</v>
      </c>
      <c r="BI211" t="str">
        <f>A211&amp;E211</f>
        <v>M9.4</v>
      </c>
      <c r="BJ211" t="str">
        <f>A211&amp;ROUND(E211*2,0)/2&amp;F211</f>
        <v>M9.5Man City</v>
      </c>
    </row>
    <row r="212" spans="1:62" x14ac:dyDescent="0.2">
      <c r="A212" t="s">
        <v>19</v>
      </c>
      <c r="B212">
        <v>503</v>
      </c>
      <c r="C212" t="s">
        <v>187</v>
      </c>
      <c r="D212">
        <v>9.9</v>
      </c>
      <c r="E212">
        <v>9.9</v>
      </c>
      <c r="F212" t="s">
        <v>62</v>
      </c>
      <c r="G212">
        <v>15</v>
      </c>
      <c r="H212">
        <v>1.05</v>
      </c>
      <c r="I212">
        <v>49</v>
      </c>
      <c r="J212">
        <v>3.92</v>
      </c>
      <c r="K212">
        <v>84</v>
      </c>
      <c r="L212">
        <v>3.87</v>
      </c>
      <c r="M212">
        <v>83</v>
      </c>
      <c r="N212">
        <v>5.93</v>
      </c>
      <c r="O212">
        <v>83</v>
      </c>
      <c r="P212">
        <v>5.2</v>
      </c>
      <c r="Q212">
        <v>83</v>
      </c>
      <c r="R212">
        <v>5.44</v>
      </c>
      <c r="S212">
        <v>82</v>
      </c>
      <c r="T212">
        <v>6.01</v>
      </c>
      <c r="U212">
        <v>80</v>
      </c>
      <c r="V212">
        <v>4.59</v>
      </c>
      <c r="W212">
        <v>81</v>
      </c>
      <c r="X212">
        <v>4.91</v>
      </c>
      <c r="Y212">
        <v>79</v>
      </c>
      <c r="Z212">
        <v>6.51</v>
      </c>
      <c r="AA212">
        <v>81</v>
      </c>
      <c r="AB212">
        <v>5.75</v>
      </c>
      <c r="AC212">
        <v>81</v>
      </c>
      <c r="AD212">
        <v>3.77</v>
      </c>
      <c r="AE212">
        <v>0.21</v>
      </c>
      <c r="AF212">
        <f>VLOOKUP($B212,$B$2:$AE$13369,COLUMN()*2-58,0)</f>
        <v>15</v>
      </c>
      <c r="AG212">
        <f>VLOOKUP($B212,$B$2:$AE$13369,COLUMN()*2-58,0)</f>
        <v>49</v>
      </c>
      <c r="AH212">
        <f>VLOOKUP($B212,$B$2:$AE$13369,COLUMN()*2-58,0)</f>
        <v>84</v>
      </c>
      <c r="AI212">
        <f>VLOOKUP($B212,$B$2:$AE$13369,COLUMN()*2-58,0)</f>
        <v>83</v>
      </c>
      <c r="AJ212">
        <f>VLOOKUP($B212,$B$2:$AE$13369,COLUMN()*2-58,0)</f>
        <v>83</v>
      </c>
      <c r="AK212">
        <f>VLOOKUP($B212,$B$2:$AE$13369,COLUMN()*2-58,0)</f>
        <v>83</v>
      </c>
      <c r="AL212">
        <f>VLOOKUP($B212,$B$2:$AE$13369,COLUMN()*2-58,0)</f>
        <v>82</v>
      </c>
      <c r="AM212">
        <f>VLOOKUP($B212,$B$2:$AE$13369,COLUMN()*2-58,0)</f>
        <v>80</v>
      </c>
      <c r="AN212">
        <f>VLOOKUP($B212,$B$2:$AE$13369,COLUMN()*2-58,0)</f>
        <v>81</v>
      </c>
      <c r="AO212">
        <f>VLOOKUP($B212,$B$2:$AE$13369,COLUMN()*2-58,0)</f>
        <v>79</v>
      </c>
      <c r="AP212">
        <f>VLOOKUP($B212,$B$2:$AE$13369,COLUMN()*2-58,0)</f>
        <v>81</v>
      </c>
      <c r="AQ212">
        <f>VLOOKUP($B212,$B$2:$AE$13369,COLUMN()*2-58,0)</f>
        <v>81</v>
      </c>
      <c r="AR212">
        <f>VLOOKUP($B212,$B$2:$AE$13369,COLUMN()*2-81,0)</f>
        <v>1.05</v>
      </c>
      <c r="AS212">
        <f>VLOOKUP($B212,$B$2:$AE$13369,COLUMN()*2-81,0)</f>
        <v>3.92</v>
      </c>
      <c r="AT212">
        <f>VLOOKUP($B212,$B$2:$AE$13369,COLUMN()*2-81,0)</f>
        <v>3.87</v>
      </c>
      <c r="AU212">
        <f>VLOOKUP($B212,$B$2:$AE$13369,COLUMN()*2-81,0)</f>
        <v>5.93</v>
      </c>
      <c r="AV212">
        <f>VLOOKUP($B212,$B$2:$AE$13369,COLUMN()*2-81,0)</f>
        <v>5.2</v>
      </c>
      <c r="AW212">
        <f>VLOOKUP($B212,$B$2:$AE$13369,COLUMN()*2-81,0)</f>
        <v>5.44</v>
      </c>
      <c r="AX212">
        <f>VLOOKUP($B212,$B$2:$AE$13369,COLUMN()*2-81,0)</f>
        <v>6.01</v>
      </c>
      <c r="AY212">
        <f>VLOOKUP($B212,$B$2:$AE$13369,COLUMN()*2-81,0)</f>
        <v>4.59</v>
      </c>
      <c r="AZ212">
        <f>VLOOKUP($B212,$B$2:$AE$13369,COLUMN()*2-81,0)</f>
        <v>4.91</v>
      </c>
      <c r="BA212">
        <f>VLOOKUP($B212,$B$2:$AE$13369,COLUMN()*2-81,0)</f>
        <v>6.51</v>
      </c>
      <c r="BB212">
        <f>VLOOKUP($B212,$B$2:$AE$13369,COLUMN()*2-81,0)</f>
        <v>5.75</v>
      </c>
      <c r="BC212">
        <f>VLOOKUP($B212,$B$2:$AE$13369,COLUMN()*2-81,0)</f>
        <v>3.77</v>
      </c>
      <c r="BD212">
        <f>MAX(AR212:BC212)</f>
        <v>6.51</v>
      </c>
      <c r="BE212">
        <f>MAX(AF212:AQ212)</f>
        <v>84</v>
      </c>
      <c r="BF212">
        <f>SUM(AR212:BC212)</f>
        <v>56.95</v>
      </c>
      <c r="BG212">
        <f>SUM(AF212:AQ212)</f>
        <v>881</v>
      </c>
      <c r="BH212" t="b">
        <f>OR(AND(BD212-2.5-0.3*(E212-4.5)&gt;0,BE212&gt;44),AND(BG212&gt;399,IFERROR((BF212/BG212)&gt;0.055,FALSE)))</f>
        <v>1</v>
      </c>
      <c r="BI212" t="str">
        <f>A212&amp;E212</f>
        <v>M9.9</v>
      </c>
      <c r="BJ212" t="str">
        <f>A212&amp;ROUND(E212*2,0)/2&amp;F212</f>
        <v>M10Spurs</v>
      </c>
    </row>
    <row r="213" spans="1:62" x14ac:dyDescent="0.2">
      <c r="A213" t="s">
        <v>19</v>
      </c>
      <c r="B213">
        <v>17</v>
      </c>
      <c r="C213" t="s">
        <v>33</v>
      </c>
      <c r="D213">
        <v>10</v>
      </c>
      <c r="E213">
        <v>10</v>
      </c>
      <c r="F213" t="s">
        <v>20</v>
      </c>
      <c r="G213">
        <v>87</v>
      </c>
      <c r="H213">
        <v>5.18</v>
      </c>
      <c r="I213">
        <v>85</v>
      </c>
      <c r="J213">
        <v>5.3</v>
      </c>
      <c r="K213">
        <v>79</v>
      </c>
      <c r="L213">
        <v>5.71</v>
      </c>
      <c r="M213">
        <v>79</v>
      </c>
      <c r="N213">
        <v>5.0999999999999996</v>
      </c>
      <c r="O213">
        <v>77</v>
      </c>
      <c r="P213">
        <v>5.42</v>
      </c>
      <c r="Q213">
        <v>76</v>
      </c>
      <c r="R213">
        <v>4.6100000000000003</v>
      </c>
      <c r="S213">
        <v>74</v>
      </c>
      <c r="T213">
        <v>5.65</v>
      </c>
      <c r="U213">
        <v>76</v>
      </c>
      <c r="V213">
        <v>4.57</v>
      </c>
      <c r="W213">
        <v>73</v>
      </c>
      <c r="X213">
        <v>6.19</v>
      </c>
      <c r="Y213">
        <v>75</v>
      </c>
      <c r="Z213">
        <v>4.68</v>
      </c>
      <c r="AA213">
        <v>75</v>
      </c>
      <c r="AB213">
        <v>4.42</v>
      </c>
      <c r="AC213">
        <v>75</v>
      </c>
      <c r="AD213">
        <v>5.0199999999999996</v>
      </c>
      <c r="AE213">
        <v>0.17</v>
      </c>
      <c r="AF213">
        <f>VLOOKUP($B213,$B$2:$AE$13369,COLUMN()*2-58,0)</f>
        <v>87</v>
      </c>
      <c r="AG213">
        <f>VLOOKUP($B213,$B$2:$AE$13369,COLUMN()*2-58,0)</f>
        <v>85</v>
      </c>
      <c r="AH213">
        <f>VLOOKUP($B213,$B$2:$AE$13369,COLUMN()*2-58,0)</f>
        <v>79</v>
      </c>
      <c r="AI213">
        <f>VLOOKUP($B213,$B$2:$AE$13369,COLUMN()*2-58,0)</f>
        <v>79</v>
      </c>
      <c r="AJ213">
        <f>VLOOKUP($B213,$B$2:$AE$13369,COLUMN()*2-58,0)</f>
        <v>77</v>
      </c>
      <c r="AK213">
        <f>VLOOKUP($B213,$B$2:$AE$13369,COLUMN()*2-58,0)</f>
        <v>76</v>
      </c>
      <c r="AL213">
        <f>VLOOKUP($B213,$B$2:$AE$13369,COLUMN()*2-58,0)</f>
        <v>74</v>
      </c>
      <c r="AM213">
        <f>VLOOKUP($B213,$B$2:$AE$13369,COLUMN()*2-58,0)</f>
        <v>76</v>
      </c>
      <c r="AN213">
        <f>VLOOKUP($B213,$B$2:$AE$13369,COLUMN()*2-58,0)</f>
        <v>73</v>
      </c>
      <c r="AO213">
        <f>VLOOKUP($B213,$B$2:$AE$13369,COLUMN()*2-58,0)</f>
        <v>75</v>
      </c>
      <c r="AP213">
        <f>VLOOKUP($B213,$B$2:$AE$13369,COLUMN()*2-58,0)</f>
        <v>75</v>
      </c>
      <c r="AQ213">
        <f>VLOOKUP($B213,$B$2:$AE$13369,COLUMN()*2-58,0)</f>
        <v>75</v>
      </c>
      <c r="AR213">
        <f>VLOOKUP($B213,$B$2:$AE$13369,COLUMN()*2-81,0)</f>
        <v>5.18</v>
      </c>
      <c r="AS213">
        <f>VLOOKUP($B213,$B$2:$AE$13369,COLUMN()*2-81,0)</f>
        <v>5.3</v>
      </c>
      <c r="AT213">
        <f>VLOOKUP($B213,$B$2:$AE$13369,COLUMN()*2-81,0)</f>
        <v>5.71</v>
      </c>
      <c r="AU213">
        <f>VLOOKUP($B213,$B$2:$AE$13369,COLUMN()*2-81,0)</f>
        <v>5.0999999999999996</v>
      </c>
      <c r="AV213">
        <f>VLOOKUP($B213,$B$2:$AE$13369,COLUMN()*2-81,0)</f>
        <v>5.42</v>
      </c>
      <c r="AW213">
        <f>VLOOKUP($B213,$B$2:$AE$13369,COLUMN()*2-81,0)</f>
        <v>4.6100000000000003</v>
      </c>
      <c r="AX213">
        <f>VLOOKUP($B213,$B$2:$AE$13369,COLUMN()*2-81,0)</f>
        <v>5.65</v>
      </c>
      <c r="AY213">
        <f>VLOOKUP($B213,$B$2:$AE$13369,COLUMN()*2-81,0)</f>
        <v>4.57</v>
      </c>
      <c r="AZ213">
        <f>VLOOKUP($B213,$B$2:$AE$13369,COLUMN()*2-81,0)</f>
        <v>6.19</v>
      </c>
      <c r="BA213">
        <f>VLOOKUP($B213,$B$2:$AE$13369,COLUMN()*2-81,0)</f>
        <v>4.68</v>
      </c>
      <c r="BB213">
        <f>VLOOKUP($B213,$B$2:$AE$13369,COLUMN()*2-81,0)</f>
        <v>4.42</v>
      </c>
      <c r="BC213">
        <f>VLOOKUP($B213,$B$2:$AE$13369,COLUMN()*2-81,0)</f>
        <v>5.0199999999999996</v>
      </c>
      <c r="BD213">
        <f>MAX(AR213:BC213)</f>
        <v>6.19</v>
      </c>
      <c r="BE213">
        <f>MAX(AF213:AQ213)</f>
        <v>87</v>
      </c>
      <c r="BF213">
        <f>SUM(AR213:BC213)</f>
        <v>61.849999999999994</v>
      </c>
      <c r="BG213">
        <f>SUM(AF213:AQ213)</f>
        <v>931</v>
      </c>
      <c r="BH213" t="b">
        <f>OR(AND(BD213-2.5-0.3*(E213-4.5)&gt;0,BE213&gt;44),AND(BG213&gt;399,IFERROR((BF213/BG213)&gt;0.055,FALSE)))</f>
        <v>1</v>
      </c>
      <c r="BI213" t="str">
        <f>A213&amp;E213</f>
        <v>M10</v>
      </c>
      <c r="BJ213" t="str">
        <f>A213&amp;ROUND(E213*2,0)/2&amp;F213</f>
        <v>M10Arsenal</v>
      </c>
    </row>
    <row r="214" spans="1:62" x14ac:dyDescent="0.2">
      <c r="A214" t="s">
        <v>19</v>
      </c>
      <c r="B214">
        <v>182</v>
      </c>
      <c r="C214" t="s">
        <v>94</v>
      </c>
      <c r="D214">
        <v>10.9</v>
      </c>
      <c r="E214">
        <v>10.9</v>
      </c>
      <c r="F214" t="s">
        <v>86</v>
      </c>
      <c r="G214">
        <v>88</v>
      </c>
      <c r="H214">
        <v>5.73</v>
      </c>
      <c r="I214">
        <v>85</v>
      </c>
      <c r="J214">
        <v>5.29</v>
      </c>
      <c r="K214">
        <v>83</v>
      </c>
      <c r="L214">
        <v>6.39</v>
      </c>
      <c r="M214">
        <v>79</v>
      </c>
      <c r="N214">
        <v>5.8</v>
      </c>
      <c r="O214">
        <v>76</v>
      </c>
      <c r="P214">
        <v>6</v>
      </c>
      <c r="Q214">
        <v>77</v>
      </c>
      <c r="R214">
        <v>4.71</v>
      </c>
      <c r="S214">
        <v>77</v>
      </c>
      <c r="T214">
        <v>6.38</v>
      </c>
      <c r="U214">
        <v>75</v>
      </c>
      <c r="V214">
        <v>5.23</v>
      </c>
      <c r="W214">
        <v>75</v>
      </c>
      <c r="X214">
        <v>6.04</v>
      </c>
      <c r="Y214">
        <v>74</v>
      </c>
      <c r="Z214">
        <v>5.74</v>
      </c>
      <c r="AA214">
        <v>74</v>
      </c>
      <c r="AB214">
        <v>4.9000000000000004</v>
      </c>
      <c r="AC214">
        <v>78</v>
      </c>
      <c r="AD214">
        <v>6.38</v>
      </c>
      <c r="AE214">
        <v>0.69</v>
      </c>
      <c r="AF214">
        <f>VLOOKUP($B214,$B$2:$AE$13369,COLUMN()*2-58,0)</f>
        <v>88</v>
      </c>
      <c r="AG214">
        <f>VLOOKUP($B214,$B$2:$AE$13369,COLUMN()*2-58,0)</f>
        <v>85</v>
      </c>
      <c r="AH214">
        <f>VLOOKUP($B214,$B$2:$AE$13369,COLUMN()*2-58,0)</f>
        <v>83</v>
      </c>
      <c r="AI214">
        <f>VLOOKUP($B214,$B$2:$AE$13369,COLUMN()*2-58,0)</f>
        <v>79</v>
      </c>
      <c r="AJ214">
        <f>VLOOKUP($B214,$B$2:$AE$13369,COLUMN()*2-58,0)</f>
        <v>76</v>
      </c>
      <c r="AK214">
        <f>VLOOKUP($B214,$B$2:$AE$13369,COLUMN()*2-58,0)</f>
        <v>77</v>
      </c>
      <c r="AL214">
        <f>VLOOKUP($B214,$B$2:$AE$13369,COLUMN()*2-58,0)</f>
        <v>77</v>
      </c>
      <c r="AM214">
        <f>VLOOKUP($B214,$B$2:$AE$13369,COLUMN()*2-58,0)</f>
        <v>75</v>
      </c>
      <c r="AN214">
        <f>VLOOKUP($B214,$B$2:$AE$13369,COLUMN()*2-58,0)</f>
        <v>75</v>
      </c>
      <c r="AO214">
        <f>VLOOKUP($B214,$B$2:$AE$13369,COLUMN()*2-58,0)</f>
        <v>74</v>
      </c>
      <c r="AP214">
        <f>VLOOKUP($B214,$B$2:$AE$13369,COLUMN()*2-58,0)</f>
        <v>74</v>
      </c>
      <c r="AQ214">
        <f>VLOOKUP($B214,$B$2:$AE$13369,COLUMN()*2-58,0)</f>
        <v>78</v>
      </c>
      <c r="AR214">
        <f>VLOOKUP($B214,$B$2:$AE$13369,COLUMN()*2-81,0)</f>
        <v>5.73</v>
      </c>
      <c r="AS214">
        <f>VLOOKUP($B214,$B$2:$AE$13369,COLUMN()*2-81,0)</f>
        <v>5.29</v>
      </c>
      <c r="AT214">
        <f>VLOOKUP($B214,$B$2:$AE$13369,COLUMN()*2-81,0)</f>
        <v>6.39</v>
      </c>
      <c r="AU214">
        <f>VLOOKUP($B214,$B$2:$AE$13369,COLUMN()*2-81,0)</f>
        <v>5.8</v>
      </c>
      <c r="AV214">
        <f>VLOOKUP($B214,$B$2:$AE$13369,COLUMN()*2-81,0)</f>
        <v>6</v>
      </c>
      <c r="AW214">
        <f>VLOOKUP($B214,$B$2:$AE$13369,COLUMN()*2-81,0)</f>
        <v>4.71</v>
      </c>
      <c r="AX214">
        <f>VLOOKUP($B214,$B$2:$AE$13369,COLUMN()*2-81,0)</f>
        <v>6.38</v>
      </c>
      <c r="AY214">
        <f>VLOOKUP($B214,$B$2:$AE$13369,COLUMN()*2-81,0)</f>
        <v>5.23</v>
      </c>
      <c r="AZ214">
        <f>VLOOKUP($B214,$B$2:$AE$13369,COLUMN()*2-81,0)</f>
        <v>6.04</v>
      </c>
      <c r="BA214">
        <f>VLOOKUP($B214,$B$2:$AE$13369,COLUMN()*2-81,0)</f>
        <v>5.74</v>
      </c>
      <c r="BB214">
        <f>VLOOKUP($B214,$B$2:$AE$13369,COLUMN()*2-81,0)</f>
        <v>4.9000000000000004</v>
      </c>
      <c r="BC214">
        <f>VLOOKUP($B214,$B$2:$AE$13369,COLUMN()*2-81,0)</f>
        <v>6.38</v>
      </c>
      <c r="BD214">
        <f>MAX(AR214:BC214)</f>
        <v>6.39</v>
      </c>
      <c r="BE214">
        <f>MAX(AF214:AQ214)</f>
        <v>88</v>
      </c>
      <c r="BF214">
        <f>SUM(AR214:BC214)</f>
        <v>68.59</v>
      </c>
      <c r="BG214">
        <f>SUM(AF214:AQ214)</f>
        <v>941</v>
      </c>
      <c r="BH214" t="b">
        <f>OR(AND(BD214-2.5-0.3*(E214-4.5)&gt;0,BE214&gt;44),AND(BG214&gt;399,IFERROR((BF214/BG214)&gt;0.055,FALSE)))</f>
        <v>1</v>
      </c>
      <c r="BI214" t="str">
        <f>A214&amp;E214</f>
        <v>M10.9</v>
      </c>
      <c r="BJ214" t="str">
        <f>A214&amp;ROUND(E214*2,0)/2&amp;F214</f>
        <v>M11Chelsea</v>
      </c>
    </row>
    <row r="215" spans="1:62" x14ac:dyDescent="0.2">
      <c r="A215" t="s">
        <v>19</v>
      </c>
      <c r="B215">
        <v>328</v>
      </c>
      <c r="C215" t="s">
        <v>139</v>
      </c>
      <c r="D215">
        <v>12.6</v>
      </c>
      <c r="E215">
        <v>12.5</v>
      </c>
      <c r="F215" t="s">
        <v>135</v>
      </c>
      <c r="G215">
        <v>88</v>
      </c>
      <c r="H215">
        <v>7.19</v>
      </c>
      <c r="I215">
        <v>85</v>
      </c>
      <c r="J215">
        <v>6.43</v>
      </c>
      <c r="K215">
        <v>82</v>
      </c>
      <c r="L215">
        <v>6.86</v>
      </c>
      <c r="M215">
        <v>81</v>
      </c>
      <c r="N215">
        <v>4.93</v>
      </c>
      <c r="O215">
        <v>80</v>
      </c>
      <c r="P215">
        <v>5.5</v>
      </c>
      <c r="Q215">
        <v>81</v>
      </c>
      <c r="R215">
        <v>6.09</v>
      </c>
      <c r="S215">
        <v>82</v>
      </c>
      <c r="T215">
        <v>6.73</v>
      </c>
      <c r="U215">
        <v>81</v>
      </c>
      <c r="V215">
        <v>5.27</v>
      </c>
      <c r="W215">
        <v>79</v>
      </c>
      <c r="X215">
        <v>7.84</v>
      </c>
      <c r="Y215">
        <v>79</v>
      </c>
      <c r="Z215">
        <v>5.82</v>
      </c>
      <c r="AA215">
        <v>80</v>
      </c>
      <c r="AB215">
        <v>6.56</v>
      </c>
      <c r="AC215">
        <v>80</v>
      </c>
      <c r="AD215">
        <v>5.49</v>
      </c>
      <c r="AE215">
        <v>0.1</v>
      </c>
      <c r="AF215">
        <f>VLOOKUP($B215,$B$2:$AE$13369,COLUMN()*2-58,0)</f>
        <v>88</v>
      </c>
      <c r="AG215">
        <f>VLOOKUP($B215,$B$2:$AE$13369,COLUMN()*2-58,0)</f>
        <v>85</v>
      </c>
      <c r="AH215">
        <f>VLOOKUP($B215,$B$2:$AE$13369,COLUMN()*2-58,0)</f>
        <v>82</v>
      </c>
      <c r="AI215">
        <f>VLOOKUP($B215,$B$2:$AE$13369,COLUMN()*2-58,0)</f>
        <v>81</v>
      </c>
      <c r="AJ215">
        <f>VLOOKUP($B215,$B$2:$AE$13369,COLUMN()*2-58,0)</f>
        <v>80</v>
      </c>
      <c r="AK215">
        <f>VLOOKUP($B215,$B$2:$AE$13369,COLUMN()*2-58,0)</f>
        <v>81</v>
      </c>
      <c r="AL215">
        <f>VLOOKUP($B215,$B$2:$AE$13369,COLUMN()*2-58,0)</f>
        <v>82</v>
      </c>
      <c r="AM215">
        <f>VLOOKUP($B215,$B$2:$AE$13369,COLUMN()*2-58,0)</f>
        <v>81</v>
      </c>
      <c r="AN215">
        <f>VLOOKUP($B215,$B$2:$AE$13369,COLUMN()*2-58,0)</f>
        <v>79</v>
      </c>
      <c r="AO215">
        <f>VLOOKUP($B215,$B$2:$AE$13369,COLUMN()*2-58,0)</f>
        <v>79</v>
      </c>
      <c r="AP215">
        <f>VLOOKUP($B215,$B$2:$AE$13369,COLUMN()*2-58,0)</f>
        <v>80</v>
      </c>
      <c r="AQ215">
        <f>VLOOKUP($B215,$B$2:$AE$13369,COLUMN()*2-58,0)</f>
        <v>80</v>
      </c>
      <c r="AR215">
        <f>VLOOKUP($B215,$B$2:$AE$13369,COLUMN()*2-81,0)</f>
        <v>7.19</v>
      </c>
      <c r="AS215">
        <f>VLOOKUP($B215,$B$2:$AE$13369,COLUMN()*2-81,0)</f>
        <v>6.43</v>
      </c>
      <c r="AT215">
        <f>VLOOKUP($B215,$B$2:$AE$13369,COLUMN()*2-81,0)</f>
        <v>6.86</v>
      </c>
      <c r="AU215">
        <f>VLOOKUP($B215,$B$2:$AE$13369,COLUMN()*2-81,0)</f>
        <v>4.93</v>
      </c>
      <c r="AV215">
        <f>VLOOKUP($B215,$B$2:$AE$13369,COLUMN()*2-81,0)</f>
        <v>5.5</v>
      </c>
      <c r="AW215">
        <f>VLOOKUP($B215,$B$2:$AE$13369,COLUMN()*2-81,0)</f>
        <v>6.09</v>
      </c>
      <c r="AX215">
        <f>VLOOKUP($B215,$B$2:$AE$13369,COLUMN()*2-81,0)</f>
        <v>6.73</v>
      </c>
      <c r="AY215">
        <f>VLOOKUP($B215,$B$2:$AE$13369,COLUMN()*2-81,0)</f>
        <v>5.27</v>
      </c>
      <c r="AZ215">
        <f>VLOOKUP($B215,$B$2:$AE$13369,COLUMN()*2-81,0)</f>
        <v>7.84</v>
      </c>
      <c r="BA215">
        <f>VLOOKUP($B215,$B$2:$AE$13369,COLUMN()*2-81,0)</f>
        <v>5.82</v>
      </c>
      <c r="BB215">
        <f>VLOOKUP($B215,$B$2:$AE$13369,COLUMN()*2-81,0)</f>
        <v>6.56</v>
      </c>
      <c r="BC215">
        <f>VLOOKUP($B215,$B$2:$AE$13369,COLUMN()*2-81,0)</f>
        <v>5.49</v>
      </c>
      <c r="BD215">
        <f>MAX(AR215:BC215)</f>
        <v>7.84</v>
      </c>
      <c r="BE215">
        <f>MAX(AF215:AQ215)</f>
        <v>88</v>
      </c>
      <c r="BF215">
        <f>SUM(AR215:BC215)</f>
        <v>74.709999999999994</v>
      </c>
      <c r="BG215">
        <f>SUM(AF215:AQ215)</f>
        <v>978</v>
      </c>
      <c r="BH215" t="b">
        <f>OR(AND(BD215-2.5-0.3*(E215-4.5)&gt;0,BE215&gt;44),AND(BG215&gt;399,IFERROR((BF215/BG215)&gt;0.055,FALSE)))</f>
        <v>1</v>
      </c>
      <c r="BI215" t="str">
        <f>A215&amp;E215</f>
        <v>M12.5</v>
      </c>
      <c r="BJ215" t="str">
        <f>A215&amp;ROUND(E215*2,0)/2&amp;F215</f>
        <v>M12.5Liverpool</v>
      </c>
    </row>
    <row r="216" spans="1:62" x14ac:dyDescent="0.2">
      <c r="A216" t="s">
        <v>19</v>
      </c>
      <c r="B216">
        <v>442</v>
      </c>
      <c r="C216" t="s">
        <v>466</v>
      </c>
      <c r="D216">
        <v>4.4000000000000004</v>
      </c>
      <c r="E216">
        <v>4.4000000000000004</v>
      </c>
      <c r="F216" t="s">
        <v>40</v>
      </c>
      <c r="G216">
        <v>0</v>
      </c>
      <c r="H216">
        <v>0</v>
      </c>
      <c r="I216">
        <v>0</v>
      </c>
      <c r="J216">
        <v>0</v>
      </c>
      <c r="K216">
        <v>22</v>
      </c>
      <c r="L216">
        <v>0.69</v>
      </c>
      <c r="M216">
        <v>41</v>
      </c>
      <c r="N216">
        <v>1.59</v>
      </c>
      <c r="O216">
        <v>53</v>
      </c>
      <c r="P216">
        <v>1.47</v>
      </c>
      <c r="Q216">
        <v>52</v>
      </c>
      <c r="R216">
        <v>1.6</v>
      </c>
      <c r="S216">
        <v>51</v>
      </c>
      <c r="T216">
        <v>1.69</v>
      </c>
      <c r="U216">
        <v>48</v>
      </c>
      <c r="V216">
        <v>1.58</v>
      </c>
      <c r="W216">
        <v>46</v>
      </c>
      <c r="X216">
        <v>1.53</v>
      </c>
      <c r="Y216">
        <v>44</v>
      </c>
      <c r="Z216">
        <v>1.5</v>
      </c>
      <c r="AA216">
        <v>44</v>
      </c>
      <c r="AB216">
        <v>1.51</v>
      </c>
      <c r="AC216">
        <v>44</v>
      </c>
      <c r="AD216">
        <v>1.4</v>
      </c>
      <c r="AE216">
        <v>0.01</v>
      </c>
      <c r="AF216">
        <f>VLOOKUP($B216,$B$2:$AE$13369,COLUMN()*2-58,0)</f>
        <v>0</v>
      </c>
      <c r="AG216">
        <f>VLOOKUP($B216,$B$2:$AE$13369,COLUMN()*2-58,0)</f>
        <v>0</v>
      </c>
      <c r="AH216">
        <f>VLOOKUP($B216,$B$2:$AE$13369,COLUMN()*2-58,0)</f>
        <v>22</v>
      </c>
      <c r="AI216">
        <f>VLOOKUP($B216,$B$2:$AE$13369,COLUMN()*2-58,0)</f>
        <v>41</v>
      </c>
      <c r="AJ216">
        <f>VLOOKUP($B216,$B$2:$AE$13369,COLUMN()*2-58,0)</f>
        <v>53</v>
      </c>
      <c r="AK216">
        <f>VLOOKUP($B216,$B$2:$AE$13369,COLUMN()*2-58,0)</f>
        <v>52</v>
      </c>
      <c r="AL216">
        <f>VLOOKUP($B216,$B$2:$AE$13369,COLUMN()*2-58,0)</f>
        <v>51</v>
      </c>
      <c r="AM216">
        <f>VLOOKUP($B216,$B$2:$AE$13369,COLUMN()*2-58,0)</f>
        <v>48</v>
      </c>
      <c r="AN216">
        <f>VLOOKUP($B216,$B$2:$AE$13369,COLUMN()*2-58,0)</f>
        <v>46</v>
      </c>
      <c r="AO216">
        <f>VLOOKUP($B216,$B$2:$AE$13369,COLUMN()*2-58,0)</f>
        <v>44</v>
      </c>
      <c r="AP216">
        <f>VLOOKUP($B216,$B$2:$AE$13369,COLUMN()*2-58,0)</f>
        <v>44</v>
      </c>
      <c r="AQ216">
        <f>VLOOKUP($B216,$B$2:$AE$13369,COLUMN()*2-58,0)</f>
        <v>44</v>
      </c>
      <c r="AR216">
        <f>VLOOKUP($B216,$B$2:$AE$13369,COLUMN()*2-81,0)</f>
        <v>0</v>
      </c>
      <c r="AS216">
        <f>VLOOKUP($B216,$B$2:$AE$13369,COLUMN()*2-81,0)</f>
        <v>0</v>
      </c>
      <c r="AT216">
        <f>VLOOKUP($B216,$B$2:$AE$13369,COLUMN()*2-81,0)</f>
        <v>0.69</v>
      </c>
      <c r="AU216">
        <f>VLOOKUP($B216,$B$2:$AE$13369,COLUMN()*2-81,0)</f>
        <v>1.59</v>
      </c>
      <c r="AV216">
        <f>VLOOKUP($B216,$B$2:$AE$13369,COLUMN()*2-81,0)</f>
        <v>1.47</v>
      </c>
      <c r="AW216">
        <f>VLOOKUP($B216,$B$2:$AE$13369,COLUMN()*2-81,0)</f>
        <v>1.6</v>
      </c>
      <c r="AX216">
        <f>VLOOKUP($B216,$B$2:$AE$13369,COLUMN()*2-81,0)</f>
        <v>1.69</v>
      </c>
      <c r="AY216">
        <f>VLOOKUP($B216,$B$2:$AE$13369,COLUMN()*2-81,0)</f>
        <v>1.58</v>
      </c>
      <c r="AZ216">
        <f>VLOOKUP($B216,$B$2:$AE$13369,COLUMN()*2-81,0)</f>
        <v>1.53</v>
      </c>
      <c r="BA216">
        <f>VLOOKUP($B216,$B$2:$AE$13369,COLUMN()*2-81,0)</f>
        <v>1.5</v>
      </c>
      <c r="BB216">
        <f>VLOOKUP($B216,$B$2:$AE$13369,COLUMN()*2-81,0)</f>
        <v>1.51</v>
      </c>
      <c r="BC216">
        <f>VLOOKUP($B216,$B$2:$AE$13369,COLUMN()*2-81,0)</f>
        <v>1.4</v>
      </c>
      <c r="BD216">
        <f>MAX(AR216:BC216)</f>
        <v>1.69</v>
      </c>
      <c r="BE216">
        <f>MAX(AF216:AQ216)</f>
        <v>53</v>
      </c>
      <c r="BF216">
        <f>SUM(AR216:BC216)</f>
        <v>14.559999999999999</v>
      </c>
      <c r="BG216">
        <f>SUM(AF216:AQ216)</f>
        <v>445</v>
      </c>
      <c r="BH216" t="b">
        <f>OR(AND(BD216-2.5-0.3*(E216-4.5)&gt;0,BE216&gt;44),AND(BG216&gt;399,IFERROR((BF216/BG216)&gt;0.055,FALSE)))</f>
        <v>0</v>
      </c>
      <c r="BI216" t="str">
        <f>A216&amp;E216</f>
        <v>M4.4</v>
      </c>
      <c r="BJ216" t="str">
        <f>A216&amp;ROUND(E216*2,0)/2&amp;F216</f>
        <v>M4.5Nott'm Forest</v>
      </c>
    </row>
    <row r="217" spans="1:62" x14ac:dyDescent="0.2">
      <c r="A217" t="s">
        <v>19</v>
      </c>
      <c r="B217">
        <v>309</v>
      </c>
      <c r="C217" t="s">
        <v>133</v>
      </c>
      <c r="D217">
        <v>4.5</v>
      </c>
      <c r="E217">
        <v>4.5</v>
      </c>
      <c r="F217" t="s">
        <v>76</v>
      </c>
      <c r="G217">
        <v>69</v>
      </c>
      <c r="H217">
        <v>2.0299999999999998</v>
      </c>
      <c r="I217">
        <v>69</v>
      </c>
      <c r="J217">
        <v>1.83</v>
      </c>
      <c r="K217">
        <v>68</v>
      </c>
      <c r="L217">
        <v>1.86</v>
      </c>
      <c r="M217">
        <v>67</v>
      </c>
      <c r="N217">
        <v>1.84</v>
      </c>
      <c r="O217">
        <v>65</v>
      </c>
      <c r="P217">
        <v>1.99</v>
      </c>
      <c r="Q217">
        <v>66</v>
      </c>
      <c r="R217">
        <v>1.91</v>
      </c>
      <c r="S217">
        <v>64</v>
      </c>
      <c r="T217">
        <v>1.68</v>
      </c>
      <c r="U217">
        <v>63</v>
      </c>
      <c r="V217">
        <v>1.99</v>
      </c>
      <c r="W217">
        <v>62</v>
      </c>
      <c r="X217">
        <v>1.49</v>
      </c>
      <c r="Y217">
        <v>63</v>
      </c>
      <c r="Z217">
        <v>1.59</v>
      </c>
      <c r="AA217">
        <v>62</v>
      </c>
      <c r="AB217">
        <v>1.59</v>
      </c>
      <c r="AC217">
        <v>64</v>
      </c>
      <c r="AD217">
        <v>1.9</v>
      </c>
      <c r="AE217">
        <v>0.06</v>
      </c>
      <c r="AF217">
        <f>VLOOKUP($B217,$B$2:$AE$13369,COLUMN()*2-58,0)</f>
        <v>69</v>
      </c>
      <c r="AG217">
        <f>VLOOKUP($B217,$B$2:$AE$13369,COLUMN()*2-58,0)</f>
        <v>69</v>
      </c>
      <c r="AH217">
        <f>VLOOKUP($B217,$B$2:$AE$13369,COLUMN()*2-58,0)</f>
        <v>68</v>
      </c>
      <c r="AI217">
        <f>VLOOKUP($B217,$B$2:$AE$13369,COLUMN()*2-58,0)</f>
        <v>67</v>
      </c>
      <c r="AJ217">
        <f>VLOOKUP($B217,$B$2:$AE$13369,COLUMN()*2-58,0)</f>
        <v>65</v>
      </c>
      <c r="AK217">
        <f>VLOOKUP($B217,$B$2:$AE$13369,COLUMN()*2-58,0)</f>
        <v>66</v>
      </c>
      <c r="AL217">
        <f>VLOOKUP($B217,$B$2:$AE$13369,COLUMN()*2-58,0)</f>
        <v>64</v>
      </c>
      <c r="AM217">
        <f>VLOOKUP($B217,$B$2:$AE$13369,COLUMN()*2-58,0)</f>
        <v>63</v>
      </c>
      <c r="AN217">
        <f>VLOOKUP($B217,$B$2:$AE$13369,COLUMN()*2-58,0)</f>
        <v>62</v>
      </c>
      <c r="AO217">
        <f>VLOOKUP($B217,$B$2:$AE$13369,COLUMN()*2-58,0)</f>
        <v>63</v>
      </c>
      <c r="AP217">
        <f>VLOOKUP($B217,$B$2:$AE$13369,COLUMN()*2-58,0)</f>
        <v>62</v>
      </c>
      <c r="AQ217">
        <f>VLOOKUP($B217,$B$2:$AE$13369,COLUMN()*2-58,0)</f>
        <v>64</v>
      </c>
      <c r="AR217">
        <f>VLOOKUP($B217,$B$2:$AE$13369,COLUMN()*2-81,0)</f>
        <v>2.0299999999999998</v>
      </c>
      <c r="AS217">
        <f>VLOOKUP($B217,$B$2:$AE$13369,COLUMN()*2-81,0)</f>
        <v>1.83</v>
      </c>
      <c r="AT217">
        <f>VLOOKUP($B217,$B$2:$AE$13369,COLUMN()*2-81,0)</f>
        <v>1.86</v>
      </c>
      <c r="AU217">
        <f>VLOOKUP($B217,$B$2:$AE$13369,COLUMN()*2-81,0)</f>
        <v>1.84</v>
      </c>
      <c r="AV217">
        <f>VLOOKUP($B217,$B$2:$AE$13369,COLUMN()*2-81,0)</f>
        <v>1.99</v>
      </c>
      <c r="AW217">
        <f>VLOOKUP($B217,$B$2:$AE$13369,COLUMN()*2-81,0)</f>
        <v>1.91</v>
      </c>
      <c r="AX217">
        <f>VLOOKUP($B217,$B$2:$AE$13369,COLUMN()*2-81,0)</f>
        <v>1.68</v>
      </c>
      <c r="AY217">
        <f>VLOOKUP($B217,$B$2:$AE$13369,COLUMN()*2-81,0)</f>
        <v>1.99</v>
      </c>
      <c r="AZ217">
        <f>VLOOKUP($B217,$B$2:$AE$13369,COLUMN()*2-81,0)</f>
        <v>1.49</v>
      </c>
      <c r="BA217">
        <f>VLOOKUP($B217,$B$2:$AE$13369,COLUMN()*2-81,0)</f>
        <v>1.59</v>
      </c>
      <c r="BB217">
        <f>VLOOKUP($B217,$B$2:$AE$13369,COLUMN()*2-81,0)</f>
        <v>1.59</v>
      </c>
      <c r="BC217">
        <f>VLOOKUP($B217,$B$2:$AE$13369,COLUMN()*2-81,0)</f>
        <v>1.9</v>
      </c>
      <c r="BD217">
        <f>MAX(AR217:BC217)</f>
        <v>2.0299999999999998</v>
      </c>
      <c r="BE217">
        <f>MAX(AF217:AQ217)</f>
        <v>69</v>
      </c>
      <c r="BF217">
        <f>SUM(AR217:BC217)</f>
        <v>21.699999999999996</v>
      </c>
      <c r="BG217">
        <f>SUM(AF217:AQ217)</f>
        <v>782</v>
      </c>
      <c r="BH217" t="b">
        <f>OR(AND(BD217-2.5-0.3*(E217-4.5)&gt;0,BE217&gt;44),AND(BG217&gt;399,IFERROR((BF217/BG217)&gt;0.055,FALSE)))</f>
        <v>0</v>
      </c>
      <c r="BI217" t="str">
        <f>A217&amp;E217</f>
        <v>M4.5</v>
      </c>
      <c r="BJ217" t="str">
        <f>A217&amp;ROUND(E217*2,0)/2&amp;F217</f>
        <v>M4.5Leicester</v>
      </c>
    </row>
  </sheetData>
  <autoFilter ref="A1:BJ217" xr:uid="{E5C929A0-FE4F-CA43-9144-92A29FD7250A}">
    <sortState xmlns:xlrd2="http://schemas.microsoft.com/office/spreadsheetml/2017/richdata2" ref="A143:BJ217">
      <sortCondition descending="1" ref="BH1:BH217"/>
    </sortState>
  </autoFilter>
  <sortState xmlns:xlrd2="http://schemas.microsoft.com/office/spreadsheetml/2017/richdata2" ref="A2:BK4">
    <sortCondition descending="1" ref="BK2:BK4"/>
  </sortState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71E0-D699-2A47-8943-7705B6C052BF}">
  <dimension ref="A2:E195"/>
  <sheetViews>
    <sheetView topLeftCell="A141" workbookViewId="0">
      <selection activeCell="C150" sqref="C150"/>
    </sheetView>
  </sheetViews>
  <sheetFormatPr baseColWidth="10" defaultRowHeight="16" x14ac:dyDescent="0.2"/>
  <sheetData>
    <row r="2" spans="1:5" x14ac:dyDescent="0.2">
      <c r="A2" t="s">
        <v>22</v>
      </c>
      <c r="B2">
        <v>3</v>
      </c>
      <c r="C2" t="s">
        <v>23</v>
      </c>
      <c r="D2">
        <v>6</v>
      </c>
      <c r="E2">
        <v>6</v>
      </c>
    </row>
    <row r="3" spans="1:5" x14ac:dyDescent="0.2">
      <c r="A3" t="s">
        <v>21</v>
      </c>
      <c r="B3">
        <v>4</v>
      </c>
      <c r="C3" t="s">
        <v>24</v>
      </c>
      <c r="D3">
        <v>8.1</v>
      </c>
      <c r="E3">
        <v>8.1</v>
      </c>
    </row>
    <row r="4" spans="1:5" x14ac:dyDescent="0.2">
      <c r="A4" t="s">
        <v>21</v>
      </c>
      <c r="B4">
        <v>11</v>
      </c>
      <c r="C4" t="s">
        <v>26</v>
      </c>
      <c r="D4">
        <v>5.9</v>
      </c>
      <c r="E4">
        <v>5.9</v>
      </c>
    </row>
    <row r="5" spans="1:5" x14ac:dyDescent="0.2">
      <c r="A5" t="s">
        <v>19</v>
      </c>
      <c r="B5">
        <v>13</v>
      </c>
      <c r="C5" t="s">
        <v>28</v>
      </c>
      <c r="D5">
        <v>8.4</v>
      </c>
      <c r="E5">
        <v>8.4</v>
      </c>
    </row>
    <row r="6" spans="1:5" x14ac:dyDescent="0.2">
      <c r="A6" t="s">
        <v>25</v>
      </c>
      <c r="B6">
        <v>14</v>
      </c>
      <c r="C6" t="s">
        <v>29</v>
      </c>
      <c r="D6">
        <v>4.4000000000000004</v>
      </c>
      <c r="E6">
        <v>4.4000000000000004</v>
      </c>
    </row>
    <row r="7" spans="1:5" x14ac:dyDescent="0.2">
      <c r="A7" t="s">
        <v>25</v>
      </c>
      <c r="B7">
        <v>15</v>
      </c>
      <c r="C7" t="s">
        <v>31</v>
      </c>
      <c r="D7">
        <v>5.5</v>
      </c>
      <c r="E7">
        <v>5.5</v>
      </c>
    </row>
    <row r="8" spans="1:5" x14ac:dyDescent="0.2">
      <c r="A8" t="s">
        <v>19</v>
      </c>
      <c r="B8">
        <v>16</v>
      </c>
      <c r="C8" t="s">
        <v>32</v>
      </c>
      <c r="D8">
        <v>6.4</v>
      </c>
      <c r="E8">
        <v>6.4</v>
      </c>
    </row>
    <row r="9" spans="1:5" x14ac:dyDescent="0.2">
      <c r="A9" t="s">
        <v>19</v>
      </c>
      <c r="B9">
        <v>17</v>
      </c>
      <c r="C9" t="s">
        <v>33</v>
      </c>
      <c r="D9">
        <v>10.1</v>
      </c>
      <c r="E9">
        <v>10.1</v>
      </c>
    </row>
    <row r="10" spans="1:5" x14ac:dyDescent="0.2">
      <c r="A10" t="s">
        <v>22</v>
      </c>
      <c r="B10">
        <v>18</v>
      </c>
      <c r="C10" t="s">
        <v>34</v>
      </c>
      <c r="D10">
        <v>6</v>
      </c>
      <c r="E10">
        <v>6</v>
      </c>
    </row>
    <row r="11" spans="1:5" x14ac:dyDescent="0.2">
      <c r="A11" t="s">
        <v>19</v>
      </c>
      <c r="B11">
        <v>19</v>
      </c>
      <c r="C11" t="s">
        <v>35</v>
      </c>
      <c r="D11">
        <v>5.6</v>
      </c>
      <c r="E11">
        <v>5.6</v>
      </c>
    </row>
    <row r="12" spans="1:5" x14ac:dyDescent="0.2">
      <c r="A12" t="s">
        <v>19</v>
      </c>
      <c r="B12">
        <v>23</v>
      </c>
      <c r="C12" t="s">
        <v>37</v>
      </c>
      <c r="D12">
        <v>6.9</v>
      </c>
      <c r="E12">
        <v>6.9</v>
      </c>
    </row>
    <row r="13" spans="1:5" x14ac:dyDescent="0.2">
      <c r="A13" t="s">
        <v>22</v>
      </c>
      <c r="B13">
        <v>24</v>
      </c>
      <c r="C13" t="s">
        <v>38</v>
      </c>
      <c r="D13">
        <v>6.5</v>
      </c>
      <c r="E13">
        <v>6.5</v>
      </c>
    </row>
    <row r="14" spans="1:5" x14ac:dyDescent="0.2">
      <c r="A14" t="s">
        <v>22</v>
      </c>
      <c r="B14">
        <v>26</v>
      </c>
      <c r="C14" t="s">
        <v>39</v>
      </c>
      <c r="D14">
        <v>4.4000000000000004</v>
      </c>
      <c r="E14">
        <v>4.4000000000000004</v>
      </c>
    </row>
    <row r="15" spans="1:5" x14ac:dyDescent="0.2">
      <c r="A15" t="s">
        <v>21</v>
      </c>
      <c r="B15">
        <v>27</v>
      </c>
      <c r="C15" t="s">
        <v>41</v>
      </c>
      <c r="D15">
        <v>5</v>
      </c>
      <c r="E15">
        <v>5</v>
      </c>
    </row>
    <row r="16" spans="1:5" x14ac:dyDescent="0.2">
      <c r="A16" t="s">
        <v>19</v>
      </c>
      <c r="B16">
        <v>28</v>
      </c>
      <c r="C16" t="s">
        <v>42</v>
      </c>
      <c r="D16">
        <v>6.4</v>
      </c>
      <c r="E16">
        <v>6.4</v>
      </c>
    </row>
    <row r="17" spans="1:5" x14ac:dyDescent="0.2">
      <c r="A17" t="s">
        <v>22</v>
      </c>
      <c r="B17">
        <v>32</v>
      </c>
      <c r="C17" t="s">
        <v>44</v>
      </c>
      <c r="D17">
        <v>4.4000000000000004</v>
      </c>
      <c r="E17">
        <v>4.4000000000000004</v>
      </c>
    </row>
    <row r="18" spans="1:5" x14ac:dyDescent="0.2">
      <c r="A18" t="s">
        <v>22</v>
      </c>
      <c r="B18">
        <v>36</v>
      </c>
      <c r="C18" t="s">
        <v>45</v>
      </c>
      <c r="D18">
        <v>4.5</v>
      </c>
      <c r="E18">
        <v>4.5</v>
      </c>
    </row>
    <row r="19" spans="1:5" x14ac:dyDescent="0.2">
      <c r="A19" t="s">
        <v>21</v>
      </c>
      <c r="B19">
        <v>38</v>
      </c>
      <c r="C19" t="s">
        <v>46</v>
      </c>
      <c r="D19">
        <v>6</v>
      </c>
      <c r="E19">
        <v>6</v>
      </c>
    </row>
    <row r="20" spans="1:5" x14ac:dyDescent="0.2">
      <c r="A20" t="s">
        <v>22</v>
      </c>
      <c r="B20">
        <v>44</v>
      </c>
      <c r="C20" t="s">
        <v>47</v>
      </c>
      <c r="D20">
        <v>4.5</v>
      </c>
      <c r="E20">
        <v>4.5</v>
      </c>
    </row>
    <row r="21" spans="1:5" x14ac:dyDescent="0.2">
      <c r="A21" t="s">
        <v>25</v>
      </c>
      <c r="B21">
        <v>47</v>
      </c>
      <c r="C21" t="s">
        <v>48</v>
      </c>
      <c r="D21">
        <v>5</v>
      </c>
      <c r="E21">
        <v>5</v>
      </c>
    </row>
    <row r="22" spans="1:5" x14ac:dyDescent="0.2">
      <c r="A22" t="s">
        <v>19</v>
      </c>
      <c r="B22">
        <v>48</v>
      </c>
      <c r="C22" t="s">
        <v>49</v>
      </c>
      <c r="D22">
        <v>5.5</v>
      </c>
      <c r="E22">
        <v>5.5</v>
      </c>
    </row>
    <row r="23" spans="1:5" x14ac:dyDescent="0.2">
      <c r="A23" t="s">
        <v>22</v>
      </c>
      <c r="B23">
        <v>50</v>
      </c>
      <c r="C23" t="s">
        <v>50</v>
      </c>
      <c r="D23">
        <v>4</v>
      </c>
      <c r="E23">
        <v>4</v>
      </c>
    </row>
    <row r="24" spans="1:5" x14ac:dyDescent="0.2">
      <c r="A24" t="s">
        <v>22</v>
      </c>
      <c r="B24">
        <v>52</v>
      </c>
      <c r="C24" t="s">
        <v>250</v>
      </c>
      <c r="D24">
        <v>4.5</v>
      </c>
      <c r="E24">
        <v>4.5</v>
      </c>
    </row>
    <row r="25" spans="1:5" x14ac:dyDescent="0.2">
      <c r="A25" t="s">
        <v>19</v>
      </c>
      <c r="B25">
        <v>54</v>
      </c>
      <c r="C25" t="s">
        <v>51</v>
      </c>
      <c r="D25">
        <v>5.0999999999999996</v>
      </c>
      <c r="E25">
        <v>5.0999999999999996</v>
      </c>
    </row>
    <row r="26" spans="1:5" x14ac:dyDescent="0.2">
      <c r="A26" t="s">
        <v>19</v>
      </c>
      <c r="B26">
        <v>57</v>
      </c>
      <c r="C26" t="s">
        <v>52</v>
      </c>
      <c r="D26">
        <v>5.5</v>
      </c>
      <c r="E26">
        <v>5.5</v>
      </c>
    </row>
    <row r="27" spans="1:5" x14ac:dyDescent="0.2">
      <c r="A27" t="s">
        <v>21</v>
      </c>
      <c r="B27">
        <v>58</v>
      </c>
      <c r="C27" t="s">
        <v>53</v>
      </c>
      <c r="D27">
        <v>8.9</v>
      </c>
      <c r="E27">
        <v>8.9</v>
      </c>
    </row>
    <row r="28" spans="1:5" x14ac:dyDescent="0.2">
      <c r="A28" t="s">
        <v>19</v>
      </c>
      <c r="B28">
        <v>63</v>
      </c>
      <c r="C28" t="s">
        <v>55</v>
      </c>
      <c r="D28">
        <v>4.9000000000000004</v>
      </c>
      <c r="E28">
        <v>4.9000000000000004</v>
      </c>
    </row>
    <row r="29" spans="1:5" x14ac:dyDescent="0.2">
      <c r="A29" t="s">
        <v>19</v>
      </c>
      <c r="B29">
        <v>64</v>
      </c>
      <c r="C29" t="s">
        <v>56</v>
      </c>
      <c r="D29">
        <v>5</v>
      </c>
      <c r="E29">
        <v>5</v>
      </c>
    </row>
    <row r="30" spans="1:5" x14ac:dyDescent="0.2">
      <c r="A30" t="s">
        <v>22</v>
      </c>
      <c r="B30">
        <v>70</v>
      </c>
      <c r="C30" t="s">
        <v>57</v>
      </c>
      <c r="D30">
        <v>4.5</v>
      </c>
      <c r="E30">
        <v>4.5</v>
      </c>
    </row>
    <row r="31" spans="1:5" x14ac:dyDescent="0.2">
      <c r="A31" t="s">
        <v>19</v>
      </c>
      <c r="B31">
        <v>71</v>
      </c>
      <c r="C31" t="s">
        <v>58</v>
      </c>
      <c r="D31">
        <v>5.4</v>
      </c>
      <c r="E31">
        <v>5.4</v>
      </c>
    </row>
    <row r="32" spans="1:5" x14ac:dyDescent="0.2">
      <c r="A32" t="s">
        <v>19</v>
      </c>
      <c r="B32">
        <v>78</v>
      </c>
      <c r="C32" t="s">
        <v>59</v>
      </c>
      <c r="D32">
        <v>5.6</v>
      </c>
      <c r="E32">
        <v>5.5</v>
      </c>
    </row>
    <row r="33" spans="1:5" x14ac:dyDescent="0.2">
      <c r="A33" t="s">
        <v>22</v>
      </c>
      <c r="B33">
        <v>79</v>
      </c>
      <c r="C33" t="s">
        <v>60</v>
      </c>
      <c r="D33">
        <v>4.9000000000000004</v>
      </c>
      <c r="E33">
        <v>4.9000000000000004</v>
      </c>
    </row>
    <row r="34" spans="1:5" x14ac:dyDescent="0.2">
      <c r="A34" t="s">
        <v>21</v>
      </c>
      <c r="B34">
        <v>82</v>
      </c>
      <c r="C34" t="s">
        <v>61</v>
      </c>
      <c r="D34">
        <v>7.5</v>
      </c>
      <c r="E34">
        <v>7.5</v>
      </c>
    </row>
    <row r="35" spans="1:5" x14ac:dyDescent="0.2">
      <c r="A35" t="s">
        <v>19</v>
      </c>
      <c r="B35">
        <v>83</v>
      </c>
      <c r="C35" t="s">
        <v>63</v>
      </c>
      <c r="D35">
        <v>5.5</v>
      </c>
      <c r="E35">
        <v>5.5</v>
      </c>
    </row>
    <row r="36" spans="1:5" x14ac:dyDescent="0.2">
      <c r="A36" t="s">
        <v>25</v>
      </c>
      <c r="B36">
        <v>84</v>
      </c>
      <c r="C36" t="s">
        <v>251</v>
      </c>
      <c r="D36">
        <v>4.5</v>
      </c>
      <c r="E36">
        <v>4.5</v>
      </c>
    </row>
    <row r="37" spans="1:5" x14ac:dyDescent="0.2">
      <c r="A37" t="s">
        <v>22</v>
      </c>
      <c r="B37">
        <v>85</v>
      </c>
      <c r="C37" t="s">
        <v>64</v>
      </c>
      <c r="D37">
        <v>4.5</v>
      </c>
      <c r="E37">
        <v>4.5</v>
      </c>
    </row>
    <row r="38" spans="1:5" x14ac:dyDescent="0.2">
      <c r="A38" t="s">
        <v>22</v>
      </c>
      <c r="B38">
        <v>86</v>
      </c>
      <c r="C38" t="s">
        <v>252</v>
      </c>
      <c r="D38">
        <v>4.5</v>
      </c>
      <c r="E38">
        <v>4.5</v>
      </c>
    </row>
    <row r="39" spans="1:5" x14ac:dyDescent="0.2">
      <c r="A39" t="s">
        <v>25</v>
      </c>
      <c r="B39">
        <v>91</v>
      </c>
      <c r="C39" t="s">
        <v>66</v>
      </c>
      <c r="D39">
        <v>4.5</v>
      </c>
      <c r="E39">
        <v>4.5</v>
      </c>
    </row>
    <row r="40" spans="1:5" x14ac:dyDescent="0.2">
      <c r="A40" t="s">
        <v>22</v>
      </c>
      <c r="B40">
        <v>92</v>
      </c>
      <c r="C40" t="s">
        <v>67</v>
      </c>
      <c r="D40">
        <v>4.4000000000000004</v>
      </c>
      <c r="E40">
        <v>4.4000000000000004</v>
      </c>
    </row>
    <row r="41" spans="1:5" x14ac:dyDescent="0.2">
      <c r="A41" t="s">
        <v>19</v>
      </c>
      <c r="B41">
        <v>94</v>
      </c>
      <c r="C41" t="s">
        <v>253</v>
      </c>
      <c r="D41">
        <v>4.9000000000000004</v>
      </c>
      <c r="E41">
        <v>4.9000000000000004</v>
      </c>
    </row>
    <row r="42" spans="1:5" x14ac:dyDescent="0.2">
      <c r="A42" t="s">
        <v>19</v>
      </c>
      <c r="B42">
        <v>95</v>
      </c>
      <c r="C42" t="s">
        <v>68</v>
      </c>
      <c r="D42">
        <v>5.5</v>
      </c>
      <c r="E42">
        <v>5.5</v>
      </c>
    </row>
    <row r="43" spans="1:5" x14ac:dyDescent="0.2">
      <c r="A43" t="s">
        <v>19</v>
      </c>
      <c r="B43">
        <v>99</v>
      </c>
      <c r="C43" t="s">
        <v>69</v>
      </c>
      <c r="D43">
        <v>7.1</v>
      </c>
      <c r="E43">
        <v>7</v>
      </c>
    </row>
    <row r="44" spans="1:5" x14ac:dyDescent="0.2">
      <c r="A44" t="s">
        <v>22</v>
      </c>
      <c r="B44">
        <v>100</v>
      </c>
      <c r="C44" t="s">
        <v>70</v>
      </c>
      <c r="D44">
        <v>4.4000000000000004</v>
      </c>
      <c r="E44">
        <v>4.4000000000000004</v>
      </c>
    </row>
    <row r="45" spans="1:5" x14ac:dyDescent="0.2">
      <c r="A45" t="s">
        <v>19</v>
      </c>
      <c r="B45">
        <v>101</v>
      </c>
      <c r="C45" t="s">
        <v>71</v>
      </c>
      <c r="D45">
        <v>5</v>
      </c>
      <c r="E45">
        <v>5</v>
      </c>
    </row>
    <row r="46" spans="1:5" x14ac:dyDescent="0.2">
      <c r="A46" t="s">
        <v>22</v>
      </c>
      <c r="B46">
        <v>104</v>
      </c>
      <c r="C46" t="s">
        <v>72</v>
      </c>
      <c r="D46">
        <v>4.5</v>
      </c>
      <c r="E46">
        <v>4.5</v>
      </c>
    </row>
    <row r="47" spans="1:5" x14ac:dyDescent="0.2">
      <c r="A47" t="s">
        <v>19</v>
      </c>
      <c r="B47">
        <v>106</v>
      </c>
      <c r="C47" t="s">
        <v>73</v>
      </c>
      <c r="D47">
        <v>5.5</v>
      </c>
      <c r="E47">
        <v>5.5</v>
      </c>
    </row>
    <row r="48" spans="1:5" x14ac:dyDescent="0.2">
      <c r="A48" t="s">
        <v>21</v>
      </c>
      <c r="B48">
        <v>110</v>
      </c>
      <c r="C48" t="s">
        <v>74</v>
      </c>
      <c r="D48">
        <v>6.1</v>
      </c>
      <c r="E48">
        <v>6.1</v>
      </c>
    </row>
    <row r="49" spans="1:5" x14ac:dyDescent="0.2">
      <c r="A49" t="s">
        <v>22</v>
      </c>
      <c r="B49">
        <v>120</v>
      </c>
      <c r="C49" t="s">
        <v>77</v>
      </c>
      <c r="D49">
        <v>4.5</v>
      </c>
      <c r="E49">
        <v>4.5</v>
      </c>
    </row>
    <row r="50" spans="1:5" x14ac:dyDescent="0.2">
      <c r="A50" t="s">
        <v>22</v>
      </c>
      <c r="B50">
        <v>122</v>
      </c>
      <c r="C50" t="s">
        <v>78</v>
      </c>
      <c r="D50">
        <v>5</v>
      </c>
      <c r="E50">
        <v>5</v>
      </c>
    </row>
    <row r="51" spans="1:5" x14ac:dyDescent="0.2">
      <c r="A51" t="s">
        <v>21</v>
      </c>
      <c r="B51">
        <v>129</v>
      </c>
      <c r="C51" t="s">
        <v>79</v>
      </c>
      <c r="D51">
        <v>5.7</v>
      </c>
      <c r="E51">
        <v>5.6</v>
      </c>
    </row>
    <row r="52" spans="1:5" x14ac:dyDescent="0.2">
      <c r="A52" t="s">
        <v>19</v>
      </c>
      <c r="B52">
        <v>135</v>
      </c>
      <c r="C52" t="s">
        <v>80</v>
      </c>
      <c r="D52">
        <v>5.5</v>
      </c>
      <c r="E52">
        <v>5.5</v>
      </c>
    </row>
    <row r="53" spans="1:5" x14ac:dyDescent="0.2">
      <c r="A53" t="s">
        <v>19</v>
      </c>
      <c r="B53">
        <v>136</v>
      </c>
      <c r="C53" t="s">
        <v>81</v>
      </c>
      <c r="D53">
        <v>6.6</v>
      </c>
      <c r="E53">
        <v>6.6</v>
      </c>
    </row>
    <row r="54" spans="1:5" x14ac:dyDescent="0.2">
      <c r="A54" t="s">
        <v>22</v>
      </c>
      <c r="B54">
        <v>144</v>
      </c>
      <c r="C54" t="s">
        <v>82</v>
      </c>
      <c r="D54">
        <v>4.5</v>
      </c>
      <c r="E54">
        <v>4.5</v>
      </c>
    </row>
    <row r="55" spans="1:5" x14ac:dyDescent="0.2">
      <c r="A55" t="s">
        <v>25</v>
      </c>
      <c r="B55">
        <v>146</v>
      </c>
      <c r="C55" t="s">
        <v>83</v>
      </c>
      <c r="D55">
        <v>4.5</v>
      </c>
      <c r="E55">
        <v>4.5</v>
      </c>
    </row>
    <row r="56" spans="1:5" x14ac:dyDescent="0.2">
      <c r="A56" t="s">
        <v>21</v>
      </c>
      <c r="B56">
        <v>148</v>
      </c>
      <c r="C56" t="s">
        <v>84</v>
      </c>
      <c r="D56">
        <v>5.7</v>
      </c>
      <c r="E56">
        <v>5.7</v>
      </c>
    </row>
    <row r="57" spans="1:5" x14ac:dyDescent="0.2">
      <c r="A57" t="s">
        <v>19</v>
      </c>
      <c r="B57">
        <v>149</v>
      </c>
      <c r="C57" t="s">
        <v>85</v>
      </c>
      <c r="D57">
        <v>5</v>
      </c>
      <c r="E57">
        <v>5</v>
      </c>
    </row>
    <row r="58" spans="1:5" x14ac:dyDescent="0.2">
      <c r="A58" t="s">
        <v>25</v>
      </c>
      <c r="B58">
        <v>152</v>
      </c>
      <c r="C58" t="s">
        <v>87</v>
      </c>
      <c r="D58">
        <v>4.5</v>
      </c>
      <c r="E58">
        <v>4.5</v>
      </c>
    </row>
    <row r="59" spans="1:5" x14ac:dyDescent="0.2">
      <c r="A59" t="s">
        <v>22</v>
      </c>
      <c r="B59">
        <v>162</v>
      </c>
      <c r="C59" t="s">
        <v>89</v>
      </c>
      <c r="D59">
        <v>4.5</v>
      </c>
      <c r="E59">
        <v>4.5</v>
      </c>
    </row>
    <row r="60" spans="1:5" x14ac:dyDescent="0.2">
      <c r="A60" t="s">
        <v>22</v>
      </c>
      <c r="B60">
        <v>163</v>
      </c>
      <c r="C60" t="s">
        <v>90</v>
      </c>
      <c r="D60">
        <v>5</v>
      </c>
      <c r="E60">
        <v>5</v>
      </c>
    </row>
    <row r="61" spans="1:5" x14ac:dyDescent="0.2">
      <c r="A61" t="s">
        <v>22</v>
      </c>
      <c r="B61">
        <v>167</v>
      </c>
      <c r="C61" t="s">
        <v>254</v>
      </c>
      <c r="D61">
        <v>4.4000000000000004</v>
      </c>
      <c r="E61">
        <v>4.4000000000000004</v>
      </c>
    </row>
    <row r="62" spans="1:5" x14ac:dyDescent="0.2">
      <c r="A62" t="s">
        <v>19</v>
      </c>
      <c r="B62">
        <v>168</v>
      </c>
      <c r="C62" t="s">
        <v>91</v>
      </c>
      <c r="D62">
        <v>5</v>
      </c>
      <c r="E62">
        <v>5</v>
      </c>
    </row>
    <row r="63" spans="1:5" x14ac:dyDescent="0.2">
      <c r="A63" t="s">
        <v>22</v>
      </c>
      <c r="B63">
        <v>172</v>
      </c>
      <c r="C63" t="s">
        <v>255</v>
      </c>
      <c r="D63">
        <v>5</v>
      </c>
      <c r="E63">
        <v>5</v>
      </c>
    </row>
    <row r="64" spans="1:5" x14ac:dyDescent="0.2">
      <c r="A64" t="s">
        <v>21</v>
      </c>
      <c r="B64">
        <v>180</v>
      </c>
      <c r="C64" t="s">
        <v>92</v>
      </c>
      <c r="D64">
        <v>7.6</v>
      </c>
      <c r="E64">
        <v>7.6</v>
      </c>
    </row>
    <row r="65" spans="1:5" x14ac:dyDescent="0.2">
      <c r="A65" t="s">
        <v>19</v>
      </c>
      <c r="B65">
        <v>181</v>
      </c>
      <c r="C65" t="s">
        <v>93</v>
      </c>
      <c r="D65">
        <v>6.2</v>
      </c>
      <c r="E65">
        <v>6.2</v>
      </c>
    </row>
    <row r="66" spans="1:5" x14ac:dyDescent="0.2">
      <c r="A66" t="s">
        <v>19</v>
      </c>
      <c r="B66">
        <v>182</v>
      </c>
      <c r="C66" t="s">
        <v>94</v>
      </c>
      <c r="D66">
        <v>10.6</v>
      </c>
      <c r="E66">
        <v>10.6</v>
      </c>
    </row>
    <row r="67" spans="1:5" x14ac:dyDescent="0.2">
      <c r="A67" t="s">
        <v>25</v>
      </c>
      <c r="B67">
        <v>185</v>
      </c>
      <c r="C67" t="s">
        <v>95</v>
      </c>
      <c r="D67">
        <v>4.5</v>
      </c>
      <c r="E67">
        <v>4.5</v>
      </c>
    </row>
    <row r="68" spans="1:5" x14ac:dyDescent="0.2">
      <c r="A68" t="s">
        <v>22</v>
      </c>
      <c r="B68">
        <v>189</v>
      </c>
      <c r="C68" t="s">
        <v>96</v>
      </c>
      <c r="D68">
        <v>4.5</v>
      </c>
      <c r="E68">
        <v>4.5</v>
      </c>
    </row>
    <row r="69" spans="1:5" x14ac:dyDescent="0.2">
      <c r="A69" t="s">
        <v>22</v>
      </c>
      <c r="B69">
        <v>194</v>
      </c>
      <c r="C69" t="s">
        <v>256</v>
      </c>
      <c r="D69">
        <v>4.5</v>
      </c>
      <c r="E69">
        <v>4.5</v>
      </c>
    </row>
    <row r="70" spans="1:5" x14ac:dyDescent="0.2">
      <c r="A70" t="s">
        <v>19</v>
      </c>
      <c r="B70">
        <v>199</v>
      </c>
      <c r="C70" t="s">
        <v>97</v>
      </c>
      <c r="D70">
        <v>6.9</v>
      </c>
      <c r="E70">
        <v>6.9</v>
      </c>
    </row>
    <row r="71" spans="1:5" x14ac:dyDescent="0.2">
      <c r="A71" t="s">
        <v>22</v>
      </c>
      <c r="B71">
        <v>200</v>
      </c>
      <c r="C71" t="s">
        <v>98</v>
      </c>
      <c r="D71">
        <v>4.5</v>
      </c>
      <c r="E71">
        <v>4.5</v>
      </c>
    </row>
    <row r="72" spans="1:5" x14ac:dyDescent="0.2">
      <c r="A72" t="s">
        <v>25</v>
      </c>
      <c r="B72">
        <v>201</v>
      </c>
      <c r="C72" t="s">
        <v>99</v>
      </c>
      <c r="D72">
        <v>4.5</v>
      </c>
      <c r="E72">
        <v>4.5</v>
      </c>
    </row>
    <row r="73" spans="1:5" x14ac:dyDescent="0.2">
      <c r="A73" t="s">
        <v>25</v>
      </c>
      <c r="B73">
        <v>204</v>
      </c>
      <c r="C73" t="s">
        <v>100</v>
      </c>
      <c r="D73">
        <v>4.4000000000000004</v>
      </c>
      <c r="E73">
        <v>4.4000000000000004</v>
      </c>
    </row>
    <row r="74" spans="1:5" x14ac:dyDescent="0.2">
      <c r="A74" t="s">
        <v>19</v>
      </c>
      <c r="B74">
        <v>205</v>
      </c>
      <c r="C74" t="s">
        <v>102</v>
      </c>
      <c r="D74">
        <v>5.4</v>
      </c>
      <c r="E74">
        <v>5.4</v>
      </c>
    </row>
    <row r="75" spans="1:5" x14ac:dyDescent="0.2">
      <c r="A75" t="s">
        <v>19</v>
      </c>
      <c r="B75">
        <v>208</v>
      </c>
      <c r="C75" t="s">
        <v>103</v>
      </c>
      <c r="D75">
        <v>4.4000000000000004</v>
      </c>
      <c r="E75">
        <v>4.4000000000000004</v>
      </c>
    </row>
    <row r="76" spans="1:5" x14ac:dyDescent="0.2">
      <c r="A76" t="s">
        <v>22</v>
      </c>
      <c r="B76">
        <v>210</v>
      </c>
      <c r="C76" t="s">
        <v>104</v>
      </c>
      <c r="D76">
        <v>4.9000000000000004</v>
      </c>
      <c r="E76">
        <v>4.9000000000000004</v>
      </c>
    </row>
    <row r="77" spans="1:5" x14ac:dyDescent="0.2">
      <c r="A77" t="s">
        <v>22</v>
      </c>
      <c r="B77">
        <v>211</v>
      </c>
      <c r="C77" t="s">
        <v>105</v>
      </c>
      <c r="D77">
        <v>5</v>
      </c>
      <c r="E77">
        <v>5</v>
      </c>
    </row>
    <row r="78" spans="1:5" x14ac:dyDescent="0.2">
      <c r="A78" t="s">
        <v>19</v>
      </c>
      <c r="B78">
        <v>216</v>
      </c>
      <c r="C78" t="s">
        <v>106</v>
      </c>
      <c r="D78">
        <v>5</v>
      </c>
      <c r="E78">
        <v>5</v>
      </c>
    </row>
    <row r="79" spans="1:5" x14ac:dyDescent="0.2">
      <c r="A79" t="s">
        <v>22</v>
      </c>
      <c r="B79">
        <v>219</v>
      </c>
      <c r="C79" t="s">
        <v>107</v>
      </c>
      <c r="D79">
        <v>4.9000000000000004</v>
      </c>
      <c r="E79">
        <v>4.9000000000000004</v>
      </c>
    </row>
    <row r="80" spans="1:5" x14ac:dyDescent="0.2">
      <c r="A80" t="s">
        <v>21</v>
      </c>
      <c r="B80">
        <v>220</v>
      </c>
      <c r="C80" t="s">
        <v>108</v>
      </c>
      <c r="D80">
        <v>5.9</v>
      </c>
      <c r="E80">
        <v>5.9</v>
      </c>
    </row>
    <row r="81" spans="1:5" x14ac:dyDescent="0.2">
      <c r="A81" t="s">
        <v>19</v>
      </c>
      <c r="B81">
        <v>224</v>
      </c>
      <c r="C81" t="s">
        <v>257</v>
      </c>
      <c r="D81">
        <v>5.4</v>
      </c>
      <c r="E81">
        <v>5.4</v>
      </c>
    </row>
    <row r="82" spans="1:5" x14ac:dyDescent="0.2">
      <c r="A82" t="s">
        <v>22</v>
      </c>
      <c r="B82">
        <v>228</v>
      </c>
      <c r="C82" t="s">
        <v>109</v>
      </c>
      <c r="D82">
        <v>4</v>
      </c>
      <c r="E82">
        <v>4</v>
      </c>
    </row>
    <row r="83" spans="1:5" x14ac:dyDescent="0.2">
      <c r="A83" t="s">
        <v>19</v>
      </c>
      <c r="B83">
        <v>230</v>
      </c>
      <c r="C83" t="s">
        <v>110</v>
      </c>
      <c r="D83">
        <v>5.4</v>
      </c>
      <c r="E83">
        <v>5.4</v>
      </c>
    </row>
    <row r="84" spans="1:5" x14ac:dyDescent="0.2">
      <c r="A84" t="s">
        <v>22</v>
      </c>
      <c r="B84">
        <v>231</v>
      </c>
      <c r="C84" t="s">
        <v>111</v>
      </c>
      <c r="D84">
        <v>4.4000000000000004</v>
      </c>
      <c r="E84">
        <v>4.4000000000000004</v>
      </c>
    </row>
    <row r="85" spans="1:5" x14ac:dyDescent="0.2">
      <c r="A85" t="s">
        <v>21</v>
      </c>
      <c r="B85">
        <v>232</v>
      </c>
      <c r="C85" t="s">
        <v>112</v>
      </c>
      <c r="D85">
        <v>5.4</v>
      </c>
      <c r="E85">
        <v>5.4</v>
      </c>
    </row>
    <row r="86" spans="1:5" x14ac:dyDescent="0.2">
      <c r="A86" t="s">
        <v>19</v>
      </c>
      <c r="B86">
        <v>233</v>
      </c>
      <c r="C86" t="s">
        <v>113</v>
      </c>
      <c r="D86">
        <v>5.0999999999999996</v>
      </c>
      <c r="E86">
        <v>5.0999999999999996</v>
      </c>
    </row>
    <row r="87" spans="1:5" x14ac:dyDescent="0.2">
      <c r="A87" t="s">
        <v>25</v>
      </c>
      <c r="B87">
        <v>235</v>
      </c>
      <c r="C87" t="s">
        <v>114</v>
      </c>
      <c r="D87">
        <v>4.9000000000000004</v>
      </c>
      <c r="E87">
        <v>4.9000000000000004</v>
      </c>
    </row>
    <row r="88" spans="1:5" x14ac:dyDescent="0.2">
      <c r="A88" t="s">
        <v>22</v>
      </c>
      <c r="B88">
        <v>236</v>
      </c>
      <c r="C88" t="s">
        <v>115</v>
      </c>
      <c r="D88">
        <v>4.9000000000000004</v>
      </c>
      <c r="E88">
        <v>4.9000000000000004</v>
      </c>
    </row>
    <row r="89" spans="1:5" x14ac:dyDescent="0.2">
      <c r="A89" t="s">
        <v>19</v>
      </c>
      <c r="B89">
        <v>239</v>
      </c>
      <c r="C89" t="s">
        <v>258</v>
      </c>
      <c r="D89">
        <v>5</v>
      </c>
      <c r="E89">
        <v>5</v>
      </c>
    </row>
    <row r="90" spans="1:5" x14ac:dyDescent="0.2">
      <c r="A90" t="s">
        <v>19</v>
      </c>
      <c r="B90">
        <v>240</v>
      </c>
      <c r="C90" t="s">
        <v>116</v>
      </c>
      <c r="D90">
        <v>5.4</v>
      </c>
      <c r="E90">
        <v>5.4</v>
      </c>
    </row>
    <row r="91" spans="1:5" x14ac:dyDescent="0.2">
      <c r="A91" t="s">
        <v>22</v>
      </c>
      <c r="B91">
        <v>241</v>
      </c>
      <c r="C91" t="s">
        <v>117</v>
      </c>
      <c r="D91">
        <v>4.5</v>
      </c>
      <c r="E91">
        <v>4.5</v>
      </c>
    </row>
    <row r="92" spans="1:5" x14ac:dyDescent="0.2">
      <c r="A92" t="s">
        <v>19</v>
      </c>
      <c r="B92">
        <v>247</v>
      </c>
      <c r="C92" t="s">
        <v>118</v>
      </c>
      <c r="D92">
        <v>5.5</v>
      </c>
      <c r="E92">
        <v>5.5</v>
      </c>
    </row>
    <row r="93" spans="1:5" x14ac:dyDescent="0.2">
      <c r="A93" t="s">
        <v>25</v>
      </c>
      <c r="B93">
        <v>248</v>
      </c>
      <c r="C93" t="s">
        <v>119</v>
      </c>
      <c r="D93">
        <v>5</v>
      </c>
      <c r="E93">
        <v>5</v>
      </c>
    </row>
    <row r="94" spans="1:5" x14ac:dyDescent="0.2">
      <c r="A94" t="s">
        <v>21</v>
      </c>
      <c r="B94">
        <v>251</v>
      </c>
      <c r="C94" t="s">
        <v>120</v>
      </c>
      <c r="D94">
        <v>6.1</v>
      </c>
      <c r="E94">
        <v>6.1</v>
      </c>
    </row>
    <row r="95" spans="1:5" x14ac:dyDescent="0.2">
      <c r="A95" t="s">
        <v>22</v>
      </c>
      <c r="B95">
        <v>255</v>
      </c>
      <c r="C95" t="s">
        <v>121</v>
      </c>
      <c r="D95">
        <v>4.5999999999999996</v>
      </c>
      <c r="E95">
        <v>4.5999999999999996</v>
      </c>
    </row>
    <row r="96" spans="1:5" x14ac:dyDescent="0.2">
      <c r="A96" t="s">
        <v>22</v>
      </c>
      <c r="B96">
        <v>257</v>
      </c>
      <c r="C96" t="s">
        <v>259</v>
      </c>
      <c r="D96">
        <v>4.5</v>
      </c>
      <c r="E96">
        <v>4.5</v>
      </c>
    </row>
    <row r="97" spans="1:5" x14ac:dyDescent="0.2">
      <c r="A97" t="s">
        <v>22</v>
      </c>
      <c r="B97">
        <v>267</v>
      </c>
      <c r="C97" t="s">
        <v>123</v>
      </c>
      <c r="D97">
        <v>4.5</v>
      </c>
      <c r="E97">
        <v>4.5</v>
      </c>
    </row>
    <row r="98" spans="1:5" x14ac:dyDescent="0.2">
      <c r="A98" t="s">
        <v>21</v>
      </c>
      <c r="B98">
        <v>268</v>
      </c>
      <c r="C98" t="s">
        <v>124</v>
      </c>
      <c r="D98">
        <v>5.5</v>
      </c>
      <c r="E98">
        <v>5.5</v>
      </c>
    </row>
    <row r="99" spans="1:5" x14ac:dyDescent="0.2">
      <c r="A99" t="s">
        <v>22</v>
      </c>
      <c r="B99">
        <v>270</v>
      </c>
      <c r="C99" t="s">
        <v>125</v>
      </c>
      <c r="D99">
        <v>4</v>
      </c>
      <c r="E99">
        <v>4</v>
      </c>
    </row>
    <row r="100" spans="1:5" x14ac:dyDescent="0.2">
      <c r="A100" t="s">
        <v>19</v>
      </c>
      <c r="B100">
        <v>274</v>
      </c>
      <c r="C100" t="s">
        <v>126</v>
      </c>
      <c r="D100">
        <v>5.5</v>
      </c>
      <c r="E100">
        <v>5.5</v>
      </c>
    </row>
    <row r="101" spans="1:5" x14ac:dyDescent="0.2">
      <c r="A101" t="s">
        <v>21</v>
      </c>
      <c r="B101">
        <v>289</v>
      </c>
      <c r="C101" t="s">
        <v>128</v>
      </c>
      <c r="D101">
        <v>4.9000000000000004</v>
      </c>
      <c r="E101">
        <v>4.9000000000000004</v>
      </c>
    </row>
    <row r="102" spans="1:5" x14ac:dyDescent="0.2">
      <c r="A102" t="s">
        <v>22</v>
      </c>
      <c r="B102">
        <v>291</v>
      </c>
      <c r="C102" t="s">
        <v>129</v>
      </c>
      <c r="D102">
        <v>4.0999999999999996</v>
      </c>
      <c r="E102">
        <v>4.0999999999999996</v>
      </c>
    </row>
    <row r="103" spans="1:5" x14ac:dyDescent="0.2">
      <c r="A103" t="s">
        <v>25</v>
      </c>
      <c r="B103">
        <v>293</v>
      </c>
      <c r="C103" t="s">
        <v>130</v>
      </c>
      <c r="D103">
        <v>4.5</v>
      </c>
      <c r="E103">
        <v>4.5</v>
      </c>
    </row>
    <row r="104" spans="1:5" x14ac:dyDescent="0.2">
      <c r="A104" t="s">
        <v>22</v>
      </c>
      <c r="B104">
        <v>295</v>
      </c>
      <c r="C104" t="s">
        <v>131</v>
      </c>
      <c r="D104">
        <v>4.5</v>
      </c>
      <c r="E104">
        <v>4.5</v>
      </c>
    </row>
    <row r="105" spans="1:5" x14ac:dyDescent="0.2">
      <c r="A105" t="s">
        <v>22</v>
      </c>
      <c r="B105">
        <v>296</v>
      </c>
      <c r="C105" t="s">
        <v>260</v>
      </c>
      <c r="D105">
        <v>4.5</v>
      </c>
      <c r="E105">
        <v>4.5</v>
      </c>
    </row>
    <row r="106" spans="1:5" x14ac:dyDescent="0.2">
      <c r="A106" t="s">
        <v>21</v>
      </c>
      <c r="B106">
        <v>306</v>
      </c>
      <c r="C106" t="s">
        <v>132</v>
      </c>
      <c r="D106">
        <v>5.6</v>
      </c>
      <c r="E106">
        <v>5.6</v>
      </c>
    </row>
    <row r="107" spans="1:5" x14ac:dyDescent="0.2">
      <c r="A107" t="s">
        <v>19</v>
      </c>
      <c r="B107">
        <v>309</v>
      </c>
      <c r="C107" t="s">
        <v>133</v>
      </c>
      <c r="D107">
        <v>4.5</v>
      </c>
      <c r="E107">
        <v>4.5</v>
      </c>
    </row>
    <row r="108" spans="1:5" x14ac:dyDescent="0.2">
      <c r="A108" t="s">
        <v>25</v>
      </c>
      <c r="B108">
        <v>310</v>
      </c>
      <c r="C108" t="s">
        <v>134</v>
      </c>
      <c r="D108">
        <v>5.5</v>
      </c>
      <c r="E108">
        <v>5.5</v>
      </c>
    </row>
    <row r="109" spans="1:5" x14ac:dyDescent="0.2">
      <c r="A109" t="s">
        <v>22</v>
      </c>
      <c r="B109">
        <v>311</v>
      </c>
      <c r="C109" t="s">
        <v>136</v>
      </c>
      <c r="D109">
        <v>7</v>
      </c>
      <c r="E109">
        <v>7</v>
      </c>
    </row>
    <row r="110" spans="1:5" x14ac:dyDescent="0.2">
      <c r="A110" t="s">
        <v>19</v>
      </c>
      <c r="B110">
        <v>317</v>
      </c>
      <c r="C110" t="s">
        <v>137</v>
      </c>
      <c r="D110">
        <v>7.6</v>
      </c>
      <c r="E110">
        <v>7.6</v>
      </c>
    </row>
    <row r="111" spans="1:5" x14ac:dyDescent="0.2">
      <c r="A111" t="s">
        <v>19</v>
      </c>
      <c r="B111">
        <v>323</v>
      </c>
      <c r="C111" t="s">
        <v>261</v>
      </c>
      <c r="D111">
        <v>5</v>
      </c>
      <c r="E111">
        <v>5</v>
      </c>
    </row>
    <row r="112" spans="1:5" x14ac:dyDescent="0.2">
      <c r="A112" t="s">
        <v>22</v>
      </c>
      <c r="B112">
        <v>326</v>
      </c>
      <c r="C112" t="s">
        <v>262</v>
      </c>
      <c r="D112">
        <v>5</v>
      </c>
      <c r="E112">
        <v>5</v>
      </c>
    </row>
    <row r="113" spans="1:5" x14ac:dyDescent="0.2">
      <c r="A113" t="s">
        <v>19</v>
      </c>
      <c r="B113">
        <v>327</v>
      </c>
      <c r="C113" t="s">
        <v>138</v>
      </c>
      <c r="D113">
        <v>7.6</v>
      </c>
      <c r="E113">
        <v>7.6</v>
      </c>
    </row>
    <row r="114" spans="1:5" x14ac:dyDescent="0.2">
      <c r="A114" t="s">
        <v>19</v>
      </c>
      <c r="B114">
        <v>328</v>
      </c>
      <c r="C114" t="s">
        <v>139</v>
      </c>
      <c r="D114">
        <v>12.7</v>
      </c>
      <c r="E114">
        <v>12.6</v>
      </c>
    </row>
    <row r="115" spans="1:5" x14ac:dyDescent="0.2">
      <c r="A115" t="s">
        <v>19</v>
      </c>
      <c r="B115">
        <v>329</v>
      </c>
      <c r="C115" t="s">
        <v>140</v>
      </c>
      <c r="D115">
        <v>6.4</v>
      </c>
      <c r="E115">
        <v>6.4</v>
      </c>
    </row>
    <row r="116" spans="1:5" x14ac:dyDescent="0.2">
      <c r="A116" t="s">
        <v>22</v>
      </c>
      <c r="B116">
        <v>335</v>
      </c>
      <c r="C116" t="s">
        <v>141</v>
      </c>
      <c r="D116">
        <v>6</v>
      </c>
      <c r="E116">
        <v>6</v>
      </c>
    </row>
    <row r="117" spans="1:5" x14ac:dyDescent="0.2">
      <c r="A117" t="s">
        <v>19</v>
      </c>
      <c r="B117">
        <v>336</v>
      </c>
      <c r="C117" t="s">
        <v>142</v>
      </c>
      <c r="D117">
        <v>6.5</v>
      </c>
      <c r="E117">
        <v>6.5</v>
      </c>
    </row>
    <row r="118" spans="1:5" x14ac:dyDescent="0.2">
      <c r="A118" t="s">
        <v>22</v>
      </c>
      <c r="B118">
        <v>339</v>
      </c>
      <c r="C118" t="s">
        <v>143</v>
      </c>
      <c r="D118">
        <v>6</v>
      </c>
      <c r="E118">
        <v>6</v>
      </c>
    </row>
    <row r="119" spans="1:5" x14ac:dyDescent="0.2">
      <c r="A119" t="s">
        <v>22</v>
      </c>
      <c r="B119">
        <v>340</v>
      </c>
      <c r="C119" t="s">
        <v>144</v>
      </c>
      <c r="D119">
        <v>5.5</v>
      </c>
      <c r="E119">
        <v>5.5</v>
      </c>
    </row>
    <row r="120" spans="1:5" x14ac:dyDescent="0.2">
      <c r="A120" t="s">
        <v>22</v>
      </c>
      <c r="B120">
        <v>341</v>
      </c>
      <c r="C120" t="s">
        <v>146</v>
      </c>
      <c r="D120">
        <v>5.4</v>
      </c>
      <c r="E120">
        <v>5.4</v>
      </c>
    </row>
    <row r="121" spans="1:5" x14ac:dyDescent="0.2">
      <c r="A121" t="s">
        <v>19</v>
      </c>
      <c r="B121">
        <v>345</v>
      </c>
      <c r="C121" t="s">
        <v>147</v>
      </c>
      <c r="D121">
        <v>9.6</v>
      </c>
      <c r="E121">
        <v>9.6</v>
      </c>
    </row>
    <row r="122" spans="1:5" x14ac:dyDescent="0.2">
      <c r="A122" t="s">
        <v>19</v>
      </c>
      <c r="B122">
        <v>346</v>
      </c>
      <c r="C122" t="s">
        <v>148</v>
      </c>
      <c r="D122">
        <v>6.5</v>
      </c>
      <c r="E122">
        <v>6.5</v>
      </c>
    </row>
    <row r="123" spans="1:5" x14ac:dyDescent="0.2">
      <c r="A123" t="s">
        <v>25</v>
      </c>
      <c r="B123">
        <v>347</v>
      </c>
      <c r="C123" t="s">
        <v>149</v>
      </c>
      <c r="D123">
        <v>5.5</v>
      </c>
      <c r="E123">
        <v>5.5</v>
      </c>
    </row>
    <row r="124" spans="1:5" x14ac:dyDescent="0.2">
      <c r="A124" t="s">
        <v>19</v>
      </c>
      <c r="B124">
        <v>348</v>
      </c>
      <c r="C124" t="s">
        <v>150</v>
      </c>
      <c r="D124">
        <v>9.3000000000000007</v>
      </c>
      <c r="E124">
        <v>9.3000000000000007</v>
      </c>
    </row>
    <row r="125" spans="1:5" x14ac:dyDescent="0.2">
      <c r="A125" t="s">
        <v>22</v>
      </c>
      <c r="B125">
        <v>350</v>
      </c>
      <c r="C125" t="s">
        <v>151</v>
      </c>
      <c r="D125">
        <v>6</v>
      </c>
      <c r="E125">
        <v>6</v>
      </c>
    </row>
    <row r="126" spans="1:5" x14ac:dyDescent="0.2">
      <c r="A126" t="s">
        <v>21</v>
      </c>
      <c r="B126">
        <v>351</v>
      </c>
      <c r="C126" t="s">
        <v>152</v>
      </c>
      <c r="D126">
        <v>15.2</v>
      </c>
      <c r="E126">
        <v>15.1</v>
      </c>
    </row>
    <row r="127" spans="1:5" x14ac:dyDescent="0.2">
      <c r="A127" t="s">
        <v>22</v>
      </c>
      <c r="B127">
        <v>355</v>
      </c>
      <c r="C127" t="s">
        <v>153</v>
      </c>
      <c r="D127">
        <v>4.7</v>
      </c>
      <c r="E127">
        <v>4.5999999999999996</v>
      </c>
    </row>
    <row r="128" spans="1:5" x14ac:dyDescent="0.2">
      <c r="A128" t="s">
        <v>19</v>
      </c>
      <c r="B128">
        <v>360</v>
      </c>
      <c r="C128" t="s">
        <v>154</v>
      </c>
      <c r="D128">
        <v>6.4</v>
      </c>
      <c r="E128">
        <v>6.4</v>
      </c>
    </row>
    <row r="129" spans="1:5" x14ac:dyDescent="0.2">
      <c r="A129" t="s">
        <v>22</v>
      </c>
      <c r="B129">
        <v>361</v>
      </c>
      <c r="C129" t="s">
        <v>155</v>
      </c>
      <c r="D129">
        <v>5.5</v>
      </c>
      <c r="E129">
        <v>5.5</v>
      </c>
    </row>
    <row r="130" spans="1:5" x14ac:dyDescent="0.2">
      <c r="A130" t="s">
        <v>22</v>
      </c>
      <c r="B130">
        <v>362</v>
      </c>
      <c r="C130" t="s">
        <v>263</v>
      </c>
      <c r="D130">
        <v>5.4</v>
      </c>
      <c r="E130">
        <v>5.4</v>
      </c>
    </row>
    <row r="131" spans="1:5" x14ac:dyDescent="0.2">
      <c r="A131" t="s">
        <v>22</v>
      </c>
      <c r="B131">
        <v>363</v>
      </c>
      <c r="C131" t="s">
        <v>156</v>
      </c>
      <c r="D131">
        <v>5.4</v>
      </c>
      <c r="E131">
        <v>5.4</v>
      </c>
    </row>
    <row r="132" spans="1:5" x14ac:dyDescent="0.2">
      <c r="A132" t="s">
        <v>19</v>
      </c>
      <c r="B132">
        <v>366</v>
      </c>
      <c r="C132" t="s">
        <v>158</v>
      </c>
      <c r="D132">
        <v>8.4</v>
      </c>
      <c r="E132">
        <v>8.4</v>
      </c>
    </row>
    <row r="133" spans="1:5" x14ac:dyDescent="0.2">
      <c r="A133" t="s">
        <v>22</v>
      </c>
      <c r="B133">
        <v>369</v>
      </c>
      <c r="C133" t="s">
        <v>159</v>
      </c>
      <c r="D133">
        <v>5</v>
      </c>
      <c r="E133">
        <v>5</v>
      </c>
    </row>
    <row r="134" spans="1:5" x14ac:dyDescent="0.2">
      <c r="A134" t="s">
        <v>19</v>
      </c>
      <c r="B134">
        <v>372</v>
      </c>
      <c r="C134" t="s">
        <v>160</v>
      </c>
      <c r="D134">
        <v>6.4</v>
      </c>
      <c r="E134">
        <v>6.4</v>
      </c>
    </row>
    <row r="135" spans="1:5" x14ac:dyDescent="0.2">
      <c r="A135" t="s">
        <v>22</v>
      </c>
      <c r="B135">
        <v>380</v>
      </c>
      <c r="C135" t="s">
        <v>48</v>
      </c>
      <c r="D135">
        <v>4.5</v>
      </c>
      <c r="E135">
        <v>4.5</v>
      </c>
    </row>
    <row r="136" spans="1:5" x14ac:dyDescent="0.2">
      <c r="A136" t="s">
        <v>25</v>
      </c>
      <c r="B136">
        <v>383</v>
      </c>
      <c r="C136" t="s">
        <v>113</v>
      </c>
      <c r="D136">
        <v>5</v>
      </c>
      <c r="E136">
        <v>5</v>
      </c>
    </row>
    <row r="137" spans="1:5" x14ac:dyDescent="0.2">
      <c r="A137" t="s">
        <v>19</v>
      </c>
      <c r="B137">
        <v>385</v>
      </c>
      <c r="C137" t="s">
        <v>161</v>
      </c>
      <c r="D137">
        <v>6.9</v>
      </c>
      <c r="E137">
        <v>6.9</v>
      </c>
    </row>
    <row r="138" spans="1:5" x14ac:dyDescent="0.2">
      <c r="A138" t="s">
        <v>22</v>
      </c>
      <c r="B138">
        <v>387</v>
      </c>
      <c r="C138" t="s">
        <v>162</v>
      </c>
      <c r="D138">
        <v>4.9000000000000004</v>
      </c>
      <c r="E138">
        <v>4.9000000000000004</v>
      </c>
    </row>
    <row r="139" spans="1:5" x14ac:dyDescent="0.2">
      <c r="A139" t="s">
        <v>22</v>
      </c>
      <c r="B139">
        <v>388</v>
      </c>
      <c r="C139" t="s">
        <v>265</v>
      </c>
      <c r="D139">
        <v>4.5</v>
      </c>
      <c r="E139">
        <v>4.5</v>
      </c>
    </row>
    <row r="140" spans="1:5" x14ac:dyDescent="0.2">
      <c r="A140" t="s">
        <v>22</v>
      </c>
      <c r="B140">
        <v>395</v>
      </c>
      <c r="C140" t="s">
        <v>166</v>
      </c>
      <c r="D140">
        <v>4.5</v>
      </c>
      <c r="E140">
        <v>4.5</v>
      </c>
    </row>
    <row r="141" spans="1:5" x14ac:dyDescent="0.2">
      <c r="A141" t="s">
        <v>19</v>
      </c>
      <c r="B141">
        <v>398</v>
      </c>
      <c r="C141" t="s">
        <v>167</v>
      </c>
      <c r="D141">
        <v>7.4</v>
      </c>
      <c r="E141">
        <v>7.4</v>
      </c>
    </row>
    <row r="142" spans="1:5" x14ac:dyDescent="0.2">
      <c r="A142" t="s">
        <v>21</v>
      </c>
      <c r="B142">
        <v>401</v>
      </c>
      <c r="C142" t="s">
        <v>168</v>
      </c>
      <c r="D142">
        <v>8.4</v>
      </c>
      <c r="E142">
        <v>8.4</v>
      </c>
    </row>
    <row r="143" spans="1:5" x14ac:dyDescent="0.2">
      <c r="A143" t="s">
        <v>25</v>
      </c>
      <c r="B143">
        <v>413</v>
      </c>
      <c r="C143" t="s">
        <v>169</v>
      </c>
      <c r="D143">
        <v>5</v>
      </c>
      <c r="E143">
        <v>5</v>
      </c>
    </row>
    <row r="144" spans="1:5" x14ac:dyDescent="0.2">
      <c r="A144" t="s">
        <v>22</v>
      </c>
      <c r="B144">
        <v>415</v>
      </c>
      <c r="C144" t="s">
        <v>170</v>
      </c>
      <c r="D144">
        <v>5.4</v>
      </c>
      <c r="E144">
        <v>5.4</v>
      </c>
    </row>
    <row r="145" spans="1:5" x14ac:dyDescent="0.2">
      <c r="A145" t="s">
        <v>22</v>
      </c>
      <c r="B145">
        <v>422</v>
      </c>
      <c r="C145" t="s">
        <v>171</v>
      </c>
      <c r="D145">
        <v>4.4000000000000004</v>
      </c>
      <c r="E145">
        <v>4.4000000000000004</v>
      </c>
    </row>
    <row r="146" spans="1:5" x14ac:dyDescent="0.2">
      <c r="A146" t="s">
        <v>19</v>
      </c>
      <c r="B146">
        <v>432</v>
      </c>
      <c r="C146" t="s">
        <v>172</v>
      </c>
      <c r="D146">
        <v>5.4</v>
      </c>
      <c r="E146">
        <v>5.4</v>
      </c>
    </row>
    <row r="147" spans="1:5" x14ac:dyDescent="0.2">
      <c r="A147" t="s">
        <v>19</v>
      </c>
      <c r="B147">
        <v>433</v>
      </c>
      <c r="C147" t="s">
        <v>173</v>
      </c>
      <c r="D147">
        <v>6.5</v>
      </c>
      <c r="E147">
        <v>6.5</v>
      </c>
    </row>
    <row r="148" spans="1:5" x14ac:dyDescent="0.2">
      <c r="A148" t="s">
        <v>19</v>
      </c>
      <c r="B148">
        <v>434</v>
      </c>
      <c r="C148" t="s">
        <v>174</v>
      </c>
      <c r="D148">
        <v>5.4</v>
      </c>
      <c r="E148">
        <v>5.4</v>
      </c>
    </row>
    <row r="149" spans="1:5" x14ac:dyDescent="0.2">
      <c r="A149" t="s">
        <v>22</v>
      </c>
      <c r="B149">
        <v>436</v>
      </c>
      <c r="C149" t="s">
        <v>175</v>
      </c>
      <c r="D149">
        <v>4.5</v>
      </c>
      <c r="E149">
        <v>4.5</v>
      </c>
    </row>
    <row r="150" spans="1:5" x14ac:dyDescent="0.2">
      <c r="A150" t="s">
        <v>22</v>
      </c>
      <c r="B150">
        <v>437</v>
      </c>
      <c r="C150" t="s">
        <v>266</v>
      </c>
      <c r="D150">
        <v>4.5</v>
      </c>
      <c r="E150">
        <v>4.5</v>
      </c>
    </row>
    <row r="151" spans="1:5" x14ac:dyDescent="0.2">
      <c r="A151" t="s">
        <v>25</v>
      </c>
      <c r="B151">
        <v>443</v>
      </c>
      <c r="C151" t="s">
        <v>176</v>
      </c>
      <c r="D151">
        <v>4.5</v>
      </c>
      <c r="E151">
        <v>4.5</v>
      </c>
    </row>
    <row r="152" spans="1:5" x14ac:dyDescent="0.2">
      <c r="A152" t="s">
        <v>21</v>
      </c>
      <c r="B152">
        <v>447</v>
      </c>
      <c r="C152" t="s">
        <v>177</v>
      </c>
      <c r="D152">
        <v>6.1</v>
      </c>
      <c r="E152">
        <v>6.1</v>
      </c>
    </row>
    <row r="153" spans="1:5" x14ac:dyDescent="0.2">
      <c r="A153" t="s">
        <v>21</v>
      </c>
      <c r="B153">
        <v>453</v>
      </c>
      <c r="C153" t="s">
        <v>178</v>
      </c>
      <c r="D153">
        <v>5.5</v>
      </c>
      <c r="E153">
        <v>5.5</v>
      </c>
    </row>
    <row r="154" spans="1:5" x14ac:dyDescent="0.2">
      <c r="A154" t="s">
        <v>22</v>
      </c>
      <c r="B154">
        <v>455</v>
      </c>
      <c r="C154" t="s">
        <v>179</v>
      </c>
      <c r="D154">
        <v>4</v>
      </c>
      <c r="E154">
        <v>4</v>
      </c>
    </row>
    <row r="155" spans="1:5" x14ac:dyDescent="0.2">
      <c r="A155" t="s">
        <v>22</v>
      </c>
      <c r="B155">
        <v>461</v>
      </c>
      <c r="C155" t="s">
        <v>180</v>
      </c>
      <c r="D155">
        <v>4</v>
      </c>
      <c r="E155">
        <v>4</v>
      </c>
    </row>
    <row r="156" spans="1:5" x14ac:dyDescent="0.2">
      <c r="A156" t="s">
        <v>21</v>
      </c>
      <c r="B156">
        <v>473</v>
      </c>
      <c r="C156" t="s">
        <v>181</v>
      </c>
      <c r="D156">
        <v>4.5</v>
      </c>
      <c r="E156">
        <v>4.5</v>
      </c>
    </row>
    <row r="157" spans="1:5" x14ac:dyDescent="0.2">
      <c r="A157" t="s">
        <v>22</v>
      </c>
      <c r="B157">
        <v>474</v>
      </c>
      <c r="C157" t="s">
        <v>182</v>
      </c>
      <c r="D157">
        <v>4.5</v>
      </c>
      <c r="E157">
        <v>4.5</v>
      </c>
    </row>
    <row r="158" spans="1:5" x14ac:dyDescent="0.2">
      <c r="A158" t="s">
        <v>22</v>
      </c>
      <c r="B158">
        <v>476</v>
      </c>
      <c r="C158" t="s">
        <v>183</v>
      </c>
      <c r="D158">
        <v>4.5</v>
      </c>
      <c r="E158">
        <v>4.5</v>
      </c>
    </row>
    <row r="159" spans="1:5" x14ac:dyDescent="0.2">
      <c r="A159" t="s">
        <v>19</v>
      </c>
      <c r="B159">
        <v>491</v>
      </c>
      <c r="C159" t="s">
        <v>127</v>
      </c>
      <c r="D159">
        <v>6.4</v>
      </c>
      <c r="E159">
        <v>6.4</v>
      </c>
    </row>
    <row r="160" spans="1:5" x14ac:dyDescent="0.2">
      <c r="A160" t="s">
        <v>19</v>
      </c>
      <c r="B160">
        <v>494</v>
      </c>
      <c r="C160" t="s">
        <v>184</v>
      </c>
      <c r="D160">
        <v>7.5</v>
      </c>
      <c r="E160">
        <v>7.5</v>
      </c>
    </row>
    <row r="161" spans="1:5" x14ac:dyDescent="0.2">
      <c r="A161" t="s">
        <v>22</v>
      </c>
      <c r="B161">
        <v>495</v>
      </c>
      <c r="C161" t="s">
        <v>185</v>
      </c>
      <c r="D161">
        <v>5.5</v>
      </c>
      <c r="E161">
        <v>5.5</v>
      </c>
    </row>
    <row r="162" spans="1:5" x14ac:dyDescent="0.2">
      <c r="A162" t="s">
        <v>22</v>
      </c>
      <c r="B162">
        <v>498</v>
      </c>
      <c r="C162" t="s">
        <v>186</v>
      </c>
      <c r="D162">
        <v>5.0999999999999996</v>
      </c>
      <c r="E162">
        <v>5.0999999999999996</v>
      </c>
    </row>
    <row r="163" spans="1:5" x14ac:dyDescent="0.2">
      <c r="A163" t="s">
        <v>19</v>
      </c>
      <c r="B163">
        <v>503</v>
      </c>
      <c r="C163" t="s">
        <v>187</v>
      </c>
      <c r="D163">
        <v>10</v>
      </c>
      <c r="E163">
        <v>10</v>
      </c>
    </row>
    <row r="164" spans="1:5" x14ac:dyDescent="0.2">
      <c r="A164" t="s">
        <v>22</v>
      </c>
      <c r="B164">
        <v>505</v>
      </c>
      <c r="C164" t="s">
        <v>188</v>
      </c>
      <c r="D164">
        <v>5</v>
      </c>
      <c r="E164">
        <v>5</v>
      </c>
    </row>
    <row r="165" spans="1:5" x14ac:dyDescent="0.2">
      <c r="A165" t="s">
        <v>22</v>
      </c>
      <c r="B165">
        <v>506</v>
      </c>
      <c r="C165" t="s">
        <v>189</v>
      </c>
      <c r="D165">
        <v>4.5</v>
      </c>
      <c r="E165">
        <v>4.5</v>
      </c>
    </row>
    <row r="166" spans="1:5" x14ac:dyDescent="0.2">
      <c r="A166" t="s">
        <v>25</v>
      </c>
      <c r="B166">
        <v>508</v>
      </c>
      <c r="C166" t="s">
        <v>190</v>
      </c>
      <c r="D166">
        <v>5</v>
      </c>
      <c r="E166">
        <v>5</v>
      </c>
    </row>
    <row r="167" spans="1:5" x14ac:dyDescent="0.2">
      <c r="A167" t="s">
        <v>25</v>
      </c>
      <c r="B167">
        <v>513</v>
      </c>
      <c r="C167" t="s">
        <v>191</v>
      </c>
      <c r="D167">
        <v>4.5</v>
      </c>
      <c r="E167">
        <v>4.5</v>
      </c>
    </row>
    <row r="168" spans="1:5" x14ac:dyDescent="0.2">
      <c r="A168" t="s">
        <v>19</v>
      </c>
      <c r="B168">
        <v>514</v>
      </c>
      <c r="C168" t="s">
        <v>192</v>
      </c>
      <c r="D168">
        <v>7.5</v>
      </c>
      <c r="E168">
        <v>7.5</v>
      </c>
    </row>
    <row r="169" spans="1:5" x14ac:dyDescent="0.2">
      <c r="A169" t="s">
        <v>22</v>
      </c>
      <c r="B169">
        <v>520</v>
      </c>
      <c r="C169" t="s">
        <v>193</v>
      </c>
      <c r="D169">
        <v>4.5</v>
      </c>
      <c r="E169">
        <v>4.5</v>
      </c>
    </row>
    <row r="170" spans="1:5" x14ac:dyDescent="0.2">
      <c r="A170" t="s">
        <v>25</v>
      </c>
      <c r="B170">
        <v>521</v>
      </c>
      <c r="C170" t="s">
        <v>267</v>
      </c>
      <c r="D170">
        <v>4</v>
      </c>
      <c r="E170">
        <v>4</v>
      </c>
    </row>
    <row r="171" spans="1:5" x14ac:dyDescent="0.2">
      <c r="A171" t="s">
        <v>22</v>
      </c>
      <c r="B171">
        <v>524</v>
      </c>
      <c r="C171" t="s">
        <v>194</v>
      </c>
      <c r="D171">
        <v>4.5</v>
      </c>
      <c r="E171">
        <v>4.5</v>
      </c>
    </row>
    <row r="172" spans="1:5" x14ac:dyDescent="0.2">
      <c r="A172" t="s">
        <v>19</v>
      </c>
      <c r="B172">
        <v>525</v>
      </c>
      <c r="C172" t="s">
        <v>195</v>
      </c>
      <c r="D172">
        <v>6.4</v>
      </c>
      <c r="E172">
        <v>6.4</v>
      </c>
    </row>
    <row r="173" spans="1:5" x14ac:dyDescent="0.2">
      <c r="A173" t="s">
        <v>19</v>
      </c>
      <c r="B173">
        <v>527</v>
      </c>
      <c r="C173" t="s">
        <v>196</v>
      </c>
      <c r="D173">
        <v>6</v>
      </c>
      <c r="E173">
        <v>6</v>
      </c>
    </row>
    <row r="174" spans="1:5" x14ac:dyDescent="0.2">
      <c r="A174" t="s">
        <v>19</v>
      </c>
      <c r="B174">
        <v>530</v>
      </c>
      <c r="C174" t="s">
        <v>197</v>
      </c>
      <c r="D174">
        <v>5</v>
      </c>
      <c r="E174">
        <v>5</v>
      </c>
    </row>
    <row r="175" spans="1:5" x14ac:dyDescent="0.2">
      <c r="A175" t="s">
        <v>22</v>
      </c>
      <c r="B175">
        <v>533</v>
      </c>
      <c r="C175" t="s">
        <v>198</v>
      </c>
      <c r="D175">
        <v>4.5</v>
      </c>
      <c r="E175">
        <v>4.5</v>
      </c>
    </row>
    <row r="176" spans="1:5" x14ac:dyDescent="0.2">
      <c r="A176" t="s">
        <v>25</v>
      </c>
      <c r="B176">
        <v>536</v>
      </c>
      <c r="C176" t="s">
        <v>199</v>
      </c>
      <c r="D176">
        <v>4</v>
      </c>
      <c r="E176">
        <v>4</v>
      </c>
    </row>
    <row r="177" spans="1:5" x14ac:dyDescent="0.2">
      <c r="A177" t="s">
        <v>21</v>
      </c>
      <c r="B177">
        <v>541</v>
      </c>
      <c r="C177" t="s">
        <v>200</v>
      </c>
      <c r="D177">
        <v>6.5</v>
      </c>
      <c r="E177">
        <v>6.5</v>
      </c>
    </row>
    <row r="178" spans="1:5" x14ac:dyDescent="0.2">
      <c r="A178" t="s">
        <v>19</v>
      </c>
      <c r="B178">
        <v>550</v>
      </c>
      <c r="C178" t="s">
        <v>201</v>
      </c>
      <c r="D178">
        <v>6.4</v>
      </c>
      <c r="E178">
        <v>6.4</v>
      </c>
    </row>
    <row r="179" spans="1:5" x14ac:dyDescent="0.2">
      <c r="A179" t="s">
        <v>22</v>
      </c>
      <c r="B179">
        <v>558</v>
      </c>
      <c r="C179" t="s">
        <v>202</v>
      </c>
      <c r="D179">
        <v>4</v>
      </c>
      <c r="E179">
        <v>4</v>
      </c>
    </row>
    <row r="180" spans="1:5" x14ac:dyDescent="0.2">
      <c r="A180" t="s">
        <v>22</v>
      </c>
      <c r="B180">
        <v>559</v>
      </c>
      <c r="C180" t="s">
        <v>203</v>
      </c>
      <c r="D180">
        <v>4.5</v>
      </c>
      <c r="E180">
        <v>4.5</v>
      </c>
    </row>
    <row r="181" spans="1:5" x14ac:dyDescent="0.2">
      <c r="A181" t="s">
        <v>21</v>
      </c>
      <c r="B181">
        <v>566</v>
      </c>
      <c r="C181" t="s">
        <v>204</v>
      </c>
      <c r="D181">
        <v>5.5</v>
      </c>
      <c r="E181">
        <v>5.5</v>
      </c>
    </row>
    <row r="182" spans="1:5" x14ac:dyDescent="0.2">
      <c r="A182" t="s">
        <v>22</v>
      </c>
      <c r="B182">
        <v>567</v>
      </c>
      <c r="C182" t="s">
        <v>268</v>
      </c>
      <c r="D182">
        <v>4.5</v>
      </c>
      <c r="E182">
        <v>4.5</v>
      </c>
    </row>
    <row r="183" spans="1:5" x14ac:dyDescent="0.2">
      <c r="A183" t="s">
        <v>25</v>
      </c>
      <c r="B183">
        <v>568</v>
      </c>
      <c r="C183" t="s">
        <v>205</v>
      </c>
      <c r="D183">
        <v>4.4000000000000004</v>
      </c>
      <c r="E183">
        <v>4.4000000000000004</v>
      </c>
    </row>
    <row r="184" spans="1:5" x14ac:dyDescent="0.2">
      <c r="A184" t="s">
        <v>19</v>
      </c>
      <c r="B184">
        <v>570</v>
      </c>
      <c r="C184" t="s">
        <v>206</v>
      </c>
      <c r="D184">
        <v>5.5</v>
      </c>
      <c r="E184">
        <v>5.5</v>
      </c>
    </row>
    <row r="185" spans="1:5" x14ac:dyDescent="0.2">
      <c r="A185" t="s">
        <v>22</v>
      </c>
      <c r="B185">
        <v>573</v>
      </c>
      <c r="C185" t="s">
        <v>269</v>
      </c>
      <c r="D185">
        <v>4.5</v>
      </c>
      <c r="E185">
        <v>4.5</v>
      </c>
    </row>
    <row r="186" spans="1:5" x14ac:dyDescent="0.2">
      <c r="A186" t="s">
        <v>22</v>
      </c>
      <c r="B186">
        <v>578</v>
      </c>
      <c r="C186" t="s">
        <v>207</v>
      </c>
      <c r="D186">
        <v>5.8</v>
      </c>
      <c r="E186">
        <v>5.8</v>
      </c>
    </row>
    <row r="187" spans="1:5" x14ac:dyDescent="0.2">
      <c r="A187" t="s">
        <v>19</v>
      </c>
      <c r="B187">
        <v>584</v>
      </c>
      <c r="C187" t="s">
        <v>208</v>
      </c>
      <c r="D187">
        <v>5.4</v>
      </c>
      <c r="E187">
        <v>5.4</v>
      </c>
    </row>
    <row r="188" spans="1:5" x14ac:dyDescent="0.2">
      <c r="A188" t="s">
        <v>22</v>
      </c>
      <c r="B188">
        <v>591</v>
      </c>
      <c r="C188" t="s">
        <v>270</v>
      </c>
      <c r="D188">
        <v>4.5</v>
      </c>
      <c r="E188">
        <v>4.5</v>
      </c>
    </row>
    <row r="189" spans="1:5" x14ac:dyDescent="0.2">
      <c r="A189" t="s">
        <v>22</v>
      </c>
      <c r="B189">
        <v>592</v>
      </c>
      <c r="C189" t="s">
        <v>271</v>
      </c>
      <c r="D189">
        <v>4.5</v>
      </c>
      <c r="E189">
        <v>4.5</v>
      </c>
    </row>
    <row r="190" spans="1:5" x14ac:dyDescent="0.2">
      <c r="A190" t="s">
        <v>22</v>
      </c>
      <c r="B190">
        <v>593</v>
      </c>
      <c r="C190" t="s">
        <v>210</v>
      </c>
      <c r="D190">
        <v>5</v>
      </c>
      <c r="E190">
        <v>5</v>
      </c>
    </row>
    <row r="191" spans="1:5" x14ac:dyDescent="0.2">
      <c r="A191" t="s">
        <v>22</v>
      </c>
      <c r="B191">
        <v>594</v>
      </c>
      <c r="C191" t="s">
        <v>272</v>
      </c>
      <c r="D191">
        <v>4.5</v>
      </c>
      <c r="E191">
        <v>4.5</v>
      </c>
    </row>
    <row r="192" spans="1:5" x14ac:dyDescent="0.2">
      <c r="A192" t="s">
        <v>19</v>
      </c>
      <c r="B192">
        <v>611</v>
      </c>
      <c r="C192" t="s">
        <v>211</v>
      </c>
      <c r="D192">
        <v>6</v>
      </c>
      <c r="E192">
        <v>6</v>
      </c>
    </row>
    <row r="193" spans="1:5" x14ac:dyDescent="0.2">
      <c r="A193" t="s">
        <v>19</v>
      </c>
      <c r="B193">
        <v>612</v>
      </c>
      <c r="C193" t="s">
        <v>273</v>
      </c>
      <c r="D193">
        <v>5.5</v>
      </c>
      <c r="E193">
        <v>5.5</v>
      </c>
    </row>
    <row r="194" spans="1:5" x14ac:dyDescent="0.2">
      <c r="A194" t="s">
        <v>21</v>
      </c>
      <c r="B194">
        <v>617</v>
      </c>
      <c r="C194" t="s">
        <v>212</v>
      </c>
      <c r="D194">
        <v>6</v>
      </c>
      <c r="E194">
        <v>6</v>
      </c>
    </row>
    <row r="195" spans="1:5" x14ac:dyDescent="0.2">
      <c r="A195" t="s">
        <v>22</v>
      </c>
      <c r="B195">
        <v>628</v>
      </c>
      <c r="C195" t="s">
        <v>274</v>
      </c>
      <c r="D195">
        <v>4.5</v>
      </c>
      <c r="E19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4m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Tinsley</dc:creator>
  <cp:lastModifiedBy>Simon Tinsley</cp:lastModifiedBy>
  <dcterms:created xsi:type="dcterms:W3CDTF">2024-09-10T10:55:44Z</dcterms:created>
  <dcterms:modified xsi:type="dcterms:W3CDTF">2024-10-27T19:13:59Z</dcterms:modified>
</cp:coreProperties>
</file>