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3700" yWindow="3740" windowWidth="48880" windowHeight="22560" tabRatio="500" activeTab="3"/>
  </bookViews>
  <sheets>
    <sheet name="data" sheetId="1" r:id="rId1"/>
    <sheet name="Correlations" sheetId="2" r:id="rId2"/>
    <sheet name="part1" sheetId="3" r:id="rId3"/>
    <sheet name="part2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4" l="1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Q7" i="2"/>
  <c r="AP7" i="2"/>
  <c r="AO7" i="2"/>
  <c r="AN7" i="2"/>
  <c r="AM7" i="2"/>
  <c r="AL7" i="2"/>
  <c r="AQ6" i="2"/>
  <c r="AP6" i="2"/>
  <c r="AO6" i="2"/>
  <c r="AN6" i="2"/>
  <c r="AM6" i="2"/>
  <c r="AL6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G10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D107" i="4"/>
  <c r="G106" i="4"/>
  <c r="C2" i="4"/>
  <c r="D106" i="4"/>
  <c r="G105" i="4"/>
  <c r="D105" i="4"/>
  <c r="G107" i="3"/>
  <c r="G106" i="3"/>
  <c r="G30" i="3"/>
  <c r="G19" i="3"/>
  <c r="G105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29" i="3"/>
  <c r="G28" i="3"/>
  <c r="G27" i="3"/>
  <c r="G26" i="3"/>
  <c r="G25" i="3"/>
  <c r="G24" i="3"/>
  <c r="G23" i="3"/>
  <c r="G22" i="3"/>
  <c r="G21" i="3"/>
  <c r="G20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07" i="3"/>
  <c r="D106" i="3"/>
  <c r="D105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F7" i="2"/>
  <c r="AE7" i="2"/>
  <c r="AD7" i="2"/>
  <c r="AC7" i="2"/>
  <c r="AB7" i="2"/>
  <c r="AA7" i="2"/>
  <c r="AA6" i="2"/>
  <c r="AF6" i="2"/>
  <c r="AE6" i="2"/>
  <c r="AD6" i="2"/>
  <c r="AC6" i="2"/>
  <c r="AB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6" i="2"/>
  <c r="B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<sst xmlns="http://schemas.openxmlformats.org/spreadsheetml/2006/main" count="308" uniqueCount="105">
  <si>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</si>
  <si>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</si>
  <si>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</si>
  <si>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</si>
  <si>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</si>
  <si>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</si>
  <si>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</si>
  <si>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</si>
  <si>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</si>
  <si>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</si>
  <si>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>98: Gladiator (2000)</t>
  </si>
  <si>
    <t>105: Back to the Future (1985)</t>
  </si>
  <si>
    <t>107: Snatch (2000)</t>
  </si>
  <si>
    <t>114: Pretty Woman (1990)</t>
  </si>
  <si>
    <t>120: The Lord of the Rings: The Fellowship of the Ring (2001)</t>
  </si>
  <si>
    <t>121: The Lord of the Rings: The Two Towers (2002)</t>
  </si>
  <si>
    <t>122: The Lord of the Rings: The Return of the King (2003)</t>
  </si>
  <si>
    <t>134: O Brother Where Art Thou? (2000)</t>
  </si>
  <si>
    <t>141: Donnie Darko (2001)</t>
  </si>
  <si>
    <t>146: Crouching Tiger Hidden Dragon (Wo hu cang long) (2000)</t>
  </si>
  <si>
    <t>153: Lost in Translation (2003)</t>
  </si>
  <si>
    <t>155: The Dark Knight (2008)</t>
  </si>
  <si>
    <t>161: Ocean's Eleven (2001)</t>
  </si>
  <si>
    <t>180: Minority Report (2002)</t>
  </si>
  <si>
    <t>187: Sin City (2005)</t>
  </si>
  <si>
    <t>194: Amelie (2001)</t>
  </si>
  <si>
    <t>197: Braveheart (1995)</t>
  </si>
  <si>
    <t>238: The Godfather (1972)</t>
  </si>
  <si>
    <t>243: High Fidelity (2000)</t>
  </si>
  <si>
    <t>268: Batman (1989)</t>
  </si>
  <si>
    <t>272: Batman Begins (2005)</t>
  </si>
  <si>
    <t>274: The Silence of the Lambs (1991)</t>
  </si>
  <si>
    <t>275: Fargo (1996)</t>
  </si>
  <si>
    <t>278: The Shawshank Redemption (1994)</t>
  </si>
  <si>
    <t>280: Terminator 2: Judgment Day (1991)</t>
  </si>
  <si>
    <t>329: Jurassic Park (1993)</t>
  </si>
  <si>
    <t>393: Kill Bill: Vol. 2 (2004)</t>
  </si>
  <si>
    <t>414: Batman Forever (1995)</t>
  </si>
  <si>
    <t>424: Schindler's List (1993)</t>
  </si>
  <si>
    <t>453: A Beautiful Mind (2001)</t>
  </si>
  <si>
    <t>462: Erin Brockovich (2000)</t>
  </si>
  <si>
    <t>550: Fight Club (1999)</t>
  </si>
  <si>
    <t>557: Spider-Man (2002)</t>
  </si>
  <si>
    <t>558: Spider-Man 2 (2004)</t>
  </si>
  <si>
    <t>568: Apollo 13 (1995)</t>
  </si>
  <si>
    <t>581: Dances with Wolves (1990)</t>
  </si>
  <si>
    <t>585: Monsters Inc. (2001)</t>
  </si>
  <si>
    <t>597: Titanic (1997)</t>
  </si>
  <si>
    <t>601: E.T. the Extra-Terrestrial (1982)</t>
  </si>
  <si>
    <t>602: Independence Day (a.k.a. ID4) (1996)</t>
  </si>
  <si>
    <t>603: The Matrix (1999)</t>
  </si>
  <si>
    <t>604: The Matrix Reloaded (2003)</t>
  </si>
  <si>
    <t>607: Men in Black (a.k.a. MIB) (1997)</t>
  </si>
  <si>
    <t>629: The Usual Suspects (1995)</t>
  </si>
  <si>
    <t>640: Catch Me If You Can (2002)</t>
  </si>
  <si>
    <t>641: Requiem for a Dream (2000)</t>
  </si>
  <si>
    <t>664: Twister (1996)</t>
  </si>
  <si>
    <t>671: Harry Potter and the Sorcerer's Stone (a.k.a. Harry Potter and the Philosopher's Stone) (2001)</t>
  </si>
  <si>
    <t>672: Harry Potter and the Chamber of Secrets (2002)</t>
  </si>
  <si>
    <t>680: Pulp Fiction (1994)</t>
  </si>
  <si>
    <t>745: The Sixth Sense (1999)</t>
  </si>
  <si>
    <t>752: V for Vendetta (2006)</t>
  </si>
  <si>
    <t>786: Almost Famous (2000)</t>
  </si>
  <si>
    <t>788: Mrs. Doubtfire (1993)</t>
  </si>
  <si>
    <t>807: Seven (a.k.a. Se7en) (1995)</t>
  </si>
  <si>
    <t>808: Shrek (2001)</t>
  </si>
  <si>
    <t>809: Shrek 2 (2004)</t>
  </si>
  <si>
    <t>812: Aladdin (1992)</t>
  </si>
  <si>
    <t>854: The Mask (1994)</t>
  </si>
  <si>
    <t>857: Saving Private Ryan (1998)</t>
  </si>
  <si>
    <t>862: Toy Story (1995)</t>
  </si>
  <si>
    <t>954: Mission: Impossible (1996)</t>
  </si>
  <si>
    <t>955: Mission: Impossible II (2000)</t>
  </si>
  <si>
    <t>1422: The Departed (2006)</t>
  </si>
  <si>
    <t>1572: Die Hard: With a Vengeance (1995)</t>
  </si>
  <si>
    <t>1597: Meet the Parents (2000)</t>
  </si>
  <si>
    <t>1637: Speed (1994)</t>
  </si>
  <si>
    <t>1891: Star Wars: Episode V - The Empire Strikes Back (1980)</t>
  </si>
  <si>
    <t>1892: Star Wars: Episode VI - Return of the Jedi (1983)</t>
  </si>
  <si>
    <t>1894: Star Wars: Episode II - Attack of the Clones (2002)</t>
  </si>
  <si>
    <t>1900: Traffic (2000)</t>
  </si>
  <si>
    <t>2024: The Patriot (2000)</t>
  </si>
  <si>
    <t>2164: Stargate (1994)</t>
  </si>
  <si>
    <t>2501: The Bourne Identity (2002)</t>
  </si>
  <si>
    <t>2502: The Bourne Supremacy (2004)</t>
  </si>
  <si>
    <t>3049: Ace Ventura: Pet Detective (1994)</t>
  </si>
  <si>
    <t>4327: Charlie's Angels (2000)</t>
  </si>
  <si>
    <t>5503: The Fugitive (1993)</t>
  </si>
  <si>
    <t>7443: Chicken Run (2000)</t>
  </si>
  <si>
    <t>8358: Cast Away (2000)</t>
  </si>
  <si>
    <t>8467: Dumb &amp; Dumber (1994)</t>
  </si>
  <si>
    <t>8587: The Lion King (1994)</t>
  </si>
  <si>
    <t>9331: Clear and Present Danger (1994)</t>
  </si>
  <si>
    <t>9741: Unbreakable (2000)</t>
  </si>
  <si>
    <t>9802: The Rock (1996)</t>
  </si>
  <si>
    <t>9806: The Incredibles (2004)</t>
  </si>
  <si>
    <t>10020: Beauty and the Beast (1991)</t>
  </si>
  <si>
    <t>36657: X-Men (2000)</t>
  </si>
  <si>
    <t>36658: X2: X-Men United (2003)</t>
  </si>
  <si>
    <t>36955: True Lies (1994)</t>
  </si>
  <si>
    <t>3867(rnwn)</t>
  </si>
  <si>
    <t>3867(wn)</t>
  </si>
  <si>
    <t>860(rnwn)</t>
  </si>
  <si>
    <t>860(wn)</t>
  </si>
  <si>
    <t>3867(rnwn_norm)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</si>
</sst>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>
      <selection activeCell="B2" sqref="B2"/>
    </sheetView>
  </sheetViews>
  <sheetFormatPr baseColWidth="10" defaultRowHeight="15" x14ac:dyDescent="0"/>
  <cols>
    <col min="1" max="1" width="81.1640625" bestFit="1" customWidth="1"/>
  </cols>
  <sheetData>
    <row r="1" spans="1:26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>
      <c r="A2" t="s">
        <v>0</v>
      </c>
      <c r="C2">
        <v>4.5</v>
      </c>
      <c r="D2">
        <v>5</v>
      </c>
      <c r="E2">
        <v>4.5</v>
      </c>
      <c r="F2">
        <v>4</v>
      </c>
      <c r="G2">
        <v>4</v>
      </c>
      <c r="I2">
        <v>5</v>
      </c>
      <c r="J2">
        <v>4</v>
      </c>
      <c r="K2">
        <v>5</v>
      </c>
      <c r="M2">
        <v>4</v>
      </c>
      <c r="O2">
        <v>4</v>
      </c>
      <c r="P2">
        <v>3</v>
      </c>
      <c r="Q2">
        <v>4</v>
      </c>
      <c r="S2">
        <v>4.5</v>
      </c>
      <c r="T2">
        <v>4</v>
      </c>
      <c r="U2">
        <v>3.5</v>
      </c>
    </row>
    <row r="3" spans="1:26">
      <c r="A3" t="s">
        <v>1</v>
      </c>
      <c r="C3">
        <v>5</v>
      </c>
      <c r="D3">
        <v>5</v>
      </c>
      <c r="F3">
        <v>4</v>
      </c>
      <c r="G3">
        <v>4</v>
      </c>
      <c r="H3">
        <v>4.5</v>
      </c>
      <c r="I3">
        <v>4.5</v>
      </c>
      <c r="J3">
        <v>4</v>
      </c>
      <c r="K3">
        <v>5</v>
      </c>
      <c r="M3">
        <v>4</v>
      </c>
      <c r="N3">
        <v>5</v>
      </c>
      <c r="O3">
        <v>4.5</v>
      </c>
      <c r="Q3">
        <v>4</v>
      </c>
      <c r="S3">
        <v>3.5</v>
      </c>
      <c r="T3">
        <v>4</v>
      </c>
      <c r="U3">
        <v>2</v>
      </c>
      <c r="V3">
        <v>3.5</v>
      </c>
      <c r="Z3">
        <v>3.5</v>
      </c>
    </row>
    <row r="4" spans="1:26">
      <c r="A4" t="s">
        <v>2</v>
      </c>
      <c r="C4">
        <v>5</v>
      </c>
      <c r="D4">
        <v>4.5</v>
      </c>
      <c r="E4">
        <v>5</v>
      </c>
      <c r="F4">
        <v>4.5</v>
      </c>
      <c r="G4">
        <v>4.5</v>
      </c>
      <c r="I4">
        <v>5</v>
      </c>
      <c r="J4">
        <v>4.5</v>
      </c>
      <c r="K4">
        <v>5</v>
      </c>
      <c r="L4">
        <v>5</v>
      </c>
      <c r="M4">
        <v>4.5</v>
      </c>
      <c r="N4">
        <v>4.5</v>
      </c>
      <c r="O4">
        <v>5</v>
      </c>
      <c r="P4">
        <v>3</v>
      </c>
      <c r="Q4">
        <v>4</v>
      </c>
      <c r="R4">
        <v>5</v>
      </c>
      <c r="S4">
        <v>3.5</v>
      </c>
      <c r="T4">
        <v>4.5</v>
      </c>
      <c r="U4">
        <v>4.5</v>
      </c>
      <c r="V4">
        <v>4</v>
      </c>
      <c r="W4">
        <v>3.5</v>
      </c>
      <c r="X4">
        <v>4.5</v>
      </c>
      <c r="Y4">
        <v>3.5</v>
      </c>
      <c r="Z4">
        <v>3.5</v>
      </c>
    </row>
    <row r="5" spans="1:26">
      <c r="A5" t="s">
        <v>3</v>
      </c>
      <c r="C5">
        <v>4</v>
      </c>
      <c r="H5">
        <v>4.5</v>
      </c>
      <c r="I5">
        <v>2</v>
      </c>
      <c r="J5">
        <v>3.5</v>
      </c>
      <c r="K5">
        <v>5</v>
      </c>
      <c r="L5">
        <v>3.5</v>
      </c>
      <c r="M5">
        <v>5</v>
      </c>
      <c r="N5">
        <v>3.5</v>
      </c>
      <c r="P5">
        <v>4</v>
      </c>
      <c r="Q5">
        <v>4</v>
      </c>
      <c r="S5">
        <v>3.5</v>
      </c>
      <c r="T5">
        <v>4.5</v>
      </c>
      <c r="U5">
        <v>3.5</v>
      </c>
      <c r="V5">
        <v>4</v>
      </c>
      <c r="X5">
        <v>3.5</v>
      </c>
    </row>
    <row r="6" spans="1:26">
      <c r="A6" t="s">
        <v>4</v>
      </c>
      <c r="B6">
        <v>4</v>
      </c>
      <c r="C6">
        <v>5</v>
      </c>
      <c r="D6">
        <v>3</v>
      </c>
      <c r="E6">
        <v>4.5</v>
      </c>
      <c r="F6">
        <v>4</v>
      </c>
      <c r="G6">
        <v>2.5</v>
      </c>
      <c r="I6">
        <v>5</v>
      </c>
      <c r="J6">
        <v>3</v>
      </c>
      <c r="K6">
        <v>4</v>
      </c>
      <c r="L6">
        <v>4</v>
      </c>
      <c r="M6">
        <v>4.5</v>
      </c>
      <c r="N6">
        <v>4</v>
      </c>
      <c r="P6">
        <v>1</v>
      </c>
      <c r="Q6">
        <v>3</v>
      </c>
      <c r="R6">
        <v>1.5</v>
      </c>
      <c r="S6">
        <v>4</v>
      </c>
      <c r="T6">
        <v>4</v>
      </c>
      <c r="U6">
        <v>2.5</v>
      </c>
      <c r="V6">
        <v>3.5</v>
      </c>
      <c r="X6">
        <v>5</v>
      </c>
      <c r="Z6">
        <v>3.5</v>
      </c>
    </row>
    <row r="7" spans="1:26">
      <c r="A7" t="s">
        <v>5</v>
      </c>
      <c r="B7">
        <v>3</v>
      </c>
      <c r="C7">
        <v>5</v>
      </c>
      <c r="E7">
        <v>4</v>
      </c>
      <c r="F7">
        <v>3</v>
      </c>
      <c r="G7">
        <v>3</v>
      </c>
      <c r="I7">
        <v>0.5</v>
      </c>
      <c r="J7">
        <v>3.5</v>
      </c>
      <c r="K7">
        <v>5</v>
      </c>
      <c r="L7">
        <v>4</v>
      </c>
      <c r="M7">
        <v>4</v>
      </c>
      <c r="N7">
        <v>4</v>
      </c>
      <c r="O7">
        <v>5</v>
      </c>
      <c r="P7">
        <v>5</v>
      </c>
      <c r="Q7">
        <v>5</v>
      </c>
      <c r="R7">
        <v>0.5</v>
      </c>
      <c r="S7">
        <v>4</v>
      </c>
      <c r="T7">
        <v>4</v>
      </c>
      <c r="U7">
        <v>4.5</v>
      </c>
      <c r="V7">
        <v>4</v>
      </c>
      <c r="W7">
        <v>5</v>
      </c>
      <c r="Y7">
        <v>5</v>
      </c>
      <c r="Z7">
        <v>3</v>
      </c>
    </row>
    <row r="8" spans="1:26">
      <c r="A8" t="s">
        <v>6</v>
      </c>
      <c r="C8">
        <v>5</v>
      </c>
      <c r="D8">
        <v>5</v>
      </c>
      <c r="I8">
        <v>0.5</v>
      </c>
      <c r="J8">
        <v>4</v>
      </c>
      <c r="K8">
        <v>5</v>
      </c>
      <c r="M8">
        <v>3</v>
      </c>
      <c r="O8">
        <v>5</v>
      </c>
      <c r="P8">
        <v>3</v>
      </c>
      <c r="T8">
        <v>4</v>
      </c>
      <c r="U8">
        <v>3</v>
      </c>
      <c r="V8">
        <v>5</v>
      </c>
      <c r="W8">
        <v>1.5</v>
      </c>
      <c r="X8">
        <v>5</v>
      </c>
      <c r="Y8">
        <v>5</v>
      </c>
    </row>
    <row r="9" spans="1:26">
      <c r="A9" t="s">
        <v>7</v>
      </c>
      <c r="C9">
        <v>3</v>
      </c>
      <c r="G9">
        <v>4</v>
      </c>
      <c r="I9">
        <v>2.5</v>
      </c>
      <c r="J9">
        <v>3.5</v>
      </c>
      <c r="K9">
        <v>2</v>
      </c>
      <c r="P9">
        <v>2</v>
      </c>
      <c r="R9">
        <v>4</v>
      </c>
      <c r="S9">
        <v>4</v>
      </c>
      <c r="U9">
        <v>3.5</v>
      </c>
      <c r="Y9">
        <v>4</v>
      </c>
      <c r="Z9">
        <v>5</v>
      </c>
    </row>
    <row r="10" spans="1:26">
      <c r="A10" t="s">
        <v>8</v>
      </c>
      <c r="D10">
        <v>5</v>
      </c>
      <c r="E10">
        <v>5</v>
      </c>
      <c r="G10">
        <v>4.5</v>
      </c>
      <c r="I10">
        <v>3</v>
      </c>
      <c r="J10">
        <v>4.5</v>
      </c>
      <c r="K10">
        <v>3.5</v>
      </c>
      <c r="L10">
        <v>3.5</v>
      </c>
      <c r="M10">
        <v>4</v>
      </c>
      <c r="N10">
        <v>4</v>
      </c>
      <c r="P10">
        <v>4</v>
      </c>
      <c r="R10">
        <v>5</v>
      </c>
      <c r="S10">
        <v>4</v>
      </c>
      <c r="T10">
        <v>4</v>
      </c>
      <c r="U10">
        <v>4.5</v>
      </c>
      <c r="V10">
        <v>5</v>
      </c>
      <c r="W10">
        <v>4</v>
      </c>
      <c r="Y10">
        <v>4.5</v>
      </c>
      <c r="Z10">
        <v>5</v>
      </c>
    </row>
    <row r="11" spans="1:26">
      <c r="A11" t="s">
        <v>9</v>
      </c>
      <c r="C11">
        <v>5</v>
      </c>
      <c r="F11">
        <v>4.5</v>
      </c>
      <c r="I11">
        <v>3</v>
      </c>
      <c r="J11">
        <v>4</v>
      </c>
      <c r="K11">
        <v>5</v>
      </c>
      <c r="M11">
        <v>4.5</v>
      </c>
      <c r="P11">
        <v>5</v>
      </c>
      <c r="Q11">
        <v>4</v>
      </c>
      <c r="S11">
        <v>5</v>
      </c>
      <c r="T11">
        <v>4</v>
      </c>
      <c r="U11">
        <v>4.5</v>
      </c>
      <c r="V11">
        <v>3.5</v>
      </c>
      <c r="Y11">
        <v>4</v>
      </c>
      <c r="Z11">
        <v>3</v>
      </c>
    </row>
    <row r="12" spans="1:26">
      <c r="A12" t="s">
        <v>10</v>
      </c>
      <c r="C12">
        <v>3.5</v>
      </c>
      <c r="E12">
        <v>5</v>
      </c>
      <c r="F12">
        <v>4</v>
      </c>
      <c r="G12">
        <v>4</v>
      </c>
      <c r="I12">
        <v>4.5</v>
      </c>
      <c r="J12">
        <v>3.5</v>
      </c>
      <c r="K12">
        <v>4</v>
      </c>
      <c r="L12">
        <v>5</v>
      </c>
      <c r="M12">
        <v>3</v>
      </c>
      <c r="N12">
        <v>5</v>
      </c>
      <c r="P12">
        <v>4</v>
      </c>
      <c r="Q12">
        <v>3.5</v>
      </c>
      <c r="R12">
        <v>3.5</v>
      </c>
      <c r="S12">
        <v>5</v>
      </c>
      <c r="T12">
        <v>4</v>
      </c>
      <c r="U12">
        <v>2</v>
      </c>
      <c r="V12">
        <v>4.5</v>
      </c>
      <c r="W12">
        <v>3</v>
      </c>
      <c r="X12">
        <v>4.5</v>
      </c>
      <c r="Y12">
        <v>3</v>
      </c>
      <c r="Z12">
        <v>4</v>
      </c>
    </row>
    <row r="13" spans="1:26">
      <c r="A13" t="s">
        <v>11</v>
      </c>
      <c r="B13">
        <v>4.5</v>
      </c>
      <c r="C13">
        <v>5</v>
      </c>
      <c r="D13">
        <v>5</v>
      </c>
      <c r="G13">
        <v>4.5</v>
      </c>
      <c r="I13">
        <v>5</v>
      </c>
      <c r="J13">
        <v>4</v>
      </c>
      <c r="K13">
        <v>5</v>
      </c>
      <c r="M13">
        <v>3.5</v>
      </c>
      <c r="N13">
        <v>4</v>
      </c>
      <c r="O13">
        <v>5</v>
      </c>
      <c r="P13">
        <v>5</v>
      </c>
      <c r="Q13">
        <v>4</v>
      </c>
      <c r="R13">
        <v>5</v>
      </c>
      <c r="S13">
        <v>3.5</v>
      </c>
      <c r="T13">
        <v>4.5</v>
      </c>
      <c r="U13">
        <v>4.5</v>
      </c>
      <c r="V13">
        <v>4.5</v>
      </c>
      <c r="Z13">
        <v>2</v>
      </c>
    </row>
    <row r="14" spans="1:26">
      <c r="A14" t="s">
        <v>12</v>
      </c>
      <c r="E14">
        <v>5</v>
      </c>
      <c r="G14">
        <v>3.5</v>
      </c>
      <c r="I14">
        <v>4.5</v>
      </c>
      <c r="J14">
        <v>4</v>
      </c>
      <c r="N14">
        <v>4</v>
      </c>
      <c r="R14">
        <v>3.5</v>
      </c>
      <c r="T14">
        <v>4</v>
      </c>
      <c r="U14">
        <v>3</v>
      </c>
      <c r="V14">
        <v>2.5</v>
      </c>
      <c r="Z14">
        <v>3</v>
      </c>
    </row>
    <row r="15" spans="1:26">
      <c r="A15" t="s">
        <v>13</v>
      </c>
      <c r="C15">
        <v>3.5</v>
      </c>
      <c r="F15">
        <v>4</v>
      </c>
      <c r="H15">
        <v>4</v>
      </c>
      <c r="I15">
        <v>2.5</v>
      </c>
      <c r="J15">
        <v>3.5</v>
      </c>
      <c r="K15">
        <v>5</v>
      </c>
      <c r="M15">
        <v>4.5</v>
      </c>
      <c r="N15">
        <v>3</v>
      </c>
      <c r="O15">
        <v>3.5</v>
      </c>
      <c r="Q15">
        <v>3.5</v>
      </c>
      <c r="S15">
        <v>4</v>
      </c>
      <c r="U15">
        <v>2.5</v>
      </c>
      <c r="V15">
        <v>3</v>
      </c>
      <c r="Z15">
        <v>2</v>
      </c>
    </row>
    <row r="16" spans="1:26">
      <c r="A16" t="s">
        <v>14</v>
      </c>
      <c r="C16">
        <v>5</v>
      </c>
      <c r="E16">
        <v>4</v>
      </c>
      <c r="F16">
        <v>5</v>
      </c>
      <c r="H16">
        <v>5</v>
      </c>
      <c r="I16">
        <v>5</v>
      </c>
      <c r="J16">
        <v>4</v>
      </c>
      <c r="K16">
        <v>0.5</v>
      </c>
      <c r="M16">
        <v>3</v>
      </c>
      <c r="N16">
        <v>4</v>
      </c>
      <c r="P16">
        <v>5</v>
      </c>
      <c r="Q16">
        <v>3.5</v>
      </c>
      <c r="S16">
        <v>3.5</v>
      </c>
      <c r="T16">
        <v>4.5</v>
      </c>
      <c r="U16">
        <v>4</v>
      </c>
      <c r="V16">
        <v>4.5</v>
      </c>
      <c r="W16">
        <v>2.5</v>
      </c>
      <c r="Y16">
        <v>5</v>
      </c>
      <c r="Z16">
        <v>4</v>
      </c>
    </row>
    <row r="17" spans="1:26">
      <c r="A17" t="s">
        <v>15</v>
      </c>
      <c r="C17">
        <v>5</v>
      </c>
      <c r="D17">
        <v>4.5</v>
      </c>
      <c r="E17">
        <v>4</v>
      </c>
      <c r="F17">
        <v>5</v>
      </c>
      <c r="H17">
        <v>5</v>
      </c>
      <c r="I17">
        <v>4.5</v>
      </c>
      <c r="J17">
        <v>4</v>
      </c>
      <c r="K17">
        <v>1</v>
      </c>
      <c r="M17">
        <v>4</v>
      </c>
      <c r="N17">
        <v>5</v>
      </c>
      <c r="P17">
        <v>5</v>
      </c>
      <c r="Q17">
        <v>3</v>
      </c>
      <c r="R17">
        <v>1</v>
      </c>
      <c r="S17">
        <v>4</v>
      </c>
      <c r="T17">
        <v>4.5</v>
      </c>
      <c r="U17">
        <v>4</v>
      </c>
      <c r="V17">
        <v>4.5</v>
      </c>
      <c r="Y17">
        <v>5</v>
      </c>
      <c r="Z17">
        <v>4</v>
      </c>
    </row>
    <row r="18" spans="1:26">
      <c r="A18" t="s">
        <v>16</v>
      </c>
      <c r="C18">
        <v>5</v>
      </c>
      <c r="E18">
        <v>4</v>
      </c>
      <c r="F18">
        <v>5</v>
      </c>
      <c r="H18">
        <v>5</v>
      </c>
      <c r="I18">
        <v>5</v>
      </c>
      <c r="J18">
        <v>4</v>
      </c>
      <c r="K18">
        <v>0.5</v>
      </c>
      <c r="M18">
        <v>3</v>
      </c>
      <c r="N18">
        <v>4</v>
      </c>
      <c r="P18">
        <v>5</v>
      </c>
      <c r="Q18">
        <v>3.5</v>
      </c>
      <c r="S18">
        <v>5</v>
      </c>
      <c r="T18">
        <v>5</v>
      </c>
      <c r="U18">
        <v>4.5</v>
      </c>
      <c r="V18">
        <v>4.5</v>
      </c>
      <c r="W18">
        <v>2.5</v>
      </c>
      <c r="Y18">
        <v>4</v>
      </c>
      <c r="Z18">
        <v>4</v>
      </c>
    </row>
    <row r="19" spans="1:26">
      <c r="A19" t="s">
        <v>17</v>
      </c>
      <c r="I19">
        <v>2</v>
      </c>
      <c r="Q19">
        <v>4.5</v>
      </c>
      <c r="T19">
        <v>4</v>
      </c>
      <c r="U19">
        <v>2</v>
      </c>
      <c r="W19">
        <v>2.5</v>
      </c>
    </row>
    <row r="20" spans="1:26">
      <c r="A20" t="s">
        <v>18</v>
      </c>
      <c r="C20">
        <v>3</v>
      </c>
      <c r="G20">
        <v>2.5</v>
      </c>
      <c r="I20">
        <v>2.5</v>
      </c>
      <c r="J20">
        <v>4.5</v>
      </c>
      <c r="O20">
        <v>4.5</v>
      </c>
      <c r="P20">
        <v>3</v>
      </c>
      <c r="R20">
        <v>3.5</v>
      </c>
      <c r="T20">
        <v>4.5</v>
      </c>
      <c r="U20">
        <v>2</v>
      </c>
      <c r="V20">
        <v>4</v>
      </c>
      <c r="Y20">
        <v>4</v>
      </c>
    </row>
    <row r="21" spans="1:26">
      <c r="A21" t="s">
        <v>19</v>
      </c>
      <c r="B21">
        <v>2.5</v>
      </c>
      <c r="C21">
        <v>4</v>
      </c>
      <c r="G21">
        <v>3.5</v>
      </c>
      <c r="H21">
        <v>5</v>
      </c>
      <c r="I21">
        <v>5</v>
      </c>
      <c r="J21">
        <v>2.5</v>
      </c>
      <c r="K21">
        <v>0.5</v>
      </c>
      <c r="L21">
        <v>3.5</v>
      </c>
      <c r="N21">
        <v>3.5</v>
      </c>
      <c r="Q21">
        <v>4.5</v>
      </c>
      <c r="S21">
        <v>3.5</v>
      </c>
      <c r="T21">
        <v>3.5</v>
      </c>
      <c r="U21">
        <v>4</v>
      </c>
      <c r="W21">
        <v>4</v>
      </c>
      <c r="X21">
        <v>4</v>
      </c>
      <c r="Z21">
        <v>4</v>
      </c>
    </row>
    <row r="22" spans="1:26">
      <c r="A22" t="s">
        <v>20</v>
      </c>
      <c r="C22">
        <v>4.5</v>
      </c>
      <c r="H22">
        <v>4</v>
      </c>
      <c r="I22">
        <v>5</v>
      </c>
      <c r="J22">
        <v>3.5</v>
      </c>
      <c r="K22">
        <v>4</v>
      </c>
      <c r="P22">
        <v>3</v>
      </c>
      <c r="Q22">
        <v>4</v>
      </c>
      <c r="S22">
        <v>4</v>
      </c>
      <c r="T22">
        <v>4.5</v>
      </c>
      <c r="U22">
        <v>4</v>
      </c>
      <c r="Y22">
        <v>4.5</v>
      </c>
      <c r="Z22">
        <v>1.5</v>
      </c>
    </row>
    <row r="23" spans="1:26">
      <c r="A23" t="s">
        <v>21</v>
      </c>
      <c r="B23">
        <v>5</v>
      </c>
      <c r="C23">
        <v>5</v>
      </c>
      <c r="E23">
        <v>5</v>
      </c>
      <c r="F23">
        <v>5</v>
      </c>
      <c r="G23">
        <v>4</v>
      </c>
      <c r="I23">
        <v>5</v>
      </c>
      <c r="J23">
        <v>3.5</v>
      </c>
      <c r="K23">
        <v>5</v>
      </c>
      <c r="L23">
        <v>4</v>
      </c>
      <c r="M23">
        <v>5</v>
      </c>
      <c r="N23">
        <v>4</v>
      </c>
      <c r="O23">
        <v>5</v>
      </c>
      <c r="P23">
        <v>3</v>
      </c>
      <c r="R23">
        <v>4.5</v>
      </c>
      <c r="S23">
        <v>5</v>
      </c>
      <c r="T23">
        <v>4.5</v>
      </c>
      <c r="U23">
        <v>4.5</v>
      </c>
      <c r="V23">
        <v>4.5</v>
      </c>
      <c r="W23">
        <v>3</v>
      </c>
      <c r="X23">
        <v>4.5</v>
      </c>
      <c r="Y23">
        <v>5</v>
      </c>
      <c r="Z23">
        <v>3.5</v>
      </c>
    </row>
    <row r="24" spans="1:26">
      <c r="A24" t="s">
        <v>22</v>
      </c>
      <c r="B24">
        <v>4</v>
      </c>
      <c r="C24">
        <v>4.5</v>
      </c>
      <c r="F24">
        <v>4</v>
      </c>
      <c r="G24">
        <v>3.5</v>
      </c>
      <c r="H24">
        <v>4</v>
      </c>
      <c r="I24">
        <v>5</v>
      </c>
      <c r="J24">
        <v>4</v>
      </c>
      <c r="K24">
        <v>5</v>
      </c>
      <c r="L24">
        <v>4.5</v>
      </c>
      <c r="M24">
        <v>5</v>
      </c>
      <c r="N24">
        <v>4.5</v>
      </c>
      <c r="O24">
        <v>5</v>
      </c>
      <c r="Q24">
        <v>3.5</v>
      </c>
      <c r="R24">
        <v>3.5</v>
      </c>
      <c r="S24">
        <v>3.5</v>
      </c>
      <c r="T24">
        <v>4.5</v>
      </c>
      <c r="U24">
        <v>2.5</v>
      </c>
      <c r="V24">
        <v>4.5</v>
      </c>
      <c r="W24">
        <v>3</v>
      </c>
      <c r="X24">
        <v>4.5</v>
      </c>
      <c r="Y24">
        <v>3.5</v>
      </c>
      <c r="Z24">
        <v>4</v>
      </c>
    </row>
    <row r="25" spans="1:26">
      <c r="A25" t="s">
        <v>23</v>
      </c>
      <c r="B25">
        <v>3</v>
      </c>
      <c r="C25">
        <v>4.5</v>
      </c>
      <c r="E25">
        <v>4.5</v>
      </c>
      <c r="F25">
        <v>3.5</v>
      </c>
      <c r="I25">
        <v>5</v>
      </c>
      <c r="J25">
        <v>2.5</v>
      </c>
      <c r="K25">
        <v>4</v>
      </c>
      <c r="N25">
        <v>2.5</v>
      </c>
      <c r="P25">
        <v>5</v>
      </c>
      <c r="Q25">
        <v>3.5</v>
      </c>
      <c r="R25">
        <v>3</v>
      </c>
      <c r="S25">
        <v>4</v>
      </c>
      <c r="T25">
        <v>4</v>
      </c>
      <c r="U25">
        <v>3</v>
      </c>
      <c r="V25">
        <v>5</v>
      </c>
      <c r="W25">
        <v>3</v>
      </c>
      <c r="Y25">
        <v>3.5</v>
      </c>
      <c r="Z25">
        <v>4</v>
      </c>
    </row>
    <row r="26" spans="1:26">
      <c r="A26" t="s">
        <v>24</v>
      </c>
      <c r="C26">
        <v>3</v>
      </c>
      <c r="D26">
        <v>4</v>
      </c>
      <c r="I26">
        <v>1.5</v>
      </c>
      <c r="J26">
        <v>3.5</v>
      </c>
      <c r="M26">
        <v>4.5</v>
      </c>
      <c r="N26">
        <v>2.5</v>
      </c>
      <c r="O26">
        <v>3</v>
      </c>
      <c r="P26">
        <v>3</v>
      </c>
      <c r="R26">
        <v>3</v>
      </c>
      <c r="S26">
        <v>1.5</v>
      </c>
      <c r="T26">
        <v>4</v>
      </c>
      <c r="U26">
        <v>4</v>
      </c>
      <c r="V26">
        <v>4.5</v>
      </c>
      <c r="Z26">
        <v>4.5</v>
      </c>
    </row>
    <row r="27" spans="1:26">
      <c r="A27" t="s">
        <v>25</v>
      </c>
      <c r="C27">
        <v>5</v>
      </c>
      <c r="I27">
        <v>1</v>
      </c>
      <c r="K27">
        <v>5</v>
      </c>
      <c r="O27">
        <v>5</v>
      </c>
      <c r="P27">
        <v>4</v>
      </c>
      <c r="R27">
        <v>4</v>
      </c>
      <c r="S27">
        <v>3</v>
      </c>
      <c r="T27">
        <v>4</v>
      </c>
      <c r="U27">
        <v>5</v>
      </c>
      <c r="V27">
        <v>2.5</v>
      </c>
      <c r="W27">
        <v>4</v>
      </c>
      <c r="X27">
        <v>4.5</v>
      </c>
      <c r="Y27">
        <v>4.5</v>
      </c>
    </row>
    <row r="28" spans="1:26">
      <c r="A28" t="s">
        <v>26</v>
      </c>
      <c r="C28">
        <v>4</v>
      </c>
      <c r="G28">
        <v>4</v>
      </c>
      <c r="H28">
        <v>5</v>
      </c>
      <c r="I28">
        <v>4.5</v>
      </c>
      <c r="J28">
        <v>4</v>
      </c>
      <c r="M28">
        <v>1</v>
      </c>
      <c r="N28">
        <v>4</v>
      </c>
      <c r="P28">
        <v>4</v>
      </c>
      <c r="Q28">
        <v>3.5</v>
      </c>
      <c r="S28">
        <v>4.5</v>
      </c>
      <c r="U28">
        <v>1.5</v>
      </c>
      <c r="V28">
        <v>4.5</v>
      </c>
      <c r="W28">
        <v>3</v>
      </c>
      <c r="X28">
        <v>4</v>
      </c>
      <c r="Y28">
        <v>2.5</v>
      </c>
      <c r="Z28">
        <v>5</v>
      </c>
    </row>
    <row r="29" spans="1:26">
      <c r="A29" t="s">
        <v>27</v>
      </c>
      <c r="C29">
        <v>5</v>
      </c>
      <c r="F29">
        <v>3</v>
      </c>
      <c r="G29">
        <v>5</v>
      </c>
      <c r="H29">
        <v>4</v>
      </c>
      <c r="I29">
        <v>4.5</v>
      </c>
      <c r="J29">
        <v>4.5</v>
      </c>
      <c r="K29">
        <v>5</v>
      </c>
      <c r="L29">
        <v>5</v>
      </c>
      <c r="M29">
        <v>4</v>
      </c>
      <c r="N29">
        <v>3</v>
      </c>
      <c r="O29">
        <v>5</v>
      </c>
      <c r="P29">
        <v>4</v>
      </c>
      <c r="Q29">
        <v>5</v>
      </c>
      <c r="U29">
        <v>3</v>
      </c>
      <c r="V29">
        <v>4</v>
      </c>
      <c r="W29">
        <v>5</v>
      </c>
      <c r="X29">
        <v>5</v>
      </c>
      <c r="Y29">
        <v>5</v>
      </c>
      <c r="Z29">
        <v>5</v>
      </c>
    </row>
    <row r="30" spans="1:26">
      <c r="A30" t="s">
        <v>28</v>
      </c>
      <c r="C30">
        <v>4</v>
      </c>
      <c r="I30">
        <v>2</v>
      </c>
      <c r="T30">
        <v>3.5</v>
      </c>
      <c r="U30">
        <v>2.5</v>
      </c>
    </row>
    <row r="31" spans="1:26">
      <c r="A31" t="s">
        <v>29</v>
      </c>
      <c r="F31">
        <v>2.5</v>
      </c>
      <c r="I31">
        <v>5</v>
      </c>
      <c r="J31">
        <v>2.5</v>
      </c>
      <c r="K31">
        <v>5</v>
      </c>
      <c r="L31">
        <v>4.5</v>
      </c>
      <c r="M31">
        <v>4</v>
      </c>
      <c r="N31">
        <v>3</v>
      </c>
      <c r="P31">
        <v>3</v>
      </c>
      <c r="Q31">
        <v>2.5</v>
      </c>
      <c r="R31">
        <v>4</v>
      </c>
      <c r="S31">
        <v>2.5</v>
      </c>
      <c r="U31">
        <v>2</v>
      </c>
      <c r="V31">
        <v>4</v>
      </c>
      <c r="Z31">
        <v>3.5</v>
      </c>
    </row>
    <row r="32" spans="1:26">
      <c r="A32" t="s">
        <v>30</v>
      </c>
      <c r="B32">
        <v>5</v>
      </c>
      <c r="C32">
        <v>5</v>
      </c>
      <c r="E32">
        <v>4</v>
      </c>
      <c r="F32">
        <v>4</v>
      </c>
      <c r="G32">
        <v>3.5</v>
      </c>
      <c r="I32">
        <v>5</v>
      </c>
      <c r="J32">
        <v>3.5</v>
      </c>
      <c r="K32">
        <v>4</v>
      </c>
      <c r="L32">
        <v>3</v>
      </c>
      <c r="M32">
        <v>5</v>
      </c>
      <c r="N32">
        <v>4</v>
      </c>
      <c r="O32">
        <v>4</v>
      </c>
      <c r="P32">
        <v>3</v>
      </c>
      <c r="Q32">
        <v>3.5</v>
      </c>
      <c r="R32">
        <v>4.5</v>
      </c>
      <c r="S32">
        <v>4</v>
      </c>
      <c r="U32">
        <v>4</v>
      </c>
      <c r="V32">
        <v>4.5</v>
      </c>
      <c r="Y32">
        <v>4</v>
      </c>
      <c r="Z32">
        <v>3.5</v>
      </c>
    </row>
    <row r="33" spans="1:26">
      <c r="A33" t="s">
        <v>31</v>
      </c>
      <c r="C33">
        <v>5</v>
      </c>
      <c r="G33">
        <v>4.5</v>
      </c>
      <c r="H33">
        <v>4.5</v>
      </c>
      <c r="I33">
        <v>4.5</v>
      </c>
      <c r="J33">
        <v>4.5</v>
      </c>
      <c r="K33">
        <v>5</v>
      </c>
      <c r="M33">
        <v>3</v>
      </c>
      <c r="N33">
        <v>4</v>
      </c>
      <c r="P33">
        <v>4</v>
      </c>
      <c r="Q33">
        <v>4</v>
      </c>
      <c r="R33">
        <v>4.5</v>
      </c>
      <c r="S33">
        <v>1.5</v>
      </c>
      <c r="U33">
        <v>4.5</v>
      </c>
      <c r="V33">
        <v>4.5</v>
      </c>
      <c r="X33">
        <v>4</v>
      </c>
      <c r="Y33">
        <v>4</v>
      </c>
      <c r="Z33">
        <v>5</v>
      </c>
    </row>
    <row r="34" spans="1:26">
      <c r="A34" t="s">
        <v>32</v>
      </c>
      <c r="C34">
        <v>5</v>
      </c>
      <c r="I34">
        <v>4.5</v>
      </c>
      <c r="J34">
        <v>4.5</v>
      </c>
      <c r="K34">
        <v>5</v>
      </c>
      <c r="O34">
        <v>4.5</v>
      </c>
      <c r="Q34">
        <v>5</v>
      </c>
      <c r="U34">
        <v>4</v>
      </c>
      <c r="W34">
        <v>5</v>
      </c>
    </row>
    <row r="35" spans="1:26">
      <c r="A35" t="s">
        <v>33</v>
      </c>
      <c r="C35">
        <v>5</v>
      </c>
      <c r="D35">
        <v>4.5</v>
      </c>
      <c r="E35">
        <v>5</v>
      </c>
      <c r="F35">
        <v>3</v>
      </c>
      <c r="I35">
        <v>1</v>
      </c>
      <c r="J35">
        <v>5</v>
      </c>
      <c r="K35">
        <v>3.5</v>
      </c>
      <c r="L35">
        <v>5</v>
      </c>
      <c r="N35">
        <v>3.5</v>
      </c>
      <c r="O35">
        <v>4.5</v>
      </c>
      <c r="R35">
        <v>4</v>
      </c>
      <c r="S35">
        <v>3</v>
      </c>
      <c r="T35">
        <v>4.5</v>
      </c>
      <c r="U35">
        <v>0.5</v>
      </c>
      <c r="V35">
        <v>4.5</v>
      </c>
      <c r="X35">
        <v>5</v>
      </c>
      <c r="Y35">
        <v>4</v>
      </c>
    </row>
    <row r="36" spans="1:26">
      <c r="A36" t="s">
        <v>34</v>
      </c>
      <c r="B36">
        <v>3.5</v>
      </c>
      <c r="C36">
        <v>3.5</v>
      </c>
      <c r="D36">
        <v>4.5</v>
      </c>
      <c r="F36">
        <v>3.5</v>
      </c>
      <c r="H36">
        <v>4.5</v>
      </c>
      <c r="I36">
        <v>4.5</v>
      </c>
      <c r="J36">
        <v>3</v>
      </c>
      <c r="K36">
        <v>5</v>
      </c>
      <c r="L36">
        <v>4</v>
      </c>
      <c r="P36">
        <v>4</v>
      </c>
      <c r="Q36">
        <v>1.5</v>
      </c>
      <c r="R36">
        <v>3.5</v>
      </c>
      <c r="S36">
        <v>2.5</v>
      </c>
      <c r="T36">
        <v>3.5</v>
      </c>
      <c r="U36">
        <v>4</v>
      </c>
      <c r="V36">
        <v>3.5</v>
      </c>
      <c r="Y36">
        <v>3</v>
      </c>
      <c r="Z36">
        <v>3</v>
      </c>
    </row>
    <row r="37" spans="1:26">
      <c r="A37" t="s">
        <v>35</v>
      </c>
      <c r="B37">
        <v>4.5</v>
      </c>
      <c r="C37">
        <v>5</v>
      </c>
      <c r="F37">
        <v>3.5</v>
      </c>
      <c r="G37">
        <v>4.5</v>
      </c>
      <c r="H37">
        <v>5</v>
      </c>
      <c r="I37">
        <v>5</v>
      </c>
      <c r="J37">
        <v>4</v>
      </c>
      <c r="K37">
        <v>5</v>
      </c>
      <c r="L37">
        <v>4.5</v>
      </c>
      <c r="N37">
        <v>3</v>
      </c>
      <c r="O37">
        <v>5</v>
      </c>
      <c r="P37">
        <v>4</v>
      </c>
      <c r="Q37">
        <v>3.5</v>
      </c>
      <c r="R37">
        <v>3.5</v>
      </c>
      <c r="S37">
        <v>3</v>
      </c>
      <c r="T37">
        <v>4</v>
      </c>
      <c r="U37">
        <v>4</v>
      </c>
      <c r="V37">
        <v>4.5</v>
      </c>
      <c r="Y37">
        <v>2</v>
      </c>
      <c r="Z37">
        <v>3</v>
      </c>
    </row>
    <row r="38" spans="1:26">
      <c r="A38" t="s">
        <v>36</v>
      </c>
      <c r="B38">
        <v>3</v>
      </c>
      <c r="C38">
        <v>5</v>
      </c>
      <c r="E38">
        <v>4</v>
      </c>
      <c r="F38">
        <v>3</v>
      </c>
      <c r="G38">
        <v>3.5</v>
      </c>
      <c r="I38">
        <v>4.5</v>
      </c>
      <c r="J38">
        <v>2.5</v>
      </c>
      <c r="K38">
        <v>5</v>
      </c>
      <c r="L38">
        <v>3.5</v>
      </c>
      <c r="M38">
        <v>5</v>
      </c>
      <c r="N38">
        <v>4</v>
      </c>
      <c r="O38">
        <v>4</v>
      </c>
      <c r="P38">
        <v>5</v>
      </c>
      <c r="Q38">
        <v>4.5</v>
      </c>
      <c r="R38">
        <v>0.5</v>
      </c>
      <c r="S38">
        <v>3</v>
      </c>
      <c r="T38">
        <v>3.5</v>
      </c>
      <c r="U38">
        <v>4.5</v>
      </c>
      <c r="V38">
        <v>4</v>
      </c>
      <c r="W38">
        <v>5</v>
      </c>
      <c r="Y38">
        <v>5</v>
      </c>
      <c r="Z38">
        <v>3</v>
      </c>
    </row>
    <row r="39" spans="1:26">
      <c r="A39" t="s">
        <v>37</v>
      </c>
      <c r="B39">
        <v>1.5</v>
      </c>
      <c r="C39">
        <v>3.5</v>
      </c>
      <c r="F39">
        <v>2.5</v>
      </c>
      <c r="G39">
        <v>1.5</v>
      </c>
      <c r="I39">
        <v>3</v>
      </c>
      <c r="J39">
        <v>3.5</v>
      </c>
      <c r="K39">
        <v>5</v>
      </c>
      <c r="M39">
        <v>4</v>
      </c>
      <c r="N39">
        <v>3</v>
      </c>
      <c r="P39">
        <v>3</v>
      </c>
      <c r="Q39">
        <v>3</v>
      </c>
      <c r="R39">
        <v>2</v>
      </c>
      <c r="S39">
        <v>1.5</v>
      </c>
      <c r="U39">
        <v>4</v>
      </c>
      <c r="V39">
        <v>4</v>
      </c>
    </row>
    <row r="40" spans="1:26">
      <c r="A40" t="s">
        <v>38</v>
      </c>
      <c r="B40">
        <v>2.5</v>
      </c>
      <c r="C40">
        <v>4.5</v>
      </c>
      <c r="H40">
        <v>5</v>
      </c>
      <c r="I40">
        <v>5</v>
      </c>
      <c r="J40">
        <v>5</v>
      </c>
      <c r="K40">
        <v>5</v>
      </c>
      <c r="L40">
        <v>4.5</v>
      </c>
      <c r="M40">
        <v>4.5</v>
      </c>
      <c r="N40">
        <v>3</v>
      </c>
      <c r="P40">
        <v>4</v>
      </c>
      <c r="Q40">
        <v>5</v>
      </c>
      <c r="R40">
        <v>2.5</v>
      </c>
      <c r="U40">
        <v>3.5</v>
      </c>
      <c r="V40">
        <v>5</v>
      </c>
      <c r="Y40">
        <v>4.5</v>
      </c>
      <c r="Z40">
        <v>3</v>
      </c>
    </row>
    <row r="41" spans="1:26">
      <c r="A41" t="s">
        <v>39</v>
      </c>
      <c r="B41">
        <v>4</v>
      </c>
      <c r="C41">
        <v>4.5</v>
      </c>
      <c r="D41">
        <v>5</v>
      </c>
      <c r="E41">
        <v>4</v>
      </c>
      <c r="F41">
        <v>3</v>
      </c>
      <c r="H41">
        <v>4.5</v>
      </c>
      <c r="I41">
        <v>4.5</v>
      </c>
      <c r="J41">
        <v>4</v>
      </c>
      <c r="K41">
        <v>5</v>
      </c>
      <c r="L41">
        <v>5</v>
      </c>
      <c r="M41">
        <v>4</v>
      </c>
      <c r="N41">
        <v>3</v>
      </c>
      <c r="O41">
        <v>5</v>
      </c>
      <c r="P41">
        <v>4</v>
      </c>
      <c r="Q41">
        <v>3.5</v>
      </c>
      <c r="T41">
        <v>4.5</v>
      </c>
      <c r="U41">
        <v>1</v>
      </c>
      <c r="V41">
        <v>4.5</v>
      </c>
      <c r="W41">
        <v>3</v>
      </c>
      <c r="X41">
        <v>5</v>
      </c>
      <c r="Y41">
        <v>3.5</v>
      </c>
      <c r="Z41">
        <v>4</v>
      </c>
    </row>
    <row r="42" spans="1:26">
      <c r="A42" t="s">
        <v>40</v>
      </c>
      <c r="C42">
        <v>2.5</v>
      </c>
      <c r="F42">
        <v>3.5</v>
      </c>
      <c r="I42">
        <v>1.5</v>
      </c>
      <c r="J42">
        <v>4</v>
      </c>
      <c r="K42">
        <v>2.5</v>
      </c>
      <c r="L42">
        <v>3</v>
      </c>
      <c r="N42">
        <v>4</v>
      </c>
      <c r="Q42">
        <v>4.5</v>
      </c>
      <c r="U42">
        <v>3</v>
      </c>
      <c r="V42">
        <v>4</v>
      </c>
      <c r="W42">
        <v>3</v>
      </c>
      <c r="Z42">
        <v>3</v>
      </c>
    </row>
    <row r="43" spans="1:26">
      <c r="A43" t="s">
        <v>41</v>
      </c>
      <c r="C43">
        <v>5</v>
      </c>
      <c r="E43">
        <v>3.5</v>
      </c>
      <c r="F43">
        <v>4.5</v>
      </c>
      <c r="G43">
        <v>4</v>
      </c>
      <c r="I43">
        <v>4.5</v>
      </c>
      <c r="J43">
        <v>4</v>
      </c>
      <c r="K43">
        <v>5</v>
      </c>
      <c r="L43">
        <v>3</v>
      </c>
      <c r="M43">
        <v>4.5</v>
      </c>
      <c r="N43">
        <v>3.5</v>
      </c>
      <c r="O43">
        <v>5</v>
      </c>
      <c r="P43">
        <v>4</v>
      </c>
      <c r="Q43">
        <v>3.5</v>
      </c>
      <c r="R43">
        <v>4.5</v>
      </c>
      <c r="T43">
        <v>5</v>
      </c>
      <c r="U43">
        <v>2</v>
      </c>
      <c r="V43">
        <v>4.5</v>
      </c>
      <c r="W43">
        <v>5</v>
      </c>
      <c r="Z43">
        <v>5</v>
      </c>
    </row>
    <row r="44" spans="1:26">
      <c r="A44" t="s">
        <v>42</v>
      </c>
      <c r="B44">
        <v>4</v>
      </c>
      <c r="C44">
        <v>3</v>
      </c>
      <c r="F44">
        <v>4</v>
      </c>
      <c r="G44">
        <v>3</v>
      </c>
      <c r="I44">
        <v>5</v>
      </c>
      <c r="J44">
        <v>3</v>
      </c>
      <c r="K44">
        <v>5</v>
      </c>
      <c r="L44">
        <v>4.5</v>
      </c>
      <c r="M44">
        <v>3</v>
      </c>
      <c r="N44">
        <v>4</v>
      </c>
      <c r="O44">
        <v>3.5</v>
      </c>
      <c r="P44">
        <v>3</v>
      </c>
      <c r="Q44">
        <v>2.5</v>
      </c>
      <c r="R44">
        <v>1</v>
      </c>
      <c r="S44">
        <v>3</v>
      </c>
      <c r="U44">
        <v>3.5</v>
      </c>
      <c r="X44">
        <v>3.5</v>
      </c>
      <c r="Z44">
        <v>1.5</v>
      </c>
    </row>
    <row r="45" spans="1:26">
      <c r="A45" t="s">
        <v>43</v>
      </c>
      <c r="B45">
        <v>2.5</v>
      </c>
      <c r="C45">
        <v>2</v>
      </c>
      <c r="F45">
        <v>4</v>
      </c>
      <c r="H45">
        <v>4.5</v>
      </c>
      <c r="I45">
        <v>4.5</v>
      </c>
      <c r="J45">
        <v>3</v>
      </c>
      <c r="K45">
        <v>4</v>
      </c>
      <c r="L45">
        <v>4.5</v>
      </c>
      <c r="M45">
        <v>3</v>
      </c>
      <c r="N45">
        <v>3.5</v>
      </c>
      <c r="P45">
        <v>2</v>
      </c>
      <c r="Q45">
        <v>3</v>
      </c>
      <c r="R45">
        <v>1</v>
      </c>
      <c r="S45">
        <v>3.5</v>
      </c>
      <c r="T45">
        <v>3.5</v>
      </c>
      <c r="U45">
        <v>3</v>
      </c>
      <c r="V45">
        <v>4.5</v>
      </c>
      <c r="W45">
        <v>2.5</v>
      </c>
      <c r="X45">
        <v>4</v>
      </c>
      <c r="Z45">
        <v>1.5</v>
      </c>
    </row>
    <row r="46" spans="1:26">
      <c r="A46" t="s">
        <v>44</v>
      </c>
      <c r="B46">
        <v>3.5</v>
      </c>
      <c r="C46">
        <v>5</v>
      </c>
      <c r="G46">
        <v>4.5</v>
      </c>
      <c r="H46">
        <v>5</v>
      </c>
      <c r="I46">
        <v>5</v>
      </c>
      <c r="J46">
        <v>4.5</v>
      </c>
      <c r="K46">
        <v>5</v>
      </c>
      <c r="M46">
        <v>4</v>
      </c>
      <c r="N46">
        <v>4</v>
      </c>
      <c r="P46">
        <v>4</v>
      </c>
      <c r="Q46">
        <v>4</v>
      </c>
      <c r="S46">
        <v>4</v>
      </c>
      <c r="T46">
        <v>3.5</v>
      </c>
      <c r="U46">
        <v>1.5</v>
      </c>
      <c r="V46">
        <v>5</v>
      </c>
      <c r="Z46">
        <v>3</v>
      </c>
    </row>
    <row r="47" spans="1:26">
      <c r="A47" t="s">
        <v>45</v>
      </c>
      <c r="G47">
        <v>2.5</v>
      </c>
      <c r="H47">
        <v>4</v>
      </c>
      <c r="I47">
        <v>5</v>
      </c>
      <c r="J47">
        <v>4.5</v>
      </c>
      <c r="K47">
        <v>4</v>
      </c>
      <c r="M47">
        <v>2</v>
      </c>
      <c r="Q47">
        <v>4.5</v>
      </c>
      <c r="S47">
        <v>4</v>
      </c>
      <c r="U47">
        <v>2.5</v>
      </c>
      <c r="Z47">
        <v>3</v>
      </c>
    </row>
    <row r="48" spans="1:26">
      <c r="A48" t="s">
        <v>46</v>
      </c>
      <c r="C48">
        <v>5</v>
      </c>
      <c r="D48">
        <v>5</v>
      </c>
      <c r="F48">
        <v>3.5</v>
      </c>
      <c r="G48">
        <v>4</v>
      </c>
      <c r="H48">
        <v>5</v>
      </c>
      <c r="I48">
        <v>1</v>
      </c>
      <c r="J48">
        <v>3.5</v>
      </c>
      <c r="M48">
        <v>3.5</v>
      </c>
      <c r="O48">
        <v>5</v>
      </c>
      <c r="R48">
        <v>3.5</v>
      </c>
      <c r="S48">
        <v>4</v>
      </c>
      <c r="T48">
        <v>4</v>
      </c>
      <c r="U48">
        <v>3.5</v>
      </c>
      <c r="Z48">
        <v>5</v>
      </c>
    </row>
    <row r="49" spans="1:26">
      <c r="A49" t="s">
        <v>47</v>
      </c>
      <c r="B49">
        <v>4</v>
      </c>
      <c r="C49">
        <v>4</v>
      </c>
      <c r="D49">
        <v>4.5</v>
      </c>
      <c r="F49">
        <v>2</v>
      </c>
      <c r="G49">
        <v>3.5</v>
      </c>
      <c r="H49">
        <v>3.5</v>
      </c>
      <c r="I49">
        <v>3</v>
      </c>
      <c r="J49">
        <v>4</v>
      </c>
      <c r="K49">
        <v>5</v>
      </c>
      <c r="L49">
        <v>3.5</v>
      </c>
      <c r="M49">
        <v>4.5</v>
      </c>
      <c r="N49">
        <v>4</v>
      </c>
      <c r="P49">
        <v>4</v>
      </c>
      <c r="Q49">
        <v>4.5</v>
      </c>
      <c r="S49">
        <v>3</v>
      </c>
      <c r="T49">
        <v>3.5</v>
      </c>
      <c r="U49">
        <v>3.5</v>
      </c>
      <c r="V49">
        <v>4.5</v>
      </c>
      <c r="W49">
        <v>3</v>
      </c>
      <c r="X49">
        <v>5</v>
      </c>
      <c r="Z49">
        <v>4</v>
      </c>
    </row>
    <row r="50" spans="1:26">
      <c r="A50" t="s">
        <v>48</v>
      </c>
      <c r="C50">
        <v>4.5</v>
      </c>
      <c r="F50">
        <v>3</v>
      </c>
      <c r="H50">
        <v>4.5</v>
      </c>
      <c r="I50">
        <v>1.5</v>
      </c>
      <c r="J50">
        <v>4</v>
      </c>
      <c r="K50">
        <v>5</v>
      </c>
      <c r="N50">
        <v>3.5</v>
      </c>
      <c r="O50">
        <v>5</v>
      </c>
      <c r="Q50">
        <v>4.5</v>
      </c>
      <c r="R50">
        <v>2</v>
      </c>
      <c r="S50">
        <v>3.5</v>
      </c>
      <c r="T50">
        <v>3.5</v>
      </c>
      <c r="U50">
        <v>3</v>
      </c>
      <c r="V50">
        <v>4.5</v>
      </c>
      <c r="Z50">
        <v>0.5</v>
      </c>
    </row>
    <row r="51" spans="1:26">
      <c r="A51" t="s">
        <v>49</v>
      </c>
      <c r="B51">
        <v>4</v>
      </c>
      <c r="C51">
        <v>4.5</v>
      </c>
      <c r="F51">
        <v>3</v>
      </c>
      <c r="G51">
        <v>2.5</v>
      </c>
      <c r="H51">
        <v>3.5</v>
      </c>
      <c r="J51">
        <v>3.5</v>
      </c>
      <c r="K51">
        <v>5</v>
      </c>
      <c r="M51">
        <v>4.5</v>
      </c>
      <c r="N51">
        <v>4</v>
      </c>
      <c r="O51">
        <v>4</v>
      </c>
      <c r="P51">
        <v>4</v>
      </c>
      <c r="Q51">
        <v>3</v>
      </c>
      <c r="R51">
        <v>1.5</v>
      </c>
      <c r="S51">
        <v>3</v>
      </c>
      <c r="T51">
        <v>3.5</v>
      </c>
      <c r="U51">
        <v>1.5</v>
      </c>
      <c r="V51">
        <v>3.5</v>
      </c>
      <c r="Y51">
        <v>2</v>
      </c>
      <c r="Z51">
        <v>3</v>
      </c>
    </row>
    <row r="52" spans="1:26">
      <c r="A52" t="s">
        <v>50</v>
      </c>
      <c r="B52">
        <v>4.5</v>
      </c>
      <c r="C52">
        <v>5</v>
      </c>
      <c r="D52">
        <v>5</v>
      </c>
      <c r="E52">
        <v>5</v>
      </c>
      <c r="F52">
        <v>5</v>
      </c>
      <c r="G52">
        <v>4</v>
      </c>
      <c r="H52">
        <v>5</v>
      </c>
      <c r="I52">
        <v>5</v>
      </c>
      <c r="J52">
        <v>3.5</v>
      </c>
      <c r="K52">
        <v>3.5</v>
      </c>
      <c r="L52">
        <v>4</v>
      </c>
      <c r="N52">
        <v>4</v>
      </c>
      <c r="O52">
        <v>4.5</v>
      </c>
      <c r="P52">
        <v>5</v>
      </c>
      <c r="Q52">
        <v>3.5</v>
      </c>
      <c r="R52">
        <v>5</v>
      </c>
      <c r="S52">
        <v>4</v>
      </c>
      <c r="T52">
        <v>4.5</v>
      </c>
      <c r="U52">
        <v>4.5</v>
      </c>
      <c r="V52">
        <v>4</v>
      </c>
      <c r="W52">
        <v>3</v>
      </c>
      <c r="X52">
        <v>5</v>
      </c>
      <c r="Y52">
        <v>4.5</v>
      </c>
      <c r="Z52">
        <v>4</v>
      </c>
    </row>
    <row r="53" spans="1:26">
      <c r="A53" t="s">
        <v>51</v>
      </c>
      <c r="B53">
        <v>4</v>
      </c>
      <c r="C53">
        <v>4</v>
      </c>
      <c r="D53">
        <v>4.5</v>
      </c>
      <c r="E53">
        <v>5</v>
      </c>
      <c r="F53">
        <v>2.5</v>
      </c>
      <c r="G53">
        <v>2.5</v>
      </c>
      <c r="H53">
        <v>5</v>
      </c>
      <c r="I53">
        <v>5</v>
      </c>
      <c r="J53">
        <v>4</v>
      </c>
      <c r="K53">
        <v>3</v>
      </c>
      <c r="L53">
        <v>4</v>
      </c>
      <c r="N53">
        <v>2.5</v>
      </c>
      <c r="O53">
        <v>3.5</v>
      </c>
      <c r="P53">
        <v>5</v>
      </c>
      <c r="Q53">
        <v>4</v>
      </c>
      <c r="R53">
        <v>3</v>
      </c>
      <c r="S53">
        <v>2</v>
      </c>
      <c r="T53">
        <v>3</v>
      </c>
      <c r="U53">
        <v>2.5</v>
      </c>
      <c r="V53">
        <v>5</v>
      </c>
      <c r="W53">
        <v>3</v>
      </c>
      <c r="X53">
        <v>4</v>
      </c>
      <c r="Y53">
        <v>1.5</v>
      </c>
      <c r="Z53">
        <v>3.5</v>
      </c>
    </row>
    <row r="54" spans="1:26">
      <c r="A54" t="s">
        <v>52</v>
      </c>
      <c r="B54">
        <v>3</v>
      </c>
      <c r="C54">
        <v>4.5</v>
      </c>
      <c r="D54">
        <v>5</v>
      </c>
      <c r="E54">
        <v>3</v>
      </c>
      <c r="F54">
        <v>4</v>
      </c>
      <c r="G54">
        <v>3</v>
      </c>
      <c r="H54">
        <v>4.5</v>
      </c>
      <c r="I54">
        <v>1.5</v>
      </c>
      <c r="J54">
        <v>3.5</v>
      </c>
      <c r="K54">
        <v>5</v>
      </c>
      <c r="L54">
        <v>3.5</v>
      </c>
      <c r="M54">
        <v>4</v>
      </c>
      <c r="N54">
        <v>2.5</v>
      </c>
      <c r="O54">
        <v>3</v>
      </c>
      <c r="P54">
        <v>2</v>
      </c>
      <c r="Q54">
        <v>3</v>
      </c>
      <c r="R54">
        <v>4.5</v>
      </c>
      <c r="S54">
        <v>4</v>
      </c>
      <c r="T54">
        <v>3.5</v>
      </c>
      <c r="U54">
        <v>2</v>
      </c>
      <c r="V54">
        <v>4.5</v>
      </c>
      <c r="X54">
        <v>4</v>
      </c>
      <c r="Y54">
        <v>4.5</v>
      </c>
      <c r="Z54">
        <v>2.5</v>
      </c>
    </row>
    <row r="55" spans="1:26">
      <c r="A55" t="s">
        <v>53</v>
      </c>
      <c r="C55">
        <v>4</v>
      </c>
      <c r="D55">
        <v>5</v>
      </c>
      <c r="G55">
        <v>4</v>
      </c>
      <c r="H55">
        <v>4.5</v>
      </c>
      <c r="I55">
        <v>2.5</v>
      </c>
      <c r="J55">
        <v>4.5</v>
      </c>
      <c r="K55">
        <v>5</v>
      </c>
      <c r="L55">
        <v>4</v>
      </c>
      <c r="N55">
        <v>4</v>
      </c>
      <c r="T55">
        <v>3.5</v>
      </c>
      <c r="U55">
        <v>4</v>
      </c>
      <c r="V55">
        <v>5</v>
      </c>
      <c r="Y55">
        <v>5</v>
      </c>
      <c r="Z55">
        <v>3</v>
      </c>
    </row>
    <row r="56" spans="1:26">
      <c r="A56" t="s">
        <v>54</v>
      </c>
      <c r="B56">
        <v>3.5</v>
      </c>
      <c r="C56">
        <v>4.5</v>
      </c>
      <c r="E56">
        <v>3</v>
      </c>
      <c r="F56">
        <v>4</v>
      </c>
      <c r="G56">
        <v>4</v>
      </c>
      <c r="I56">
        <v>5</v>
      </c>
      <c r="J56">
        <v>3.5</v>
      </c>
      <c r="K56">
        <v>5</v>
      </c>
      <c r="M56">
        <v>5</v>
      </c>
      <c r="N56">
        <v>4.5</v>
      </c>
      <c r="Q56">
        <v>4</v>
      </c>
      <c r="R56">
        <v>4</v>
      </c>
      <c r="T56">
        <v>4</v>
      </c>
      <c r="U56">
        <v>3</v>
      </c>
      <c r="V56">
        <v>3.5</v>
      </c>
    </row>
    <row r="57" spans="1:26">
      <c r="A57" t="s">
        <v>55</v>
      </c>
      <c r="C57">
        <v>4.5</v>
      </c>
      <c r="G57">
        <v>3</v>
      </c>
      <c r="I57">
        <v>3</v>
      </c>
      <c r="K57">
        <v>5</v>
      </c>
      <c r="O57">
        <v>5</v>
      </c>
      <c r="P57">
        <v>5</v>
      </c>
      <c r="R57">
        <v>3.5</v>
      </c>
      <c r="U57">
        <v>2.5</v>
      </c>
      <c r="V57">
        <v>4</v>
      </c>
      <c r="W57">
        <v>4</v>
      </c>
    </row>
    <row r="58" spans="1:26">
      <c r="A58" t="s">
        <v>56</v>
      </c>
      <c r="C58">
        <v>4</v>
      </c>
      <c r="G58">
        <v>2.5</v>
      </c>
      <c r="H58">
        <v>4.5</v>
      </c>
      <c r="I58">
        <v>3</v>
      </c>
      <c r="J58">
        <v>4</v>
      </c>
      <c r="K58">
        <v>2.5</v>
      </c>
      <c r="N58">
        <v>3</v>
      </c>
      <c r="Q58">
        <v>3.5</v>
      </c>
      <c r="S58">
        <v>4.5</v>
      </c>
      <c r="T58">
        <v>3.5</v>
      </c>
      <c r="U58">
        <v>0.5</v>
      </c>
    </row>
    <row r="59" spans="1:26">
      <c r="A59" t="s">
        <v>57</v>
      </c>
      <c r="C59">
        <v>4</v>
      </c>
      <c r="D59">
        <v>5</v>
      </c>
      <c r="E59">
        <v>4</v>
      </c>
      <c r="F59">
        <v>4</v>
      </c>
      <c r="G59">
        <v>3</v>
      </c>
      <c r="I59">
        <v>5</v>
      </c>
      <c r="J59">
        <v>3.5</v>
      </c>
      <c r="K59">
        <v>0.5</v>
      </c>
      <c r="L59">
        <v>4</v>
      </c>
      <c r="M59">
        <v>4.5</v>
      </c>
      <c r="N59">
        <v>5</v>
      </c>
      <c r="P59">
        <v>4</v>
      </c>
      <c r="Q59">
        <v>3</v>
      </c>
      <c r="S59">
        <v>3.5</v>
      </c>
      <c r="T59">
        <v>2</v>
      </c>
      <c r="U59">
        <v>0.5</v>
      </c>
      <c r="V59">
        <v>5</v>
      </c>
      <c r="W59">
        <v>3</v>
      </c>
    </row>
    <row r="60" spans="1:26">
      <c r="A60" t="s">
        <v>58</v>
      </c>
      <c r="B60">
        <v>3</v>
      </c>
      <c r="C60">
        <v>3.5</v>
      </c>
      <c r="D60">
        <v>5</v>
      </c>
      <c r="E60">
        <v>3</v>
      </c>
      <c r="F60">
        <v>4.5</v>
      </c>
      <c r="G60">
        <v>3.5</v>
      </c>
      <c r="I60">
        <v>5</v>
      </c>
      <c r="J60">
        <v>3</v>
      </c>
      <c r="K60">
        <v>0.5</v>
      </c>
      <c r="L60">
        <v>4.5</v>
      </c>
      <c r="M60">
        <v>4</v>
      </c>
      <c r="N60">
        <v>5</v>
      </c>
      <c r="O60">
        <v>4</v>
      </c>
      <c r="P60">
        <v>3</v>
      </c>
      <c r="Q60">
        <v>4</v>
      </c>
      <c r="R60">
        <v>0.5</v>
      </c>
      <c r="S60">
        <v>3</v>
      </c>
      <c r="T60">
        <v>2</v>
      </c>
      <c r="U60">
        <v>0.5</v>
      </c>
      <c r="V60">
        <v>2.5</v>
      </c>
    </row>
    <row r="61" spans="1:26">
      <c r="A61" t="s">
        <v>59</v>
      </c>
      <c r="C61">
        <v>4</v>
      </c>
      <c r="E61">
        <v>3</v>
      </c>
      <c r="F61">
        <v>5</v>
      </c>
      <c r="G61">
        <v>5</v>
      </c>
      <c r="H61">
        <v>4.5</v>
      </c>
      <c r="I61">
        <v>1</v>
      </c>
      <c r="J61">
        <v>4.5</v>
      </c>
      <c r="K61">
        <v>5</v>
      </c>
      <c r="L61">
        <v>3.5</v>
      </c>
      <c r="M61">
        <v>4</v>
      </c>
      <c r="N61">
        <v>4.5</v>
      </c>
      <c r="O61">
        <v>5</v>
      </c>
      <c r="P61">
        <v>5</v>
      </c>
      <c r="Q61">
        <v>4.5</v>
      </c>
      <c r="R61">
        <v>3</v>
      </c>
      <c r="S61">
        <v>3</v>
      </c>
      <c r="T61">
        <v>4.5</v>
      </c>
      <c r="U61">
        <v>4.5</v>
      </c>
      <c r="V61">
        <v>3.5</v>
      </c>
      <c r="W61">
        <v>5</v>
      </c>
      <c r="Y61">
        <v>4</v>
      </c>
      <c r="Z61">
        <v>3</v>
      </c>
    </row>
    <row r="62" spans="1:26">
      <c r="A62" t="s">
        <v>60</v>
      </c>
      <c r="C62">
        <v>4</v>
      </c>
      <c r="F62">
        <v>4</v>
      </c>
      <c r="G62">
        <v>4</v>
      </c>
      <c r="I62">
        <v>3</v>
      </c>
      <c r="J62">
        <v>4.5</v>
      </c>
      <c r="K62">
        <v>5</v>
      </c>
      <c r="M62">
        <v>3.5</v>
      </c>
      <c r="N62">
        <v>3</v>
      </c>
      <c r="P62">
        <v>4</v>
      </c>
      <c r="Q62">
        <v>3.5</v>
      </c>
      <c r="R62">
        <v>4</v>
      </c>
      <c r="S62">
        <v>4</v>
      </c>
      <c r="U62">
        <v>3</v>
      </c>
      <c r="Y62">
        <v>3</v>
      </c>
      <c r="Z62">
        <v>4.5</v>
      </c>
    </row>
    <row r="63" spans="1:26">
      <c r="A63" t="s">
        <v>61</v>
      </c>
      <c r="C63">
        <v>4</v>
      </c>
      <c r="D63">
        <v>5</v>
      </c>
      <c r="E63">
        <v>4</v>
      </c>
      <c r="F63">
        <v>5</v>
      </c>
      <c r="G63">
        <v>4</v>
      </c>
      <c r="H63">
        <v>4.5</v>
      </c>
      <c r="I63">
        <v>2</v>
      </c>
      <c r="J63">
        <v>3.5</v>
      </c>
      <c r="K63">
        <v>3.5</v>
      </c>
      <c r="L63">
        <v>3</v>
      </c>
      <c r="M63">
        <v>2.5</v>
      </c>
      <c r="N63">
        <v>3</v>
      </c>
      <c r="O63">
        <v>4.5</v>
      </c>
      <c r="P63">
        <v>3</v>
      </c>
      <c r="R63">
        <v>4.5</v>
      </c>
      <c r="U63">
        <v>4.5</v>
      </c>
      <c r="V63">
        <v>3.5</v>
      </c>
      <c r="W63">
        <v>2.5</v>
      </c>
      <c r="Y63">
        <v>3.5</v>
      </c>
      <c r="Z63">
        <v>3.5</v>
      </c>
    </row>
    <row r="64" spans="1:26">
      <c r="A64" t="s">
        <v>62</v>
      </c>
      <c r="C64">
        <v>3.5</v>
      </c>
      <c r="I64">
        <v>5</v>
      </c>
      <c r="J64">
        <v>4</v>
      </c>
      <c r="M64">
        <v>1.5</v>
      </c>
      <c r="N64">
        <v>2.5</v>
      </c>
      <c r="U64">
        <v>3</v>
      </c>
      <c r="V64">
        <v>5</v>
      </c>
    </row>
    <row r="65" spans="1:26">
      <c r="A65" t="s">
        <v>63</v>
      </c>
      <c r="C65">
        <v>5</v>
      </c>
      <c r="F65">
        <v>2.5</v>
      </c>
      <c r="G65">
        <v>4</v>
      </c>
      <c r="I65">
        <v>2</v>
      </c>
      <c r="J65">
        <v>3.5</v>
      </c>
      <c r="K65">
        <v>5</v>
      </c>
      <c r="M65">
        <v>3</v>
      </c>
      <c r="N65">
        <v>4</v>
      </c>
      <c r="Q65">
        <v>3.5</v>
      </c>
      <c r="S65">
        <v>2.5</v>
      </c>
      <c r="T65">
        <v>3.5</v>
      </c>
      <c r="U65">
        <v>2</v>
      </c>
      <c r="Y65">
        <v>1.5</v>
      </c>
      <c r="Z65">
        <v>2</v>
      </c>
    </row>
    <row r="66" spans="1:26">
      <c r="A66" t="s">
        <v>64</v>
      </c>
      <c r="C66">
        <v>5</v>
      </c>
      <c r="D66">
        <v>5</v>
      </c>
      <c r="E66">
        <v>4</v>
      </c>
      <c r="G66">
        <v>4.5</v>
      </c>
      <c r="I66">
        <v>1</v>
      </c>
      <c r="J66">
        <v>4.5</v>
      </c>
      <c r="K66">
        <v>5</v>
      </c>
      <c r="N66">
        <v>4</v>
      </c>
      <c r="P66">
        <v>3</v>
      </c>
      <c r="R66">
        <v>5</v>
      </c>
      <c r="U66">
        <v>4.5</v>
      </c>
      <c r="W66">
        <v>2</v>
      </c>
      <c r="X66">
        <v>5</v>
      </c>
      <c r="Y66">
        <v>4</v>
      </c>
      <c r="Z66">
        <v>4.5</v>
      </c>
    </row>
    <row r="67" spans="1:26">
      <c r="A67" t="s">
        <v>65</v>
      </c>
      <c r="C67">
        <v>4.5</v>
      </c>
      <c r="D67">
        <v>5</v>
      </c>
      <c r="E67">
        <v>3</v>
      </c>
      <c r="F67">
        <v>5</v>
      </c>
      <c r="G67">
        <v>4</v>
      </c>
      <c r="H67">
        <v>5</v>
      </c>
      <c r="I67">
        <v>5</v>
      </c>
      <c r="J67">
        <v>3.5</v>
      </c>
      <c r="K67">
        <v>1.5</v>
      </c>
      <c r="L67">
        <v>4.5</v>
      </c>
      <c r="M67">
        <v>3</v>
      </c>
      <c r="N67">
        <v>5</v>
      </c>
      <c r="O67">
        <v>3.5</v>
      </c>
      <c r="P67">
        <v>3</v>
      </c>
      <c r="Q67">
        <v>4.5</v>
      </c>
      <c r="R67">
        <v>2</v>
      </c>
      <c r="S67">
        <v>3.5</v>
      </c>
      <c r="T67">
        <v>3.5</v>
      </c>
      <c r="U67">
        <v>3</v>
      </c>
      <c r="V67">
        <v>3</v>
      </c>
      <c r="X67">
        <v>4</v>
      </c>
      <c r="Y67">
        <v>4</v>
      </c>
      <c r="Z67">
        <v>4</v>
      </c>
    </row>
    <row r="68" spans="1:26">
      <c r="A68" t="s">
        <v>66</v>
      </c>
      <c r="C68">
        <v>4</v>
      </c>
      <c r="D68">
        <v>5</v>
      </c>
      <c r="E68">
        <v>4</v>
      </c>
      <c r="F68">
        <v>3.5</v>
      </c>
      <c r="G68">
        <v>3.5</v>
      </c>
      <c r="H68">
        <v>5</v>
      </c>
      <c r="I68">
        <v>4.5</v>
      </c>
      <c r="J68">
        <v>3.5</v>
      </c>
      <c r="L68">
        <v>4.5</v>
      </c>
      <c r="M68">
        <v>3</v>
      </c>
      <c r="N68">
        <v>4</v>
      </c>
      <c r="P68">
        <v>3</v>
      </c>
      <c r="Q68">
        <v>4</v>
      </c>
      <c r="R68">
        <v>1.5</v>
      </c>
      <c r="S68">
        <v>1.5</v>
      </c>
      <c r="U68">
        <v>3</v>
      </c>
      <c r="X68">
        <v>3.5</v>
      </c>
      <c r="Z68">
        <v>3.5</v>
      </c>
    </row>
    <row r="69" spans="1:26">
      <c r="A69" t="s">
        <v>67</v>
      </c>
      <c r="C69">
        <v>5</v>
      </c>
      <c r="E69">
        <v>2.5</v>
      </c>
      <c r="F69">
        <v>3</v>
      </c>
      <c r="G69">
        <v>3</v>
      </c>
      <c r="I69">
        <v>1.5</v>
      </c>
      <c r="J69">
        <v>3.5</v>
      </c>
      <c r="K69">
        <v>3</v>
      </c>
      <c r="M69">
        <v>4</v>
      </c>
      <c r="N69">
        <v>3</v>
      </c>
      <c r="Q69">
        <v>3.5</v>
      </c>
      <c r="S69">
        <v>2.5</v>
      </c>
      <c r="T69">
        <v>3.5</v>
      </c>
      <c r="U69">
        <v>2</v>
      </c>
      <c r="V69">
        <v>5</v>
      </c>
      <c r="X69">
        <v>4</v>
      </c>
    </row>
    <row r="70" spans="1:26">
      <c r="A70" t="s">
        <v>68</v>
      </c>
      <c r="C70">
        <v>2.5</v>
      </c>
      <c r="F70">
        <v>3.5</v>
      </c>
      <c r="G70">
        <v>3</v>
      </c>
      <c r="H70">
        <v>4.5</v>
      </c>
      <c r="I70">
        <v>2</v>
      </c>
      <c r="J70">
        <v>3</v>
      </c>
      <c r="K70">
        <v>4</v>
      </c>
      <c r="M70">
        <v>2</v>
      </c>
      <c r="P70">
        <v>1</v>
      </c>
      <c r="Q70">
        <v>2.5</v>
      </c>
      <c r="R70">
        <v>2.5</v>
      </c>
      <c r="S70">
        <v>2.5</v>
      </c>
      <c r="T70">
        <v>4</v>
      </c>
      <c r="U70">
        <v>2.5</v>
      </c>
      <c r="V70">
        <v>4.5</v>
      </c>
      <c r="X70">
        <v>5</v>
      </c>
      <c r="Y70">
        <v>3.5</v>
      </c>
      <c r="Z70">
        <v>2.5</v>
      </c>
    </row>
    <row r="71" spans="1:26">
      <c r="A71" t="s">
        <v>69</v>
      </c>
      <c r="C71">
        <v>4</v>
      </c>
      <c r="F71">
        <v>3.5</v>
      </c>
      <c r="G71">
        <v>5</v>
      </c>
      <c r="H71">
        <v>4.5</v>
      </c>
      <c r="I71">
        <v>4.5</v>
      </c>
      <c r="J71">
        <v>4.5</v>
      </c>
      <c r="K71">
        <v>3.5</v>
      </c>
      <c r="L71">
        <v>5</v>
      </c>
      <c r="M71">
        <v>3.5</v>
      </c>
      <c r="N71">
        <v>5</v>
      </c>
      <c r="O71">
        <v>5</v>
      </c>
      <c r="P71">
        <v>2</v>
      </c>
      <c r="Q71">
        <v>4</v>
      </c>
      <c r="R71">
        <v>2</v>
      </c>
      <c r="U71">
        <v>3.5</v>
      </c>
      <c r="V71">
        <v>4</v>
      </c>
      <c r="W71">
        <v>5</v>
      </c>
      <c r="X71">
        <v>4</v>
      </c>
      <c r="Y71">
        <v>3</v>
      </c>
      <c r="Z71">
        <v>3.5</v>
      </c>
    </row>
    <row r="72" spans="1:26">
      <c r="A72" t="s">
        <v>70</v>
      </c>
      <c r="B72">
        <v>4</v>
      </c>
      <c r="C72">
        <v>5</v>
      </c>
      <c r="D72">
        <v>5</v>
      </c>
      <c r="F72">
        <v>3</v>
      </c>
      <c r="G72">
        <v>4</v>
      </c>
      <c r="H72">
        <v>3.5</v>
      </c>
      <c r="I72">
        <v>5</v>
      </c>
      <c r="J72">
        <v>4.5</v>
      </c>
      <c r="K72">
        <v>4</v>
      </c>
      <c r="L72">
        <v>4</v>
      </c>
      <c r="O72">
        <v>4.5</v>
      </c>
      <c r="Q72">
        <v>4.5</v>
      </c>
      <c r="R72">
        <v>5</v>
      </c>
      <c r="S72">
        <v>4</v>
      </c>
      <c r="T72">
        <v>3.5</v>
      </c>
      <c r="U72">
        <v>3.5</v>
      </c>
      <c r="W72">
        <v>3</v>
      </c>
      <c r="Z72">
        <v>3</v>
      </c>
    </row>
    <row r="73" spans="1:26">
      <c r="A73" t="s">
        <v>71</v>
      </c>
      <c r="B73">
        <v>4.5</v>
      </c>
      <c r="C73">
        <v>4</v>
      </c>
      <c r="D73">
        <v>4</v>
      </c>
      <c r="H73">
        <v>4.5</v>
      </c>
      <c r="I73">
        <v>4.5</v>
      </c>
      <c r="J73">
        <v>3.5</v>
      </c>
      <c r="K73">
        <v>3.5</v>
      </c>
      <c r="L73">
        <v>3.5</v>
      </c>
      <c r="P73">
        <v>4</v>
      </c>
      <c r="Q73">
        <v>2.5</v>
      </c>
      <c r="R73">
        <v>2</v>
      </c>
      <c r="S73">
        <v>4</v>
      </c>
      <c r="T73">
        <v>4</v>
      </c>
      <c r="U73">
        <v>2.5</v>
      </c>
      <c r="V73">
        <v>4</v>
      </c>
      <c r="X73">
        <v>4</v>
      </c>
      <c r="Y73">
        <v>2</v>
      </c>
      <c r="Z73">
        <v>4</v>
      </c>
    </row>
    <row r="74" spans="1:26">
      <c r="A74" t="s">
        <v>72</v>
      </c>
      <c r="B74">
        <v>4</v>
      </c>
      <c r="C74">
        <v>3.5</v>
      </c>
      <c r="D74">
        <v>4</v>
      </c>
      <c r="H74">
        <v>4</v>
      </c>
      <c r="I74">
        <v>4.5</v>
      </c>
      <c r="J74">
        <v>3</v>
      </c>
      <c r="K74">
        <v>5</v>
      </c>
      <c r="L74">
        <v>4.5</v>
      </c>
      <c r="N74">
        <v>3.5</v>
      </c>
      <c r="P74">
        <v>4</v>
      </c>
      <c r="Q74">
        <v>3</v>
      </c>
      <c r="S74">
        <v>3</v>
      </c>
      <c r="T74">
        <v>3.5</v>
      </c>
      <c r="U74">
        <v>2</v>
      </c>
      <c r="V74">
        <v>4</v>
      </c>
      <c r="X74">
        <v>4</v>
      </c>
      <c r="Y74">
        <v>2.5</v>
      </c>
      <c r="Z74">
        <v>3.5</v>
      </c>
    </row>
    <row r="75" spans="1:26">
      <c r="A75" t="s">
        <v>73</v>
      </c>
      <c r="C75">
        <v>5</v>
      </c>
      <c r="E75">
        <v>3.5</v>
      </c>
      <c r="F75">
        <v>3</v>
      </c>
      <c r="G75">
        <v>4</v>
      </c>
      <c r="I75">
        <v>5</v>
      </c>
      <c r="J75">
        <v>4</v>
      </c>
      <c r="K75">
        <v>5</v>
      </c>
      <c r="L75">
        <v>3.5</v>
      </c>
      <c r="M75">
        <v>5</v>
      </c>
      <c r="N75">
        <v>5</v>
      </c>
      <c r="P75">
        <v>4</v>
      </c>
      <c r="R75">
        <v>5</v>
      </c>
      <c r="U75">
        <v>2</v>
      </c>
      <c r="V75">
        <v>5</v>
      </c>
      <c r="W75">
        <v>4.5</v>
      </c>
      <c r="X75">
        <v>4</v>
      </c>
    </row>
    <row r="76" spans="1:26">
      <c r="A76" t="s">
        <v>74</v>
      </c>
      <c r="F76">
        <v>5</v>
      </c>
      <c r="I76">
        <v>2</v>
      </c>
      <c r="J76">
        <v>3</v>
      </c>
      <c r="K76">
        <v>3</v>
      </c>
      <c r="L76">
        <v>4</v>
      </c>
      <c r="N76">
        <v>4</v>
      </c>
      <c r="P76">
        <v>4</v>
      </c>
      <c r="Q76">
        <v>3.5</v>
      </c>
      <c r="R76">
        <v>5</v>
      </c>
      <c r="S76">
        <v>5</v>
      </c>
      <c r="T76">
        <v>4</v>
      </c>
      <c r="U76">
        <v>3.5</v>
      </c>
      <c r="V76">
        <v>5</v>
      </c>
      <c r="W76">
        <v>2</v>
      </c>
      <c r="Z76">
        <v>3.5</v>
      </c>
    </row>
    <row r="77" spans="1:26">
      <c r="A77" t="s">
        <v>75</v>
      </c>
      <c r="C77">
        <v>2</v>
      </c>
      <c r="F77">
        <v>3.5</v>
      </c>
      <c r="G77">
        <v>3.5</v>
      </c>
      <c r="H77">
        <v>5</v>
      </c>
      <c r="I77">
        <v>1</v>
      </c>
      <c r="J77">
        <v>3</v>
      </c>
      <c r="K77">
        <v>5</v>
      </c>
      <c r="M77">
        <v>4</v>
      </c>
      <c r="N77">
        <v>4</v>
      </c>
      <c r="Q77">
        <v>3</v>
      </c>
      <c r="T77">
        <v>4</v>
      </c>
      <c r="U77">
        <v>2</v>
      </c>
      <c r="Z77">
        <v>2</v>
      </c>
    </row>
    <row r="78" spans="1:26">
      <c r="A78" t="s">
        <v>76</v>
      </c>
      <c r="C78">
        <v>3</v>
      </c>
      <c r="F78">
        <v>2</v>
      </c>
      <c r="H78">
        <v>4</v>
      </c>
      <c r="I78">
        <v>4.5</v>
      </c>
      <c r="J78">
        <v>2.5</v>
      </c>
      <c r="K78">
        <v>3</v>
      </c>
      <c r="L78">
        <v>4</v>
      </c>
      <c r="N78">
        <v>3.5</v>
      </c>
      <c r="Q78">
        <v>3</v>
      </c>
      <c r="S78">
        <v>4.5</v>
      </c>
      <c r="T78">
        <v>3.5</v>
      </c>
      <c r="U78">
        <v>2</v>
      </c>
      <c r="V78">
        <v>4.5</v>
      </c>
      <c r="Z78">
        <v>3</v>
      </c>
    </row>
    <row r="79" spans="1:26">
      <c r="A79" t="s">
        <v>77</v>
      </c>
      <c r="C79">
        <v>4.5</v>
      </c>
      <c r="D79">
        <v>5</v>
      </c>
      <c r="E79">
        <v>4</v>
      </c>
      <c r="F79">
        <v>4.5</v>
      </c>
      <c r="G79">
        <v>4</v>
      </c>
      <c r="I79">
        <v>5</v>
      </c>
      <c r="J79">
        <v>4</v>
      </c>
      <c r="K79">
        <v>5</v>
      </c>
      <c r="M79">
        <v>4</v>
      </c>
      <c r="O79">
        <v>4</v>
      </c>
      <c r="P79">
        <v>3</v>
      </c>
      <c r="Q79">
        <v>3.5</v>
      </c>
      <c r="R79">
        <v>1</v>
      </c>
      <c r="S79">
        <v>5</v>
      </c>
      <c r="T79">
        <v>4.5</v>
      </c>
      <c r="U79">
        <v>4.5</v>
      </c>
      <c r="V79">
        <v>4.5</v>
      </c>
    </row>
    <row r="80" spans="1:26">
      <c r="A80" t="s">
        <v>78</v>
      </c>
      <c r="C80">
        <v>4.5</v>
      </c>
      <c r="D80">
        <v>5</v>
      </c>
      <c r="E80">
        <v>4.5</v>
      </c>
      <c r="F80">
        <v>4</v>
      </c>
      <c r="G80">
        <v>3</v>
      </c>
      <c r="I80">
        <v>4.5</v>
      </c>
      <c r="J80">
        <v>4</v>
      </c>
      <c r="K80">
        <v>5</v>
      </c>
      <c r="M80">
        <v>4</v>
      </c>
      <c r="O80">
        <v>4</v>
      </c>
      <c r="P80">
        <v>3</v>
      </c>
      <c r="Q80">
        <v>3</v>
      </c>
      <c r="S80">
        <v>3.5</v>
      </c>
      <c r="T80">
        <v>4.5</v>
      </c>
      <c r="U80">
        <v>4</v>
      </c>
      <c r="V80">
        <v>2.5</v>
      </c>
    </row>
    <row r="81" spans="1:26">
      <c r="A81" t="s">
        <v>79</v>
      </c>
      <c r="B81">
        <v>3</v>
      </c>
      <c r="C81">
        <v>2.5</v>
      </c>
      <c r="D81">
        <v>5</v>
      </c>
      <c r="E81">
        <v>4</v>
      </c>
      <c r="F81">
        <v>3.5</v>
      </c>
      <c r="I81">
        <v>4.5</v>
      </c>
      <c r="J81">
        <v>3.5</v>
      </c>
      <c r="K81">
        <v>5</v>
      </c>
      <c r="M81">
        <v>5</v>
      </c>
      <c r="O81">
        <v>3</v>
      </c>
      <c r="P81">
        <v>3</v>
      </c>
      <c r="Q81">
        <v>4</v>
      </c>
      <c r="S81">
        <v>1.5</v>
      </c>
      <c r="T81">
        <v>3</v>
      </c>
      <c r="U81">
        <v>3</v>
      </c>
    </row>
    <row r="82" spans="1:26">
      <c r="A82" t="s">
        <v>80</v>
      </c>
      <c r="C82">
        <v>1</v>
      </c>
      <c r="I82">
        <v>5</v>
      </c>
      <c r="J82">
        <v>4</v>
      </c>
      <c r="K82">
        <v>3.5</v>
      </c>
      <c r="N82">
        <v>3</v>
      </c>
      <c r="P82">
        <v>3</v>
      </c>
      <c r="Q82">
        <v>3.5</v>
      </c>
      <c r="U82">
        <v>3</v>
      </c>
      <c r="V82">
        <v>4</v>
      </c>
      <c r="Y82">
        <v>4.5</v>
      </c>
    </row>
    <row r="83" spans="1:26">
      <c r="A83" t="s">
        <v>81</v>
      </c>
      <c r="G83">
        <v>4</v>
      </c>
      <c r="H83">
        <v>4.5</v>
      </c>
      <c r="I83">
        <v>0.5</v>
      </c>
      <c r="J83">
        <v>3</v>
      </c>
      <c r="K83">
        <v>1</v>
      </c>
      <c r="N83">
        <v>4.5</v>
      </c>
      <c r="P83">
        <v>3</v>
      </c>
      <c r="Q83">
        <v>4</v>
      </c>
      <c r="S83">
        <v>2.5</v>
      </c>
      <c r="U83">
        <v>0.5</v>
      </c>
      <c r="V83">
        <v>5</v>
      </c>
      <c r="W83">
        <v>3</v>
      </c>
      <c r="Z83">
        <v>3</v>
      </c>
    </row>
    <row r="84" spans="1:26">
      <c r="A84" t="s">
        <v>82</v>
      </c>
      <c r="I84">
        <v>1.5</v>
      </c>
      <c r="J84">
        <v>3.5</v>
      </c>
      <c r="P84">
        <v>5</v>
      </c>
      <c r="Q84">
        <v>3</v>
      </c>
      <c r="S84">
        <v>4</v>
      </c>
      <c r="U84">
        <v>3</v>
      </c>
      <c r="Y84">
        <v>3</v>
      </c>
      <c r="Z84">
        <v>2.5</v>
      </c>
    </row>
    <row r="85" spans="1:26">
      <c r="A85" t="s">
        <v>83</v>
      </c>
      <c r="C85">
        <v>4.5</v>
      </c>
      <c r="F85">
        <v>3.5</v>
      </c>
      <c r="H85">
        <v>5</v>
      </c>
      <c r="I85">
        <v>2</v>
      </c>
      <c r="J85">
        <v>4</v>
      </c>
      <c r="L85">
        <v>4</v>
      </c>
      <c r="N85">
        <v>4</v>
      </c>
      <c r="O85">
        <v>4</v>
      </c>
      <c r="P85">
        <v>5</v>
      </c>
      <c r="Q85">
        <v>4</v>
      </c>
      <c r="R85">
        <v>0.5</v>
      </c>
      <c r="S85">
        <v>3.5</v>
      </c>
      <c r="T85">
        <v>4</v>
      </c>
      <c r="U85">
        <v>4</v>
      </c>
      <c r="V85">
        <v>2.5</v>
      </c>
      <c r="W85">
        <v>4</v>
      </c>
      <c r="Z85">
        <v>4</v>
      </c>
    </row>
    <row r="86" spans="1:26">
      <c r="A86" t="s">
        <v>84</v>
      </c>
      <c r="C86">
        <v>4</v>
      </c>
      <c r="F86">
        <v>4</v>
      </c>
      <c r="H86">
        <v>5</v>
      </c>
      <c r="I86">
        <v>5</v>
      </c>
      <c r="J86">
        <v>3.5</v>
      </c>
      <c r="L86">
        <v>3.5</v>
      </c>
      <c r="N86">
        <v>4</v>
      </c>
      <c r="P86">
        <v>5</v>
      </c>
      <c r="Q86">
        <v>3.5</v>
      </c>
      <c r="R86">
        <v>0.5</v>
      </c>
      <c r="S86">
        <v>3.5</v>
      </c>
      <c r="T86">
        <v>4</v>
      </c>
      <c r="U86">
        <v>3</v>
      </c>
      <c r="V86">
        <v>4</v>
      </c>
      <c r="W86">
        <v>4</v>
      </c>
      <c r="Z86">
        <v>4.5</v>
      </c>
    </row>
    <row r="87" spans="1:26">
      <c r="A87" t="s">
        <v>85</v>
      </c>
      <c r="C87">
        <v>3</v>
      </c>
      <c r="D87">
        <v>4</v>
      </c>
      <c r="F87">
        <v>2.5</v>
      </c>
      <c r="G87">
        <v>3.5</v>
      </c>
      <c r="H87">
        <v>5</v>
      </c>
      <c r="I87">
        <v>1</v>
      </c>
      <c r="J87">
        <v>3.5</v>
      </c>
      <c r="K87">
        <v>5</v>
      </c>
      <c r="M87">
        <v>2.5</v>
      </c>
      <c r="N87">
        <v>4</v>
      </c>
      <c r="P87">
        <v>1</v>
      </c>
      <c r="R87">
        <v>1</v>
      </c>
      <c r="S87">
        <v>1</v>
      </c>
      <c r="U87">
        <v>0.5</v>
      </c>
      <c r="X87">
        <v>3</v>
      </c>
      <c r="Z87">
        <v>1</v>
      </c>
    </row>
    <row r="88" spans="1:26">
      <c r="A88" t="s">
        <v>86</v>
      </c>
      <c r="C88">
        <v>1.5</v>
      </c>
      <c r="F88">
        <v>3</v>
      </c>
      <c r="I88">
        <v>1</v>
      </c>
      <c r="J88">
        <v>2.5</v>
      </c>
      <c r="K88">
        <v>5</v>
      </c>
      <c r="L88">
        <v>3</v>
      </c>
      <c r="M88">
        <v>5</v>
      </c>
      <c r="N88">
        <v>4</v>
      </c>
      <c r="Q88">
        <v>2</v>
      </c>
      <c r="S88">
        <v>1</v>
      </c>
      <c r="T88">
        <v>3.5</v>
      </c>
      <c r="U88">
        <v>1</v>
      </c>
      <c r="V88">
        <v>4</v>
      </c>
      <c r="Z88">
        <v>2.5</v>
      </c>
    </row>
    <row r="89" spans="1:26">
      <c r="A89" t="s">
        <v>87</v>
      </c>
      <c r="C89">
        <v>4</v>
      </c>
      <c r="H89">
        <v>4</v>
      </c>
      <c r="I89">
        <v>1</v>
      </c>
      <c r="J89">
        <v>3.5</v>
      </c>
      <c r="K89">
        <v>3.5</v>
      </c>
      <c r="M89">
        <v>4</v>
      </c>
      <c r="N89">
        <v>3</v>
      </c>
      <c r="S89">
        <v>4</v>
      </c>
      <c r="U89">
        <v>2.5</v>
      </c>
      <c r="V89">
        <v>3</v>
      </c>
      <c r="Y89">
        <v>2</v>
      </c>
      <c r="Z89">
        <v>4</v>
      </c>
    </row>
    <row r="90" spans="1:26">
      <c r="A90" t="s">
        <v>88</v>
      </c>
      <c r="C90">
        <v>1</v>
      </c>
      <c r="H90">
        <v>4</v>
      </c>
      <c r="I90">
        <v>2.5</v>
      </c>
      <c r="J90">
        <v>3</v>
      </c>
      <c r="P90">
        <v>3</v>
      </c>
      <c r="Q90">
        <v>3</v>
      </c>
      <c r="R90">
        <v>3</v>
      </c>
      <c r="T90">
        <v>3.5</v>
      </c>
      <c r="U90">
        <v>2.5</v>
      </c>
      <c r="W90">
        <v>2.5</v>
      </c>
      <c r="Z90">
        <v>3</v>
      </c>
    </row>
    <row r="91" spans="1:26">
      <c r="A91" t="s">
        <v>89</v>
      </c>
      <c r="C91">
        <v>4</v>
      </c>
      <c r="I91">
        <v>2.5</v>
      </c>
      <c r="J91">
        <v>4.5</v>
      </c>
      <c r="L91">
        <v>5</v>
      </c>
      <c r="M91">
        <v>4</v>
      </c>
      <c r="N91">
        <v>4</v>
      </c>
      <c r="O91">
        <v>5</v>
      </c>
      <c r="P91">
        <v>3</v>
      </c>
      <c r="Q91">
        <v>3.5</v>
      </c>
      <c r="U91">
        <v>2.5</v>
      </c>
      <c r="W91">
        <v>4</v>
      </c>
      <c r="Z91">
        <v>4</v>
      </c>
    </row>
    <row r="92" spans="1:26">
      <c r="A92" t="s">
        <v>90</v>
      </c>
      <c r="C92">
        <v>1</v>
      </c>
      <c r="F92">
        <v>1</v>
      </c>
      <c r="G92">
        <v>4</v>
      </c>
      <c r="H92">
        <v>4.5</v>
      </c>
      <c r="I92">
        <v>2</v>
      </c>
      <c r="J92">
        <v>4</v>
      </c>
      <c r="K92">
        <v>5</v>
      </c>
      <c r="M92">
        <v>4</v>
      </c>
      <c r="Q92">
        <v>1.5</v>
      </c>
      <c r="R92">
        <v>0.5</v>
      </c>
      <c r="T92">
        <v>4</v>
      </c>
      <c r="U92">
        <v>0.5</v>
      </c>
      <c r="V92">
        <v>4</v>
      </c>
      <c r="Z92">
        <v>0.5</v>
      </c>
    </row>
    <row r="93" spans="1:26">
      <c r="A93" t="s">
        <v>91</v>
      </c>
      <c r="B93">
        <v>4</v>
      </c>
      <c r="C93">
        <v>5</v>
      </c>
      <c r="D93">
        <v>5</v>
      </c>
      <c r="E93">
        <v>3.5</v>
      </c>
      <c r="F93">
        <v>4</v>
      </c>
      <c r="G93">
        <v>4</v>
      </c>
      <c r="I93">
        <v>5</v>
      </c>
      <c r="J93">
        <v>4.5</v>
      </c>
      <c r="K93">
        <v>4</v>
      </c>
      <c r="L93">
        <v>4.5</v>
      </c>
      <c r="M93">
        <v>4.5</v>
      </c>
      <c r="N93">
        <v>4</v>
      </c>
      <c r="P93">
        <v>3</v>
      </c>
      <c r="Q93">
        <v>5</v>
      </c>
      <c r="R93">
        <v>4</v>
      </c>
      <c r="S93">
        <v>4</v>
      </c>
      <c r="U93">
        <v>0.5</v>
      </c>
      <c r="V93">
        <v>3</v>
      </c>
      <c r="W93">
        <v>3</v>
      </c>
      <c r="X93">
        <v>4.5</v>
      </c>
    </row>
    <row r="94" spans="1:26">
      <c r="A94" t="s">
        <v>92</v>
      </c>
      <c r="I94">
        <v>2.5</v>
      </c>
      <c r="J94">
        <v>3.5</v>
      </c>
      <c r="K94">
        <v>3.5</v>
      </c>
      <c r="N94">
        <v>3.5</v>
      </c>
      <c r="S94">
        <v>3</v>
      </c>
      <c r="U94">
        <v>0.5</v>
      </c>
    </row>
    <row r="95" spans="1:26">
      <c r="A95" t="s">
        <v>93</v>
      </c>
      <c r="I95">
        <v>3.5</v>
      </c>
      <c r="J95">
        <v>3.5</v>
      </c>
      <c r="N95">
        <v>2.5</v>
      </c>
      <c r="U95">
        <v>3</v>
      </c>
      <c r="V95">
        <v>3</v>
      </c>
    </row>
    <row r="96" spans="1:26">
      <c r="A96" t="s">
        <v>94</v>
      </c>
      <c r="B96">
        <v>5</v>
      </c>
      <c r="G96">
        <v>3.5</v>
      </c>
      <c r="H96">
        <v>4</v>
      </c>
      <c r="I96">
        <v>5</v>
      </c>
      <c r="J96">
        <v>2.5</v>
      </c>
      <c r="K96">
        <v>3</v>
      </c>
      <c r="L96">
        <v>4.5</v>
      </c>
      <c r="N96">
        <v>3.5</v>
      </c>
      <c r="P96">
        <v>2</v>
      </c>
      <c r="Q96">
        <v>3</v>
      </c>
      <c r="S96">
        <v>3.5</v>
      </c>
      <c r="U96">
        <v>2.5</v>
      </c>
      <c r="V96">
        <v>5</v>
      </c>
      <c r="Z96">
        <v>4</v>
      </c>
    </row>
    <row r="97" spans="1:26">
      <c r="A97" t="s">
        <v>95</v>
      </c>
      <c r="B97">
        <v>3.5</v>
      </c>
      <c r="C97">
        <v>5</v>
      </c>
      <c r="D97">
        <v>3.5</v>
      </c>
      <c r="F97">
        <v>3</v>
      </c>
      <c r="G97">
        <v>3.5</v>
      </c>
      <c r="H97">
        <v>4.5</v>
      </c>
      <c r="I97">
        <v>5</v>
      </c>
      <c r="J97">
        <v>3.5</v>
      </c>
      <c r="K97">
        <v>4</v>
      </c>
      <c r="M97">
        <v>4.5</v>
      </c>
      <c r="N97">
        <v>4</v>
      </c>
      <c r="Q97">
        <v>3.5</v>
      </c>
      <c r="R97">
        <v>0.5</v>
      </c>
      <c r="S97">
        <v>5</v>
      </c>
      <c r="T97">
        <v>3.5</v>
      </c>
      <c r="U97">
        <v>3</v>
      </c>
      <c r="X97">
        <v>4.5</v>
      </c>
      <c r="Z97">
        <v>3.5</v>
      </c>
    </row>
    <row r="98" spans="1:26">
      <c r="A98" t="s">
        <v>96</v>
      </c>
      <c r="B98">
        <v>3</v>
      </c>
      <c r="C98">
        <v>5</v>
      </c>
      <c r="F98">
        <v>4</v>
      </c>
      <c r="G98">
        <v>3.5</v>
      </c>
      <c r="I98">
        <v>2</v>
      </c>
      <c r="J98">
        <v>4</v>
      </c>
      <c r="K98">
        <v>3</v>
      </c>
      <c r="M98">
        <v>4</v>
      </c>
      <c r="N98">
        <v>3</v>
      </c>
      <c r="Q98">
        <v>4</v>
      </c>
      <c r="S98">
        <v>4</v>
      </c>
      <c r="T98">
        <v>2</v>
      </c>
      <c r="U98">
        <v>2.5</v>
      </c>
      <c r="X98">
        <v>4</v>
      </c>
    </row>
    <row r="99" spans="1:26">
      <c r="A99" t="s">
        <v>97</v>
      </c>
      <c r="C99">
        <v>4.5</v>
      </c>
      <c r="F99">
        <v>4</v>
      </c>
      <c r="H99">
        <v>4.5</v>
      </c>
      <c r="I99">
        <v>5</v>
      </c>
      <c r="J99">
        <v>4</v>
      </c>
      <c r="K99">
        <v>5</v>
      </c>
      <c r="M99">
        <v>4</v>
      </c>
      <c r="N99">
        <v>3.5</v>
      </c>
      <c r="P99">
        <v>4</v>
      </c>
      <c r="Q99">
        <v>3.5</v>
      </c>
      <c r="S99">
        <v>3</v>
      </c>
      <c r="T99">
        <v>4</v>
      </c>
      <c r="U99">
        <v>3.5</v>
      </c>
      <c r="Y99">
        <v>3</v>
      </c>
      <c r="Z99">
        <v>4</v>
      </c>
    </row>
    <row r="100" spans="1:26">
      <c r="A100" t="s">
        <v>98</v>
      </c>
      <c r="B100">
        <v>3.5</v>
      </c>
      <c r="C100">
        <v>4</v>
      </c>
      <c r="F100">
        <v>3.5</v>
      </c>
      <c r="H100">
        <v>4.5</v>
      </c>
      <c r="I100">
        <v>4.5</v>
      </c>
      <c r="J100">
        <v>4</v>
      </c>
      <c r="K100">
        <v>5</v>
      </c>
      <c r="M100">
        <v>4.5</v>
      </c>
      <c r="N100">
        <v>3.5</v>
      </c>
      <c r="P100">
        <v>4</v>
      </c>
      <c r="Q100">
        <v>3.5</v>
      </c>
      <c r="S100">
        <v>2</v>
      </c>
      <c r="U100">
        <v>3</v>
      </c>
      <c r="V100">
        <v>4</v>
      </c>
      <c r="X100">
        <v>3.5</v>
      </c>
      <c r="Z100">
        <v>4</v>
      </c>
    </row>
    <row r="101" spans="1:26">
      <c r="A101" t="s">
        <v>99</v>
      </c>
      <c r="F101">
        <v>3</v>
      </c>
      <c r="G101">
        <v>3.5</v>
      </c>
      <c r="H101">
        <v>4</v>
      </c>
      <c r="I101">
        <v>1.5</v>
      </c>
      <c r="J101">
        <v>3</v>
      </c>
      <c r="K101">
        <v>2</v>
      </c>
      <c r="N101">
        <v>4</v>
      </c>
      <c r="S101">
        <v>4</v>
      </c>
      <c r="U101">
        <v>1.5</v>
      </c>
      <c r="V10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opLeftCell="K2" workbookViewId="0">
      <selection activeCell="AQ7" sqref="AQ7"/>
    </sheetView>
  </sheetViews>
  <sheetFormatPr baseColWidth="10" defaultRowHeight="15" x14ac:dyDescent="0"/>
  <sheetData>
    <row r="1" spans="1:43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43">
      <c r="A2">
        <v>1648</v>
      </c>
      <c r="B2">
        <f>CORREL(data!$B2:$B101,data!B$2:B$101)</f>
        <v>0.99999999999999978</v>
      </c>
      <c r="C2">
        <f>CORREL(data!$B2:$B101,data!C$2:C$101)</f>
        <v>0.40298018845699629</v>
      </c>
      <c r="D2">
        <f>CORREL(data!$B2:$B101,data!D$2:D$101)</f>
        <v>-0.14220565008492747</v>
      </c>
      <c r="E2">
        <f>CORREL(data!$B2:$B101,data!E$2:E$101)</f>
        <v>0.51761980439715483</v>
      </c>
      <c r="F2">
        <f>CORREL(data!$B2:$B101,data!F$2:F$101)</f>
        <v>0.30019961468535589</v>
      </c>
      <c r="G2">
        <f>CORREL(data!$B2:$B101,data!G$2:G$101)</f>
        <v>0.48053660218278615</v>
      </c>
      <c r="H2">
        <f>CORREL(data!$B2:$B101,data!H$2:H$101)</f>
        <v>-0.31241191543824826</v>
      </c>
      <c r="I2">
        <f>CORREL(data!$B2:$B101,data!I$2:I$101)</f>
        <v>0.38334847991865839</v>
      </c>
      <c r="J2">
        <f>CORREL(data!$B2:$B101,data!J$2:J$101)</f>
        <v>9.2774650284610155E-2</v>
      </c>
      <c r="K2">
        <f>CORREL(data!$B2:$B101,data!K$2:K$101)</f>
        <v>9.8190594173077406E-2</v>
      </c>
      <c r="L2">
        <f>CORREL(data!$B2:$B101,data!L$2:L$101)</f>
        <v>-4.1734052945151513E-2</v>
      </c>
      <c r="M2">
        <f>CORREL(data!$B2:$B101,data!M$2:M$101)</f>
        <v>0.26442478716072465</v>
      </c>
      <c r="N2">
        <f>CORREL(data!$B2:$B101,data!N$2:N$101)</f>
        <v>0.26126836282372301</v>
      </c>
      <c r="O2">
        <f>CORREL(data!$B2:$B101,data!O$2:O$101)</f>
        <v>0.46460996868120108</v>
      </c>
      <c r="P2">
        <f>CORREL(data!$B2:$B101,data!P$2:P$101)</f>
        <v>2.2307771507021731E-2</v>
      </c>
      <c r="Q2">
        <f>CORREL(data!$B2:$B101,data!Q$2:Q$101)</f>
        <v>-0.19198791566393103</v>
      </c>
      <c r="R2">
        <f>CORREL(data!$B2:$B101,data!R$2:R$101)</f>
        <v>0.49300760515325925</v>
      </c>
      <c r="S2">
        <f>CORREL(data!$B2:$B101,data!S$2:S$101)</f>
        <v>0.36064387194709613</v>
      </c>
      <c r="T2">
        <f>CORREL(data!$B2:$B101,data!T$2:T$101)</f>
        <v>0.55108883721563151</v>
      </c>
      <c r="U2">
        <f>CORREL(data!$B2:$B101,data!U$2:U$101)</f>
        <v>2.5441059632350066E-3</v>
      </c>
      <c r="V2">
        <f>CORREL(data!$B2:$B101,data!V$2:V$101)</f>
        <v>0.11665274170207045</v>
      </c>
      <c r="W2">
        <f>CORREL(data!$B2:$B101,data!W$2:W$101)</f>
        <v>-0.42918278269586624</v>
      </c>
      <c r="X2">
        <f>CORREL(data!$B2:$B101,data!X$2:X$101)</f>
        <v>0.39437091174425176</v>
      </c>
      <c r="Y2">
        <f>CORREL(data!$B2:$B101,data!Y$2:Y$101)</f>
        <v>-0.30442200863181029</v>
      </c>
      <c r="Z2">
        <f>CORREL(data!$B2:$B101,data!Z$2:Z$101)</f>
        <v>0.24504774862560583</v>
      </c>
    </row>
    <row r="3" spans="1:43">
      <c r="A3">
        <v>5136</v>
      </c>
      <c r="B3">
        <f>CORREL(data!$C2:$C101,data!B$2:B$101)</f>
        <v>0.40298018845699629</v>
      </c>
      <c r="C3">
        <f>CORREL(data!$C2:$C101,data!C$2:C$101)</f>
        <v>0.99999999999999978</v>
      </c>
      <c r="D3">
        <f>CORREL(data!$C2:$C101,data!D$2:D$101)</f>
        <v>0.11897853794182803</v>
      </c>
      <c r="E3">
        <f>CORREL(data!$C2:$C101,data!E$2:E$101)</f>
        <v>5.7916299035075912E-2</v>
      </c>
      <c r="F3">
        <f>CORREL(data!$C2:$C101,data!F$2:F$101)</f>
        <v>0.34173415523999401</v>
      </c>
      <c r="G3">
        <f>CORREL(data!$C2:$C101,data!G$2:G$101)</f>
        <v>0.24137698982591196</v>
      </c>
      <c r="H3">
        <f>CORREL(data!$C2:$C101,data!H$2:H$101)</f>
        <v>0.1313984527481083</v>
      </c>
      <c r="I3">
        <f>CORREL(data!$C2:$C101,data!I$2:I$101)</f>
        <v>0.20669483528014401</v>
      </c>
      <c r="J3">
        <f>CORREL(data!$C2:$C101,data!J$2:J$101)</f>
        <v>0.36005629545020651</v>
      </c>
      <c r="K3">
        <f>CORREL(data!$C2:$C101,data!K$2:K$101)</f>
        <v>3.3642473972404656E-2</v>
      </c>
      <c r="L3">
        <f>CORREL(data!$C2:$C101,data!L$2:L$101)</f>
        <v>0.13854790764906569</v>
      </c>
      <c r="M3">
        <f>CORREL(data!$C2:$C101,data!M$2:M$101)</f>
        <v>0.1529480505075162</v>
      </c>
      <c r="N3">
        <f>CORREL(data!$C2:$C101,data!N$2:N$101)</f>
        <v>0.14888159791222119</v>
      </c>
      <c r="O3">
        <f>CORREL(data!$C2:$C101,data!O$2:O$101)</f>
        <v>0.56244873874488854</v>
      </c>
      <c r="P3">
        <f>CORREL(data!$C2:$C101,data!P$2:P$101)</f>
        <v>0.41443820151070604</v>
      </c>
      <c r="Q3">
        <f>CORREL(data!$C2:$C101,data!Q$2:Q$101)</f>
        <v>0.48860698263640312</v>
      </c>
      <c r="R3">
        <f>CORREL(data!$C2:$C101,data!R$2:R$101)</f>
        <v>0.32811962682419243</v>
      </c>
      <c r="S3">
        <f>CORREL(data!$C2:$C101,data!S$2:S$101)</f>
        <v>0.42223642660835542</v>
      </c>
      <c r="T3">
        <f>CORREL(data!$C2:$C101,data!T$2:T$101)</f>
        <v>0.22663483432464562</v>
      </c>
      <c r="U3">
        <f>CORREL(data!$C2:$C101,data!U$2:U$101)</f>
        <v>0.30580326092025339</v>
      </c>
      <c r="V3">
        <f>CORREL(data!$C2:$C101,data!V$2:V$101)</f>
        <v>3.7769111501628067E-2</v>
      </c>
      <c r="W3">
        <f>CORREL(data!$C2:$C101,data!W$2:W$101)</f>
        <v>0.24072770522228643</v>
      </c>
      <c r="X3">
        <f>CORREL(data!$C2:$C101,data!X$2:X$101)</f>
        <v>0.41167618541813644</v>
      </c>
      <c r="Y3">
        <f>CORREL(data!$C2:$C101,data!Y$2:Y$101)</f>
        <v>0.18923398335047928</v>
      </c>
      <c r="Z3">
        <f>CORREL(data!$C2:$C101,data!Z$2:Z$101)</f>
        <v>0.39006674934025765</v>
      </c>
    </row>
    <row r="4" spans="1:43">
      <c r="A4">
        <v>918</v>
      </c>
      <c r="B4">
        <f>CORREL(data!$D2:$D101,data!B$2:B$101)</f>
        <v>-0.14220565008492747</v>
      </c>
      <c r="C4">
        <f>CORREL(data!$D2:$D101,data!C$2:C$101)</f>
        <v>0.11897853794182803</v>
      </c>
      <c r="D4">
        <f>CORREL(data!$D2:$D101,data!D$2:D$101)</f>
        <v>0.99999999999999978</v>
      </c>
      <c r="E4">
        <f>CORREL(data!$D2:$D101,data!E$2:E$101)</f>
        <v>-0.31706324373711381</v>
      </c>
      <c r="F4">
        <f>CORREL(data!$D2:$D101,data!F$2:F$101)</f>
        <v>0.29455759163929868</v>
      </c>
      <c r="G4">
        <f>CORREL(data!$D2:$D101,data!G$2:G$101)</f>
        <v>0.46833329437099369</v>
      </c>
      <c r="H4">
        <f>CORREL(data!$D2:$D101,data!H$2:H$101)</f>
        <v>9.203669564742617E-2</v>
      </c>
      <c r="I4">
        <f>CORREL(data!$D2:$D101,data!I$2:I$101)</f>
        <v>-4.5854431055885679E-2</v>
      </c>
      <c r="J4">
        <f>CORREL(data!$D2:$D101,data!J$2:J$101)</f>
        <v>0.36756756756756787</v>
      </c>
      <c r="K4">
        <f>CORREL(data!$D2:$D101,data!K$2:K$101)</f>
        <v>-3.5394031465005943E-2</v>
      </c>
      <c r="L4">
        <f>CORREL(data!$D2:$D101,data!L$2:L$101)</f>
        <v>1.131624362152151E-2</v>
      </c>
      <c r="M4">
        <f>CORREL(data!$D2:$D101,data!M$2:M$101)</f>
        <v>-0.23165977726152331</v>
      </c>
      <c r="N4">
        <f>CORREL(data!$D2:$D101,data!N$2:N$101)</f>
        <v>0.14843120879858795</v>
      </c>
      <c r="O4">
        <f>CORREL(data!$D2:$D101,data!O$2:O$101)</f>
        <v>0.26702869612790614</v>
      </c>
      <c r="P4">
        <f>CORREL(data!$D2:$D101,data!P$2:P$101)</f>
        <v>0.30413903573293405</v>
      </c>
      <c r="Q4">
        <f>CORREL(data!$D2:$D101,data!Q$2:Q$101)</f>
        <v>0.37322578372742299</v>
      </c>
      <c r="R4">
        <f>CORREL(data!$D2:$D101,data!R$2:R$101)</f>
        <v>0.47097212266638172</v>
      </c>
      <c r="S4">
        <f>CORREL(data!$D2:$D101,data!S$2:S$101)</f>
        <v>6.9956139872755993E-2</v>
      </c>
      <c r="T4">
        <f>CORREL(data!$D2:$D101,data!T$2:T$101)</f>
        <v>-5.4762399405614774E-2</v>
      </c>
      <c r="U4">
        <f>CORREL(data!$D2:$D101,data!U$2:U$101)</f>
        <v>0.13381202661740174</v>
      </c>
      <c r="V4">
        <f>CORREL(data!$D2:$D101,data!V$2:V$101)</f>
        <v>1.516911478011234E-2</v>
      </c>
      <c r="W4">
        <f>CORREL(data!$D2:$D101,data!W$2:W$101)</f>
        <v>-0.27309601012430468</v>
      </c>
      <c r="X4">
        <f>CORREL(data!$D2:$D101,data!X$2:X$101)</f>
        <v>8.2528161471690592E-2</v>
      </c>
      <c r="Y4">
        <f>CORREL(data!$D2:$D101,data!Y$2:Y$101)</f>
        <v>0.66716825348801723</v>
      </c>
      <c r="Z4">
        <f>CORREL(data!$D2:$D101,data!Z$2:Z$101)</f>
        <v>0.11916230849526546</v>
      </c>
    </row>
    <row r="5" spans="1:43">
      <c r="A5">
        <v>2824</v>
      </c>
      <c r="B5">
        <f>CORREL(data!$E2:$E101,data!B$2:B$101)</f>
        <v>0.51761980439715483</v>
      </c>
      <c r="C5">
        <f>CORREL(data!$E2:$E101,data!C$2:C$101)</f>
        <v>5.7916299035075912E-2</v>
      </c>
      <c r="D5">
        <f>CORREL(data!$E2:$E101,data!D$2:D$101)</f>
        <v>-0.31706324373711381</v>
      </c>
      <c r="E5">
        <f>CORREL(data!$E2:$E101,data!E$2:E$101)</f>
        <v>0.99999999999999989</v>
      </c>
      <c r="F5">
        <f>CORREL(data!$E2:$E101,data!F$2:F$101)</f>
        <v>-6.0912667664344125E-2</v>
      </c>
      <c r="G5">
        <f>CORREL(data!$E2:$E101,data!G$2:G$101)</f>
        <v>-8.0660249950902842E-3</v>
      </c>
      <c r="H5">
        <f>CORREL(data!$E2:$E101,data!H$2:H$101)</f>
        <v>0.46291004988627577</v>
      </c>
      <c r="I5">
        <f>CORREL(data!$E2:$E101,data!I$2:I$101)</f>
        <v>0.21476007349626267</v>
      </c>
      <c r="J5">
        <f>CORREL(data!$E2:$E101,data!J$2:J$101)</f>
        <v>0.16990720046577154</v>
      </c>
      <c r="K5">
        <f>CORREL(data!$E2:$E101,data!K$2:K$101)</f>
        <v>0.11935027539960696</v>
      </c>
      <c r="L5">
        <f>CORREL(data!$E2:$E101,data!L$2:L$101)</f>
        <v>0.28275572409412869</v>
      </c>
      <c r="M5">
        <f>CORREL(data!$E2:$E101,data!M$2:M$101)</f>
        <v>-5.3262080820943641E-3</v>
      </c>
      <c r="N5">
        <f>CORREL(data!$E2:$E101,data!N$2:N$101)</f>
        <v>-8.7746602709142002E-2</v>
      </c>
      <c r="O5">
        <f>CORREL(data!$E2:$E101,data!O$2:O$101)</f>
        <v>0.24156659153739843</v>
      </c>
      <c r="P5">
        <f>CORREL(data!$E2:$E101,data!P$2:P$101)</f>
        <v>0.11653248113414839</v>
      </c>
      <c r="Q5">
        <f>CORREL(data!$E2:$E101,data!Q$2:Q$101)</f>
        <v>-0.20127525202789154</v>
      </c>
      <c r="R5">
        <f>CORREL(data!$E2:$E101,data!R$2:R$101)</f>
        <v>0.22834063868173282</v>
      </c>
      <c r="S5">
        <f>CORREL(data!$E2:$E101,data!S$2:S$101)</f>
        <v>0.23869999502885403</v>
      </c>
      <c r="T5">
        <f>CORREL(data!$E2:$E101,data!T$2:T$101)</f>
        <v>0.25965984359917371</v>
      </c>
      <c r="U5">
        <f>CORREL(data!$E2:$E101,data!U$2:U$101)</f>
        <v>0.24709682928664523</v>
      </c>
      <c r="V5">
        <f>CORREL(data!$E2:$E101,data!V$2:V$101)</f>
        <v>0.14924669844661778</v>
      </c>
      <c r="W5">
        <f>CORREL(data!$E2:$E101,data!W$2:W$101)</f>
        <v>-0.36146575895707167</v>
      </c>
      <c r="X5">
        <f>CORREL(data!$E2:$E101,data!X$2:X$101)</f>
        <v>0.47497369617752921</v>
      </c>
      <c r="Y5">
        <f>CORREL(data!$E2:$E101,data!Y$2:Y$101)</f>
        <v>-0.26207321746894435</v>
      </c>
      <c r="Z5">
        <f>CORREL(data!$E2:$E101,data!Z$2:Z$101)</f>
        <v>0.16699929243572131</v>
      </c>
    </row>
    <row r="6" spans="1:43">
      <c r="A6">
        <v>3867</v>
      </c>
      <c r="B6">
        <f>CORREL(data!$F2:$F101,data!B$2:B$101)</f>
        <v>0.30019961468535589</v>
      </c>
      <c r="C6">
        <f>CORREL(data!$F2:$F101,data!C$2:C$101)</f>
        <v>0.34173415523999401</v>
      </c>
      <c r="D6">
        <f>CORREL(data!$F2:$F101,data!D$2:D$101)</f>
        <v>0.29455759163929868</v>
      </c>
      <c r="E6">
        <f>CORREL(data!$F2:$F101,data!E$2:E$101)</f>
        <v>-6.0912667664344125E-2</v>
      </c>
      <c r="F6">
        <f>CORREL(data!$F2:$F101,data!F$2:F$101)</f>
        <v>1</v>
      </c>
      <c r="G6">
        <f>CORREL(data!$F2:$F101,data!G$2:G$101)</f>
        <v>0.28249733691268547</v>
      </c>
      <c r="H6">
        <f>CORREL(data!$F2:$F101,data!H$2:H$101)</f>
        <v>0.40027450425381639</v>
      </c>
      <c r="I6">
        <f>CORREL(data!$F2:$F101,data!I$2:I$101)</f>
        <v>0.26424949075041737</v>
      </c>
      <c r="J6">
        <f>CORREL(data!$F2:$F101,data!J$2:J$101)</f>
        <v>0.12519336696482314</v>
      </c>
      <c r="K6">
        <f>CORREL(data!$F2:$F101,data!K$2:K$101)</f>
        <v>-0.33360164992967406</v>
      </c>
      <c r="L6">
        <f>CORREL(data!$F2:$F101,data!L$2:L$101)</f>
        <v>-6.657593933590715E-2</v>
      </c>
      <c r="M6">
        <f>CORREL(data!$F2:$F101,data!M$2:M$101)</f>
        <v>-9.3801239880867374E-2</v>
      </c>
      <c r="N6">
        <f>CORREL(data!$F2:$F101,data!N$2:N$101)</f>
        <v>0.31010409033155772</v>
      </c>
      <c r="O6">
        <f>CORREL(data!$F2:$F101,data!O$2:O$101)</f>
        <v>-3.8780240964102954E-3</v>
      </c>
      <c r="P6">
        <f>CORREL(data!$F2:$F101,data!P$2:P$101)</f>
        <v>0.11358118868108452</v>
      </c>
      <c r="Q6">
        <f>CORREL(data!$F2:$F101,data!Q$2:Q$101)</f>
        <v>0.17408480372121221</v>
      </c>
      <c r="R6">
        <f>CORREL(data!$F2:$F101,data!R$2:R$101)</f>
        <v>0.29797731983311881</v>
      </c>
      <c r="S6">
        <f>CORREL(data!$F2:$F101,data!S$2:S$101)</f>
        <v>0.47668328054517961</v>
      </c>
      <c r="T6">
        <f>CORREL(data!$F2:$F101,data!T$2:T$101)</f>
        <v>0.2938677115314986</v>
      </c>
      <c r="U6">
        <f>CORREL(data!$F2:$F101,data!U$2:U$101)</f>
        <v>0.43899155441463594</v>
      </c>
      <c r="V6">
        <f>CORREL(data!$F2:$F101,data!V$2:V$101)</f>
        <v>-0.16281836337534614</v>
      </c>
      <c r="W6">
        <f>CORREL(data!$F2:$F101,data!W$2:W$101)</f>
        <v>-0.29596553396746927</v>
      </c>
      <c r="X6">
        <f>CORREL(data!$F2:$F101,data!X$2:X$101)</f>
        <v>5.4518427313861098E-2</v>
      </c>
      <c r="Y6">
        <f>CORREL(data!$F2:$F101,data!Y$2:Y$101)</f>
        <v>0.46411014776485626</v>
      </c>
      <c r="Z6">
        <f>CORREL(data!$F2:$F101,data!Z$2:Z$101)</f>
        <v>0.37985626502293046</v>
      </c>
      <c r="AA6">
        <f>LARGE($B6:$Z6,1)</f>
        <v>1</v>
      </c>
      <c r="AB6">
        <f>LARGE($B6:$Z6,2)</f>
        <v>0.47668328054517961</v>
      </c>
      <c r="AC6">
        <f>LARGE($B6:$Z6,3)</f>
        <v>0.46411014776485626</v>
      </c>
      <c r="AD6">
        <f>LARGE($B6:$Z6,4)</f>
        <v>0.43899155441463594</v>
      </c>
      <c r="AE6">
        <f>LARGE($B6:$Z6,5)</f>
        <v>0.40027450425381639</v>
      </c>
      <c r="AF6">
        <f>LARGE($B6:$Z6,6)</f>
        <v>0.37985626502293046</v>
      </c>
      <c r="AG6">
        <v>2492</v>
      </c>
      <c r="AH6">
        <v>3853</v>
      </c>
      <c r="AI6">
        <v>2486</v>
      </c>
      <c r="AJ6">
        <v>3712</v>
      </c>
      <c r="AK6">
        <v>2288</v>
      </c>
      <c r="AL6">
        <f>AVERAGE(data!F2:F101)</f>
        <v>3.6615384615384614</v>
      </c>
      <c r="AM6">
        <f>AVERAGE(data!S2:S101)</f>
        <v>3.44</v>
      </c>
      <c r="AN6">
        <f>AVERAGE(data!Y2:Y101)</f>
        <v>3.7</v>
      </c>
      <c r="AO6">
        <f>AVERAGE(data!U2:U101)</f>
        <v>2.89</v>
      </c>
      <c r="AP6">
        <f>AVERAGE(data!H2:H101)</f>
        <v>4.5</v>
      </c>
      <c r="AQ6">
        <f>AVERAGE(data!Z2:Z101)</f>
        <v>3.3698630136986303</v>
      </c>
    </row>
    <row r="7" spans="1:43">
      <c r="A7">
        <v>860</v>
      </c>
      <c r="B7">
        <f>CORREL(data!$G2:$G101,data!B$2:B$101)</f>
        <v>0.48053660218278615</v>
      </c>
      <c r="C7">
        <f>CORREL(data!$G2:$G101,data!C$2:C$101)</f>
        <v>0.24137698982591196</v>
      </c>
      <c r="D7">
        <f>CORREL(data!$G2:$G101,data!D$2:D$101)</f>
        <v>0.46833329437099369</v>
      </c>
      <c r="E7">
        <f>CORREL(data!$G2:$G101,data!E$2:E$101)</f>
        <v>-8.0660249950902842E-3</v>
      </c>
      <c r="F7">
        <f>CORREL(data!$G2:$G101,data!F$2:F$101)</f>
        <v>0.28249733691268547</v>
      </c>
      <c r="G7">
        <f>CORREL(data!$G2:$G101,data!G$2:G$101)</f>
        <v>0.99999999999999989</v>
      </c>
      <c r="H7">
        <f>CORREL(data!$G2:$G101,data!H$2:H$101)</f>
        <v>0.17115097600502605</v>
      </c>
      <c r="I7">
        <f>CORREL(data!$G2:$G101,data!I$2:I$101)</f>
        <v>7.2927374823400726E-2</v>
      </c>
      <c r="J7">
        <f>CORREL(data!$G2:$G101,data!J$2:J$101)</f>
        <v>0.38713264586848378</v>
      </c>
      <c r="K7">
        <f>CORREL(data!$G2:$G101,data!K$2:K$101)</f>
        <v>0.14615758707888477</v>
      </c>
      <c r="L7">
        <f>CORREL(data!$G2:$G101,data!L$2:L$101)</f>
        <v>0.21992904844585048</v>
      </c>
      <c r="M7">
        <f>CORREL(data!$G2:$G101,data!M$2:M$101)</f>
        <v>-5.3157224157626545E-3</v>
      </c>
      <c r="N7">
        <f>CORREL(data!$G2:$G101,data!N$2:N$101)</f>
        <v>0.32349910970108381</v>
      </c>
      <c r="O7">
        <f>CORREL(data!$G2:$G101,data!O$2:O$101)</f>
        <v>0.53906585139435703</v>
      </c>
      <c r="P7">
        <f>CORREL(data!$G2:$G101,data!P$2:P$101)</f>
        <v>0.18127589019895576</v>
      </c>
      <c r="Q7">
        <f>CORREL(data!$G2:$G101,data!Q$2:Q$101)</f>
        <v>0.34747012926837745</v>
      </c>
      <c r="R7">
        <f>CORREL(data!$G2:$G101,data!R$2:R$101)</f>
        <v>0.39943642888722536</v>
      </c>
      <c r="S7">
        <f>CORREL(data!$G2:$G101,data!S$2:S$101)</f>
        <v>0.20731425512405913</v>
      </c>
      <c r="T7">
        <f>CORREL(data!$G2:$G101,data!T$2:T$101)</f>
        <v>0.31136340126362783</v>
      </c>
      <c r="U7">
        <f>CORREL(data!$G2:$G101,data!U$2:U$101)</f>
        <v>0.27630574130337854</v>
      </c>
      <c r="V7">
        <f>CORREL(data!$G2:$G101,data!V$2:V$101)</f>
        <v>7.9697873798686855E-2</v>
      </c>
      <c r="W7">
        <f>CORREL(data!$G2:$G101,data!W$2:W$101)</f>
        <v>0.21299098612363188</v>
      </c>
      <c r="X7">
        <f>CORREL(data!$G2:$G101,data!X$2:X$101)</f>
        <v>0.16560825822114311</v>
      </c>
      <c r="Y7">
        <f>CORREL(data!$G2:$G101,data!Y$2:Y$101)</f>
        <v>0.1623139949832392</v>
      </c>
      <c r="Z7">
        <f>CORREL(data!$G2:$G101,data!Z$2:Z$101)</f>
        <v>0.27967705678590876</v>
      </c>
      <c r="AA7">
        <f>LARGE($B7:$Z7,1)</f>
        <v>0.99999999999999989</v>
      </c>
      <c r="AB7">
        <f>LARGE($B7:$Z7,2)</f>
        <v>0.53906585139435703</v>
      </c>
      <c r="AC7">
        <f>LARGE($B7:$Z7,3)</f>
        <v>0.48053660218278615</v>
      </c>
      <c r="AD7">
        <f>LARGE($B7:$Z7,4)</f>
        <v>0.46833329437099369</v>
      </c>
      <c r="AE7">
        <f>LARGE($B7:$Z7,5)</f>
        <v>0.39943642888722536</v>
      </c>
      <c r="AF7">
        <f>LARGE($B7:$Z7,6)</f>
        <v>0.38713264586848378</v>
      </c>
      <c r="AG7">
        <v>89</v>
      </c>
      <c r="AH7">
        <v>1648</v>
      </c>
      <c r="AI7">
        <v>918</v>
      </c>
      <c r="AJ7">
        <v>5261</v>
      </c>
      <c r="AK7">
        <v>3525</v>
      </c>
      <c r="AL7">
        <f>AVERAGE(data!G2:G101)</f>
        <v>3.6666666666666665</v>
      </c>
      <c r="AM7">
        <f>AVERAGE(data!O2:O101)</f>
        <v>4.3974358974358978</v>
      </c>
      <c r="AN7">
        <f>AVERAGE(data!B2:B101)</f>
        <v>3.6515151515151514</v>
      </c>
      <c r="AO7">
        <f>AVERAGE(data!D2:D101)</f>
        <v>4.6818181818181817</v>
      </c>
      <c r="AP7">
        <f>AVERAGE(data!R2:R101)</f>
        <v>2.9642857142857144</v>
      </c>
      <c r="AQ7">
        <f>AVERAGE(data!J2:J101)</f>
        <v>3.7135416666666665</v>
      </c>
    </row>
    <row r="8" spans="1:43">
      <c r="A8">
        <v>3712</v>
      </c>
      <c r="B8">
        <f>CORREL(data!$H2:$H101,data!B$2:B$101)</f>
        <v>-0.31241191543824826</v>
      </c>
      <c r="C8">
        <f>CORREL(data!$H2:$H101,data!C$2:C$101)</f>
        <v>0.1313984527481083</v>
      </c>
      <c r="D8">
        <f>CORREL(data!$H2:$H101,data!D$2:D$101)</f>
        <v>9.203669564742617E-2</v>
      </c>
      <c r="E8">
        <f>CORREL(data!$H2:$H101,data!E$2:E$101)</f>
        <v>0.46291004988627577</v>
      </c>
      <c r="F8">
        <f>CORREL(data!$H2:$H101,data!F$2:F$101)</f>
        <v>0.40027450425381639</v>
      </c>
      <c r="G8">
        <f>CORREL(data!$H2:$H101,data!G$2:G$101)</f>
        <v>0.17115097600502605</v>
      </c>
      <c r="H8">
        <f>CORREL(data!$H2:$H101,data!H$2:H$101)</f>
        <v>1</v>
      </c>
      <c r="I8">
        <f>CORREL(data!$H2:$H101,data!I$2:I$101)</f>
        <v>6.5014865962725946E-2</v>
      </c>
      <c r="J8">
        <f>CORREL(data!$H2:$H101,data!J$2:J$101)</f>
        <v>9.5622788748577506E-2</v>
      </c>
      <c r="K8">
        <f>CORREL(data!$H2:$H101,data!K$2:K$101)</f>
        <v>-0.29250074327953168</v>
      </c>
      <c r="L8">
        <f>CORREL(data!$H2:$H101,data!L$2:L$101)</f>
        <v>-3.8900019285437432E-2</v>
      </c>
      <c r="M8">
        <f>CORREL(data!$H2:$H101,data!M$2:M$101)</f>
        <v>-0.36432431794822456</v>
      </c>
      <c r="N8">
        <f>CORREL(data!$H2:$H101,data!N$2:N$101)</f>
        <v>0.12689900079182612</v>
      </c>
      <c r="O8">
        <f>CORREL(data!$H2:$H101,data!O$2:O$101)</f>
        <v>-5.1319592926224657E-2</v>
      </c>
      <c r="P8">
        <f>CORREL(data!$H2:$H101,data!P$2:P$101)</f>
        <v>0.2271298649307886</v>
      </c>
      <c r="Q8">
        <f>CORREL(data!$H2:$H101,data!Q$2:Q$101)</f>
        <v>1.6406233978294955E-2</v>
      </c>
      <c r="R8">
        <f>CORREL(data!$H2:$H101,data!R$2:R$101)</f>
        <v>-0.24076362915896729</v>
      </c>
      <c r="S8">
        <f>CORREL(data!$H2:$H101,data!S$2:S$101)</f>
        <v>-0.11525415451442607</v>
      </c>
      <c r="T8">
        <f>CORREL(data!$H2:$H101,data!T$2:T$101)</f>
        <v>0.24769327229404767</v>
      </c>
      <c r="U8">
        <f>CORREL(data!$H2:$H101,data!U$2:U$101)</f>
        <v>0.16691284304162005</v>
      </c>
      <c r="V8">
        <f>CORREL(data!$H2:$H101,data!V$2:V$101)</f>
        <v>0.14601110225769576</v>
      </c>
      <c r="W8">
        <f>CORREL(data!$H2:$H101,data!W$2:W$101)</f>
        <v>9.6854855528257077E-3</v>
      </c>
      <c r="X8">
        <f>CORREL(data!$H2:$H101,data!X$2:X$101)</f>
        <v>-0.45162541695677344</v>
      </c>
      <c r="Y8">
        <f>CORREL(data!$H2:$H101,data!Y$2:Y$101)</f>
        <v>0.19365960183726966</v>
      </c>
      <c r="Z8">
        <f>CORREL(data!$H2:$H101,data!Z$2:Z$101)</f>
        <v>0.11326617907648133</v>
      </c>
    </row>
    <row r="9" spans="1:43">
      <c r="A9">
        <v>2968</v>
      </c>
      <c r="B9">
        <f>CORREL(data!$I2:$I101,data!B$2:B$101)</f>
        <v>0.38334847991865839</v>
      </c>
      <c r="C9">
        <f>CORREL(data!$I2:$I101,data!C$2:C$101)</f>
        <v>0.20669483528014401</v>
      </c>
      <c r="D9">
        <f>CORREL(data!$I2:$I101,data!D$2:D$101)</f>
        <v>-4.5854431055885679E-2</v>
      </c>
      <c r="E9">
        <f>CORREL(data!$I2:$I101,data!E$2:E$101)</f>
        <v>0.21476007349626267</v>
      </c>
      <c r="F9">
        <f>CORREL(data!$I2:$I101,data!F$2:F$101)</f>
        <v>0.26424949075041737</v>
      </c>
      <c r="G9">
        <f>CORREL(data!$I2:$I101,data!G$2:G$101)</f>
        <v>7.2927374823400726E-2</v>
      </c>
      <c r="H9">
        <f>CORREL(data!$I2:$I101,data!H$2:H$101)</f>
        <v>6.5014865962725946E-2</v>
      </c>
      <c r="I9">
        <f>CORREL(data!$I2:$I101,data!I$2:I$101)</f>
        <v>1</v>
      </c>
      <c r="J9">
        <f>CORREL(data!$I2:$I101,data!J$2:J$101)</f>
        <v>2.8528950171384709E-2</v>
      </c>
      <c r="K9">
        <f>CORREL(data!$I2:$I101,data!K$2:K$101)</f>
        <v>-7.3252183501799337E-2</v>
      </c>
      <c r="L9">
        <f>CORREL(data!$I2:$I101,data!L$2:L$101)</f>
        <v>0.31257295249758305</v>
      </c>
      <c r="M9">
        <f>CORREL(data!$I2:$I101,data!M$2:M$101)</f>
        <v>5.3024279395167337E-2</v>
      </c>
      <c r="N9">
        <f>CORREL(data!$I2:$I101,data!N$2:N$101)</f>
        <v>0.14334722117104201</v>
      </c>
      <c r="O9">
        <f>CORREL(data!$I2:$I101,data!O$2:O$101)</f>
        <v>-0.11808450290440173</v>
      </c>
      <c r="P9">
        <f>CORREL(data!$I2:$I101,data!P$2:P$101)</f>
        <v>0.10084054440925345</v>
      </c>
      <c r="Q9">
        <f>CORREL(data!$I2:$I101,data!Q$2:Q$101)</f>
        <v>4.9131974583451886E-2</v>
      </c>
      <c r="R9">
        <f>CORREL(data!$I2:$I101,data!R$2:R$101)</f>
        <v>-9.04134638156435E-3</v>
      </c>
      <c r="S9">
        <f>CORREL(data!$I2:$I101,data!S$2:S$101)</f>
        <v>0.20361336385172138</v>
      </c>
      <c r="T9">
        <f>CORREL(data!$I2:$I101,data!T$2:T$101)</f>
        <v>3.3300756551298376E-2</v>
      </c>
      <c r="U9">
        <f>CORREL(data!$I2:$I101,data!U$2:U$101)</f>
        <v>0.13798193748660592</v>
      </c>
      <c r="V9">
        <f>CORREL(data!$I2:$I101,data!V$2:V$101)</f>
        <v>7.0601567731350248E-2</v>
      </c>
      <c r="W9">
        <f>CORREL(data!$I2:$I101,data!W$2:W$101)</f>
        <v>0.10945155974940961</v>
      </c>
      <c r="X9">
        <f>CORREL(data!$I2:$I101,data!X$2:X$101)</f>
        <v>-8.3562099269065618E-2</v>
      </c>
      <c r="Y9">
        <f>CORREL(data!$I2:$I101,data!Y$2:Y$101)</f>
        <v>-8.9316694397979957E-2</v>
      </c>
      <c r="Z9">
        <f>CORREL(data!$I2:$I101,data!Z$2:Z$101)</f>
        <v>0.22921932957789437</v>
      </c>
    </row>
    <row r="10" spans="1:43">
      <c r="A10">
        <v>3525</v>
      </c>
      <c r="B10">
        <f>CORREL(data!$J2:$J101,data!B$2:B$101)</f>
        <v>9.2774650284610155E-2</v>
      </c>
      <c r="C10">
        <f>CORREL(data!$J2:$J101,data!C$2:C$101)</f>
        <v>0.36005629545020651</v>
      </c>
      <c r="D10">
        <f>CORREL(data!$J2:$J101,data!D$2:D$101)</f>
        <v>0.36756756756756787</v>
      </c>
      <c r="E10">
        <f>CORREL(data!$J2:$J101,data!E$2:E$101)</f>
        <v>0.16990720046577154</v>
      </c>
      <c r="F10">
        <f>CORREL(data!$J2:$J101,data!F$2:F$101)</f>
        <v>0.12519336696482314</v>
      </c>
      <c r="G10">
        <f>CORREL(data!$J2:$J101,data!G$2:G$101)</f>
        <v>0.38713264586848378</v>
      </c>
      <c r="H10">
        <f>CORREL(data!$J2:$J101,data!H$2:H$101)</f>
        <v>9.5622788748577506E-2</v>
      </c>
      <c r="I10">
        <f>CORREL(data!$J2:$J101,data!I$2:I$101)</f>
        <v>2.8528950171384709E-2</v>
      </c>
      <c r="J10">
        <f>CORREL(data!$J2:$J101,data!J$2:J$101)</f>
        <v>0.99999999999999989</v>
      </c>
      <c r="K10">
        <f>CORREL(data!$J2:$J101,data!K$2:K$101)</f>
        <v>0.21087949693739588</v>
      </c>
      <c r="L10">
        <f>CORREL(data!$J2:$J101,data!L$2:L$101)</f>
        <v>0.24328325135114928</v>
      </c>
      <c r="M10">
        <f>CORREL(data!$J2:$J101,data!M$2:M$101)</f>
        <v>-8.6060879396399573E-2</v>
      </c>
      <c r="N10">
        <f>CORREL(data!$J2:$J101,data!N$2:N$101)</f>
        <v>5.8364767765839237E-2</v>
      </c>
      <c r="O10">
        <f>CORREL(data!$J2:$J101,data!O$2:O$101)</f>
        <v>0.47549485227568483</v>
      </c>
      <c r="P10">
        <f>CORREL(data!$J2:$J101,data!P$2:P$101)</f>
        <v>0.20173421718148513</v>
      </c>
      <c r="Q10">
        <f>CORREL(data!$J2:$J101,data!Q$2:Q$101)</f>
        <v>0.47571090136593314</v>
      </c>
      <c r="R10">
        <f>CORREL(data!$J2:$J101,data!R$2:R$101)</f>
        <v>0.30695706552688817</v>
      </c>
      <c r="S10">
        <f>CORREL(data!$J2:$J101,data!S$2:S$101)</f>
        <v>0.1363430859304795</v>
      </c>
      <c r="T10">
        <f>CORREL(data!$J2:$J101,data!T$2:T$101)</f>
        <v>0.3017504796646634</v>
      </c>
      <c r="U10">
        <f>CORREL(data!$J2:$J101,data!U$2:U$101)</f>
        <v>0.14341352669138435</v>
      </c>
      <c r="V10">
        <f>CORREL(data!$J2:$J101,data!V$2:V$101)</f>
        <v>5.609971272953404E-2</v>
      </c>
      <c r="W10">
        <f>CORREL(data!$J2:$J101,data!W$2:W$101)</f>
        <v>0.1799076835623096</v>
      </c>
      <c r="X10">
        <f>CORREL(data!$J2:$J101,data!X$2:X$101)</f>
        <v>0.28464778986690842</v>
      </c>
      <c r="Y10">
        <f>CORREL(data!$J2:$J101,data!Y$2:Y$101)</f>
        <v>0.17075705827731683</v>
      </c>
      <c r="Z10">
        <f>CORREL(data!$J2:$J101,data!Z$2:Z$101)</f>
        <v>0.19313126119435992</v>
      </c>
    </row>
    <row r="11" spans="1:43">
      <c r="A11">
        <v>4323</v>
      </c>
      <c r="B11">
        <f>CORREL(data!$K2:$K101,data!B$2:B$101)</f>
        <v>9.8190594173077406E-2</v>
      </c>
      <c r="C11">
        <f>CORREL(data!$K2:$K101,data!C$2:C$101)</f>
        <v>3.3642473972404656E-2</v>
      </c>
      <c r="D11">
        <f>CORREL(data!$K2:$K101,data!D$2:D$101)</f>
        <v>-3.5394031465005943E-2</v>
      </c>
      <c r="E11">
        <f>CORREL(data!$K2:$K101,data!E$2:E$101)</f>
        <v>0.11935027539960696</v>
      </c>
      <c r="F11">
        <f>CORREL(data!$K2:$K101,data!F$2:F$101)</f>
        <v>-0.33360164992967406</v>
      </c>
      <c r="G11">
        <f>CORREL(data!$K2:$K101,data!G$2:G$101)</f>
        <v>0.14615758707888477</v>
      </c>
      <c r="H11">
        <f>CORREL(data!$K2:$K101,data!H$2:H$101)</f>
        <v>-0.29250074327953168</v>
      </c>
      <c r="I11">
        <f>CORREL(data!$K2:$K101,data!I$2:I$101)</f>
        <v>-7.3252183501799337E-2</v>
      </c>
      <c r="J11">
        <f>CORREL(data!$K2:$K101,data!J$2:J$101)</f>
        <v>0.21087949693739588</v>
      </c>
      <c r="K11">
        <f>CORREL(data!$K2:$K101,data!K$2:K$101)</f>
        <v>0.99999999999999989</v>
      </c>
      <c r="L11">
        <f>CORREL(data!$K2:$K101,data!L$2:L$101)</f>
        <v>2.2907492187582843E-2</v>
      </c>
      <c r="M11">
        <f>CORREL(data!$K2:$K101,data!M$2:M$101)</f>
        <v>0.25252866387786765</v>
      </c>
      <c r="N11">
        <f>CORREL(data!$K2:$K101,data!N$2:N$101)</f>
        <v>-0.22178875861778929</v>
      </c>
      <c r="O11">
        <f>CORREL(data!$K2:$K101,data!O$2:O$101)</f>
        <v>0.25886569181649749</v>
      </c>
      <c r="P11">
        <f>CORREL(data!$K2:$K101,data!P$2:P$101)</f>
        <v>-2.4336623275719574E-2</v>
      </c>
      <c r="Q11">
        <f>CORREL(data!$K2:$K101,data!Q$2:Q$101)</f>
        <v>-4.0606217573481075E-2</v>
      </c>
      <c r="R11">
        <f>CORREL(data!$K2:$K101,data!R$2:R$101)</f>
        <v>0.15504467462872396</v>
      </c>
      <c r="S11">
        <f>CORREL(data!$K2:$K101,data!S$2:S$101)</f>
        <v>-0.20416428468564085</v>
      </c>
      <c r="T11">
        <f>CORREL(data!$K2:$K101,data!T$2:T$101)</f>
        <v>0.26365446983714974</v>
      </c>
      <c r="U11">
        <f>CORREL(data!$K2:$K101,data!U$2:U$101)</f>
        <v>0.16719756742890513</v>
      </c>
      <c r="V11">
        <f>CORREL(data!$K2:$K101,data!V$2:V$101)</f>
        <v>-8.4592427786886179E-2</v>
      </c>
      <c r="W11">
        <f>CORREL(data!$K2:$K101,data!W$2:W$101)</f>
        <v>0.31571202585390812</v>
      </c>
      <c r="X11">
        <f>CORREL(data!$K2:$K101,data!X$2:X$101)</f>
        <v>8.5672912821461764E-2</v>
      </c>
      <c r="Y11">
        <f>CORREL(data!$K2:$K101,data!Y$2:Y$101)</f>
        <v>-0.10989207415829989</v>
      </c>
      <c r="Z11">
        <f>CORREL(data!$K2:$K101,data!Z$2:Z$101)</f>
        <v>-0.279385103337848</v>
      </c>
    </row>
    <row r="12" spans="1:43">
      <c r="A12">
        <v>3617</v>
      </c>
      <c r="B12">
        <f>CORREL(data!$L2:$L101,data!B$2:B$101)</f>
        <v>-4.1734052945151513E-2</v>
      </c>
      <c r="C12">
        <f>CORREL(data!$L2:$L101,data!C$2:C$101)</f>
        <v>0.13854790764906569</v>
      </c>
      <c r="D12">
        <f>CORREL(data!$L2:$L101,data!D$2:D$101)</f>
        <v>1.131624362152151E-2</v>
      </c>
      <c r="E12">
        <f>CORREL(data!$L2:$L101,data!E$2:E$101)</f>
        <v>0.28275572409412869</v>
      </c>
      <c r="F12">
        <f>CORREL(data!$L2:$L101,data!F$2:F$101)</f>
        <v>-6.657593933590715E-2</v>
      </c>
      <c r="G12">
        <f>CORREL(data!$L2:$L101,data!G$2:G$101)</f>
        <v>0.21992904844585048</v>
      </c>
      <c r="H12">
        <f>CORREL(data!$L2:$L101,data!H$2:H$101)</f>
        <v>-3.8900019285437432E-2</v>
      </c>
      <c r="I12">
        <f>CORREL(data!$L2:$L101,data!I$2:I$101)</f>
        <v>0.31257295249758305</v>
      </c>
      <c r="J12">
        <f>CORREL(data!$L2:$L101,data!J$2:J$101)</f>
        <v>0.24328325135114928</v>
      </c>
      <c r="K12">
        <f>CORREL(data!$L2:$L101,data!K$2:K$101)</f>
        <v>2.2907492187582843E-2</v>
      </c>
      <c r="L12">
        <f>CORREL(data!$L2:$L101,data!L$2:L$101)</f>
        <v>0.99999999999999989</v>
      </c>
      <c r="M12">
        <f>CORREL(data!$L2:$L101,data!M$2:M$101)</f>
        <v>-0.34618596523265543</v>
      </c>
      <c r="N12">
        <f>CORREL(data!$L2:$L101,data!N$2:N$101)</f>
        <v>8.1613379502113115E-2</v>
      </c>
      <c r="O12">
        <f>CORREL(data!$L2:$L101,data!O$2:O$101)</f>
        <v>0.27833468677407003</v>
      </c>
      <c r="P12">
        <f>CORREL(data!$L2:$L101,data!P$2:P$101)</f>
        <v>-0.26387738447181158</v>
      </c>
      <c r="Q12">
        <f>CORREL(data!$L2:$L101,data!Q$2:Q$101)</f>
        <v>7.9570607001937063E-2</v>
      </c>
      <c r="R12">
        <f>CORREL(data!$L2:$L101,data!R$2:R$101)</f>
        <v>-0.16562754066416882</v>
      </c>
      <c r="S12">
        <f>CORREL(data!$L2:$L101,data!S$2:S$101)</f>
        <v>5.3305852371970407E-2</v>
      </c>
      <c r="T12">
        <f>CORREL(data!$L2:$L101,data!T$2:T$101)</f>
        <v>7.8095214719802767E-3</v>
      </c>
      <c r="U12">
        <f>CORREL(data!$L2:$L101,data!U$2:U$101)</f>
        <v>-0.24463744638456719</v>
      </c>
      <c r="V12">
        <f>CORREL(data!$L2:$L101,data!V$2:V$101)</f>
        <v>-3.0709137963603698E-2</v>
      </c>
      <c r="W12">
        <f>CORREL(data!$L2:$L101,data!W$2:W$101)</f>
        <v>-7.0659615041677865E-2</v>
      </c>
      <c r="X12">
        <f>CORREL(data!$L2:$L101,data!X$2:X$101)</f>
        <v>0.2685953793136418</v>
      </c>
      <c r="Y12">
        <f>CORREL(data!$L2:$L101,data!Y$2:Y$101)</f>
        <v>-0.14350338093223816</v>
      </c>
      <c r="Z12">
        <f>CORREL(data!$L2:$L101,data!Z$2:Z$101)</f>
        <v>1.3283598187306289E-2</v>
      </c>
    </row>
    <row r="13" spans="1:43">
      <c r="A13">
        <v>4360</v>
      </c>
      <c r="B13">
        <f>CORREL(data!$M2:$M101,data!B$2:B$101)</f>
        <v>0.26442478716072465</v>
      </c>
      <c r="C13">
        <f>CORREL(data!$M2:$M101,data!C$2:C$101)</f>
        <v>0.1529480505075162</v>
      </c>
      <c r="D13">
        <f>CORREL(data!$M2:$M101,data!D$2:D$101)</f>
        <v>-0.23165977726152331</v>
      </c>
      <c r="E13">
        <f>CORREL(data!$M2:$M101,data!E$2:E$101)</f>
        <v>-5.3262080820943641E-3</v>
      </c>
      <c r="F13">
        <f>CORREL(data!$M2:$M101,data!F$2:F$101)</f>
        <v>-9.3801239880867374E-2</v>
      </c>
      <c r="G13">
        <f>CORREL(data!$M2:$M101,data!G$2:G$101)</f>
        <v>-5.3157224157626545E-3</v>
      </c>
      <c r="H13">
        <f>CORREL(data!$M2:$M101,data!H$2:H$101)</f>
        <v>-0.36432431794822456</v>
      </c>
      <c r="I13">
        <f>CORREL(data!$M2:$M101,data!I$2:I$101)</f>
        <v>5.3024279395167337E-2</v>
      </c>
      <c r="J13">
        <f>CORREL(data!$M2:$M101,data!J$2:J$101)</f>
        <v>-8.6060879396399573E-2</v>
      </c>
      <c r="K13">
        <f>CORREL(data!$M2:$M101,data!K$2:K$101)</f>
        <v>0.25252866387786765</v>
      </c>
      <c r="L13">
        <f>CORREL(data!$M2:$M101,data!L$2:L$101)</f>
        <v>-0.34618596523265543</v>
      </c>
      <c r="M13">
        <f>CORREL(data!$M2:$M101,data!M$2:M$101)</f>
        <v>1</v>
      </c>
      <c r="N13">
        <f>CORREL(data!$M2:$M101,data!N$2:N$101)</f>
        <v>9.184198033129358E-2</v>
      </c>
      <c r="O13">
        <f>CORREL(data!$M2:$M101,data!O$2:O$101)</f>
        <v>-0.11549167609568127</v>
      </c>
      <c r="P13">
        <f>CORREL(data!$M2:$M101,data!P$2:P$101)</f>
        <v>0.19710516591041297</v>
      </c>
      <c r="Q13">
        <f>CORREL(data!$M2:$M101,data!Q$2:Q$101)</f>
        <v>7.2992690809002544E-2</v>
      </c>
      <c r="R13">
        <f>CORREL(data!$M2:$M101,data!R$2:R$101)</f>
        <v>0.16188202690421957</v>
      </c>
      <c r="S13">
        <f>CORREL(data!$M2:$M101,data!S$2:S$101)</f>
        <v>-3.1144474105587375E-4</v>
      </c>
      <c r="T13">
        <f>CORREL(data!$M2:$M101,data!T$2:T$101)</f>
        <v>-7.7598015118854752E-2</v>
      </c>
      <c r="U13">
        <f>CORREL(data!$M2:$M101,data!U$2:U$101)</f>
        <v>3.9389316366427188E-2</v>
      </c>
      <c r="V13">
        <f>CORREL(data!$M2:$M101,data!V$2:V$101)</f>
        <v>-0.15609128963174262</v>
      </c>
      <c r="W13">
        <f>CORREL(data!$M2:$M101,data!W$2:W$101)</f>
        <v>0.40859237613621341</v>
      </c>
      <c r="X13">
        <f>CORREL(data!$M2:$M101,data!X$2:X$101)</f>
        <v>0.17965230673542112</v>
      </c>
      <c r="Y13">
        <f>CORREL(data!$M2:$M101,data!Y$2:Y$101)</f>
        <v>0.28040224837668803</v>
      </c>
      <c r="Z13">
        <f>CORREL(data!$M2:$M101,data!Z$2:Z$101)</f>
        <v>4.0328014148761512E-2</v>
      </c>
    </row>
    <row r="14" spans="1:43">
      <c r="A14">
        <v>2756</v>
      </c>
      <c r="B14">
        <f>CORREL(data!$N2:$N101,data!B$2:B$101)</f>
        <v>0.26126836282372301</v>
      </c>
      <c r="C14">
        <f>CORREL(data!$N2:$N101,data!C$2:C$101)</f>
        <v>0.14888159791222119</v>
      </c>
      <c r="D14">
        <f>CORREL(data!$N2:$N101,data!D$2:D$101)</f>
        <v>0.14843120879858795</v>
      </c>
      <c r="E14">
        <f>CORREL(data!$N2:$N101,data!E$2:E$101)</f>
        <v>-8.7746602709142002E-2</v>
      </c>
      <c r="F14">
        <f>CORREL(data!$N2:$N101,data!F$2:F$101)</f>
        <v>0.31010409033155772</v>
      </c>
      <c r="G14">
        <f>CORREL(data!$N2:$N101,data!G$2:G$101)</f>
        <v>0.32349910970108381</v>
      </c>
      <c r="H14">
        <f>CORREL(data!$N2:$N101,data!H$2:H$101)</f>
        <v>0.12689900079182612</v>
      </c>
      <c r="I14">
        <f>CORREL(data!$N2:$N101,data!I$2:I$101)</f>
        <v>0.14334722117104201</v>
      </c>
      <c r="J14">
        <f>CORREL(data!$N2:$N101,data!J$2:J$101)</f>
        <v>5.8364767765839237E-2</v>
      </c>
      <c r="K14">
        <f>CORREL(data!$N2:$N101,data!K$2:K$101)</f>
        <v>-0.22178875861778929</v>
      </c>
      <c r="L14">
        <f>CORREL(data!$N2:$N101,data!L$2:L$101)</f>
        <v>8.1613379502113115E-2</v>
      </c>
      <c r="M14">
        <f>CORREL(data!$N2:$N101,data!M$2:M$101)</f>
        <v>9.184198033129358E-2</v>
      </c>
      <c r="N14">
        <f>CORREL(data!$N2:$N101,data!N$2:N$101)</f>
        <v>0.99999999999999989</v>
      </c>
      <c r="O14">
        <f>CORREL(data!$N2:$N101,data!O$2:O$101)</f>
        <v>0.290591240789001</v>
      </c>
      <c r="P14">
        <f>CORREL(data!$N2:$N101,data!P$2:P$101)</f>
        <v>1.7590845760343924E-2</v>
      </c>
      <c r="Q14">
        <f>CORREL(data!$N2:$N101,data!Q$2:Q$101)</f>
        <v>0.10178419016774953</v>
      </c>
      <c r="R14">
        <f>CORREL(data!$N2:$N101,data!R$2:R$101)</f>
        <v>-0.14095307294943124</v>
      </c>
      <c r="S14">
        <f>CORREL(data!$N2:$N101,data!S$2:S$101)</f>
        <v>0.15047572450301125</v>
      </c>
      <c r="T14">
        <f>CORREL(data!$N2:$N101,data!T$2:T$101)</f>
        <v>2.4572199211273332E-2</v>
      </c>
      <c r="U14">
        <f>CORREL(data!$N2:$N101,data!U$2:U$101)</f>
        <v>-3.1130456320613155E-2</v>
      </c>
      <c r="V14">
        <f>CORREL(data!$N2:$N101,data!V$2:V$101)</f>
        <v>-0.13376828202271726</v>
      </c>
      <c r="W14">
        <f>CORREL(data!$N2:$N101,data!W$2:W$101)</f>
        <v>0.14206729920114627</v>
      </c>
      <c r="X14">
        <f>CORREL(data!$N2:$N101,data!X$2:X$101)</f>
        <v>1.5140396811987053E-2</v>
      </c>
      <c r="Y14">
        <f>CORREL(data!$N2:$N101,data!Y$2:Y$101)</f>
        <v>0.18121021790485745</v>
      </c>
      <c r="Z14">
        <f>CORREL(data!$N2:$N101,data!Z$2:Z$101)</f>
        <v>-5.9347698278711686E-3</v>
      </c>
    </row>
    <row r="15" spans="1:43">
      <c r="A15">
        <v>89</v>
      </c>
      <c r="B15">
        <f>CORREL(data!$O2:$O101,data!B$2:B$101)</f>
        <v>0.46460996868120108</v>
      </c>
      <c r="C15">
        <f>CORREL(data!$O2:$O101,data!C$2:C$101)</f>
        <v>0.56244873874488854</v>
      </c>
      <c r="D15">
        <f>CORREL(data!$O2:$O101,data!D$2:D$101)</f>
        <v>0.26702869612790614</v>
      </c>
      <c r="E15">
        <f>CORREL(data!$O2:$O101,data!E$2:E$101)</f>
        <v>0.24156659153739843</v>
      </c>
      <c r="F15">
        <f>CORREL(data!$O2:$O101,data!F$2:F$101)</f>
        <v>-3.8780240964102954E-3</v>
      </c>
      <c r="G15">
        <f>CORREL(data!$O2:$O101,data!G$2:G$101)</f>
        <v>0.53906585139435703</v>
      </c>
      <c r="H15">
        <f>CORREL(data!$O2:$O101,data!H$2:H$101)</f>
        <v>-5.1319592926224657E-2</v>
      </c>
      <c r="I15">
        <f>CORREL(data!$O2:$O101,data!I$2:I$101)</f>
        <v>-0.11808450290440173</v>
      </c>
      <c r="J15">
        <f>CORREL(data!$O2:$O101,data!J$2:J$101)</f>
        <v>0.47549485227568483</v>
      </c>
      <c r="K15">
        <f>CORREL(data!$O2:$O101,data!K$2:K$101)</f>
        <v>0.25886569181649749</v>
      </c>
      <c r="L15">
        <f>CORREL(data!$O2:$O101,data!L$2:L$101)</f>
        <v>0.27833468677407003</v>
      </c>
      <c r="M15">
        <f>CORREL(data!$O2:$O101,data!M$2:M$101)</f>
        <v>-0.11549167609568127</v>
      </c>
      <c r="N15">
        <f>CORREL(data!$O2:$O101,data!N$2:N$101)</f>
        <v>0.290591240789001</v>
      </c>
      <c r="O15">
        <f>CORREL(data!$O2:$O101,data!O$2:O$101)</f>
        <v>0.99999999999999989</v>
      </c>
      <c r="P15">
        <f>CORREL(data!$O2:$O101,data!P$2:P$101)</f>
        <v>0.29682614716644024</v>
      </c>
      <c r="Q15">
        <f>CORREL(data!$O2:$O101,data!Q$2:Q$101)</f>
        <v>0.32677362910617797</v>
      </c>
      <c r="R15">
        <f>CORREL(data!$O2:$O101,data!R$2:R$101)</f>
        <v>0.29147640523096452</v>
      </c>
      <c r="S15">
        <f>CORREL(data!$O2:$O101,data!S$2:S$101)</f>
        <v>0.37267558897264119</v>
      </c>
      <c r="T15">
        <f>CORREL(data!$O2:$O101,data!T$2:T$101)</f>
        <v>0.52599044278760332</v>
      </c>
      <c r="U15">
        <f>CORREL(data!$O2:$O101,data!U$2:U$101)</f>
        <v>0.12338027613878835</v>
      </c>
      <c r="V15">
        <f>CORREL(data!$O2:$O101,data!V$2:V$101)</f>
        <v>0.17808764796017454</v>
      </c>
      <c r="W15">
        <f>CORREL(data!$O2:$O101,data!W$2:W$101)</f>
        <v>8.8599883634431276E-2</v>
      </c>
      <c r="X15">
        <f>CORREL(data!$O2:$O101,data!X$2:X$101)</f>
        <v>0.66851595362183669</v>
      </c>
      <c r="Y15">
        <f>CORREL(data!$O2:$O101,data!Y$2:Y$101)</f>
        <v>0.17967962659110948</v>
      </c>
      <c r="Z15">
        <f>CORREL(data!$O2:$O101,data!Z$2:Z$101)</f>
        <v>0.15586856914075695</v>
      </c>
    </row>
    <row r="16" spans="1:43">
      <c r="A16">
        <v>442</v>
      </c>
      <c r="B16">
        <f>CORREL(data!$P2:$P101,data!B$2:B$101)</f>
        <v>2.2307771507021731E-2</v>
      </c>
      <c r="C16">
        <f>CORREL(data!$P2:$P101,data!C$2:C$101)</f>
        <v>0.41443820151070604</v>
      </c>
      <c r="D16">
        <f>CORREL(data!$P2:$P101,data!D$2:D$101)</f>
        <v>0.30413903573293405</v>
      </c>
      <c r="E16">
        <f>CORREL(data!$P2:$P101,data!E$2:E$101)</f>
        <v>0.11653248113414839</v>
      </c>
      <c r="F16">
        <f>CORREL(data!$P2:$P101,data!F$2:F$101)</f>
        <v>0.11358118868108452</v>
      </c>
      <c r="G16">
        <f>CORREL(data!$P2:$P101,data!G$2:G$101)</f>
        <v>0.18127589019895576</v>
      </c>
      <c r="H16">
        <f>CORREL(data!$P2:$P101,data!H$2:H$101)</f>
        <v>0.2271298649307886</v>
      </c>
      <c r="I16">
        <f>CORREL(data!$P2:$P101,data!I$2:I$101)</f>
        <v>0.10084054440925345</v>
      </c>
      <c r="J16">
        <f>CORREL(data!$P2:$P101,data!J$2:J$101)</f>
        <v>0.20173421718148513</v>
      </c>
      <c r="K16">
        <f>CORREL(data!$P2:$P101,data!K$2:K$101)</f>
        <v>-2.4336623275719574E-2</v>
      </c>
      <c r="L16">
        <f>CORREL(data!$P2:$P101,data!L$2:L$101)</f>
        <v>-0.26387738447181158</v>
      </c>
      <c r="M16">
        <f>CORREL(data!$P2:$P101,data!M$2:M$101)</f>
        <v>0.19710516591041297</v>
      </c>
      <c r="N16">
        <f>CORREL(data!$P2:$P101,data!N$2:N$101)</f>
        <v>1.7590845760343924E-2</v>
      </c>
      <c r="O16">
        <f>CORREL(data!$P2:$P101,data!O$2:O$101)</f>
        <v>0.29682614716644024</v>
      </c>
      <c r="P16">
        <f>CORREL(data!$P2:$P101,data!P$2:P$101)</f>
        <v>1.0000000000000002</v>
      </c>
      <c r="Q16">
        <f>CORREL(data!$P2:$P101,data!Q$2:Q$101)</f>
        <v>0.25166001328381693</v>
      </c>
      <c r="R16">
        <f>CORREL(data!$P2:$P101,data!R$2:R$101)</f>
        <v>4.6822054743538233E-2</v>
      </c>
      <c r="S16">
        <f>CORREL(data!$P2:$P101,data!S$2:S$101)</f>
        <v>0.21857490869213081</v>
      </c>
      <c r="T16">
        <f>CORREL(data!$P2:$P101,data!T$2:T$101)</f>
        <v>0.15043089332860041</v>
      </c>
      <c r="U16">
        <f>CORREL(data!$P2:$P101,data!U$2:U$101)</f>
        <v>0.28039233696684568</v>
      </c>
      <c r="V16">
        <f>CORREL(data!$P2:$P101,data!V$2:V$101)</f>
        <v>3.8378236465299392E-2</v>
      </c>
      <c r="W16">
        <f>CORREL(data!$P2:$P101,data!W$2:W$101)</f>
        <v>0.26252037536330569</v>
      </c>
      <c r="X16">
        <f>CORREL(data!$P2:$P101,data!X$2:X$101)</f>
        <v>6.4179382476083638E-2</v>
      </c>
      <c r="Y16">
        <f>CORREL(data!$P2:$P101,data!Y$2:Y$101)</f>
        <v>-2.3439188980821112E-2</v>
      </c>
      <c r="Z16">
        <f>CORREL(data!$P2:$P101,data!Z$2:Z$101)</f>
        <v>0.25786424800430335</v>
      </c>
    </row>
    <row r="17" spans="1:26">
      <c r="A17">
        <v>3556</v>
      </c>
      <c r="B17">
        <f>CORREL(data!$Q2:$Q101,data!B$2:B$101)</f>
        <v>-0.19198791566393103</v>
      </c>
      <c r="C17">
        <f>CORREL(data!$Q2:$Q101,data!C$2:C$101)</f>
        <v>0.48860698263640312</v>
      </c>
      <c r="D17">
        <f>CORREL(data!$Q2:$Q101,data!D$2:D$101)</f>
        <v>0.37322578372742299</v>
      </c>
      <c r="E17">
        <f>CORREL(data!$Q2:$Q101,data!E$2:E$101)</f>
        <v>-0.20127525202789154</v>
      </c>
      <c r="F17">
        <f>CORREL(data!$Q2:$Q101,data!F$2:F$101)</f>
        <v>0.17408480372121221</v>
      </c>
      <c r="G17">
        <f>CORREL(data!$Q2:$Q101,data!G$2:G$101)</f>
        <v>0.34747012926837745</v>
      </c>
      <c r="H17">
        <f>CORREL(data!$Q2:$Q101,data!H$2:H$101)</f>
        <v>1.6406233978294955E-2</v>
      </c>
      <c r="I17">
        <f>CORREL(data!$Q2:$Q101,data!I$2:I$101)</f>
        <v>4.9131974583451886E-2</v>
      </c>
      <c r="J17">
        <f>CORREL(data!$Q2:$Q101,data!J$2:J$101)</f>
        <v>0.47571090136593314</v>
      </c>
      <c r="K17">
        <f>CORREL(data!$Q2:$Q101,data!K$2:K$101)</f>
        <v>-4.0606217573481075E-2</v>
      </c>
      <c r="L17">
        <f>CORREL(data!$Q2:$Q101,data!L$2:L$101)</f>
        <v>7.9570607001937063E-2</v>
      </c>
      <c r="M17">
        <f>CORREL(data!$Q2:$Q101,data!M$2:M$101)</f>
        <v>7.2992690809002544E-2</v>
      </c>
      <c r="N17">
        <f>CORREL(data!$Q2:$Q101,data!N$2:N$101)</f>
        <v>0.10178419016774953</v>
      </c>
      <c r="O17">
        <f>CORREL(data!$Q2:$Q101,data!O$2:O$101)</f>
        <v>0.32677362910617797</v>
      </c>
      <c r="P17">
        <f>CORREL(data!$Q2:$Q101,data!P$2:P$101)</f>
        <v>0.25166001328381693</v>
      </c>
      <c r="Q17">
        <f>CORREL(data!$Q2:$Q101,data!Q$2:Q$101)</f>
        <v>1</v>
      </c>
      <c r="R17">
        <f>CORREL(data!$Q2:$Q101,data!R$2:R$101)</f>
        <v>8.6664527171798206E-2</v>
      </c>
      <c r="S17">
        <f>CORREL(data!$Q2:$Q101,data!S$2:S$101)</f>
        <v>0.15873885962896822</v>
      </c>
      <c r="T17">
        <f>CORREL(data!$Q2:$Q101,data!T$2:T$101)</f>
        <v>-1.6164412675631658E-2</v>
      </c>
      <c r="U17">
        <f>CORREL(data!$Q2:$Q101,data!U$2:U$101)</f>
        <v>0.25653738012248017</v>
      </c>
      <c r="V17">
        <f>CORREL(data!$Q2:$Q101,data!V$2:V$101)</f>
        <v>-5.5137468814906131E-2</v>
      </c>
      <c r="W17">
        <f>CORREL(data!$Q2:$Q101,data!W$2:W$101)</f>
        <v>0.50324684492481753</v>
      </c>
      <c r="X17">
        <f>CORREL(data!$Q2:$Q101,data!X$2:X$101)</f>
        <v>0.10027662570135612</v>
      </c>
      <c r="Y17">
        <f>CORREL(data!$Q2:$Q101,data!Y$2:Y$101)</f>
        <v>0.42322462884387124</v>
      </c>
      <c r="Z17">
        <f>CORREL(data!$Q2:$Q101,data!Z$2:Z$101)</f>
        <v>0.22245773923748718</v>
      </c>
    </row>
    <row r="18" spans="1:26">
      <c r="A18">
        <v>5261</v>
      </c>
      <c r="B18">
        <f>CORREL(data!$R2:$R101,data!B$2:B$101)</f>
        <v>0.49300760515325925</v>
      </c>
      <c r="C18">
        <f>CORREL(data!$R2:$R101,data!C$2:C$101)</f>
        <v>0.32811962682419243</v>
      </c>
      <c r="D18">
        <f>CORREL(data!$R2:$R101,data!D$2:D$101)</f>
        <v>0.47097212266638172</v>
      </c>
      <c r="E18">
        <f>CORREL(data!$R2:$R101,data!E$2:E$101)</f>
        <v>0.22834063868173282</v>
      </c>
      <c r="F18">
        <f>CORREL(data!$R2:$R101,data!F$2:F$101)</f>
        <v>0.29797731983311881</v>
      </c>
      <c r="G18">
        <f>CORREL(data!$R2:$R101,data!G$2:G$101)</f>
        <v>0.39943642888722536</v>
      </c>
      <c r="H18">
        <f>CORREL(data!$R2:$R101,data!H$2:H$101)</f>
        <v>-0.24076362915896729</v>
      </c>
      <c r="I18">
        <f>CORREL(data!$R2:$R101,data!I$2:I$101)</f>
        <v>-9.04134638156435E-3</v>
      </c>
      <c r="J18">
        <f>CORREL(data!$R2:$R101,data!J$2:J$101)</f>
        <v>0.30695706552688817</v>
      </c>
      <c r="K18">
        <f>CORREL(data!$R2:$R101,data!K$2:K$101)</f>
        <v>0.15504467462872396</v>
      </c>
      <c r="L18">
        <f>CORREL(data!$R2:$R101,data!L$2:L$101)</f>
        <v>-0.16562754066416882</v>
      </c>
      <c r="M18">
        <f>CORREL(data!$R2:$R101,data!M$2:M$101)</f>
        <v>0.16188202690421957</v>
      </c>
      <c r="N18">
        <f>CORREL(data!$R2:$R101,data!N$2:N$101)</f>
        <v>-0.14095307294943124</v>
      </c>
      <c r="O18">
        <f>CORREL(data!$R2:$R101,data!O$2:O$101)</f>
        <v>0.29147640523096452</v>
      </c>
      <c r="P18">
        <f>CORREL(data!$R2:$R101,data!P$2:P$101)</f>
        <v>4.6822054743538233E-2</v>
      </c>
      <c r="Q18">
        <f>CORREL(data!$R2:$R101,data!Q$2:Q$101)</f>
        <v>8.6664527171798206E-2</v>
      </c>
      <c r="R18">
        <f>CORREL(data!$R2:$R101,data!R$2:R$101)</f>
        <v>0.99999999999999978</v>
      </c>
      <c r="S18">
        <f>CORREL(data!$R2:$R101,data!S$2:S$101)</f>
        <v>0.14916531875632583</v>
      </c>
      <c r="T18">
        <f>CORREL(data!$R2:$R101,data!T$2:T$101)</f>
        <v>0.37217664504215903</v>
      </c>
      <c r="U18">
        <f>CORREL(data!$R2:$R101,data!U$2:U$101)</f>
        <v>0.19808639009418783</v>
      </c>
      <c r="V18">
        <f>CORREL(data!$R2:$R101,data!V$2:V$101)</f>
        <v>0.27092801416163931</v>
      </c>
      <c r="W18">
        <f>CORREL(data!$R2:$R101,data!W$2:W$101)</f>
        <v>-0.39337627347993503</v>
      </c>
      <c r="X18">
        <f>CORREL(data!$R2:$R101,data!X$2:X$101)</f>
        <v>0.45527378286540937</v>
      </c>
      <c r="Y18">
        <f>CORREL(data!$R2:$R101,data!Y$2:Y$101)</f>
        <v>3.9050178669933648E-2</v>
      </c>
      <c r="Z18">
        <f>CORREL(data!$R2:$R101,data!Z$2:Z$101)</f>
        <v>0.37426379831369133</v>
      </c>
    </row>
    <row r="19" spans="1:26">
      <c r="A19">
        <v>2492</v>
      </c>
      <c r="B19">
        <f>CORREL(data!$S2:$S101,data!B$2:B$101)</f>
        <v>0.36064387194709613</v>
      </c>
      <c r="C19">
        <f>CORREL(data!$S2:$S101,data!C$2:C$101)</f>
        <v>0.42223642660835542</v>
      </c>
      <c r="D19">
        <f>CORREL(data!$S2:$S101,data!D$2:D$101)</f>
        <v>6.9956139872755993E-2</v>
      </c>
      <c r="E19">
        <f>CORREL(data!$S2:$S101,data!E$2:E$101)</f>
        <v>0.23869999502885403</v>
      </c>
      <c r="F19">
        <f>CORREL(data!$S2:$S101,data!F$2:F$101)</f>
        <v>0.47668328054517961</v>
      </c>
      <c r="G19">
        <f>CORREL(data!$S2:$S101,data!G$2:G$101)</f>
        <v>0.20731425512405913</v>
      </c>
      <c r="H19">
        <f>CORREL(data!$S2:$S101,data!H$2:H$101)</f>
        <v>-0.11525415451442607</v>
      </c>
      <c r="I19">
        <f>CORREL(data!$S2:$S101,data!I$2:I$101)</f>
        <v>0.20361336385172138</v>
      </c>
      <c r="J19">
        <f>CORREL(data!$S2:$S101,data!J$2:J$101)</f>
        <v>0.1363430859304795</v>
      </c>
      <c r="K19">
        <f>CORREL(data!$S2:$S101,data!K$2:K$101)</f>
        <v>-0.20416428468564085</v>
      </c>
      <c r="L19">
        <f>CORREL(data!$S2:$S101,data!L$2:L$101)</f>
        <v>5.3305852371970407E-2</v>
      </c>
      <c r="M19">
        <f>CORREL(data!$S2:$S101,data!M$2:M$101)</f>
        <v>-3.1144474105587375E-4</v>
      </c>
      <c r="N19">
        <f>CORREL(data!$S2:$S101,data!N$2:N$101)</f>
        <v>0.15047572450301125</v>
      </c>
      <c r="O19">
        <f>CORREL(data!$S2:$S101,data!O$2:O$101)</f>
        <v>0.37267558897264119</v>
      </c>
      <c r="P19">
        <f>CORREL(data!$S2:$S101,data!P$2:P$101)</f>
        <v>0.21857490869213081</v>
      </c>
      <c r="Q19">
        <f>CORREL(data!$S2:$S101,data!Q$2:Q$101)</f>
        <v>0.15873885962896822</v>
      </c>
      <c r="R19">
        <f>CORREL(data!$S2:$S101,data!R$2:R$101)</f>
        <v>0.14916531875632583</v>
      </c>
      <c r="S19">
        <f>CORREL(data!$S2:$S101,data!S$2:S$101)</f>
        <v>1.0000000000000002</v>
      </c>
      <c r="T19">
        <f>CORREL(data!$S2:$S101,data!T$2:T$101)</f>
        <v>0.27688341910769038</v>
      </c>
      <c r="U19">
        <f>CORREL(data!$S2:$S101,data!U$2:U$101)</f>
        <v>0.15800174524351834</v>
      </c>
      <c r="V19">
        <f>CORREL(data!$S2:$S101,data!V$2:V$101)</f>
        <v>3.582537583926064E-2</v>
      </c>
      <c r="W19">
        <f>CORREL(data!$S2:$S101,data!W$2:W$101)</f>
        <v>-0.34549469163494528</v>
      </c>
      <c r="X19">
        <f>CORREL(data!$S2:$S101,data!X$2:X$101)</f>
        <v>0.44902524381160436</v>
      </c>
      <c r="Y19">
        <f>CORREL(data!$S2:$S101,data!Y$2:Y$101)</f>
        <v>0.28941012492802021</v>
      </c>
      <c r="Z19">
        <f>CORREL(data!$S2:$S101,data!Z$2:Z$101)</f>
        <v>0.16923906320984422</v>
      </c>
    </row>
    <row r="20" spans="1:26">
      <c r="A20">
        <v>5062</v>
      </c>
      <c r="B20">
        <f>CORREL(data!$T2:$T101,data!B$2:B$101)</f>
        <v>0.55108883721563151</v>
      </c>
      <c r="C20">
        <f>CORREL(data!$T2:$T101,data!C$2:C$101)</f>
        <v>0.22663483432464562</v>
      </c>
      <c r="D20">
        <f>CORREL(data!$T2:$T101,data!D$2:D$101)</f>
        <v>-5.4762399405614774E-2</v>
      </c>
      <c r="E20">
        <f>CORREL(data!$T2:$T101,data!E$2:E$101)</f>
        <v>0.25965984359917371</v>
      </c>
      <c r="F20">
        <f>CORREL(data!$T2:$T101,data!F$2:F$101)</f>
        <v>0.2938677115314986</v>
      </c>
      <c r="G20">
        <f>CORREL(data!$T2:$T101,data!G$2:G$101)</f>
        <v>0.31136340126362783</v>
      </c>
      <c r="H20">
        <f>CORREL(data!$T2:$T101,data!H$2:H$101)</f>
        <v>0.24769327229404767</v>
      </c>
      <c r="I20">
        <f>CORREL(data!$T2:$T101,data!I$2:I$101)</f>
        <v>3.3300756551298376E-2</v>
      </c>
      <c r="J20">
        <f>CORREL(data!$T2:$T101,data!J$2:J$101)</f>
        <v>0.3017504796646634</v>
      </c>
      <c r="K20">
        <f>CORREL(data!$T2:$T101,data!K$2:K$101)</f>
        <v>0.26365446983714974</v>
      </c>
      <c r="L20">
        <f>CORREL(data!$T2:$T101,data!L$2:L$101)</f>
        <v>7.8095214719802767E-3</v>
      </c>
      <c r="M20">
        <f>CORREL(data!$T2:$T101,data!M$2:M$101)</f>
        <v>-7.7598015118854752E-2</v>
      </c>
      <c r="N20">
        <f>CORREL(data!$T2:$T101,data!N$2:N$101)</f>
        <v>2.4572199211273332E-2</v>
      </c>
      <c r="O20">
        <f>CORREL(data!$T2:$T101,data!O$2:O$101)</f>
        <v>0.52599044278760332</v>
      </c>
      <c r="P20">
        <f>CORREL(data!$T2:$T101,data!P$2:P$101)</f>
        <v>0.15043089332860041</v>
      </c>
      <c r="Q20">
        <f>CORREL(data!$T2:$T101,data!Q$2:Q$101)</f>
        <v>-1.6164412675631658E-2</v>
      </c>
      <c r="R20">
        <f>CORREL(data!$T2:$T101,data!R$2:R$101)</f>
        <v>0.37217664504215903</v>
      </c>
      <c r="S20">
        <f>CORREL(data!$T2:$T101,data!S$2:S$101)</f>
        <v>0.27688341910769038</v>
      </c>
      <c r="T20">
        <f>CORREL(data!$T2:$T101,data!T$2:T$101)</f>
        <v>1.0000000000000002</v>
      </c>
      <c r="U20">
        <f>CORREL(data!$T2:$T101,data!U$2:U$101)</f>
        <v>0.40380887559327872</v>
      </c>
      <c r="V20">
        <f>CORREL(data!$T2:$T101,data!V$2:V$101)</f>
        <v>2.8520896875871418E-2</v>
      </c>
      <c r="W20">
        <f>CORREL(data!$T2:$T101,data!W$2:W$101)</f>
        <v>0.10782052657309321</v>
      </c>
      <c r="X20">
        <f>CORREL(data!$T2:$T101,data!X$2:X$101)</f>
        <v>0.42805472768971564</v>
      </c>
      <c r="Y20">
        <f>CORREL(data!$T2:$T101,data!Y$2:Y$101)</f>
        <v>0.40704352695380308</v>
      </c>
      <c r="Z20">
        <f>CORREL(data!$T2:$T101,data!Z$2:Z$101)</f>
        <v>0.27886776037692224</v>
      </c>
    </row>
    <row r="21" spans="1:26">
      <c r="A21">
        <v>2486</v>
      </c>
      <c r="B21">
        <f>CORREL(data!$U2:$U101,data!B$2:B$101)</f>
        <v>2.5441059632350066E-3</v>
      </c>
      <c r="C21">
        <f>CORREL(data!$U2:$U101,data!C$2:C$101)</f>
        <v>0.30580326092025339</v>
      </c>
      <c r="D21">
        <f>CORREL(data!$U2:$U101,data!D$2:D$101)</f>
        <v>0.13381202661740174</v>
      </c>
      <c r="E21">
        <f>CORREL(data!$U2:$U101,data!E$2:E$101)</f>
        <v>0.24709682928664523</v>
      </c>
      <c r="F21">
        <f>CORREL(data!$U2:$U101,data!F$2:F$101)</f>
        <v>0.43899155441463594</v>
      </c>
      <c r="G21">
        <f>CORREL(data!$U2:$U101,data!G$2:G$101)</f>
        <v>0.27630574130337854</v>
      </c>
      <c r="H21">
        <f>CORREL(data!$U2:$U101,data!H$2:H$101)</f>
        <v>0.16691284304162005</v>
      </c>
      <c r="I21">
        <f>CORREL(data!$U2:$U101,data!I$2:I$101)</f>
        <v>0.13798193748660592</v>
      </c>
      <c r="J21">
        <f>CORREL(data!$U2:$U101,data!J$2:J$101)</f>
        <v>0.14341352669138435</v>
      </c>
      <c r="K21">
        <f>CORREL(data!$U2:$U101,data!K$2:K$101)</f>
        <v>0.16719756742890513</v>
      </c>
      <c r="L21">
        <f>CORREL(data!$U2:$U101,data!L$2:L$101)</f>
        <v>-0.24463744638456719</v>
      </c>
      <c r="M21">
        <f>CORREL(data!$U2:$U101,data!M$2:M$101)</f>
        <v>3.9389316366427188E-2</v>
      </c>
      <c r="N21">
        <f>CORREL(data!$U2:$U101,data!N$2:N$101)</f>
        <v>-3.1130456320613155E-2</v>
      </c>
      <c r="O21">
        <f>CORREL(data!$U2:$U101,data!O$2:O$101)</f>
        <v>0.12338027613878835</v>
      </c>
      <c r="P21">
        <f>CORREL(data!$U2:$U101,data!P$2:P$101)</f>
        <v>0.28039233696684568</v>
      </c>
      <c r="Q21">
        <f>CORREL(data!$U2:$U101,data!Q$2:Q$101)</f>
        <v>0.25653738012248017</v>
      </c>
      <c r="R21">
        <f>CORREL(data!$U2:$U101,data!R$2:R$101)</f>
        <v>0.19808639009418783</v>
      </c>
      <c r="S21">
        <f>CORREL(data!$U2:$U101,data!S$2:S$101)</f>
        <v>0.15800174524351834</v>
      </c>
      <c r="T21">
        <f>CORREL(data!$U2:$U101,data!T$2:T$101)</f>
        <v>0.40380887559327872</v>
      </c>
      <c r="U21">
        <f>CORREL(data!$U2:$U101,data!U$2:U$101)</f>
        <v>1</v>
      </c>
      <c r="V21">
        <f>CORREL(data!$U2:$U101,data!V$2:V$101)</f>
        <v>-6.8420747005509694E-2</v>
      </c>
      <c r="W21">
        <f>CORREL(data!$U2:$U101,data!W$2:W$101)</f>
        <v>0.17379720681787111</v>
      </c>
      <c r="X21">
        <f>CORREL(data!$U2:$U101,data!X$2:X$101)</f>
        <v>0.10576096739551497</v>
      </c>
      <c r="Y21">
        <f>CORREL(data!$U2:$U101,data!Y$2:Y$101)</f>
        <v>0.47236055541883315</v>
      </c>
      <c r="Z21">
        <f>CORREL(data!$U2:$U101,data!Z$2:Z$101)</f>
        <v>0.25746234228391018</v>
      </c>
    </row>
    <row r="22" spans="1:26">
      <c r="A22">
        <v>4942</v>
      </c>
      <c r="B22">
        <f>CORREL(data!$V2:$V101,data!B$2:B$101)</f>
        <v>0.11665274170207045</v>
      </c>
      <c r="C22">
        <f>CORREL(data!$V2:$V101,data!C$2:C$101)</f>
        <v>3.7769111501628067E-2</v>
      </c>
      <c r="D22">
        <f>CORREL(data!$V2:$V101,data!D$2:D$101)</f>
        <v>1.516911478011234E-2</v>
      </c>
      <c r="E22">
        <f>CORREL(data!$V2:$V101,data!E$2:E$101)</f>
        <v>0.14924669844661778</v>
      </c>
      <c r="F22">
        <f>CORREL(data!$V2:$V101,data!F$2:F$101)</f>
        <v>-0.16281836337534614</v>
      </c>
      <c r="G22">
        <f>CORREL(data!$V2:$V101,data!G$2:G$101)</f>
        <v>7.9697873798686855E-2</v>
      </c>
      <c r="H22">
        <f>CORREL(data!$V2:$V101,data!H$2:H$101)</f>
        <v>0.14601110225769576</v>
      </c>
      <c r="I22">
        <f>CORREL(data!$V2:$V101,data!I$2:I$101)</f>
        <v>7.0601567731350248E-2</v>
      </c>
      <c r="J22">
        <f>CORREL(data!$V2:$V101,data!J$2:J$101)</f>
        <v>5.609971272953404E-2</v>
      </c>
      <c r="K22">
        <f>CORREL(data!$V2:$V101,data!K$2:K$101)</f>
        <v>-8.4592427786886179E-2</v>
      </c>
      <c r="L22">
        <f>CORREL(data!$V2:$V101,data!L$2:L$101)</f>
        <v>-3.0709137963603698E-2</v>
      </c>
      <c r="M22">
        <f>CORREL(data!$V2:$V101,data!M$2:M$101)</f>
        <v>-0.15609128963174262</v>
      </c>
      <c r="N22">
        <f>CORREL(data!$V2:$V101,data!N$2:N$101)</f>
        <v>-0.13376828202271726</v>
      </c>
      <c r="O22">
        <f>CORREL(data!$V2:$V101,data!O$2:O$101)</f>
        <v>0.17808764796017454</v>
      </c>
      <c r="P22">
        <f>CORREL(data!$V2:$V101,data!P$2:P$101)</f>
        <v>3.8378236465299392E-2</v>
      </c>
      <c r="Q22">
        <f>CORREL(data!$V2:$V101,data!Q$2:Q$101)</f>
        <v>-5.5137468814906131E-2</v>
      </c>
      <c r="R22">
        <f>CORREL(data!$V2:$V101,data!R$2:R$101)</f>
        <v>0.27092801416163931</v>
      </c>
      <c r="S22">
        <f>CORREL(data!$V2:$V101,data!S$2:S$101)</f>
        <v>3.582537583926064E-2</v>
      </c>
      <c r="T22">
        <f>CORREL(data!$V2:$V101,data!T$2:T$101)</f>
        <v>2.8520896875871418E-2</v>
      </c>
      <c r="U22">
        <f>CORREL(data!$V2:$V101,data!U$2:U$101)</f>
        <v>-6.8420747005509694E-2</v>
      </c>
      <c r="V22">
        <f>CORREL(data!$V2:$V101,data!V$2:V$101)</f>
        <v>1</v>
      </c>
      <c r="W22">
        <f>CORREL(data!$V2:$V101,data!W$2:W$101)</f>
        <v>-0.34638617438211122</v>
      </c>
      <c r="X22">
        <f>CORREL(data!$V2:$V101,data!X$2:X$101)</f>
        <v>-4.6376382996970436E-3</v>
      </c>
      <c r="Y22">
        <f>CORREL(data!$V2:$V101,data!Y$2:Y$101)</f>
        <v>0.14367186460137429</v>
      </c>
      <c r="Z22">
        <f>CORREL(data!$V2:$V101,data!Z$2:Z$101)</f>
        <v>7.4475846169625895E-2</v>
      </c>
    </row>
    <row r="23" spans="1:26">
      <c r="A23">
        <v>2267</v>
      </c>
      <c r="B23">
        <f>CORREL(data!$W2:$W101,data!B$2:B$101)</f>
        <v>-0.42918278269586624</v>
      </c>
      <c r="C23">
        <f>CORREL(data!$W2:$W101,data!C$2:C$101)</f>
        <v>0.24072770522228643</v>
      </c>
      <c r="D23">
        <f>CORREL(data!$W2:$W101,data!D$2:D$101)</f>
        <v>-0.27309601012430468</v>
      </c>
      <c r="E23">
        <f>CORREL(data!$W2:$W101,data!E$2:E$101)</f>
        <v>-0.36146575895707167</v>
      </c>
      <c r="F23">
        <f>CORREL(data!$W2:$W101,data!F$2:F$101)</f>
        <v>-0.29596553396746927</v>
      </c>
      <c r="G23">
        <f>CORREL(data!$W2:$W101,data!G$2:G$101)</f>
        <v>0.21299098612363188</v>
      </c>
      <c r="H23">
        <f>CORREL(data!$W2:$W101,data!H$2:H$101)</f>
        <v>9.6854855528257077E-3</v>
      </c>
      <c r="I23">
        <f>CORREL(data!$W2:$W101,data!I$2:I$101)</f>
        <v>0.10945155974940961</v>
      </c>
      <c r="J23">
        <f>CORREL(data!$W2:$W101,data!J$2:J$101)</f>
        <v>0.1799076835623096</v>
      </c>
      <c r="K23">
        <f>CORREL(data!$W2:$W101,data!K$2:K$101)</f>
        <v>0.31571202585390812</v>
      </c>
      <c r="L23">
        <f>CORREL(data!$W2:$W101,data!L$2:L$101)</f>
        <v>-7.0659615041677865E-2</v>
      </c>
      <c r="M23">
        <f>CORREL(data!$W2:$W101,data!M$2:M$101)</f>
        <v>0.40859237613621341</v>
      </c>
      <c r="N23">
        <f>CORREL(data!$W2:$W101,data!N$2:N$101)</f>
        <v>0.14206729920114627</v>
      </c>
      <c r="O23">
        <f>CORREL(data!$W2:$W101,data!O$2:O$101)</f>
        <v>8.8599883634431276E-2</v>
      </c>
      <c r="P23">
        <f>CORREL(data!$W2:$W101,data!P$2:P$101)</f>
        <v>0.26252037536330569</v>
      </c>
      <c r="Q23">
        <f>CORREL(data!$W2:$W101,data!Q$2:Q$101)</f>
        <v>0.50324684492481753</v>
      </c>
      <c r="R23">
        <f>CORREL(data!$W2:$W101,data!R$2:R$101)</f>
        <v>-0.39337627347993503</v>
      </c>
      <c r="S23">
        <f>CORREL(data!$W2:$W101,data!S$2:S$101)</f>
        <v>-0.34549469163494528</v>
      </c>
      <c r="T23">
        <f>CORREL(data!$W2:$W101,data!T$2:T$101)</f>
        <v>0.10782052657309321</v>
      </c>
      <c r="U23">
        <f>CORREL(data!$W2:$W101,data!U$2:U$101)</f>
        <v>0.17379720681787111</v>
      </c>
      <c r="V23">
        <f>CORREL(data!$W2:$W101,data!V$2:V$101)</f>
        <v>-0.34638617438211122</v>
      </c>
      <c r="W23">
        <f>CORREL(data!$W2:$W101,data!W$2:W$101)</f>
        <v>0.99999999999999989</v>
      </c>
      <c r="X23">
        <f>CORREL(data!$W2:$W101,data!X$2:X$101)</f>
        <v>-0.33984451824024875</v>
      </c>
      <c r="Y23">
        <f>CORREL(data!$W2:$W101,data!Y$2:Y$101)</f>
        <v>0.16595961997116593</v>
      </c>
      <c r="Z23">
        <f>CORREL(data!$W2:$W101,data!Z$2:Z$101)</f>
        <v>0.15634094110415425</v>
      </c>
    </row>
    <row r="24" spans="1:26">
      <c r="A24">
        <v>4809</v>
      </c>
      <c r="B24">
        <f>CORREL(data!$X2:$X101,data!B$2:B$101)</f>
        <v>0.39437091174425176</v>
      </c>
      <c r="C24">
        <f>CORREL(data!$X2:$X101,data!C$2:C$101)</f>
        <v>0.41167618541813644</v>
      </c>
      <c r="D24">
        <f>CORREL(data!$X2:$X101,data!D$2:D$101)</f>
        <v>8.2528161471690592E-2</v>
      </c>
      <c r="E24">
        <f>CORREL(data!$X2:$X101,data!E$2:E$101)</f>
        <v>0.47497369617752921</v>
      </c>
      <c r="F24">
        <f>CORREL(data!$X2:$X101,data!F$2:F$101)</f>
        <v>5.4518427313861098E-2</v>
      </c>
      <c r="G24">
        <f>CORREL(data!$X2:$X101,data!G$2:G$101)</f>
        <v>0.16560825822114311</v>
      </c>
      <c r="H24">
        <f>CORREL(data!$X2:$X101,data!H$2:H$101)</f>
        <v>-0.45162541695677344</v>
      </c>
      <c r="I24">
        <f>CORREL(data!$X2:$X101,data!I$2:I$101)</f>
        <v>-8.3562099269065618E-2</v>
      </c>
      <c r="J24">
        <f>CORREL(data!$X2:$X101,data!J$2:J$101)</f>
        <v>0.28464778986690842</v>
      </c>
      <c r="K24">
        <f>CORREL(data!$X2:$X101,data!K$2:K$101)</f>
        <v>8.5672912821461764E-2</v>
      </c>
      <c r="L24">
        <f>CORREL(data!$X2:$X101,data!L$2:L$101)</f>
        <v>0.2685953793136418</v>
      </c>
      <c r="M24">
        <f>CORREL(data!$X2:$X101,data!M$2:M$101)</f>
        <v>0.17965230673542112</v>
      </c>
      <c r="N24">
        <f>CORREL(data!$X2:$X101,data!N$2:N$101)</f>
        <v>1.5140396811987053E-2</v>
      </c>
      <c r="O24">
        <f>CORREL(data!$X2:$X101,data!O$2:O$101)</f>
        <v>0.66851595362183669</v>
      </c>
      <c r="P24">
        <f>CORREL(data!$X2:$X101,data!P$2:P$101)</f>
        <v>6.4179382476083638E-2</v>
      </c>
      <c r="Q24">
        <f>CORREL(data!$X2:$X101,data!Q$2:Q$101)</f>
        <v>0.10027662570135612</v>
      </c>
      <c r="R24">
        <f>CORREL(data!$X2:$X101,data!R$2:R$101)</f>
        <v>0.45527378286540937</v>
      </c>
      <c r="S24">
        <f>CORREL(data!$X2:$X101,data!S$2:S$101)</f>
        <v>0.44902524381160436</v>
      </c>
      <c r="T24">
        <f>CORREL(data!$X2:$X101,data!T$2:T$101)</f>
        <v>0.42805472768971564</v>
      </c>
      <c r="U24">
        <f>CORREL(data!$X2:$X101,data!U$2:U$101)</f>
        <v>0.10576096739551497</v>
      </c>
      <c r="V24">
        <f>CORREL(data!$X2:$X101,data!V$2:V$101)</f>
        <v>-4.6376382996970436E-3</v>
      </c>
      <c r="W24">
        <f>CORREL(data!$X2:$X101,data!W$2:W$101)</f>
        <v>-0.33984451824024875</v>
      </c>
      <c r="X24">
        <f>CORREL(data!$X2:$X101,data!X$2:X$101)</f>
        <v>0.99999999999999978</v>
      </c>
      <c r="Y24">
        <f>CORREL(data!$X2:$X101,data!Y$2:Y$101)</f>
        <v>0.54219187817609293</v>
      </c>
      <c r="Z24">
        <f>CORREL(data!$X2:$X101,data!Z$2:Z$101)</f>
        <v>0.43552033876932245</v>
      </c>
    </row>
    <row r="25" spans="1:26">
      <c r="A25">
        <v>3853</v>
      </c>
      <c r="B25">
        <f>CORREL(data!$Y2:$Y101,data!B$2:B$101)</f>
        <v>-0.30442200863181029</v>
      </c>
      <c r="C25">
        <f>CORREL(data!$Y2:$Y101,data!C$2:C$101)</f>
        <v>0.18923398335047928</v>
      </c>
      <c r="D25">
        <f>CORREL(data!$Y2:$Y101,data!D$2:D$101)</f>
        <v>0.66716825348801723</v>
      </c>
      <c r="E25">
        <f>CORREL(data!$Y2:$Y101,data!E$2:E$101)</f>
        <v>-0.26207321746894435</v>
      </c>
      <c r="F25">
        <f>CORREL(data!$Y2:$Y101,data!F$2:F$101)</f>
        <v>0.46411014776485626</v>
      </c>
      <c r="G25">
        <f>CORREL(data!$Y2:$Y101,data!G$2:G$101)</f>
        <v>0.1623139949832392</v>
      </c>
      <c r="H25">
        <f>CORREL(data!$Y2:$Y101,data!H$2:H$101)</f>
        <v>0.19365960183726966</v>
      </c>
      <c r="I25">
        <f>CORREL(data!$Y2:$Y101,data!I$2:I$101)</f>
        <v>-8.9316694397979957E-2</v>
      </c>
      <c r="J25">
        <f>CORREL(data!$Y2:$Y101,data!J$2:J$101)</f>
        <v>0.17075705827731683</v>
      </c>
      <c r="K25">
        <f>CORREL(data!$Y2:$Y101,data!K$2:K$101)</f>
        <v>-0.10989207415829989</v>
      </c>
      <c r="L25">
        <f>CORREL(data!$Y2:$Y101,data!L$2:L$101)</f>
        <v>-0.14350338093223816</v>
      </c>
      <c r="M25">
        <f>CORREL(data!$Y2:$Y101,data!M$2:M$101)</f>
        <v>0.28040224837668803</v>
      </c>
      <c r="N25">
        <f>CORREL(data!$Y2:$Y101,data!N$2:N$101)</f>
        <v>0.18121021790485745</v>
      </c>
      <c r="O25">
        <f>CORREL(data!$Y2:$Y101,data!O$2:O$101)</f>
        <v>0.17967962659110948</v>
      </c>
      <c r="P25">
        <f>CORREL(data!$Y2:$Y101,data!P$2:P$101)</f>
        <v>-2.3439188980821112E-2</v>
      </c>
      <c r="Q25">
        <f>CORREL(data!$Y2:$Y101,data!Q$2:Q$101)</f>
        <v>0.42322462884387124</v>
      </c>
      <c r="R25">
        <f>CORREL(data!$Y2:$Y101,data!R$2:R$101)</f>
        <v>3.9050178669933648E-2</v>
      </c>
      <c r="S25">
        <f>CORREL(data!$Y2:$Y101,data!S$2:S$101)</f>
        <v>0.28941012492802021</v>
      </c>
      <c r="T25">
        <f>CORREL(data!$Y2:$Y101,data!T$2:T$101)</f>
        <v>0.40704352695380308</v>
      </c>
      <c r="U25">
        <f>CORREL(data!$Y2:$Y101,data!U$2:U$101)</f>
        <v>0.47236055541883315</v>
      </c>
      <c r="V25">
        <f>CORREL(data!$Y2:$Y101,data!V$2:V$101)</f>
        <v>0.14367186460137429</v>
      </c>
      <c r="W25">
        <f>CORREL(data!$Y2:$Y101,data!W$2:W$101)</f>
        <v>0.16595961997116593</v>
      </c>
      <c r="X25">
        <f>CORREL(data!$Y2:$Y101,data!X$2:X$101)</f>
        <v>0.54219187817609293</v>
      </c>
      <c r="Y25">
        <f>CORREL(data!$Y2:$Y101,data!Y$2:Y$101)</f>
        <v>1.0000000000000002</v>
      </c>
      <c r="Z25">
        <f>CORREL(data!$Y2:$Y101,data!Z$2:Z$101)</f>
        <v>8.0403468466826084E-2</v>
      </c>
    </row>
    <row r="26" spans="1:26">
      <c r="A26">
        <v>2288</v>
      </c>
      <c r="B26">
        <f>CORREL(data!$Z2:$Z101,data!B$2:B$101)</f>
        <v>0.24504774862560583</v>
      </c>
      <c r="C26">
        <f>CORREL(data!$Z2:$Z101,data!C$2:C$101)</f>
        <v>0.39006674934025765</v>
      </c>
      <c r="D26">
        <f>CORREL(data!$Z2:$Z101,data!D$2:D$101)</f>
        <v>0.11916230849526546</v>
      </c>
      <c r="E26">
        <f>CORREL(data!$Z2:$Z101,data!E$2:E$101)</f>
        <v>0.16699929243572131</v>
      </c>
      <c r="F26">
        <f>CORREL(data!$Z2:$Z101,data!F$2:F$101)</f>
        <v>0.37985626502293046</v>
      </c>
      <c r="G26">
        <f>CORREL(data!$Z2:$Z101,data!G$2:G$101)</f>
        <v>0.27967705678590876</v>
      </c>
      <c r="H26">
        <f>CORREL(data!$Z2:$Z101,data!H$2:H$101)</f>
        <v>0.11326617907648133</v>
      </c>
      <c r="I26">
        <f>CORREL(data!$Z2:$Z101,data!I$2:I$101)</f>
        <v>0.22921932957789437</v>
      </c>
      <c r="J26">
        <f>CORREL(data!$Z2:$Z101,data!J$2:J$101)</f>
        <v>0.19313126119435992</v>
      </c>
      <c r="K26">
        <f>CORREL(data!$Z2:$Z101,data!K$2:K$101)</f>
        <v>-0.279385103337848</v>
      </c>
      <c r="L26">
        <f>CORREL(data!$Z2:$Z101,data!L$2:L$101)</f>
        <v>1.3283598187306289E-2</v>
      </c>
      <c r="M26">
        <f>CORREL(data!$Z2:$Z101,data!M$2:M$101)</f>
        <v>4.0328014148761512E-2</v>
      </c>
      <c r="N26">
        <f>CORREL(data!$Z2:$Z101,data!N$2:N$101)</f>
        <v>-5.9347698278711686E-3</v>
      </c>
      <c r="O26">
        <f>CORREL(data!$Z2:$Z101,data!O$2:O$101)</f>
        <v>0.15586856914075695</v>
      </c>
      <c r="P26">
        <f>CORREL(data!$Z2:$Z101,data!P$2:P$101)</f>
        <v>0.25786424800430335</v>
      </c>
      <c r="Q26">
        <f>CORREL(data!$Z2:$Z101,data!Q$2:Q$101)</f>
        <v>0.22245773923748718</v>
      </c>
      <c r="R26">
        <f>CORREL(data!$Z2:$Z101,data!R$2:R$101)</f>
        <v>0.37426379831369133</v>
      </c>
      <c r="S26">
        <f>CORREL(data!$Z2:$Z101,data!S$2:S$101)</f>
        <v>0.16923906320984422</v>
      </c>
      <c r="T26">
        <f>CORREL(data!$Z2:$Z101,data!T$2:T$101)</f>
        <v>0.27886776037692224</v>
      </c>
      <c r="U26">
        <f>CORREL(data!$Z2:$Z101,data!U$2:U$101)</f>
        <v>0.25746234228391018</v>
      </c>
      <c r="V26">
        <f>CORREL(data!$Z2:$Z101,data!V$2:V$101)</f>
        <v>7.4475846169625895E-2</v>
      </c>
      <c r="W26">
        <f>CORREL(data!$Z2:$Z101,data!W$2:W$101)</f>
        <v>0.15634094110415425</v>
      </c>
      <c r="X26">
        <f>CORREL(data!$Z2:$Z101,data!X$2:X$101)</f>
        <v>0.43552033876932245</v>
      </c>
      <c r="Y26">
        <f>CORREL(data!$Z2:$Z101,data!Y$2:Y$101)</f>
        <v>8.0403468466826084E-2</v>
      </c>
      <c r="Z26">
        <f>CORREL(data!$Z2:$Z101,data!Z$2:Z$101)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63" workbookViewId="0">
      <selection activeCell="E65" sqref="E65"/>
    </sheetView>
  </sheetViews>
  <sheetFormatPr baseColWidth="10" defaultRowHeight="15" x14ac:dyDescent="0"/>
  <cols>
    <col min="1" max="1" width="81.1640625" bestFit="1" customWidth="1"/>
  </cols>
  <sheetData>
    <row r="1" spans="1:7">
      <c r="B1" t="s">
        <v>100</v>
      </c>
      <c r="C1" t="s">
        <v>101</v>
      </c>
      <c r="D1">
        <v>3867</v>
      </c>
      <c r="E1" t="s">
        <v>102</v>
      </c>
      <c r="F1" t="s">
        <v>103</v>
      </c>
      <c r="G1">
        <v>860</v>
      </c>
    </row>
    <row r="2" spans="1:7">
      <c r="A2" t="s">
        <v>0</v>
      </c>
      <c r="B2">
        <f>SUM(data!S2*Correlations!$AB$6,data!$Y2*Correlations!$AC$6,data!$U2*Correlations!$AD$6,data!$H2*Correlations!$AE$6,data!$Z2*Correlations!$AF$6)</f>
        <v>3.6815452029045339</v>
      </c>
      <c r="C2">
        <f>SUM(IF(data!$S2 &gt; 0, Correlations!$AB$6,0), IF(data!$Y2&gt;0, Correlations!$AC$6,0), IF(data!$U2 &gt; 0, Correlations!$AD$6,0),IF(data!$H2 &gt; 0, Correlations!$AE$6, 0), IF(data!$Z2 &gt; 0, Correlations!$AF$6, 0))</f>
        <v>0.91567483495981561</v>
      </c>
      <c r="D2">
        <f>B2/C2</f>
        <v>4.0205813923739626</v>
      </c>
      <c r="E2">
        <f>SUM(data!$O2*Correlations!$AB$7+data!$B2*Correlations!$AC$7+data!$D2*Correlations!$AD$7+data!$R2*Correlations!$AE$7+data!$J2*Correlations!$AF$7)</f>
        <v>6.0464604609063315</v>
      </c>
      <c r="F2">
        <f>SUM(IF(data!$O2&gt;0, Correlations!$AB$7, 0), IF(data!$B2&gt;0, Correlations!$AC$7, 0), IF(data!$D2&gt;0, Correlations!$AD$7, 0), IF(data!$R2 &gt;0, Correlations!$AE$7, 0), IF(data!$J2 &gt; 0, Correlations!$AF$7, 0))</f>
        <v>1.3945317916338347</v>
      </c>
      <c r="G2">
        <f>E2/F2</f>
        <v>4.3358355092229868</v>
      </c>
    </row>
    <row r="3" spans="1:7">
      <c r="A3" t="s">
        <v>1</v>
      </c>
      <c r="B3">
        <f>SUM(data!S3*Correlations!$AB$6,data!$Y3*Correlations!$AC$6,data!$U3*Correlations!$AD$6,data!$H3*Correlations!$AE$6,data!$Z3*Correlations!$AF$6)</f>
        <v>5.6771067874598309</v>
      </c>
      <c r="C3">
        <f>SUM(IF(data!$S3 &gt; 0, Correlations!$AB$6,0), IF(data!$Y3&gt;0, Correlations!$AC$6,0), IF(data!$U3 &gt; 0, Correlations!$AD$6,0),IF(data!$H3 &gt; 0, Correlations!$AE$6, 0), IF(data!$Z3 &gt; 0, Correlations!$AF$6, 0))</f>
        <v>1.6958056042365626</v>
      </c>
      <c r="D3">
        <f>B3/C3</f>
        <v>3.3477344179527089</v>
      </c>
      <c r="E3">
        <f>SUM(data!$O3*Correlations!$AB$7+data!$B3*Correlations!$AC$7+data!$D3*Correlations!$AD$7+data!$R3*Correlations!$AE$7+data!$J3*Correlations!$AF$7)</f>
        <v>6.3159933866035107</v>
      </c>
      <c r="F3">
        <f>SUM(IF(data!$O3&gt;0, Correlations!$AB$7, 0), IF(data!$B3&gt;0, Correlations!$AC$7, 0), IF(data!$D3&gt;0, Correlations!$AD$7, 0), IF(data!$R3 &gt;0, Correlations!$AE$7, 0), IF(data!$J3 &gt; 0, Correlations!$AF$7, 0))</f>
        <v>1.3945317916338347</v>
      </c>
      <c r="G3">
        <f t="shared" ref="G3:G66" si="0">E3/F3</f>
        <v>4.5291139466986889</v>
      </c>
    </row>
    <row r="4" spans="1:7">
      <c r="A4" t="s">
        <v>2</v>
      </c>
      <c r="B4">
        <f>SUM(data!S4*Correlations!$AB$6,data!$Y4*Correlations!$AC$6,data!$U4*Correlations!$AD$6,data!$H4*Correlations!$AE$6,data!$Z4*Correlations!$AF$6)</f>
        <v>6.5977359215312443</v>
      </c>
      <c r="C4">
        <f>SUM(IF(data!$S4 &gt; 0, Correlations!$AB$6,0), IF(data!$Y4&gt;0, Correlations!$AC$6,0), IF(data!$U4 &gt; 0, Correlations!$AD$6,0),IF(data!$H4 &gt; 0, Correlations!$AE$6, 0), IF(data!$Z4 &gt; 0, Correlations!$AF$6, 0))</f>
        <v>1.7596412477476022</v>
      </c>
      <c r="D4">
        <f t="shared" ref="D4:D67" si="1">B4/C4</f>
        <v>3.7494778722518354</v>
      </c>
      <c r="E4">
        <f>SUM(data!$O4*Correlations!$AB$7+data!$B4*Correlations!$AC$7+data!$D4*Correlations!$AD$7+data!$R4*Correlations!$AE$7+data!$J4*Correlations!$AF$7)</f>
        <v>8.5421081324855592</v>
      </c>
      <c r="F4">
        <f>SUM(IF(data!$O4&gt;0, Correlations!$AB$7, 0), IF(data!$B4&gt;0, Correlations!$AC$7, 0), IF(data!$D4&gt;0, Correlations!$AD$7, 0), IF(data!$R4 &gt;0, Correlations!$AE$7, 0), IF(data!$J4 &gt; 0, Correlations!$AF$7, 0))</f>
        <v>1.7939682205210601</v>
      </c>
      <c r="G4">
        <f t="shared" si="0"/>
        <v>4.761571601309913</v>
      </c>
    </row>
    <row r="5" spans="1:7">
      <c r="A5" t="s">
        <v>3</v>
      </c>
      <c r="B5">
        <f>SUM(data!S5*Correlations!$AB$6,data!$Y5*Correlations!$AC$6,data!$U5*Correlations!$AD$6,data!$H5*Correlations!$AE$6,data!$Z5*Correlations!$AF$6)</f>
        <v>5.006097191501528</v>
      </c>
      <c r="C5">
        <f>SUM(IF(data!$S5 &gt; 0, Correlations!$AB$6,0), IF(data!$Y5&gt;0, Correlations!$AC$6,0), IF(data!$U5 &gt; 0, Correlations!$AD$6,0),IF(data!$H5 &gt; 0, Correlations!$AE$6, 0), IF(data!$Z5 &gt; 0, Correlations!$AF$6, 0))</f>
        <v>1.3159493392136321</v>
      </c>
      <c r="D5">
        <f t="shared" si="1"/>
        <v>3.8041716670438137</v>
      </c>
      <c r="E5">
        <f>SUM(data!$O5*Correlations!$AB$7+data!$B5*Correlations!$AC$7+data!$D5*Correlations!$AD$7+data!$R5*Correlations!$AE$7+data!$J5*Correlations!$AF$7)</f>
        <v>1.3549642605396932</v>
      </c>
      <c r="F5">
        <f>SUM(IF(data!$O5&gt;0, Correlations!$AB$7, 0), IF(data!$B5&gt;0, Correlations!$AC$7, 0), IF(data!$D5&gt;0, Correlations!$AD$7, 0), IF(data!$R5 &gt;0, Correlations!$AE$7, 0), IF(data!$J5 &gt; 0, Correlations!$AF$7, 0))</f>
        <v>0.38713264586848378</v>
      </c>
      <c r="G5">
        <f t="shared" si="0"/>
        <v>3.5</v>
      </c>
    </row>
    <row r="6" spans="1:7">
      <c r="A6" t="s">
        <v>4</v>
      </c>
      <c r="B6">
        <f>SUM(data!S6*Correlations!$AB$6,data!$Y6*Correlations!$AC$6,data!$U6*Correlations!$AD$6,data!$H6*Correlations!$AE$6,data!$Z6*Correlations!$AF$6)</f>
        <v>4.3337089357975653</v>
      </c>
      <c r="C6">
        <f>SUM(IF(data!$S6 &gt; 0, Correlations!$AB$6,0), IF(data!$Y6&gt;0, Correlations!$AC$6,0), IF(data!$U6 &gt; 0, Correlations!$AD$6,0),IF(data!$H6 &gt; 0, Correlations!$AE$6, 0), IF(data!$Z6 &gt; 0, Correlations!$AF$6, 0))</f>
        <v>1.2955310999827461</v>
      </c>
      <c r="D6">
        <f t="shared" si="1"/>
        <v>3.3451214994802378</v>
      </c>
      <c r="E6">
        <f>SUM(data!$O6*Correlations!$AB$7+data!$B6*Correlations!$AC$7+data!$D6*Correlations!$AD$7+data!$R6*Correlations!$AE$7+data!$J6*Correlations!$AF$7)</f>
        <v>5.0876988727804147</v>
      </c>
      <c r="F6">
        <f>SUM(IF(data!$O6&gt;0, Correlations!$AB$7, 0), IF(data!$B6&gt;0, Correlations!$AC$7, 0), IF(data!$D6&gt;0, Correlations!$AD$7, 0), IF(data!$R6 &gt;0, Correlations!$AE$7, 0), IF(data!$J6 &gt; 0, Correlations!$AF$7, 0))</f>
        <v>1.7354389713094891</v>
      </c>
      <c r="G6">
        <f t="shared" si="0"/>
        <v>2.9316495462479164</v>
      </c>
    </row>
    <row r="7" spans="1:7">
      <c r="A7" t="s">
        <v>5</v>
      </c>
      <c r="B7">
        <f>SUM(data!S7*Correlations!$AB$6,data!$Y7*Correlations!$AC$6,data!$U7*Correlations!$AD$6,data!$H7*Correlations!$AE$6,data!$Z7*Correlations!$AF$6)</f>
        <v>7.3423146509396524</v>
      </c>
      <c r="C7">
        <f>SUM(IF(data!$S7 &gt; 0, Correlations!$AB$6,0), IF(data!$Y7&gt;0, Correlations!$AC$6,0), IF(data!$U7 &gt; 0, Correlations!$AD$6,0),IF(data!$H7 &gt; 0, Correlations!$AE$6, 0), IF(data!$Z7 &gt; 0, Correlations!$AF$6, 0))</f>
        <v>1.7596412477476022</v>
      </c>
      <c r="D7">
        <f t="shared" si="1"/>
        <v>4.1726202203648342</v>
      </c>
      <c r="E7">
        <f>SUM(data!$O7*Correlations!$AB$7+data!$B7*Correlations!$AC$7+data!$D7*Correlations!$AD$7+data!$R7*Correlations!$AE$7+data!$J7*Correlations!$AF$7)</f>
        <v>5.6916215385034494</v>
      </c>
      <c r="F7">
        <f>SUM(IF(data!$O7&gt;0, Correlations!$AB$7, 0), IF(data!$B7&gt;0, Correlations!$AC$7, 0), IF(data!$D7&gt;0, Correlations!$AD$7, 0), IF(data!$R7 &gt;0, Correlations!$AE$7, 0), IF(data!$J7 &gt; 0, Correlations!$AF$7, 0))</f>
        <v>1.8061715283328525</v>
      </c>
      <c r="G7">
        <f t="shared" si="0"/>
        <v>3.1512076506692459</v>
      </c>
    </row>
    <row r="8" spans="1:7">
      <c r="A8" t="s">
        <v>6</v>
      </c>
      <c r="B8">
        <f>SUM(data!S8*Correlations!$AB$6,data!$Y8*Correlations!$AC$6,data!$U8*Correlations!$AD$6,data!$H8*Correlations!$AE$6,data!$Z8*Correlations!$AF$6)</f>
        <v>3.6375254020681891</v>
      </c>
      <c r="C8">
        <f>SUM(IF(data!$S8 &gt; 0, Correlations!$AB$6,0), IF(data!$Y8&gt;0, Correlations!$AC$6,0), IF(data!$U8 &gt; 0, Correlations!$AD$6,0),IF(data!$H8 &gt; 0, Correlations!$AE$6, 0), IF(data!$Z8 &gt; 0, Correlations!$AF$6, 0))</f>
        <v>0.90310170217949226</v>
      </c>
      <c r="D8">
        <f t="shared" si="1"/>
        <v>4.0278136928427886</v>
      </c>
      <c r="E8">
        <f>SUM(data!$O8*Correlations!$AB$7+data!$B8*Correlations!$AC$7+data!$D8*Correlations!$AD$7+data!$R8*Correlations!$AE$7+data!$J8*Correlations!$AF$7)</f>
        <v>6.5855263123006891</v>
      </c>
      <c r="F8">
        <f>SUM(IF(data!$O8&gt;0, Correlations!$AB$7, 0), IF(data!$B8&gt;0, Correlations!$AC$7, 0), IF(data!$D8&gt;0, Correlations!$AD$7, 0), IF(data!$R8 &gt;0, Correlations!$AE$7, 0), IF(data!$J8 &gt; 0, Correlations!$AF$7, 0))</f>
        <v>1.3945317916338347</v>
      </c>
      <c r="G8">
        <f t="shared" si="0"/>
        <v>4.7223923841743902</v>
      </c>
    </row>
    <row r="9" spans="1:7">
      <c r="A9" t="s">
        <v>7</v>
      </c>
      <c r="B9">
        <f>SUM(data!S9*Correlations!$AB$6,data!$Y9*Correlations!$AC$6,data!$U9*Correlations!$AD$6,data!$H9*Correlations!$AE$6,data!$Z9*Correlations!$AF$6)</f>
        <v>7.1989254788060215</v>
      </c>
      <c r="C9">
        <f>SUM(IF(data!$S9 &gt; 0, Correlations!$AB$6,0), IF(data!$Y9&gt;0, Correlations!$AC$6,0), IF(data!$U9 &gt; 0, Correlations!$AD$6,0),IF(data!$H9 &gt; 0, Correlations!$AE$6, 0), IF(data!$Z9 &gt; 0, Correlations!$AF$6, 0))</f>
        <v>1.7596412477476022</v>
      </c>
      <c r="D9">
        <f t="shared" si="1"/>
        <v>4.0911324896599686</v>
      </c>
      <c r="E9">
        <f>SUM(data!$O9*Correlations!$AB$7+data!$B9*Correlations!$AC$7+data!$D9*Correlations!$AD$7+data!$R9*Correlations!$AE$7+data!$J9*Correlations!$AF$7)</f>
        <v>2.9527099760885944</v>
      </c>
      <c r="F9">
        <f>SUM(IF(data!$O9&gt;0, Correlations!$AB$7, 0), IF(data!$B9&gt;0, Correlations!$AC$7, 0), IF(data!$D9&gt;0, Correlations!$AD$7, 0), IF(data!$R9 &gt;0, Correlations!$AE$7, 0), IF(data!$J9 &gt; 0, Correlations!$AF$7, 0))</f>
        <v>0.78656907475570914</v>
      </c>
      <c r="G9">
        <f t="shared" si="0"/>
        <v>3.7539105856731534</v>
      </c>
    </row>
    <row r="10" spans="1:7">
      <c r="A10" t="s">
        <v>8</v>
      </c>
      <c r="B10">
        <f>SUM(data!S10*Correlations!$AB$6,data!$Y10*Correlations!$AC$6,data!$U10*Correlations!$AD$6,data!$H10*Correlations!$AE$6,data!$Z10*Correlations!$AF$6)</f>
        <v>7.8699721071030861</v>
      </c>
      <c r="C10">
        <f>SUM(IF(data!$S10 &gt; 0, Correlations!$AB$6,0), IF(data!$Y10&gt;0, Correlations!$AC$6,0), IF(data!$U10 &gt; 0, Correlations!$AD$6,0),IF(data!$H10 &gt; 0, Correlations!$AE$6, 0), IF(data!$Z10 &gt; 0, Correlations!$AF$6, 0))</f>
        <v>1.7596412477476022</v>
      </c>
      <c r="D10">
        <f t="shared" si="1"/>
        <v>4.4724867169242053</v>
      </c>
      <c r="E10">
        <f>SUM(data!$O10*Correlations!$AB$7+data!$B10*Correlations!$AC$7+data!$D10*Correlations!$AD$7+data!$R10*Correlations!$AE$7+data!$J10*Correlations!$AF$7)</f>
        <v>6.0809455226992721</v>
      </c>
      <c r="F10">
        <f>SUM(IF(data!$O10&gt;0, Correlations!$AB$7, 0), IF(data!$B10&gt;0, Correlations!$AC$7, 0), IF(data!$D10&gt;0, Correlations!$AD$7, 0), IF(data!$R10 &gt;0, Correlations!$AE$7, 0), IF(data!$J10 &gt; 0, Correlations!$AF$7, 0))</f>
        <v>1.2549023691267029</v>
      </c>
      <c r="G10">
        <f t="shared" si="0"/>
        <v>4.8457518866037788</v>
      </c>
    </row>
    <row r="11" spans="1:7">
      <c r="A11" t="s">
        <v>9</v>
      </c>
      <c r="B11">
        <f>SUM(data!S11*Correlations!$AB$6,data!$Y11*Correlations!$AC$6,data!$U11*Correlations!$AD$6,data!$H11*Correlations!$AE$6,data!$Z11*Correlations!$AF$6)</f>
        <v>7.3548877837199758</v>
      </c>
      <c r="C11">
        <f>SUM(IF(data!$S11 &gt; 0, Correlations!$AB$6,0), IF(data!$Y11&gt;0, Correlations!$AC$6,0), IF(data!$U11 &gt; 0, Correlations!$AD$6,0),IF(data!$H11 &gt; 0, Correlations!$AE$6, 0), IF(data!$Z11 &gt; 0, Correlations!$AF$6, 0))</f>
        <v>1.7596412477476022</v>
      </c>
      <c r="D11">
        <f t="shared" si="1"/>
        <v>4.1797655022775073</v>
      </c>
      <c r="E11">
        <f>SUM(data!$O11*Correlations!$AB$7+data!$B11*Correlations!$AC$7+data!$D11*Correlations!$AD$7+data!$R11*Correlations!$AE$7+data!$J11*Correlations!$AF$7)</f>
        <v>1.5485305834739351</v>
      </c>
      <c r="F11">
        <f>SUM(IF(data!$O11&gt;0, Correlations!$AB$7, 0), IF(data!$B11&gt;0, Correlations!$AC$7, 0), IF(data!$D11&gt;0, Correlations!$AD$7, 0), IF(data!$R11 &gt;0, Correlations!$AE$7, 0), IF(data!$J11 &gt; 0, Correlations!$AF$7, 0))</f>
        <v>0.38713264586848378</v>
      </c>
      <c r="G11">
        <f t="shared" si="0"/>
        <v>4</v>
      </c>
    </row>
    <row r="12" spans="1:7">
      <c r="A12" t="s">
        <v>10</v>
      </c>
      <c r="B12">
        <f>SUM(data!S12*Correlations!$AB$6,data!$Y12*Correlations!$AC$6,data!$U12*Correlations!$AD$6,data!$H12*Correlations!$AE$6,data!$Z12*Correlations!$AF$6)</f>
        <v>6.1731550149414609</v>
      </c>
      <c r="C12">
        <f>SUM(IF(data!$S12 &gt; 0, Correlations!$AB$6,0), IF(data!$Y12&gt;0, Correlations!$AC$6,0), IF(data!$U12 &gt; 0, Correlations!$AD$6,0),IF(data!$H12 &gt; 0, Correlations!$AE$6, 0), IF(data!$Z12 &gt; 0, Correlations!$AF$6, 0))</f>
        <v>1.7596412477476022</v>
      </c>
      <c r="D12">
        <f t="shared" si="1"/>
        <v>3.5081895374090029</v>
      </c>
      <c r="E12">
        <f>SUM(data!$O12*Correlations!$AB$7+data!$B12*Correlations!$AC$7+data!$D12*Correlations!$AD$7+data!$R12*Correlations!$AE$7+data!$J12*Correlations!$AF$7)</f>
        <v>2.7529917616449819</v>
      </c>
      <c r="F12">
        <f>SUM(IF(data!$O12&gt;0, Correlations!$AB$7, 0), IF(data!$B12&gt;0, Correlations!$AC$7, 0), IF(data!$D12&gt;0, Correlations!$AD$7, 0), IF(data!$R12 &gt;0, Correlations!$AE$7, 0), IF(data!$J12 &gt; 0, Correlations!$AF$7, 0))</f>
        <v>0.78656907475570914</v>
      </c>
      <c r="G12">
        <f t="shared" si="0"/>
        <v>3.5</v>
      </c>
    </row>
    <row r="13" spans="1:7">
      <c r="A13" t="s">
        <v>11</v>
      </c>
      <c r="B13">
        <f>SUM(data!S13*Correlations!$AB$6,data!$Y13*Correlations!$AC$6,data!$U13*Correlations!$AD$6,data!$H13*Correlations!$AE$6,data!$Z13*Correlations!$AF$6)</f>
        <v>4.403566006819851</v>
      </c>
      <c r="C13">
        <f>SUM(IF(data!$S13 &gt; 0, Correlations!$AB$6,0), IF(data!$Y13&gt;0, Correlations!$AC$6,0), IF(data!$U13 &gt; 0, Correlations!$AD$6,0),IF(data!$H13 &gt; 0, Correlations!$AE$6, 0), IF(data!$Z13 &gt; 0, Correlations!$AF$6, 0))</f>
        <v>1.2955310999827461</v>
      </c>
      <c r="D13">
        <f t="shared" si="1"/>
        <v>3.3990430695785672</v>
      </c>
      <c r="E13">
        <f>SUM(data!$O13*Correlations!$AB$7+data!$B13*Correlations!$AC$7+data!$D13*Correlations!$AD$7+data!$R13*Correlations!$AE$7+data!$J13*Correlations!$AF$7)</f>
        <v>10.745123166559354</v>
      </c>
      <c r="F13">
        <f>SUM(IF(data!$O13&gt;0, Correlations!$AB$7, 0), IF(data!$B13&gt;0, Correlations!$AC$7, 0), IF(data!$D13&gt;0, Correlations!$AD$7, 0), IF(data!$R13 &gt;0, Correlations!$AE$7, 0), IF(data!$J13 &gt; 0, Correlations!$AF$7, 0))</f>
        <v>2.2745048227038462</v>
      </c>
      <c r="G13">
        <f t="shared" si="0"/>
        <v>4.7241593243956963</v>
      </c>
    </row>
    <row r="14" spans="1:7">
      <c r="A14" t="s">
        <v>12</v>
      </c>
      <c r="B14">
        <f>SUM(data!S14*Correlations!$AB$6,data!$Y14*Correlations!$AC$6,data!$U14*Correlations!$AD$6,data!$H14*Correlations!$AE$6,data!$Z14*Correlations!$AF$6)</f>
        <v>2.4565434583126993</v>
      </c>
      <c r="C14">
        <f>SUM(IF(data!$S14 &gt; 0, Correlations!$AB$6,0), IF(data!$Y14&gt;0, Correlations!$AC$6,0), IF(data!$U14 &gt; 0, Correlations!$AD$6,0),IF(data!$H14 &gt; 0, Correlations!$AE$6, 0), IF(data!$Z14 &gt; 0, Correlations!$AF$6, 0))</f>
        <v>0.81884781943756635</v>
      </c>
      <c r="D14">
        <f t="shared" si="1"/>
        <v>3.0000000000000004</v>
      </c>
      <c r="E14">
        <f>SUM(data!$O14*Correlations!$AB$7+data!$B14*Correlations!$AC$7+data!$D14*Correlations!$AD$7+data!$R14*Correlations!$AE$7+data!$J14*Correlations!$AF$7)</f>
        <v>2.9465580845792241</v>
      </c>
      <c r="F14">
        <f>SUM(IF(data!$O14&gt;0, Correlations!$AB$7, 0), IF(data!$B14&gt;0, Correlations!$AC$7, 0), IF(data!$D14&gt;0, Correlations!$AD$7, 0), IF(data!$R14 &gt;0, Correlations!$AE$7, 0), IF(data!$J14 &gt; 0, Correlations!$AF$7, 0))</f>
        <v>0.78656907475570914</v>
      </c>
      <c r="G14">
        <f t="shared" si="0"/>
        <v>3.7460894143268466</v>
      </c>
    </row>
    <row r="15" spans="1:7">
      <c r="A15" t="s">
        <v>13</v>
      </c>
      <c r="B15">
        <f>SUM(data!S15*Correlations!$AB$6,data!$Y15*Correlations!$AC$6,data!$U15*Correlations!$AD$6,data!$H15*Correlations!$AE$6,data!$Z15*Correlations!$AF$6)</f>
        <v>5.3650225552784354</v>
      </c>
      <c r="C15">
        <f>SUM(IF(data!$S15 &gt; 0, Correlations!$AB$6,0), IF(data!$Y15&gt;0, Correlations!$AC$6,0), IF(data!$U15 &gt; 0, Correlations!$AD$6,0),IF(data!$H15 &gt; 0, Correlations!$AE$6, 0), IF(data!$Z15 &gt; 0, Correlations!$AF$6, 0))</f>
        <v>1.6958056042365626</v>
      </c>
      <c r="D15">
        <f t="shared" si="1"/>
        <v>3.1637013947089314</v>
      </c>
      <c r="E15">
        <f>SUM(data!$O15*Correlations!$AB$7+data!$B15*Correlations!$AC$7+data!$D15*Correlations!$AD$7+data!$R15*Correlations!$AE$7+data!$J15*Correlations!$AF$7)</f>
        <v>3.241694740419943</v>
      </c>
      <c r="F15">
        <f>SUM(IF(data!$O15&gt;0, Correlations!$AB$7, 0), IF(data!$B15&gt;0, Correlations!$AC$7, 0), IF(data!$D15&gt;0, Correlations!$AD$7, 0), IF(data!$R15 &gt;0, Correlations!$AE$7, 0), IF(data!$J15 &gt; 0, Correlations!$AF$7, 0))</f>
        <v>0.92619849726284076</v>
      </c>
      <c r="G15">
        <f t="shared" si="0"/>
        <v>3.5000000000000004</v>
      </c>
    </row>
    <row r="16" spans="1:7">
      <c r="A16" t="s">
        <v>14</v>
      </c>
      <c r="B16">
        <f>SUM(data!S16*Correlations!$AB$6,data!$Y16*Correlations!$AC$6,data!$U16*Correlations!$AD$6,data!$H16*Correlations!$AE$6,data!$Z16*Correlations!$AF$6)</f>
        <v>9.2657060197517573</v>
      </c>
      <c r="C16">
        <f>SUM(IF(data!$S16 &gt; 0, Correlations!$AB$6,0), IF(data!$Y16&gt;0, Correlations!$AC$6,0), IF(data!$U16 &gt; 0, Correlations!$AD$6,0),IF(data!$H16 &gt; 0, Correlations!$AE$6, 0), IF(data!$Z16 &gt; 0, Correlations!$AF$6, 0))</f>
        <v>2.1599157520014187</v>
      </c>
      <c r="D16">
        <f t="shared" si="1"/>
        <v>4.2898460327288133</v>
      </c>
      <c r="E16">
        <f>SUM(data!$O16*Correlations!$AB$7+data!$B16*Correlations!$AC$7+data!$D16*Correlations!$AD$7+data!$R16*Correlations!$AE$7+data!$J16*Correlations!$AF$7)</f>
        <v>1.5485305834739351</v>
      </c>
      <c r="F16">
        <f>SUM(IF(data!$O16&gt;0, Correlations!$AB$7, 0), IF(data!$B16&gt;0, Correlations!$AC$7, 0), IF(data!$D16&gt;0, Correlations!$AD$7, 0), IF(data!$R16 &gt;0, Correlations!$AE$7, 0), IF(data!$J16 &gt; 0, Correlations!$AF$7, 0))</f>
        <v>0.38713264586848378</v>
      </c>
      <c r="G16">
        <f t="shared" si="0"/>
        <v>4</v>
      </c>
    </row>
    <row r="17" spans="1:7">
      <c r="A17" t="s">
        <v>15</v>
      </c>
      <c r="B17">
        <f>SUM(data!S17*Correlations!$AB$6,data!$Y17*Correlations!$AC$6,data!$U17*Correlations!$AD$6,data!$H17*Correlations!$AE$6,data!$Z17*Correlations!$AF$6)</f>
        <v>9.504047660024348</v>
      </c>
      <c r="C17">
        <f>SUM(IF(data!$S17 &gt; 0, Correlations!$AB$6,0), IF(data!$Y17&gt;0, Correlations!$AC$6,0), IF(data!$U17 &gt; 0, Correlations!$AD$6,0),IF(data!$H17 &gt; 0, Correlations!$AE$6, 0), IF(data!$Z17 &gt; 0, Correlations!$AF$6, 0))</f>
        <v>2.1599157520014187</v>
      </c>
      <c r="D17">
        <f t="shared" si="1"/>
        <v>4.4001936886740687</v>
      </c>
      <c r="E17">
        <f>SUM(data!$O17*Correlations!$AB$7+data!$B17*Correlations!$AC$7+data!$D17*Correlations!$AD$7+data!$R17*Correlations!$AE$7+data!$J17*Correlations!$AF$7)</f>
        <v>4.0554668370306324</v>
      </c>
      <c r="F17">
        <f>SUM(IF(data!$O17&gt;0, Correlations!$AB$7, 0), IF(data!$B17&gt;0, Correlations!$AC$7, 0), IF(data!$D17&gt;0, Correlations!$AD$7, 0), IF(data!$R17 &gt;0, Correlations!$AE$7, 0), IF(data!$J17 &gt; 0, Correlations!$AF$7, 0))</f>
        <v>1.2549023691267029</v>
      </c>
      <c r="G17">
        <f t="shared" si="0"/>
        <v>3.231699084170879</v>
      </c>
    </row>
    <row r="18" spans="1:7">
      <c r="A18" t="s">
        <v>16</v>
      </c>
      <c r="B18">
        <f>SUM(data!S18*Correlations!$AB$6,data!$Y18*Correlations!$AC$6,data!$U18*Correlations!$AD$6,data!$H18*Correlations!$AE$6,data!$Z18*Correlations!$AF$6)</f>
        <v>9.7361165700119887</v>
      </c>
      <c r="C18">
        <f>SUM(IF(data!$S18 &gt; 0, Correlations!$AB$6,0), IF(data!$Y18&gt;0, Correlations!$AC$6,0), IF(data!$U18 &gt; 0, Correlations!$AD$6,0),IF(data!$H18 &gt; 0, Correlations!$AE$6, 0), IF(data!$Z18 &gt; 0, Correlations!$AF$6, 0))</f>
        <v>2.1599157520014187</v>
      </c>
      <c r="D18">
        <f t="shared" si="1"/>
        <v>4.5076371895479346</v>
      </c>
      <c r="E18">
        <f>SUM(data!$O18*Correlations!$AB$7+data!$B18*Correlations!$AC$7+data!$D18*Correlations!$AD$7+data!$R18*Correlations!$AE$7+data!$J18*Correlations!$AF$7)</f>
        <v>1.5485305834739351</v>
      </c>
      <c r="F18">
        <f>SUM(IF(data!$O18&gt;0, Correlations!$AB$7, 0), IF(data!$B18&gt;0, Correlations!$AC$7, 0), IF(data!$D18&gt;0, Correlations!$AD$7, 0), IF(data!$R18 &gt;0, Correlations!$AE$7, 0), IF(data!$J18 &gt; 0, Correlations!$AF$7, 0))</f>
        <v>0.38713264586848378</v>
      </c>
      <c r="G18">
        <f t="shared" si="0"/>
        <v>4</v>
      </c>
    </row>
    <row r="19" spans="1:7">
      <c r="A19" t="s">
        <v>17</v>
      </c>
      <c r="B19">
        <f>SUM(data!S19*Correlations!$AB$6,data!$Y19*Correlations!$AC$6,data!$U19*Correlations!$AD$6,data!$H19*Correlations!$AE$6,data!$Z19*Correlations!$AF$6)</f>
        <v>0.87798310882927189</v>
      </c>
      <c r="C19">
        <f>SUM(IF(data!$S19 &gt; 0, Correlations!$AB$6,0), IF(data!$Y19&gt;0, Correlations!$AC$6,0), IF(data!$U19 &gt; 0, Correlations!$AD$6,0),IF(data!$H19 &gt; 0, Correlations!$AE$6, 0), IF(data!$Z19 &gt; 0, Correlations!$AF$6, 0))</f>
        <v>0.43899155441463594</v>
      </c>
      <c r="D19">
        <f t="shared" si="1"/>
        <v>2</v>
      </c>
      <c r="E19">
        <f>SUM(data!$O19*Correlations!$AB$7+data!$B19*Correlations!$AC$7+data!$D19*Correlations!$AD$7+data!$R19*Correlations!$AE$7+data!$J19*Correlations!$AF$7)</f>
        <v>0</v>
      </c>
      <c r="F19">
        <f>SUM(IF(data!$O19&gt;0, Correlations!$AB$7, 0), IF(data!$B19&gt;0, Correlations!$AC$7, 0), IF(data!$D19&gt;0, Correlations!$AD$7, 0), IF(data!$R19 &gt;0, Correlations!$AE$7, 0), IF(data!$J19 &gt; 0, Correlations!$AF$7, 0))</f>
        <v>0</v>
      </c>
      <c r="G19">
        <f>IF(F19 &gt;0, E19/F19, 0)</f>
        <v>0</v>
      </c>
    </row>
    <row r="20" spans="1:7">
      <c r="A20" t="s">
        <v>18</v>
      </c>
      <c r="B20">
        <f>SUM(data!S20*Correlations!$AB$6,data!$Y20*Correlations!$AC$6,data!$U20*Correlations!$AD$6,data!$H20*Correlations!$AE$6,data!$Z20*Correlations!$AF$6)</f>
        <v>2.7344236998886968</v>
      </c>
      <c r="C20">
        <f>SUM(IF(data!$S20 &gt; 0, Correlations!$AB$6,0), IF(data!$Y20&gt;0, Correlations!$AC$6,0), IF(data!$U20 &gt; 0, Correlations!$AD$6,0),IF(data!$H20 &gt; 0, Correlations!$AE$6, 0), IF(data!$Z20 &gt; 0, Correlations!$AF$6, 0))</f>
        <v>0.90310170217949226</v>
      </c>
      <c r="D20">
        <f t="shared" si="1"/>
        <v>3.0278136928427886</v>
      </c>
      <c r="E20">
        <f>SUM(data!$O20*Correlations!$AB$7+data!$B20*Correlations!$AC$7+data!$D20*Correlations!$AD$7+data!$R20*Correlations!$AE$7+data!$J20*Correlations!$AF$7)</f>
        <v>5.5659207387880727</v>
      </c>
      <c r="F20">
        <f>SUM(IF(data!$O20&gt;0, Correlations!$AB$7, 0), IF(data!$B20&gt;0, Correlations!$AC$7, 0), IF(data!$D20&gt;0, Correlations!$AD$7, 0), IF(data!$R20 &gt;0, Correlations!$AE$7, 0), IF(data!$J20 &gt; 0, Correlations!$AF$7, 0))</f>
        <v>1.3256349261500662</v>
      </c>
      <c r="G20">
        <f t="shared" si="0"/>
        <v>4.1986829322253332</v>
      </c>
    </row>
    <row r="21" spans="1:7">
      <c r="A21" t="s">
        <v>19</v>
      </c>
      <c r="B21">
        <f>SUM(data!S21*Correlations!$AB$6,data!$Y21*Correlations!$AC$6,data!$U21*Correlations!$AD$6,data!$H21*Correlations!$AE$6,data!$Z21*Correlations!$AF$6)</f>
        <v>6.9451552809274766</v>
      </c>
      <c r="C21">
        <f>SUM(IF(data!$S21 &gt; 0, Correlations!$AB$6,0), IF(data!$Y21&gt;0, Correlations!$AC$6,0), IF(data!$U21 &gt; 0, Correlations!$AD$6,0),IF(data!$H21 &gt; 0, Correlations!$AE$6, 0), IF(data!$Z21 &gt; 0, Correlations!$AF$6, 0))</f>
        <v>1.6958056042365626</v>
      </c>
      <c r="D21">
        <f t="shared" si="1"/>
        <v>4.0954902281114514</v>
      </c>
      <c r="E21">
        <f>SUM(data!$O21*Correlations!$AB$7+data!$B21*Correlations!$AC$7+data!$D21*Correlations!$AD$7+data!$R21*Correlations!$AE$7+data!$J21*Correlations!$AF$7)</f>
        <v>2.1691731201281748</v>
      </c>
      <c r="F21">
        <f>SUM(IF(data!$O21&gt;0, Correlations!$AB$7, 0), IF(data!$B21&gt;0, Correlations!$AC$7, 0), IF(data!$D21&gt;0, Correlations!$AD$7, 0), IF(data!$R21 &gt;0, Correlations!$AE$7, 0), IF(data!$J21 &gt; 0, Correlations!$AF$7, 0))</f>
        <v>0.86766924805126999</v>
      </c>
      <c r="G21">
        <f t="shared" si="0"/>
        <v>2.4999999999999996</v>
      </c>
    </row>
    <row r="22" spans="1:7">
      <c r="A22" t="s">
        <v>20</v>
      </c>
      <c r="B22">
        <f>SUM(data!S22*Correlations!$AB$6,data!$Y22*Correlations!$AC$6,data!$U22*Correlations!$AD$6,data!$H22*Correlations!$AE$6,data!$Z22*Correlations!$AF$6)</f>
        <v>7.922077419330777</v>
      </c>
      <c r="C22">
        <f>SUM(IF(data!$S22 &gt; 0, Correlations!$AB$6,0), IF(data!$Y22&gt;0, Correlations!$AC$6,0), IF(data!$U22 &gt; 0, Correlations!$AD$6,0),IF(data!$H22 &gt; 0, Correlations!$AE$6, 0), IF(data!$Z22 &gt; 0, Correlations!$AF$6, 0))</f>
        <v>2.1599157520014187</v>
      </c>
      <c r="D22">
        <f t="shared" si="1"/>
        <v>3.66777149154546</v>
      </c>
      <c r="E22">
        <f>SUM(data!$O22*Correlations!$AB$7+data!$B22*Correlations!$AC$7+data!$D22*Correlations!$AD$7+data!$R22*Correlations!$AE$7+data!$J22*Correlations!$AF$7)</f>
        <v>1.3549642605396932</v>
      </c>
      <c r="F22">
        <f>SUM(IF(data!$O22&gt;0, Correlations!$AB$7, 0), IF(data!$B22&gt;0, Correlations!$AC$7, 0), IF(data!$D22&gt;0, Correlations!$AD$7, 0), IF(data!$R22 &gt;0, Correlations!$AE$7, 0), IF(data!$J22 &gt; 0, Correlations!$AF$7, 0))</f>
        <v>0.38713264586848378</v>
      </c>
      <c r="G22">
        <f t="shared" si="0"/>
        <v>3.5</v>
      </c>
    </row>
    <row r="23" spans="1:7">
      <c r="A23" t="s">
        <v>21</v>
      </c>
      <c r="B23">
        <f>SUM(data!S23*Correlations!$AB$6,data!$Y23*Correlations!$AC$6,data!$U23*Correlations!$AD$6,data!$H23*Correlations!$AE$6,data!$Z23*Correlations!$AF$6)</f>
        <v>8.0089260639962969</v>
      </c>
      <c r="C23">
        <f>SUM(IF(data!$S23 &gt; 0, Correlations!$AB$6,0), IF(data!$Y23&gt;0, Correlations!$AC$6,0), IF(data!$U23 &gt; 0, Correlations!$AD$6,0),IF(data!$H23 &gt; 0, Correlations!$AE$6, 0), IF(data!$Z23 &gt; 0, Correlations!$AF$6, 0))</f>
        <v>1.7596412477476022</v>
      </c>
      <c r="D23">
        <f t="shared" si="1"/>
        <v>4.5514539251952533</v>
      </c>
      <c r="E23">
        <f>SUM(data!$O23*Correlations!$AB$7+data!$B23*Correlations!$AC$7+data!$D23*Correlations!$AD$7+data!$R23*Correlations!$AE$7+data!$J23*Correlations!$AF$7)</f>
        <v>8.2504404584179234</v>
      </c>
      <c r="F23">
        <f>SUM(IF(data!$O23&gt;0, Correlations!$AB$7, 0), IF(data!$B23&gt;0, Correlations!$AC$7, 0), IF(data!$D23&gt;0, Correlations!$AD$7, 0), IF(data!$R23 &gt;0, Correlations!$AE$7, 0), IF(data!$J23 &gt; 0, Correlations!$AF$7, 0))</f>
        <v>1.8061715283328525</v>
      </c>
      <c r="G23">
        <f t="shared" si="0"/>
        <v>4.5679163517948451</v>
      </c>
    </row>
    <row r="24" spans="1:7">
      <c r="A24" t="s">
        <v>22</v>
      </c>
      <c r="B24">
        <f>SUM(data!S24*Correlations!$AB$6,data!$Y24*Correlations!$AC$6,data!$U24*Correlations!$AD$6,data!$H24*Correlations!$AE$6,data!$Z24*Correlations!$AF$6)</f>
        <v>7.5107789622287022</v>
      </c>
      <c r="C24">
        <f>SUM(IF(data!$S24 &gt; 0, Correlations!$AB$6,0), IF(data!$Y24&gt;0, Correlations!$AC$6,0), IF(data!$U24 &gt; 0, Correlations!$AD$6,0),IF(data!$H24 &gt; 0, Correlations!$AE$6, 0), IF(data!$Z24 &gt; 0, Correlations!$AF$6, 0))</f>
        <v>2.1599157520014187</v>
      </c>
      <c r="D24">
        <f t="shared" si="1"/>
        <v>3.477348111966438</v>
      </c>
      <c r="E24">
        <f>SUM(data!$O24*Correlations!$AB$7+data!$B24*Correlations!$AC$7+data!$D24*Correlations!$AD$7+data!$R24*Correlations!$AE$7+data!$J24*Correlations!$AF$7)</f>
        <v>7.564033750282154</v>
      </c>
      <c r="F24">
        <f>SUM(IF(data!$O24&gt;0, Correlations!$AB$7, 0), IF(data!$B24&gt;0, Correlations!$AC$7, 0), IF(data!$D24&gt;0, Correlations!$AD$7, 0), IF(data!$R24 &gt;0, Correlations!$AE$7, 0), IF(data!$J24 &gt; 0, Correlations!$AF$7, 0))</f>
        <v>1.8061715283328525</v>
      </c>
      <c r="G24">
        <f t="shared" si="0"/>
        <v>4.1878822867194518</v>
      </c>
    </row>
    <row r="25" spans="1:7">
      <c r="A25" t="s">
        <v>23</v>
      </c>
      <c r="B25">
        <f>SUM(data!S25*Correlations!$AB$6,data!$Y25*Correlations!$AC$6,data!$U25*Correlations!$AD$6,data!$H25*Correlations!$AE$6,data!$Z25*Correlations!$AF$6)</f>
        <v>6.3675183626933451</v>
      </c>
      <c r="C25">
        <f>SUM(IF(data!$S25 &gt; 0, Correlations!$AB$6,0), IF(data!$Y25&gt;0, Correlations!$AC$6,0), IF(data!$U25 &gt; 0, Correlations!$AD$6,0),IF(data!$H25 &gt; 0, Correlations!$AE$6, 0), IF(data!$Z25 &gt; 0, Correlations!$AF$6, 0))</f>
        <v>1.7596412477476022</v>
      </c>
      <c r="D25">
        <f t="shared" si="1"/>
        <v>3.6186457727357637</v>
      </c>
      <c r="E25">
        <f>SUM(data!$O25*Correlations!$AB$7+data!$B25*Correlations!$AC$7+data!$D25*Correlations!$AD$7+data!$R25*Correlations!$AE$7+data!$J25*Correlations!$AF$7)</f>
        <v>3.6077507078812436</v>
      </c>
      <c r="F25">
        <f>SUM(IF(data!$O25&gt;0, Correlations!$AB$7, 0), IF(data!$B25&gt;0, Correlations!$AC$7, 0), IF(data!$D25&gt;0, Correlations!$AD$7, 0), IF(data!$R25 &gt;0, Correlations!$AE$7, 0), IF(data!$J25 &gt; 0, Correlations!$AF$7, 0))</f>
        <v>1.2671056769384954</v>
      </c>
      <c r="G25">
        <f t="shared" si="0"/>
        <v>2.8472374274244228</v>
      </c>
    </row>
    <row r="26" spans="1:7">
      <c r="A26" t="s">
        <v>24</v>
      </c>
      <c r="B26">
        <f>SUM(data!S26*Correlations!$AB$6,data!$Y26*Correlations!$AC$6,data!$U26*Correlations!$AD$6,data!$H26*Correlations!$AE$6,data!$Z26*Correlations!$AF$6)</f>
        <v>4.1803443310795005</v>
      </c>
      <c r="C26">
        <f>SUM(IF(data!$S26 &gt; 0, Correlations!$AB$6,0), IF(data!$Y26&gt;0, Correlations!$AC$6,0), IF(data!$U26 &gt; 0, Correlations!$AD$6,0),IF(data!$H26 &gt; 0, Correlations!$AE$6, 0), IF(data!$Z26 &gt; 0, Correlations!$AF$6, 0))</f>
        <v>1.2955310999827461</v>
      </c>
      <c r="D26">
        <f t="shared" si="1"/>
        <v>3.2267417826829279</v>
      </c>
      <c r="E26">
        <f>SUM(data!$O26*Correlations!$AB$7+data!$B26*Correlations!$AC$7+data!$D26*Correlations!$AD$7+data!$R26*Correlations!$AE$7+data!$J26*Correlations!$AF$7)</f>
        <v>6.0438042788684143</v>
      </c>
      <c r="F26">
        <f>SUM(IF(data!$O26&gt;0, Correlations!$AB$7, 0), IF(data!$B26&gt;0, Correlations!$AC$7, 0), IF(data!$D26&gt;0, Correlations!$AD$7, 0), IF(data!$R26 &gt;0, Correlations!$AE$7, 0), IF(data!$J26 &gt; 0, Correlations!$AF$7, 0))</f>
        <v>1.7939682205210601</v>
      </c>
      <c r="G26">
        <f t="shared" si="0"/>
        <v>3.3689583849556626</v>
      </c>
    </row>
    <row r="27" spans="1:7">
      <c r="A27" t="s">
        <v>25</v>
      </c>
      <c r="B27">
        <f>SUM(data!S27*Correlations!$AB$6,data!$Y27*Correlations!$AC$6,data!$U27*Correlations!$AD$6,data!$H27*Correlations!$AE$6,data!$Z27*Correlations!$AF$6)</f>
        <v>5.7135032786505722</v>
      </c>
      <c r="C27">
        <f>SUM(IF(data!$S27 &gt; 0, Correlations!$AB$6,0), IF(data!$Y27&gt;0, Correlations!$AC$6,0), IF(data!$U27 &gt; 0, Correlations!$AD$6,0),IF(data!$H27 &gt; 0, Correlations!$AE$6, 0), IF(data!$Z27 &gt; 0, Correlations!$AF$6, 0))</f>
        <v>1.3797849827246718</v>
      </c>
      <c r="D27">
        <f t="shared" si="1"/>
        <v>4.1408649537321924</v>
      </c>
      <c r="E27">
        <f>SUM(data!$O27*Correlations!$AB$7+data!$B27*Correlations!$AC$7+data!$D27*Correlations!$AD$7+data!$R27*Correlations!$AE$7+data!$J27*Correlations!$AF$7)</f>
        <v>4.2930749725206869</v>
      </c>
      <c r="F27">
        <f>SUM(IF(data!$O27&gt;0, Correlations!$AB$7, 0), IF(data!$B27&gt;0, Correlations!$AC$7, 0), IF(data!$D27&gt;0, Correlations!$AD$7, 0), IF(data!$R27 &gt;0, Correlations!$AE$7, 0), IF(data!$J27 &gt; 0, Correlations!$AF$7, 0))</f>
        <v>0.93850228028158234</v>
      </c>
      <c r="G27">
        <f t="shared" si="0"/>
        <v>4.5743894956042297</v>
      </c>
    </row>
    <row r="28" spans="1:7">
      <c r="A28" t="s">
        <v>26</v>
      </c>
      <c r="B28">
        <f>SUM(data!S28*Correlations!$AB$6,data!$Y28*Correlations!$AC$6,data!$U28*Correlations!$AD$6,data!$H28*Correlations!$AE$6,data!$Z28*Correlations!$AF$6)</f>
        <v>7.8644913098711378</v>
      </c>
      <c r="C28">
        <f>SUM(IF(data!$S28 &gt; 0, Correlations!$AB$6,0), IF(data!$Y28&gt;0, Correlations!$AC$6,0), IF(data!$U28 &gt; 0, Correlations!$AD$6,0),IF(data!$H28 &gt; 0, Correlations!$AE$6, 0), IF(data!$Z28 &gt; 0, Correlations!$AF$6, 0))</f>
        <v>2.1599157520014187</v>
      </c>
      <c r="D28">
        <f t="shared" si="1"/>
        <v>3.6411102157960333</v>
      </c>
      <c r="E28">
        <f>SUM(data!$O28*Correlations!$AB$7+data!$B28*Correlations!$AC$7+data!$D28*Correlations!$AD$7+data!$R28*Correlations!$AE$7+data!$J28*Correlations!$AF$7)</f>
        <v>1.5485305834739351</v>
      </c>
      <c r="F28">
        <f>SUM(IF(data!$O28&gt;0, Correlations!$AB$7, 0), IF(data!$B28&gt;0, Correlations!$AC$7, 0), IF(data!$D28&gt;0, Correlations!$AD$7, 0), IF(data!$R28 &gt;0, Correlations!$AE$7, 0), IF(data!$J28 &gt; 0, Correlations!$AF$7, 0))</f>
        <v>0.38713264586848378</v>
      </c>
      <c r="G28">
        <f t="shared" si="0"/>
        <v>4</v>
      </c>
    </row>
    <row r="29" spans="1:7">
      <c r="A29" t="s">
        <v>27</v>
      </c>
      <c r="B29">
        <f>SUM(data!S29*Correlations!$AB$6,data!$Y29*Correlations!$AC$6,data!$U29*Correlations!$AD$6,data!$H29*Correlations!$AE$6,data!$Z29*Correlations!$AF$6)</f>
        <v>7.1379047441981065</v>
      </c>
      <c r="C29">
        <f>SUM(IF(data!$S29 &gt; 0, Correlations!$AB$6,0), IF(data!$Y29&gt;0, Correlations!$AC$6,0), IF(data!$U29 &gt; 0, Correlations!$AD$6,0),IF(data!$H29 &gt; 0, Correlations!$AE$6, 0), IF(data!$Z29 &gt; 0, Correlations!$AF$6, 0))</f>
        <v>1.6832324714562392</v>
      </c>
      <c r="D29">
        <f t="shared" si="1"/>
        <v>4.2405935396569365</v>
      </c>
      <c r="E29">
        <f>SUM(data!$O29*Correlations!$AB$7+data!$B29*Correlations!$AC$7+data!$D29*Correlations!$AD$7+data!$R29*Correlations!$AE$7+data!$J29*Correlations!$AF$7)</f>
        <v>4.4374261633799623</v>
      </c>
      <c r="F29">
        <f>SUM(IF(data!$O29&gt;0, Correlations!$AB$7, 0), IF(data!$B29&gt;0, Correlations!$AC$7, 0), IF(data!$D29&gt;0, Correlations!$AD$7, 0), IF(data!$R29 &gt;0, Correlations!$AE$7, 0), IF(data!$J29 &gt; 0, Correlations!$AF$7, 0))</f>
        <v>0.92619849726284076</v>
      </c>
      <c r="G29">
        <f t="shared" si="0"/>
        <v>4.7910098931208802</v>
      </c>
    </row>
    <row r="30" spans="1:7">
      <c r="A30" t="s">
        <v>28</v>
      </c>
      <c r="B30">
        <f>SUM(data!S30*Correlations!$AB$6,data!$Y30*Correlations!$AC$6,data!$U30*Correlations!$AD$6,data!$H30*Correlations!$AE$6,data!$Z30*Correlations!$AF$6)</f>
        <v>1.0974788860365898</v>
      </c>
      <c r="C30">
        <f>SUM(IF(data!$S30 &gt; 0, Correlations!$AB$6,0), IF(data!$Y30&gt;0, Correlations!$AC$6,0), IF(data!$U30 &gt; 0, Correlations!$AD$6,0),IF(data!$H30 &gt; 0, Correlations!$AE$6, 0), IF(data!$Z30 &gt; 0, Correlations!$AF$6, 0))</f>
        <v>0.43899155441463594</v>
      </c>
      <c r="D30">
        <f t="shared" si="1"/>
        <v>2.5</v>
      </c>
      <c r="E30">
        <f>SUM(data!$O30*Correlations!$AB$7+data!$B30*Correlations!$AC$7+data!$D30*Correlations!$AD$7+data!$R30*Correlations!$AE$7+data!$J30*Correlations!$AF$7)</f>
        <v>0</v>
      </c>
      <c r="F30">
        <f>SUM(IF(data!$O30&gt;0, Correlations!$AB$7, 0), IF(data!$B30&gt;0, Correlations!$AC$7, 0), IF(data!$D30&gt;0, Correlations!$AD$7, 0), IF(data!$R30 &gt;0, Correlations!$AE$7, 0), IF(data!$J30 &gt; 0, Correlations!$AF$7, 0))</f>
        <v>0</v>
      </c>
      <c r="G30">
        <f>IF(F30, E30/F30, 0)</f>
        <v>0</v>
      </c>
    </row>
    <row r="31" spans="1:7">
      <c r="A31" t="s">
        <v>29</v>
      </c>
      <c r="B31">
        <f>SUM(data!S31*Correlations!$AB$6,data!$Y31*Correlations!$AC$6,data!$U31*Correlations!$AD$6,data!$H31*Correlations!$AE$6,data!$Z31*Correlations!$AF$6)</f>
        <v>3.3991882377724778</v>
      </c>
      <c r="C31">
        <f>SUM(IF(data!$S31 &gt; 0, Correlations!$AB$6,0), IF(data!$Y31&gt;0, Correlations!$AC$6,0), IF(data!$U31 &gt; 0, Correlations!$AD$6,0),IF(data!$H31 &gt; 0, Correlations!$AE$6, 0), IF(data!$Z31 &gt; 0, Correlations!$AF$6, 0))</f>
        <v>1.2955310999827461</v>
      </c>
      <c r="D31">
        <f t="shared" si="1"/>
        <v>2.6237797284972535</v>
      </c>
      <c r="E31">
        <f>SUM(data!$O31*Correlations!$AB$7+data!$B31*Correlations!$AC$7+data!$D31*Correlations!$AD$7+data!$R31*Correlations!$AE$7+data!$J31*Correlations!$AF$7)</f>
        <v>2.565577330220111</v>
      </c>
      <c r="F31">
        <f>SUM(IF(data!$O31&gt;0, Correlations!$AB$7, 0), IF(data!$B31&gt;0, Correlations!$AC$7, 0), IF(data!$D31&gt;0, Correlations!$AD$7, 0), IF(data!$R31 &gt;0, Correlations!$AE$7, 0), IF(data!$J31 &gt; 0, Correlations!$AF$7, 0))</f>
        <v>0.78656907475570914</v>
      </c>
      <c r="G31">
        <f t="shared" si="0"/>
        <v>3.2617317570194611</v>
      </c>
    </row>
    <row r="32" spans="1:7">
      <c r="A32" t="s">
        <v>30</v>
      </c>
      <c r="B32">
        <f>SUM(data!S32*Correlations!$AB$6,data!$Y32*Correlations!$AC$6,data!$U32*Correlations!$AD$6,data!$H32*Correlations!$AE$6,data!$Z32*Correlations!$AF$6)</f>
        <v>6.8486368584789439</v>
      </c>
      <c r="C32">
        <f>SUM(IF(data!$S32 &gt; 0, Correlations!$AB$6,0), IF(data!$Y32&gt;0, Correlations!$AC$6,0), IF(data!$U32 &gt; 0, Correlations!$AD$6,0),IF(data!$H32 &gt; 0, Correlations!$AE$6, 0), IF(data!$Z32 &gt; 0, Correlations!$AF$6, 0))</f>
        <v>1.7596412477476022</v>
      </c>
      <c r="D32">
        <f t="shared" si="1"/>
        <v>3.8920642871070572</v>
      </c>
      <c r="E32">
        <f>SUM(data!$O32*Correlations!$AB$7+data!$B32*Correlations!$AC$7+data!$D32*Correlations!$AD$7+data!$R32*Correlations!$AE$7+data!$J32*Correlations!$AF$7)</f>
        <v>7.7113746070235667</v>
      </c>
      <c r="F32">
        <f>SUM(IF(data!$O32&gt;0, Correlations!$AB$7, 0), IF(data!$B32&gt;0, Correlations!$AC$7, 0), IF(data!$D32&gt;0, Correlations!$AD$7, 0), IF(data!$R32 &gt;0, Correlations!$AE$7, 0), IF(data!$J32 &gt; 0, Correlations!$AF$7, 0))</f>
        <v>1.8061715283328525</v>
      </c>
      <c r="G32">
        <f t="shared" si="0"/>
        <v>4.2694586234239802</v>
      </c>
    </row>
    <row r="33" spans="1:7">
      <c r="A33" t="s">
        <v>31</v>
      </c>
      <c r="B33">
        <f>SUM(data!S33*Correlations!$AB$6,data!$Y33*Correlations!$AC$6,data!$U33*Correlations!$AD$6,data!$H33*Correlations!$AE$6,data!$Z33*Correlations!$AF$6)</f>
        <v>8.247444100999882</v>
      </c>
      <c r="C33">
        <f>SUM(IF(data!$S33 &gt; 0, Correlations!$AB$6,0), IF(data!$Y33&gt;0, Correlations!$AC$6,0), IF(data!$U33 &gt; 0, Correlations!$AD$6,0),IF(data!$H33 &gt; 0, Correlations!$AE$6, 0), IF(data!$Z33 &gt; 0, Correlations!$AF$6, 0))</f>
        <v>2.1599157520014187</v>
      </c>
      <c r="D33">
        <f t="shared" si="1"/>
        <v>3.8184100900035776</v>
      </c>
      <c r="E33">
        <f>SUM(data!$O33*Correlations!$AB$7+data!$B33*Correlations!$AC$7+data!$D33*Correlations!$AD$7+data!$R33*Correlations!$AE$7+data!$J33*Correlations!$AF$7)</f>
        <v>3.5395608364006912</v>
      </c>
      <c r="F33">
        <f>SUM(IF(data!$O33&gt;0, Correlations!$AB$7, 0), IF(data!$B33&gt;0, Correlations!$AC$7, 0), IF(data!$D33&gt;0, Correlations!$AD$7, 0), IF(data!$R33 &gt;0, Correlations!$AE$7, 0), IF(data!$J33 &gt; 0, Correlations!$AF$7, 0))</f>
        <v>0.78656907475570914</v>
      </c>
      <c r="G33">
        <f t="shared" si="0"/>
        <v>4.5</v>
      </c>
    </row>
    <row r="34" spans="1:7">
      <c r="A34" t="s">
        <v>32</v>
      </c>
      <c r="B34">
        <f>SUM(data!S34*Correlations!$AB$6,data!$Y34*Correlations!$AC$6,data!$U34*Correlations!$AD$6,data!$H34*Correlations!$AE$6,data!$Z34*Correlations!$AF$6)</f>
        <v>1.7559662176585438</v>
      </c>
      <c r="C34">
        <f>SUM(IF(data!$S34 &gt; 0, Correlations!$AB$6,0), IF(data!$Y34&gt;0, Correlations!$AC$6,0), IF(data!$U34 &gt; 0, Correlations!$AD$6,0),IF(data!$H34 &gt; 0, Correlations!$AE$6, 0), IF(data!$Z34 &gt; 0, Correlations!$AF$6, 0))</f>
        <v>0.43899155441463594</v>
      </c>
      <c r="D34">
        <f t="shared" si="1"/>
        <v>4</v>
      </c>
      <c r="E34">
        <f>SUM(data!$O34*Correlations!$AB$7+data!$B34*Correlations!$AC$7+data!$D34*Correlations!$AD$7+data!$R34*Correlations!$AE$7+data!$J34*Correlations!$AF$7)</f>
        <v>4.1678932376827831</v>
      </c>
      <c r="F34">
        <f>SUM(IF(data!$O34&gt;0, Correlations!$AB$7, 0), IF(data!$B34&gt;0, Correlations!$AC$7, 0), IF(data!$D34&gt;0, Correlations!$AD$7, 0), IF(data!$R34 &gt;0, Correlations!$AE$7, 0), IF(data!$J34 &gt; 0, Correlations!$AF$7, 0))</f>
        <v>0.92619849726284076</v>
      </c>
      <c r="G34">
        <f t="shared" si="0"/>
        <v>4.5</v>
      </c>
    </row>
    <row r="35" spans="1:7">
      <c r="A35" t="s">
        <v>33</v>
      </c>
      <c r="B35">
        <f>SUM(data!S35*Correlations!$AB$6,data!$Y35*Correlations!$AC$6,data!$U35*Correlations!$AD$6,data!$H35*Correlations!$AE$6,data!$Z35*Correlations!$AF$6)</f>
        <v>3.5059862099022818</v>
      </c>
      <c r="C35">
        <f>SUM(IF(data!$S35 &gt; 0, Correlations!$AB$6,0), IF(data!$Y35&gt;0, Correlations!$AC$6,0), IF(data!$U35 &gt; 0, Correlations!$AD$6,0),IF(data!$H35 &gt; 0, Correlations!$AE$6, 0), IF(data!$Z35 &gt; 0, Correlations!$AF$6, 0))</f>
        <v>1.3797849827246718</v>
      </c>
      <c r="D35">
        <f t="shared" si="1"/>
        <v>2.5409656242083347</v>
      </c>
      <c r="E35">
        <f>SUM(data!$O35*Correlations!$AB$7+data!$B35*Correlations!$AC$7+data!$D35*Correlations!$AD$7+data!$R35*Correlations!$AE$7+data!$J35*Correlations!$AF$7)</f>
        <v>8.0667051008353994</v>
      </c>
      <c r="F35">
        <f>SUM(IF(data!$O35&gt;0, Correlations!$AB$7, 0), IF(data!$B35&gt;0, Correlations!$AC$7, 0), IF(data!$D35&gt;0, Correlations!$AD$7, 0), IF(data!$R35 &gt;0, Correlations!$AE$7, 0), IF(data!$J35 &gt; 0, Correlations!$AF$7, 0))</f>
        <v>1.7939682205210601</v>
      </c>
      <c r="G35">
        <f t="shared" si="0"/>
        <v>4.4965707912553858</v>
      </c>
    </row>
    <row r="36" spans="1:7">
      <c r="A36" t="s">
        <v>34</v>
      </c>
      <c r="B36">
        <f>SUM(data!S36*Correlations!$AB$6,data!$Y36*Correlations!$AC$6,data!$U36*Correlations!$AD$6,data!$H36*Correlations!$AE$6,data!$Z36*Correlations!$AF$6)</f>
        <v>7.2808089265270262</v>
      </c>
      <c r="C36">
        <f>SUM(IF(data!$S36 &gt; 0, Correlations!$AB$6,0), IF(data!$Y36&gt;0, Correlations!$AC$6,0), IF(data!$U36 &gt; 0, Correlations!$AD$6,0),IF(data!$H36 &gt; 0, Correlations!$AE$6, 0), IF(data!$Z36 &gt; 0, Correlations!$AF$6, 0))</f>
        <v>2.1599157520014187</v>
      </c>
      <c r="D36">
        <f t="shared" si="1"/>
        <v>3.3708763500523071</v>
      </c>
      <c r="E36">
        <f>SUM(data!$O36*Correlations!$AB$7+data!$B36*Correlations!$AC$7+data!$D36*Correlations!$AD$7+data!$R36*Correlations!$AE$7+data!$J36*Correlations!$AF$7)</f>
        <v>6.3488033710199625</v>
      </c>
      <c r="F36">
        <f>SUM(IF(data!$O36&gt;0, Correlations!$AB$7, 0), IF(data!$B36&gt;0, Correlations!$AC$7, 0), IF(data!$D36&gt;0, Correlations!$AD$7, 0), IF(data!$R36 &gt;0, Correlations!$AE$7, 0), IF(data!$J36 &gt; 0, Correlations!$AF$7, 0))</f>
        <v>1.7354389713094891</v>
      </c>
      <c r="G36">
        <f t="shared" si="0"/>
        <v>3.6583270722734911</v>
      </c>
    </row>
    <row r="37" spans="1:7">
      <c r="A37" t="s">
        <v>35</v>
      </c>
      <c r="B37">
        <f>SUM(data!S37*Correlations!$AB$6,data!$Y37*Correlations!$AC$6,data!$U37*Correlations!$AD$6,data!$H37*Correlations!$AE$6,data!$Z37*Correlations!$AF$6)</f>
        <v>7.2551776711616682</v>
      </c>
      <c r="C37">
        <f>SUM(IF(data!$S37 &gt; 0, Correlations!$AB$6,0), IF(data!$Y37&gt;0, Correlations!$AC$6,0), IF(data!$U37 &gt; 0, Correlations!$AD$6,0),IF(data!$H37 &gt; 0, Correlations!$AE$6, 0), IF(data!$Z37 &gt; 0, Correlations!$AF$6, 0))</f>
        <v>2.1599157520014187</v>
      </c>
      <c r="D37">
        <f t="shared" si="1"/>
        <v>3.3590095652753509</v>
      </c>
      <c r="E37">
        <f>SUM(data!$O37*Correlations!$AB$7+data!$B37*Correlations!$AC$7+data!$D37*Correlations!$AD$7+data!$R37*Correlations!$AE$7+data!$J37*Correlations!$AF$7)</f>
        <v>7.804302051373547</v>
      </c>
      <c r="F37">
        <f>SUM(IF(data!$O37&gt;0, Correlations!$AB$7, 0), IF(data!$B37&gt;0, Correlations!$AC$7, 0), IF(data!$D37&gt;0, Correlations!$AD$7, 0), IF(data!$R37 &gt;0, Correlations!$AE$7, 0), IF(data!$J37 &gt; 0, Correlations!$AF$7, 0))</f>
        <v>1.8061715283328525</v>
      </c>
      <c r="G37">
        <f t="shared" si="0"/>
        <v>4.3209085786980257</v>
      </c>
    </row>
    <row r="38" spans="1:7">
      <c r="A38" t="s">
        <v>36</v>
      </c>
      <c r="B38">
        <f>SUM(data!S38*Correlations!$AB$6,data!$Y38*Correlations!$AC$6,data!$U38*Correlations!$AD$6,data!$H38*Correlations!$AE$6,data!$Z38*Correlations!$AF$6)</f>
        <v>6.8656313703944729</v>
      </c>
      <c r="C38">
        <f>SUM(IF(data!$S38 &gt; 0, Correlations!$AB$6,0), IF(data!$Y38&gt;0, Correlations!$AC$6,0), IF(data!$U38 &gt; 0, Correlations!$AD$6,0),IF(data!$H38 &gt; 0, Correlations!$AE$6, 0), IF(data!$Z38 &gt; 0, Correlations!$AF$6, 0))</f>
        <v>1.7596412477476022</v>
      </c>
      <c r="D38">
        <f t="shared" si="1"/>
        <v>3.9017222284273587</v>
      </c>
      <c r="E38">
        <f>SUM(data!$O38*Correlations!$AB$7+data!$B38*Correlations!$AC$7+data!$D38*Correlations!$AD$7+data!$R38*Correlations!$AE$7+data!$J38*Correlations!$AF$7)</f>
        <v>4.7654230412406084</v>
      </c>
      <c r="F38">
        <f>SUM(IF(data!$O38&gt;0, Correlations!$AB$7, 0), IF(data!$B38&gt;0, Correlations!$AC$7, 0), IF(data!$D38&gt;0, Correlations!$AD$7, 0), IF(data!$R38 &gt;0, Correlations!$AE$7, 0), IF(data!$J38 &gt; 0, Correlations!$AF$7, 0))</f>
        <v>1.8061715283328525</v>
      </c>
      <c r="G38">
        <f t="shared" si="0"/>
        <v>2.6384111179292193</v>
      </c>
    </row>
    <row r="39" spans="1:7">
      <c r="A39" t="s">
        <v>37</v>
      </c>
      <c r="B39">
        <f>SUM(data!S39*Correlations!$AB$6,data!$Y39*Correlations!$AC$6,data!$U39*Correlations!$AD$6,data!$H39*Correlations!$AE$6,data!$Z39*Correlations!$AF$6)</f>
        <v>2.4709911384763132</v>
      </c>
      <c r="C39">
        <f>SUM(IF(data!$S39 &gt; 0, Correlations!$AB$6,0), IF(data!$Y39&gt;0, Correlations!$AC$6,0), IF(data!$U39 &gt; 0, Correlations!$AD$6,0),IF(data!$H39 &gt; 0, Correlations!$AE$6, 0), IF(data!$Z39 &gt; 0, Correlations!$AF$6, 0))</f>
        <v>0.91567483495981561</v>
      </c>
      <c r="D39">
        <f t="shared" si="1"/>
        <v>2.6985465190650921</v>
      </c>
      <c r="E39">
        <f>SUM(data!$O39*Correlations!$AB$7+data!$B39*Correlations!$AC$7+data!$D39*Correlations!$AD$7+data!$R39*Correlations!$AE$7+data!$J39*Correlations!$AF$7)</f>
        <v>2.8746420215883233</v>
      </c>
      <c r="F39">
        <f>SUM(IF(data!$O39&gt;0, Correlations!$AB$7, 0), IF(data!$B39&gt;0, Correlations!$AC$7, 0), IF(data!$D39&gt;0, Correlations!$AD$7, 0), IF(data!$R39 &gt;0, Correlations!$AE$7, 0), IF(data!$J39 &gt; 0, Correlations!$AF$7, 0))</f>
        <v>1.2671056769384954</v>
      </c>
      <c r="G39">
        <f t="shared" si="0"/>
        <v>2.2686679366269282</v>
      </c>
    </row>
    <row r="40" spans="1:7">
      <c r="A40" t="s">
        <v>38</v>
      </c>
      <c r="B40">
        <f>SUM(data!S40*Correlations!$AB$6,data!$Y40*Correlations!$AC$6,data!$U40*Correlations!$AD$6,data!$H40*Correlations!$AE$6,data!$Z40*Correlations!$AF$6)</f>
        <v>6.7659074217309527</v>
      </c>
      <c r="C40">
        <f>SUM(IF(data!$S40 &gt; 0, Correlations!$AB$6,0), IF(data!$Y40&gt;0, Correlations!$AC$6,0), IF(data!$U40 &gt; 0, Correlations!$AD$6,0),IF(data!$H40 &gt; 0, Correlations!$AE$6, 0), IF(data!$Z40 &gt; 0, Correlations!$AF$6, 0))</f>
        <v>1.6832324714562392</v>
      </c>
      <c r="D40">
        <f t="shared" si="1"/>
        <v>4.019591789289489</v>
      </c>
      <c r="E40">
        <f>SUM(data!$O40*Correlations!$AB$7+data!$B40*Correlations!$AC$7+data!$D40*Correlations!$AD$7+data!$R40*Correlations!$AE$7+data!$J40*Correlations!$AF$7)</f>
        <v>4.1355958070174479</v>
      </c>
      <c r="F40">
        <f>SUM(IF(data!$O40&gt;0, Correlations!$AB$7, 0), IF(data!$B40&gt;0, Correlations!$AC$7, 0), IF(data!$D40&gt;0, Correlations!$AD$7, 0), IF(data!$R40 &gt;0, Correlations!$AE$7, 0), IF(data!$J40 &gt; 0, Correlations!$AF$7, 0))</f>
        <v>1.2671056769384954</v>
      </c>
      <c r="G40">
        <f t="shared" si="0"/>
        <v>3.2638128628778826</v>
      </c>
    </row>
    <row r="41" spans="1:7">
      <c r="A41" t="s">
        <v>39</v>
      </c>
      <c r="B41">
        <f>SUM(data!S41*Correlations!$AB$6,data!$Y41*Correlations!$AC$6,data!$U41*Correlations!$AD$6,data!$H41*Correlations!$AE$6,data!$Z41*Correlations!$AF$6)</f>
        <v>5.3840374008255285</v>
      </c>
      <c r="C41">
        <f>SUM(IF(data!$S41 &gt; 0, Correlations!$AB$6,0), IF(data!$Y41&gt;0, Correlations!$AC$6,0), IF(data!$U41 &gt; 0, Correlations!$AD$6,0),IF(data!$H41 &gt; 0, Correlations!$AE$6, 0), IF(data!$Z41 &gt; 0, Correlations!$AF$6, 0))</f>
        <v>1.6832324714562392</v>
      </c>
      <c r="D41">
        <f t="shared" si="1"/>
        <v>3.1986297152214265</v>
      </c>
      <c r="E41">
        <f>SUM(data!$O41*Correlations!$AB$7+data!$B41*Correlations!$AC$7+data!$D41*Correlations!$AD$7+data!$R41*Correlations!$AE$7+data!$J41*Correlations!$AF$7)</f>
        <v>8.5076727210318328</v>
      </c>
      <c r="F41">
        <f>SUM(IF(data!$O41&gt;0, Correlations!$AB$7, 0), IF(data!$B41&gt;0, Correlations!$AC$7, 0), IF(data!$D41&gt;0, Correlations!$AD$7, 0), IF(data!$R41 &gt;0, Correlations!$AE$7, 0), IF(data!$J41 &gt; 0, Correlations!$AF$7, 0))</f>
        <v>1.8750683938166208</v>
      </c>
      <c r="G41">
        <f t="shared" si="0"/>
        <v>4.5372599469370991</v>
      </c>
    </row>
    <row r="42" spans="1:7">
      <c r="A42" t="s">
        <v>40</v>
      </c>
      <c r="B42">
        <f>SUM(data!S42*Correlations!$AB$6,data!$Y42*Correlations!$AC$6,data!$U42*Correlations!$AD$6,data!$H42*Correlations!$AE$6,data!$Z42*Correlations!$AF$6)</f>
        <v>2.4565434583126993</v>
      </c>
      <c r="C42">
        <f>SUM(IF(data!$S42 &gt; 0, Correlations!$AB$6,0), IF(data!$Y42&gt;0, Correlations!$AC$6,0), IF(data!$U42 &gt; 0, Correlations!$AD$6,0),IF(data!$H42 &gt; 0, Correlations!$AE$6, 0), IF(data!$Z42 &gt; 0, Correlations!$AF$6, 0))</f>
        <v>0.81884781943756635</v>
      </c>
      <c r="D42">
        <f t="shared" si="1"/>
        <v>3.0000000000000004</v>
      </c>
      <c r="E42">
        <f>SUM(data!$O42*Correlations!$AB$7+data!$B42*Correlations!$AC$7+data!$D42*Correlations!$AD$7+data!$R42*Correlations!$AE$7+data!$J42*Correlations!$AF$7)</f>
        <v>1.5485305834739351</v>
      </c>
      <c r="F42">
        <f>SUM(IF(data!$O42&gt;0, Correlations!$AB$7, 0), IF(data!$B42&gt;0, Correlations!$AC$7, 0), IF(data!$D42&gt;0, Correlations!$AD$7, 0), IF(data!$R42 &gt;0, Correlations!$AE$7, 0), IF(data!$J42 &gt; 0, Correlations!$AF$7, 0))</f>
        <v>0.38713264586848378</v>
      </c>
      <c r="G42">
        <f t="shared" si="0"/>
        <v>4</v>
      </c>
    </row>
    <row r="43" spans="1:7">
      <c r="A43" t="s">
        <v>41</v>
      </c>
      <c r="B43">
        <f>SUM(data!S43*Correlations!$AB$6,data!$Y43*Correlations!$AC$6,data!$U43*Correlations!$AD$6,data!$H43*Correlations!$AE$6,data!$Z43*Correlations!$AF$6)</f>
        <v>2.7772644339439241</v>
      </c>
      <c r="C43">
        <f>SUM(IF(data!$S43 &gt; 0, Correlations!$AB$6,0), IF(data!$Y43&gt;0, Correlations!$AC$6,0), IF(data!$U43 &gt; 0, Correlations!$AD$6,0),IF(data!$H43 &gt; 0, Correlations!$AE$6, 0), IF(data!$Z43 &gt; 0, Correlations!$AF$6, 0))</f>
        <v>0.81884781943756635</v>
      </c>
      <c r="D43">
        <f t="shared" si="1"/>
        <v>3.391673480734815</v>
      </c>
      <c r="E43">
        <f>SUM(data!$O43*Correlations!$AB$7+data!$B43*Correlations!$AC$7+data!$D43*Correlations!$AD$7+data!$R43*Correlations!$AE$7+data!$J43*Correlations!$AF$7)</f>
        <v>6.0413237704382343</v>
      </c>
      <c r="F43">
        <f>SUM(IF(data!$O43&gt;0, Correlations!$AB$7, 0), IF(data!$B43&gt;0, Correlations!$AC$7, 0), IF(data!$D43&gt;0, Correlations!$AD$7, 0), IF(data!$R43 &gt;0, Correlations!$AE$7, 0), IF(data!$J43 &gt; 0, Correlations!$AF$7, 0))</f>
        <v>1.3256349261500662</v>
      </c>
      <c r="G43">
        <f t="shared" si="0"/>
        <v>4.5573058247518867</v>
      </c>
    </row>
    <row r="44" spans="1:7">
      <c r="A44" t="s">
        <v>42</v>
      </c>
      <c r="B44">
        <f>SUM(data!S44*Correlations!$AB$6,data!$Y44*Correlations!$AC$6,data!$U44*Correlations!$AD$6,data!$H44*Correlations!$AE$6,data!$Z44*Correlations!$AF$6)</f>
        <v>3.5363046796211606</v>
      </c>
      <c r="C44">
        <f>SUM(IF(data!$S44 &gt; 0, Correlations!$AB$6,0), IF(data!$Y44&gt;0, Correlations!$AC$6,0), IF(data!$U44 &gt; 0, Correlations!$AD$6,0),IF(data!$H44 &gt; 0, Correlations!$AE$6, 0), IF(data!$Z44 &gt; 0, Correlations!$AF$6, 0))</f>
        <v>1.2955310999827461</v>
      </c>
      <c r="D44">
        <f t="shared" si="1"/>
        <v>2.7296177449296719</v>
      </c>
      <c r="E44">
        <f>SUM(data!$O44*Correlations!$AB$7+data!$B44*Correlations!$AC$7+data!$D44*Correlations!$AD$7+data!$R44*Correlations!$AE$7+data!$J44*Correlations!$AF$7)</f>
        <v>5.36971125510407</v>
      </c>
      <c r="F44">
        <f>SUM(IF(data!$O44&gt;0, Correlations!$AB$7, 0), IF(data!$B44&gt;0, Correlations!$AC$7, 0), IF(data!$D44&gt;0, Correlations!$AD$7, 0), IF(data!$R44 &gt;0, Correlations!$AE$7, 0), IF(data!$J44 &gt; 0, Correlations!$AF$7, 0))</f>
        <v>1.8061715283328525</v>
      </c>
      <c r="G44">
        <f t="shared" si="0"/>
        <v>2.9729796815369278</v>
      </c>
    </row>
    <row r="45" spans="1:7">
      <c r="A45" t="s">
        <v>43</v>
      </c>
      <c r="B45">
        <f>SUM(data!S45*Correlations!$AB$6,data!$Y45*Correlations!$AC$6,data!$U45*Correlations!$AD$6,data!$H45*Correlations!$AE$6,data!$Z45*Correlations!$AF$6)</f>
        <v>5.3563858118286065</v>
      </c>
      <c r="C45">
        <f>SUM(IF(data!$S45 &gt; 0, Correlations!$AB$6,0), IF(data!$Y45&gt;0, Correlations!$AC$6,0), IF(data!$U45 &gt; 0, Correlations!$AD$6,0),IF(data!$H45 &gt; 0, Correlations!$AE$6, 0), IF(data!$Z45 &gt; 0, Correlations!$AF$6, 0))</f>
        <v>1.6958056042365626</v>
      </c>
      <c r="D45">
        <f t="shared" si="1"/>
        <v>3.1586083914612408</v>
      </c>
      <c r="E45">
        <f>SUM(data!$O45*Correlations!$AB$7+data!$B45*Correlations!$AC$7+data!$D45*Correlations!$AD$7+data!$R45*Correlations!$AE$7+data!$J45*Correlations!$AF$7)</f>
        <v>2.7621758719496423</v>
      </c>
      <c r="F45">
        <f>SUM(IF(data!$O45&gt;0, Correlations!$AB$7, 0), IF(data!$B45&gt;0, Correlations!$AC$7, 0), IF(data!$D45&gt;0, Correlations!$AD$7, 0), IF(data!$R45 &gt;0, Correlations!$AE$7, 0), IF(data!$J45 &gt; 0, Correlations!$AF$7, 0))</f>
        <v>1.2671056769384954</v>
      </c>
      <c r="G45">
        <f t="shared" si="0"/>
        <v>2.1799096336017101</v>
      </c>
    </row>
    <row r="46" spans="1:7">
      <c r="A46" t="s">
        <v>44</v>
      </c>
      <c r="B46">
        <f>SUM(data!S46*Correlations!$AB$6,data!$Y46*Correlations!$AC$6,data!$U46*Correlations!$AD$6,data!$H46*Correlations!$AE$6,data!$Z46*Correlations!$AF$6)</f>
        <v>5.7061617701405467</v>
      </c>
      <c r="C46">
        <f>SUM(IF(data!$S46 &gt; 0, Correlations!$AB$6,0), IF(data!$Y46&gt;0, Correlations!$AC$6,0), IF(data!$U46 &gt; 0, Correlations!$AD$6,0),IF(data!$H46 &gt; 0, Correlations!$AE$6, 0), IF(data!$Z46 &gt; 0, Correlations!$AF$6, 0))</f>
        <v>1.6958056042365626</v>
      </c>
      <c r="D46">
        <f t="shared" si="1"/>
        <v>3.3648678574272153</v>
      </c>
      <c r="E46">
        <f>SUM(data!$O46*Correlations!$AB$7+data!$B46*Correlations!$AC$7+data!$D46*Correlations!$AD$7+data!$R46*Correlations!$AE$7+data!$J46*Correlations!$AF$7)</f>
        <v>3.4239750140479286</v>
      </c>
      <c r="F46">
        <f>SUM(IF(data!$O46&gt;0, Correlations!$AB$7, 0), IF(data!$B46&gt;0, Correlations!$AC$7, 0), IF(data!$D46&gt;0, Correlations!$AD$7, 0), IF(data!$R46 &gt;0, Correlations!$AE$7, 0), IF(data!$J46 &gt; 0, Correlations!$AF$7, 0))</f>
        <v>0.86766924805126999</v>
      </c>
      <c r="G46">
        <f t="shared" si="0"/>
        <v>3.9461753677890035</v>
      </c>
    </row>
    <row r="47" spans="1:7">
      <c r="A47" t="s">
        <v>45</v>
      </c>
      <c r="B47">
        <f>SUM(data!S47*Correlations!$AB$6,data!$Y47*Correlations!$AC$6,data!$U47*Correlations!$AD$6,data!$H47*Correlations!$AE$6,data!$Z47*Correlations!$AF$6)</f>
        <v>5.7448788203013663</v>
      </c>
      <c r="C47">
        <f>SUM(IF(data!$S47 &gt; 0, Correlations!$AB$6,0), IF(data!$Y47&gt;0, Correlations!$AC$6,0), IF(data!$U47 &gt; 0, Correlations!$AD$6,0),IF(data!$H47 &gt; 0, Correlations!$AE$6, 0), IF(data!$Z47 &gt; 0, Correlations!$AF$6, 0))</f>
        <v>1.6958056042365626</v>
      </c>
      <c r="D47">
        <f t="shared" si="1"/>
        <v>3.387698923714586</v>
      </c>
      <c r="E47">
        <f>SUM(data!$O47*Correlations!$AB$7+data!$B47*Correlations!$AC$7+data!$D47*Correlations!$AD$7+data!$R47*Correlations!$AE$7+data!$J47*Correlations!$AF$7)</f>
        <v>1.742096906408177</v>
      </c>
      <c r="F47">
        <f>SUM(IF(data!$O47&gt;0, Correlations!$AB$7, 0), IF(data!$B47&gt;0, Correlations!$AC$7, 0), IF(data!$D47&gt;0, Correlations!$AD$7, 0), IF(data!$R47 &gt;0, Correlations!$AE$7, 0), IF(data!$J47 &gt; 0, Correlations!$AF$7, 0))</f>
        <v>0.38713264586848378</v>
      </c>
      <c r="G47">
        <f t="shared" si="0"/>
        <v>4.5</v>
      </c>
    </row>
    <row r="48" spans="1:7">
      <c r="A48" t="s">
        <v>46</v>
      </c>
      <c r="B48">
        <f>SUM(data!S48*Correlations!$AB$6,data!$Y48*Correlations!$AC$6,data!$U48*Correlations!$AD$6,data!$H48*Correlations!$AE$6,data!$Z48*Correlations!$AF$6)</f>
        <v>7.3438574090156781</v>
      </c>
      <c r="C48">
        <f>SUM(IF(data!$S48 &gt; 0, Correlations!$AB$6,0), IF(data!$Y48&gt;0, Correlations!$AC$6,0), IF(data!$U48 &gt; 0, Correlations!$AD$6,0),IF(data!$H48 &gt; 0, Correlations!$AE$6, 0), IF(data!$Z48 &gt; 0, Correlations!$AF$6, 0))</f>
        <v>1.6958056042365626</v>
      </c>
      <c r="D48">
        <f t="shared" si="1"/>
        <v>4.3306009784782029</v>
      </c>
      <c r="E48">
        <f>SUM(data!$O48*Correlations!$AB$7+data!$B48*Correlations!$AC$7+data!$D48*Correlations!$AD$7+data!$R48*Correlations!$AE$7+data!$J48*Correlations!$AF$7)</f>
        <v>7.7899874904717361</v>
      </c>
      <c r="F48">
        <f>SUM(IF(data!$O48&gt;0, Correlations!$AB$7, 0), IF(data!$B48&gt;0, Correlations!$AC$7, 0), IF(data!$D48&gt;0, Correlations!$AD$7, 0), IF(data!$R48 &gt;0, Correlations!$AE$7, 0), IF(data!$J48 &gt; 0, Correlations!$AF$7, 0))</f>
        <v>1.7939682205210601</v>
      </c>
      <c r="G48">
        <f t="shared" si="0"/>
        <v>4.3423218992191099</v>
      </c>
    </row>
    <row r="49" spans="1:7">
      <c r="A49" t="s">
        <v>47</v>
      </c>
      <c r="B49">
        <f>SUM(data!S49*Correlations!$AB$6,data!$Y49*Correlations!$AC$6,data!$U49*Correlations!$AD$6,data!$H49*Correlations!$AE$6,data!$Z49*Correlations!$AF$6)</f>
        <v>5.886906107066844</v>
      </c>
      <c r="C49">
        <f>SUM(IF(data!$S49 &gt; 0, Correlations!$AB$6,0), IF(data!$Y49&gt;0, Correlations!$AC$6,0), IF(data!$U49 &gt; 0, Correlations!$AD$6,0),IF(data!$H49 &gt; 0, Correlations!$AE$6, 0), IF(data!$Z49 &gt; 0, Correlations!$AF$6, 0))</f>
        <v>1.6958056042365626</v>
      </c>
      <c r="D49">
        <f t="shared" si="1"/>
        <v>3.4714510273818089</v>
      </c>
      <c r="E49">
        <f>SUM(data!$O49*Correlations!$AB$7+data!$B49*Correlations!$AC$7+data!$D49*Correlations!$AD$7+data!$R49*Correlations!$AE$7+data!$J49*Correlations!$AF$7)</f>
        <v>5.5781768168745511</v>
      </c>
      <c r="F49">
        <f>SUM(IF(data!$O49&gt;0, Correlations!$AB$7, 0), IF(data!$B49&gt;0, Correlations!$AC$7, 0), IF(data!$D49&gt;0, Correlations!$AD$7, 0), IF(data!$R49 &gt;0, Correlations!$AE$7, 0), IF(data!$J49 &gt; 0, Correlations!$AF$7, 0))</f>
        <v>1.3360025424222637</v>
      </c>
      <c r="G49">
        <f t="shared" si="0"/>
        <v>4.1752741029676006</v>
      </c>
    </row>
    <row r="50" spans="1:7">
      <c r="A50" t="s">
        <v>48</v>
      </c>
      <c r="B50">
        <f>SUM(data!S50*Correlations!$AB$6,data!$Y50*Correlations!$AC$6,data!$U50*Correlations!$AD$6,data!$H50*Correlations!$AE$6,data!$Z50*Correlations!$AF$6)</f>
        <v>4.9765295468056756</v>
      </c>
      <c r="C50">
        <f>SUM(IF(data!$S50 &gt; 0, Correlations!$AB$6,0), IF(data!$Y50&gt;0, Correlations!$AC$6,0), IF(data!$U50 &gt; 0, Correlations!$AD$6,0),IF(data!$H50 &gt; 0, Correlations!$AE$6, 0), IF(data!$Z50 &gt; 0, Correlations!$AF$6, 0))</f>
        <v>1.6958056042365626</v>
      </c>
      <c r="D50">
        <f t="shared" si="1"/>
        <v>2.9346108624555862</v>
      </c>
      <c r="E50">
        <f>SUM(data!$O50*Correlations!$AB$7+data!$B50*Correlations!$AC$7+data!$D50*Correlations!$AD$7+data!$R50*Correlations!$AE$7+data!$J50*Correlations!$AF$7)</f>
        <v>5.0427326982201715</v>
      </c>
      <c r="F50">
        <f>SUM(IF(data!$O50&gt;0, Correlations!$AB$7, 0), IF(data!$B50&gt;0, Correlations!$AC$7, 0), IF(data!$D50&gt;0, Correlations!$AD$7, 0), IF(data!$R50 &gt;0, Correlations!$AE$7, 0), IF(data!$J50 &gt; 0, Correlations!$AF$7, 0))</f>
        <v>1.3256349261500662</v>
      </c>
      <c r="G50">
        <f t="shared" si="0"/>
        <v>3.8040131553152197</v>
      </c>
    </row>
    <row r="51" spans="1:7">
      <c r="A51" t="s">
        <v>49</v>
      </c>
      <c r="B51">
        <f>SUM(data!S51*Correlations!$AB$6,data!$Y51*Correlations!$AC$6,data!$U51*Correlations!$AD$6,data!$H51*Correlations!$AE$6,data!$Z51*Correlations!$AF$6)</f>
        <v>5.557287028744355</v>
      </c>
      <c r="C51">
        <f>SUM(IF(data!$S51 &gt; 0, Correlations!$AB$6,0), IF(data!$Y51&gt;0, Correlations!$AC$6,0), IF(data!$U51 &gt; 0, Correlations!$AD$6,0),IF(data!$H51 &gt; 0, Correlations!$AE$6, 0), IF(data!$Z51 &gt; 0, Correlations!$AF$6, 0))</f>
        <v>2.1599157520014187</v>
      </c>
      <c r="D51">
        <f t="shared" si="1"/>
        <v>2.5729184222092312</v>
      </c>
      <c r="E51">
        <f>SUM(data!$O51*Correlations!$AB$7+data!$B51*Correlations!$AC$7+data!$D51*Correlations!$AD$7+data!$R51*Correlations!$AE$7+data!$J51*Correlations!$AF$7)</f>
        <v>6.0325287181791047</v>
      </c>
      <c r="F51">
        <f>SUM(IF(data!$O51&gt;0, Correlations!$AB$7, 0), IF(data!$B51&gt;0, Correlations!$AC$7, 0), IF(data!$D51&gt;0, Correlations!$AD$7, 0), IF(data!$R51 &gt;0, Correlations!$AE$7, 0), IF(data!$J51 &gt; 0, Correlations!$AF$7, 0))</f>
        <v>1.8061715283328525</v>
      </c>
      <c r="G51">
        <f t="shared" si="0"/>
        <v>3.3399533895583549</v>
      </c>
    </row>
    <row r="52" spans="1:7">
      <c r="A52" t="s">
        <v>50</v>
      </c>
      <c r="B52">
        <f>SUM(data!S52*Correlations!$AB$6,data!$Y52*Correlations!$AC$6,data!$U52*Correlations!$AD$6,data!$H52*Correlations!$AE$6,data!$Z52*Correlations!$AF$6)</f>
        <v>9.4914883633492373</v>
      </c>
      <c r="C52">
        <f>SUM(IF(data!$S52 &gt; 0, Correlations!$AB$6,0), IF(data!$Y52&gt;0, Correlations!$AC$6,0), IF(data!$U52 &gt; 0, Correlations!$AD$6,0),IF(data!$H52 &gt; 0, Correlations!$AE$6, 0), IF(data!$Z52 &gt; 0, Correlations!$AF$6, 0))</f>
        <v>2.1599157520014187</v>
      </c>
      <c r="D52">
        <f t="shared" si="1"/>
        <v>4.3943789726771723</v>
      </c>
      <c r="E52">
        <f>SUM(data!$O52*Correlations!$AB$7+data!$B52*Correlations!$AC$7+data!$D52*Correlations!$AD$7+data!$R52*Correlations!$AE$7+data!$J52*Correlations!$AF$7)</f>
        <v>10.282023917927933</v>
      </c>
      <c r="F52">
        <f>SUM(IF(data!$O52&gt;0, Correlations!$AB$7, 0), IF(data!$B52&gt;0, Correlations!$AC$7, 0), IF(data!$D52&gt;0, Correlations!$AD$7, 0), IF(data!$R52 &gt;0, Correlations!$AE$7, 0), IF(data!$J52 &gt; 0, Correlations!$AF$7, 0))</f>
        <v>2.2745048227038462</v>
      </c>
      <c r="G52">
        <f t="shared" si="0"/>
        <v>4.5205548984965649</v>
      </c>
    </row>
    <row r="53" spans="1:7">
      <c r="A53" t="s">
        <v>51</v>
      </c>
      <c r="B53">
        <f>SUM(data!S53*Correlations!$AB$6,data!$Y53*Correlations!$AC$6,data!$U53*Correlations!$AD$6,data!$H53*Correlations!$AE$6,data!$Z53*Correlations!$AF$6)</f>
        <v>6.0778801176235726</v>
      </c>
      <c r="C53">
        <f>SUM(IF(data!$S53 &gt; 0, Correlations!$AB$6,0), IF(data!$Y53&gt;0, Correlations!$AC$6,0), IF(data!$U53 &gt; 0, Correlations!$AD$6,0),IF(data!$H53 &gt; 0, Correlations!$AE$6, 0), IF(data!$Z53 &gt; 0, Correlations!$AF$6, 0))</f>
        <v>2.1599157520014187</v>
      </c>
      <c r="D53">
        <f t="shared" si="1"/>
        <v>2.8139431419913921</v>
      </c>
      <c r="E53">
        <f>SUM(data!$O53*Correlations!$AB$7+data!$B53*Correlations!$AC$7+data!$D53*Correlations!$AD$7+data!$R53*Correlations!$AE$7+data!$J53*Correlations!$AF$7)</f>
        <v>8.6632165834164763</v>
      </c>
      <c r="F53">
        <f>SUM(IF(data!$O53&gt;0, Correlations!$AB$7, 0), IF(data!$B53&gt;0, Correlations!$AC$7, 0), IF(data!$D53&gt;0, Correlations!$AD$7, 0), IF(data!$R53 &gt;0, Correlations!$AE$7, 0), IF(data!$J53 &gt; 0, Correlations!$AF$7, 0))</f>
        <v>2.2745048227038462</v>
      </c>
      <c r="G53">
        <f t="shared" si="0"/>
        <v>3.8088363220606269</v>
      </c>
    </row>
    <row r="54" spans="1:7">
      <c r="A54" t="s">
        <v>52</v>
      </c>
      <c r="B54">
        <f>SUM(data!S54*Correlations!$AB$6,data!$Y54*Correlations!$AC$6,data!$U54*Correlations!$AD$6,data!$H54*Correlations!$AE$6,data!$Z54*Correlations!$AF$6)</f>
        <v>7.6240878276513433</v>
      </c>
      <c r="C54">
        <f>SUM(IF(data!$S54 &gt; 0, Correlations!$AB$6,0), IF(data!$Y54&gt;0, Correlations!$AC$6,0), IF(data!$U54 &gt; 0, Correlations!$AD$6,0),IF(data!$H54 &gt; 0, Correlations!$AE$6, 0), IF(data!$Z54 &gt; 0, Correlations!$AF$6, 0))</f>
        <v>2.1599157520014187</v>
      </c>
      <c r="D54">
        <f t="shared" si="1"/>
        <v>3.5298079661610502</v>
      </c>
      <c r="E54">
        <f>SUM(data!$O54*Correlations!$AB$7+data!$B54*Correlations!$AC$7+data!$D54*Correlations!$AD$7+data!$R54*Correlations!$AE$7+data!$J54*Correlations!$AF$7)</f>
        <v>8.5529020231186053</v>
      </c>
      <c r="F54">
        <f>SUM(IF(data!$O54&gt;0, Correlations!$AB$7, 0), IF(data!$B54&gt;0, Correlations!$AC$7, 0), IF(data!$D54&gt;0, Correlations!$AD$7, 0), IF(data!$R54 &gt;0, Correlations!$AE$7, 0), IF(data!$J54 &gt; 0, Correlations!$AF$7, 0))</f>
        <v>2.2745048227038462</v>
      </c>
      <c r="G54">
        <f t="shared" si="0"/>
        <v>3.7603358488161986</v>
      </c>
    </row>
    <row r="55" spans="1:7">
      <c r="A55" t="s">
        <v>53</v>
      </c>
      <c r="B55">
        <f>SUM(data!S55*Correlations!$AB$6,data!$Y55*Correlations!$AC$6,data!$U55*Correlations!$AD$6,data!$H55*Correlations!$AE$6,data!$Z55*Correlations!$AF$6)</f>
        <v>7.0173210206937906</v>
      </c>
      <c r="C55">
        <f>SUM(IF(data!$S55 &gt; 0, Correlations!$AB$6,0), IF(data!$Y55&gt;0, Correlations!$AC$6,0), IF(data!$U55 &gt; 0, Correlations!$AD$6,0),IF(data!$H55 &gt; 0, Correlations!$AE$6, 0), IF(data!$Z55 &gt; 0, Correlations!$AF$6, 0))</f>
        <v>1.6832324714562392</v>
      </c>
      <c r="D55">
        <f t="shared" si="1"/>
        <v>4.1689553520927474</v>
      </c>
      <c r="E55">
        <f>SUM(data!$O55*Correlations!$AB$7+data!$B55*Correlations!$AC$7+data!$D55*Correlations!$AD$7+data!$R55*Correlations!$AE$7+data!$J55*Correlations!$AF$7)</f>
        <v>4.0837633782631455</v>
      </c>
      <c r="F55">
        <f>SUM(IF(data!$O55&gt;0, Correlations!$AB$7, 0), IF(data!$B55&gt;0, Correlations!$AC$7, 0), IF(data!$D55&gt;0, Correlations!$AD$7, 0), IF(data!$R55 &gt;0, Correlations!$AE$7, 0), IF(data!$J55 &gt; 0, Correlations!$AF$7, 0))</f>
        <v>0.85546594023947753</v>
      </c>
      <c r="G55">
        <f t="shared" si="0"/>
        <v>4.7737299478222877</v>
      </c>
    </row>
    <row r="56" spans="1:7">
      <c r="A56" t="s">
        <v>54</v>
      </c>
      <c r="B56">
        <f>SUM(data!S56*Correlations!$AB$6,data!$Y56*Correlations!$AC$6,data!$U56*Correlations!$AD$6,data!$H56*Correlations!$AE$6,data!$Z56*Correlations!$AF$6)</f>
        <v>1.3169746632439079</v>
      </c>
      <c r="C56">
        <f>SUM(IF(data!$S56 &gt; 0, Correlations!$AB$6,0), IF(data!$Y56&gt;0, Correlations!$AC$6,0), IF(data!$U56 &gt; 0, Correlations!$AD$6,0),IF(data!$H56 &gt; 0, Correlations!$AE$6, 0), IF(data!$Z56 &gt; 0, Correlations!$AF$6, 0))</f>
        <v>0.43899155441463594</v>
      </c>
      <c r="D56">
        <f t="shared" si="1"/>
        <v>3</v>
      </c>
      <c r="E56">
        <f>SUM(data!$O56*Correlations!$AB$7+data!$B56*Correlations!$AC$7+data!$D56*Correlations!$AD$7+data!$R56*Correlations!$AE$7+data!$J56*Correlations!$AF$7)</f>
        <v>4.634588083728346</v>
      </c>
      <c r="F56">
        <f>SUM(IF(data!$O56&gt;0, Correlations!$AB$7, 0), IF(data!$B56&gt;0, Correlations!$AC$7, 0), IF(data!$D56&gt;0, Correlations!$AD$7, 0), IF(data!$R56 &gt;0, Correlations!$AE$7, 0), IF(data!$J56 &gt; 0, Correlations!$AF$7, 0))</f>
        <v>1.2671056769384954</v>
      </c>
      <c r="G56">
        <f t="shared" si="0"/>
        <v>3.6576176463246215</v>
      </c>
    </row>
    <row r="57" spans="1:7">
      <c r="A57" t="s">
        <v>55</v>
      </c>
      <c r="B57">
        <f>SUM(data!S57*Correlations!$AB$6,data!$Y57*Correlations!$AC$6,data!$U57*Correlations!$AD$6,data!$H57*Correlations!$AE$6,data!$Z57*Correlations!$AF$6)</f>
        <v>1.0974788860365898</v>
      </c>
      <c r="C57">
        <f>SUM(IF(data!$S57 &gt; 0, Correlations!$AB$6,0), IF(data!$Y57&gt;0, Correlations!$AC$6,0), IF(data!$U57 &gt; 0, Correlations!$AD$6,0),IF(data!$H57 &gt; 0, Correlations!$AE$6, 0), IF(data!$Z57 &gt; 0, Correlations!$AF$6, 0))</f>
        <v>0.43899155441463594</v>
      </c>
      <c r="D57">
        <f t="shared" si="1"/>
        <v>2.5</v>
      </c>
      <c r="E57">
        <f>SUM(data!$O57*Correlations!$AB$7+data!$B57*Correlations!$AC$7+data!$D57*Correlations!$AD$7+data!$R57*Correlations!$AE$7+data!$J57*Correlations!$AF$7)</f>
        <v>4.093356758077074</v>
      </c>
      <c r="F57">
        <f>SUM(IF(data!$O57&gt;0, Correlations!$AB$7, 0), IF(data!$B57&gt;0, Correlations!$AC$7, 0), IF(data!$D57&gt;0, Correlations!$AD$7, 0), IF(data!$R57 &gt;0, Correlations!$AE$7, 0), IF(data!$J57 &gt; 0, Correlations!$AF$7, 0))</f>
        <v>0.93850228028158234</v>
      </c>
      <c r="G57">
        <f t="shared" si="0"/>
        <v>4.3615842434063445</v>
      </c>
    </row>
    <row r="58" spans="1:7">
      <c r="A58" t="s">
        <v>56</v>
      </c>
      <c r="B58">
        <f>SUM(data!S58*Correlations!$AB$6,data!$Y58*Correlations!$AC$6,data!$U58*Correlations!$AD$6,data!$H58*Correlations!$AE$6,data!$Z58*Correlations!$AF$6)</f>
        <v>4.1658058088027996</v>
      </c>
      <c r="C58">
        <f>SUM(IF(data!$S58 &gt; 0, Correlations!$AB$6,0), IF(data!$Y58&gt;0, Correlations!$AC$6,0), IF(data!$U58 &gt; 0, Correlations!$AD$6,0),IF(data!$H58 &gt; 0, Correlations!$AE$6, 0), IF(data!$Z58 &gt; 0, Correlations!$AF$6, 0))</f>
        <v>1.3159493392136321</v>
      </c>
      <c r="D58">
        <f t="shared" si="1"/>
        <v>3.1656277978695955</v>
      </c>
      <c r="E58">
        <f>SUM(data!$O58*Correlations!$AB$7+data!$B58*Correlations!$AC$7+data!$D58*Correlations!$AD$7+data!$R58*Correlations!$AE$7+data!$J58*Correlations!$AF$7)</f>
        <v>1.5485305834739351</v>
      </c>
      <c r="F58">
        <f>SUM(IF(data!$O58&gt;0, Correlations!$AB$7, 0), IF(data!$B58&gt;0, Correlations!$AC$7, 0), IF(data!$D58&gt;0, Correlations!$AD$7, 0), IF(data!$R58 &gt;0, Correlations!$AE$7, 0), IF(data!$J58 &gt; 0, Correlations!$AF$7, 0))</f>
        <v>0.38713264586848378</v>
      </c>
      <c r="G58">
        <f t="shared" si="0"/>
        <v>4</v>
      </c>
    </row>
    <row r="59" spans="1:7">
      <c r="A59" t="s">
        <v>57</v>
      </c>
      <c r="B59">
        <f>SUM(data!S59*Correlations!$AB$6,data!$Y59*Correlations!$AC$6,data!$U59*Correlations!$AD$6,data!$H59*Correlations!$AE$6,data!$Z59*Correlations!$AF$6)</f>
        <v>1.8878872591154467</v>
      </c>
      <c r="C59">
        <f>SUM(IF(data!$S59 &gt; 0, Correlations!$AB$6,0), IF(data!$Y59&gt;0, Correlations!$AC$6,0), IF(data!$U59 &gt; 0, Correlations!$AD$6,0),IF(data!$H59 &gt; 0, Correlations!$AE$6, 0), IF(data!$Z59 &gt; 0, Correlations!$AF$6, 0))</f>
        <v>0.91567483495981561</v>
      </c>
      <c r="D59">
        <f t="shared" si="1"/>
        <v>2.0617441771218892</v>
      </c>
      <c r="E59">
        <f>SUM(data!$O59*Correlations!$AB$7+data!$B59*Correlations!$AC$7+data!$D59*Correlations!$AD$7+data!$R59*Correlations!$AE$7+data!$J59*Correlations!$AF$7)</f>
        <v>3.6966307323946617</v>
      </c>
      <c r="F59">
        <f>SUM(IF(data!$O59&gt;0, Correlations!$AB$7, 0), IF(data!$B59&gt;0, Correlations!$AC$7, 0), IF(data!$D59&gt;0, Correlations!$AD$7, 0), IF(data!$R59 &gt;0, Correlations!$AE$7, 0), IF(data!$J59 &gt; 0, Correlations!$AF$7, 0))</f>
        <v>0.85546594023947753</v>
      </c>
      <c r="G59">
        <f t="shared" si="0"/>
        <v>4.3211898434668639</v>
      </c>
    </row>
    <row r="60" spans="1:7">
      <c r="A60" t="s">
        <v>58</v>
      </c>
      <c r="B60">
        <f>SUM(data!S60*Correlations!$AB$6,data!$Y60*Correlations!$AC$6,data!$U60*Correlations!$AD$6,data!$H60*Correlations!$AE$6,data!$Z60*Correlations!$AF$6)</f>
        <v>1.649545618842857</v>
      </c>
      <c r="C60">
        <f>SUM(IF(data!$S60 &gt; 0, Correlations!$AB$6,0), IF(data!$Y60&gt;0, Correlations!$AC$6,0), IF(data!$U60 &gt; 0, Correlations!$AD$6,0),IF(data!$H60 &gt; 0, Correlations!$AE$6, 0), IF(data!$Z60 &gt; 0, Correlations!$AF$6, 0))</f>
        <v>0.91567483495981561</v>
      </c>
      <c r="D60">
        <f t="shared" si="1"/>
        <v>1.8014534809349079</v>
      </c>
      <c r="E60">
        <f>SUM(data!$O60*Correlations!$AB$7+data!$B60*Correlations!$AC$7+data!$D60*Correlations!$AD$7+data!$R60*Correlations!$AE$7+data!$J60*Correlations!$AF$7)</f>
        <v>7.3006558360298186</v>
      </c>
      <c r="F60">
        <f>SUM(IF(data!$O60&gt;0, Correlations!$AB$7, 0), IF(data!$B60&gt;0, Correlations!$AC$7, 0), IF(data!$D60&gt;0, Correlations!$AD$7, 0), IF(data!$R60 &gt;0, Correlations!$AE$7, 0), IF(data!$J60 &gt; 0, Correlations!$AF$7, 0))</f>
        <v>2.2745048227038462</v>
      </c>
      <c r="G60">
        <f t="shared" si="0"/>
        <v>3.2097781297957733</v>
      </c>
    </row>
    <row r="61" spans="1:7">
      <c r="A61" t="s">
        <v>59</v>
      </c>
      <c r="B61">
        <f>SUM(data!S61*Correlations!$AB$6,data!$Y61*Correlations!$AC$6,data!$U61*Correlations!$AD$6,data!$H61*Correlations!$AE$6,data!$Z61*Correlations!$AF$6)</f>
        <v>8.2027564917717903</v>
      </c>
      <c r="C61">
        <f>SUM(IF(data!$S61 &gt; 0, Correlations!$AB$6,0), IF(data!$Y61&gt;0, Correlations!$AC$6,0), IF(data!$U61 &gt; 0, Correlations!$AD$6,0),IF(data!$H61 &gt; 0, Correlations!$AE$6, 0), IF(data!$Z61 &gt; 0, Correlations!$AF$6, 0))</f>
        <v>2.1599157520014187</v>
      </c>
      <c r="D61">
        <f t="shared" si="1"/>
        <v>3.7977205750599121</v>
      </c>
      <c r="E61">
        <f>SUM(data!$O61*Correlations!$AB$7+data!$B61*Correlations!$AC$7+data!$D61*Correlations!$AD$7+data!$R61*Correlations!$AE$7+data!$J61*Correlations!$AF$7)</f>
        <v>5.6357354500416381</v>
      </c>
      <c r="F61">
        <f>SUM(IF(data!$O61&gt;0, Correlations!$AB$7, 0), IF(data!$B61&gt;0, Correlations!$AC$7, 0), IF(data!$D61&gt;0, Correlations!$AD$7, 0), IF(data!$R61 &gt;0, Correlations!$AE$7, 0), IF(data!$J61 &gt; 0, Correlations!$AF$7, 0))</f>
        <v>1.3256349261500662</v>
      </c>
      <c r="G61">
        <f t="shared" si="0"/>
        <v>4.2513480437702764</v>
      </c>
    </row>
    <row r="62" spans="1:7">
      <c r="A62" t="s">
        <v>60</v>
      </c>
      <c r="B62">
        <f>SUM(data!S62*Correlations!$AB$6,data!$Y62*Correlations!$AC$6,data!$U62*Correlations!$AD$6,data!$H62*Correlations!$AE$6,data!$Z62*Correlations!$AF$6)</f>
        <v>6.3253914213223821</v>
      </c>
      <c r="C62">
        <f>SUM(IF(data!$S62 &gt; 0, Correlations!$AB$6,0), IF(data!$Y62&gt;0, Correlations!$AC$6,0), IF(data!$U62 &gt; 0, Correlations!$AD$6,0),IF(data!$H62 &gt; 0, Correlations!$AE$6, 0), IF(data!$Z62 &gt; 0, Correlations!$AF$6, 0))</f>
        <v>1.7596412477476022</v>
      </c>
      <c r="D62">
        <f t="shared" si="1"/>
        <v>3.5947051306163047</v>
      </c>
      <c r="E62">
        <f>SUM(data!$O62*Correlations!$AB$7+data!$B62*Correlations!$AC$7+data!$D62*Correlations!$AD$7+data!$R62*Correlations!$AE$7+data!$J62*Correlations!$AF$7)</f>
        <v>3.3398426219570787</v>
      </c>
      <c r="F62">
        <f>SUM(IF(data!$O62&gt;0, Correlations!$AB$7, 0), IF(data!$B62&gt;0, Correlations!$AC$7, 0), IF(data!$D62&gt;0, Correlations!$AD$7, 0), IF(data!$R62 &gt;0, Correlations!$AE$7, 0), IF(data!$J62 &gt; 0, Correlations!$AF$7, 0))</f>
        <v>0.78656907475570914</v>
      </c>
      <c r="G62">
        <f t="shared" si="0"/>
        <v>4.2460894143268471</v>
      </c>
    </row>
    <row r="63" spans="1:7">
      <c r="A63" t="s">
        <v>61</v>
      </c>
      <c r="B63">
        <f>SUM(data!S63*Correlations!$AB$6,data!$Y63*Correlations!$AC$6,data!$U63*Correlations!$AD$6,data!$H63*Correlations!$AE$6,data!$Z63*Correlations!$AF$6)</f>
        <v>6.7305797087652897</v>
      </c>
      <c r="C63">
        <f>SUM(IF(data!$S63 &gt; 0, Correlations!$AB$6,0), IF(data!$Y63&gt;0, Correlations!$AC$6,0), IF(data!$U63 &gt; 0, Correlations!$AD$6,0),IF(data!$H63 &gt; 0, Correlations!$AE$6, 0), IF(data!$Z63 &gt; 0, Correlations!$AF$6, 0))</f>
        <v>1.6832324714562392</v>
      </c>
      <c r="D63">
        <f t="shared" si="1"/>
        <v>3.9986037715529372</v>
      </c>
      <c r="E63">
        <f>SUM(data!$O63*Correlations!$AB$7+data!$B63*Correlations!$AC$7+data!$D63*Correlations!$AD$7+data!$R63*Correlations!$AE$7+data!$J63*Correlations!$AF$7)</f>
        <v>7.9198909936617827</v>
      </c>
      <c r="F63">
        <f>SUM(IF(data!$O63&gt;0, Correlations!$AB$7, 0), IF(data!$B63&gt;0, Correlations!$AC$7, 0), IF(data!$D63&gt;0, Correlations!$AD$7, 0), IF(data!$R63 &gt;0, Correlations!$AE$7, 0), IF(data!$J63 &gt; 0, Correlations!$AF$7, 0))</f>
        <v>1.7939682205210601</v>
      </c>
      <c r="G63">
        <f t="shared" si="0"/>
        <v>4.4147331614165619</v>
      </c>
    </row>
    <row r="64" spans="1:7">
      <c r="A64" t="s">
        <v>62</v>
      </c>
      <c r="B64">
        <f>SUM(data!S64*Correlations!$AB$6,data!$Y64*Correlations!$AC$6,data!$U64*Correlations!$AD$6,data!$H64*Correlations!$AE$6,data!$Z64*Correlations!$AF$6)</f>
        <v>1.3169746632439079</v>
      </c>
      <c r="C64">
        <f>SUM(IF(data!$S64 &gt; 0, Correlations!$AB$6,0), IF(data!$Y64&gt;0, Correlations!$AC$6,0), IF(data!$U64 &gt; 0, Correlations!$AD$6,0),IF(data!$H64 &gt; 0, Correlations!$AE$6, 0), IF(data!$Z64 &gt; 0, Correlations!$AF$6, 0))</f>
        <v>0.43899155441463594</v>
      </c>
      <c r="D64">
        <f t="shared" si="1"/>
        <v>3</v>
      </c>
      <c r="E64">
        <f>SUM(data!$O64*Correlations!$AB$7+data!$B64*Correlations!$AC$7+data!$D64*Correlations!$AD$7+data!$R64*Correlations!$AE$7+data!$J64*Correlations!$AF$7)</f>
        <v>1.5485305834739351</v>
      </c>
      <c r="F64">
        <f>SUM(IF(data!$O64&gt;0, Correlations!$AB$7, 0), IF(data!$B64&gt;0, Correlations!$AC$7, 0), IF(data!$D64&gt;0, Correlations!$AD$7, 0), IF(data!$R64 &gt;0, Correlations!$AE$7, 0), IF(data!$J64 &gt; 0, Correlations!$AF$7, 0))</f>
        <v>0.38713264586848378</v>
      </c>
      <c r="G64">
        <f t="shared" si="0"/>
        <v>4</v>
      </c>
    </row>
    <row r="65" spans="1:7">
      <c r="A65" t="s">
        <v>63</v>
      </c>
      <c r="B65">
        <f>SUM(data!S65*Correlations!$AB$6,data!$Y65*Correlations!$AC$6,data!$U65*Correlations!$AD$6,data!$H65*Correlations!$AE$6,data!$Z65*Correlations!$AF$6)</f>
        <v>3.5255690618853661</v>
      </c>
      <c r="C65">
        <f>SUM(IF(data!$S65 &gt; 0, Correlations!$AB$6,0), IF(data!$Y65&gt;0, Correlations!$AC$6,0), IF(data!$U65 &gt; 0, Correlations!$AD$6,0),IF(data!$H65 &gt; 0, Correlations!$AE$6, 0), IF(data!$Z65 &gt; 0, Correlations!$AF$6, 0))</f>
        <v>1.7596412477476022</v>
      </c>
      <c r="D65">
        <f t="shared" si="1"/>
        <v>2.0035726409563361</v>
      </c>
      <c r="E65">
        <f>SUM(data!$O65*Correlations!$AB$7+data!$B65*Correlations!$AC$7+data!$D65*Correlations!$AD$7+data!$R65*Correlations!$AE$7+data!$J65*Correlations!$AF$7)</f>
        <v>1.3549642605396932</v>
      </c>
      <c r="F65">
        <f>SUM(IF(data!$O65&gt;0, Correlations!$AB$7, 0), IF(data!$B65&gt;0, Correlations!$AC$7, 0), IF(data!$D65&gt;0, Correlations!$AD$7, 0), IF(data!$R65 &gt;0, Correlations!$AE$7, 0), IF(data!$J65 &gt; 0, Correlations!$AF$7, 0))</f>
        <v>0.38713264586848378</v>
      </c>
      <c r="G65">
        <f t="shared" si="0"/>
        <v>3.5</v>
      </c>
    </row>
    <row r="66" spans="1:7">
      <c r="A66" t="s">
        <v>64</v>
      </c>
      <c r="B66">
        <f>SUM(data!S66*Correlations!$AB$6,data!$Y66*Correlations!$AC$6,data!$U66*Correlations!$AD$6,data!$H66*Correlations!$AE$6,data!$Z66*Correlations!$AF$6)</f>
        <v>5.5412557785284742</v>
      </c>
      <c r="C66">
        <f>SUM(IF(data!$S66 &gt; 0, Correlations!$AB$6,0), IF(data!$Y66&gt;0, Correlations!$AC$6,0), IF(data!$U66 &gt; 0, Correlations!$AD$6,0),IF(data!$H66 &gt; 0, Correlations!$AE$6, 0), IF(data!$Z66 &gt; 0, Correlations!$AF$6, 0))</f>
        <v>1.2829579672024227</v>
      </c>
      <c r="D66">
        <f t="shared" si="1"/>
        <v>4.319124959807966</v>
      </c>
      <c r="E66">
        <f>SUM(data!$O66*Correlations!$AB$7+data!$B66*Correlations!$AC$7+data!$D66*Correlations!$AD$7+data!$R66*Correlations!$AE$7+data!$J66*Correlations!$AF$7)</f>
        <v>6.0809455226992721</v>
      </c>
      <c r="F66">
        <f>SUM(IF(data!$O66&gt;0, Correlations!$AB$7, 0), IF(data!$B66&gt;0, Correlations!$AC$7, 0), IF(data!$D66&gt;0, Correlations!$AD$7, 0), IF(data!$R66 &gt;0, Correlations!$AE$7, 0), IF(data!$J66 &gt; 0, Correlations!$AF$7, 0))</f>
        <v>1.2549023691267029</v>
      </c>
      <c r="G66">
        <f t="shared" si="0"/>
        <v>4.8457518866037788</v>
      </c>
    </row>
    <row r="67" spans="1:7">
      <c r="A67" t="s">
        <v>65</v>
      </c>
      <c r="B67">
        <f>SUM(data!S67*Correlations!$AB$6,data!$Y67*Correlations!$AC$6,data!$U67*Correlations!$AD$6,data!$H67*Correlations!$AE$6,data!$Z67*Correlations!$AF$6)</f>
        <v>8.3626043175722664</v>
      </c>
      <c r="C67">
        <f>SUM(IF(data!$S67 &gt; 0, Correlations!$AB$6,0), IF(data!$Y67&gt;0, Correlations!$AC$6,0), IF(data!$U67 &gt; 0, Correlations!$AD$6,0),IF(data!$H67 &gt; 0, Correlations!$AE$6, 0), IF(data!$Z67 &gt; 0, Correlations!$AF$6, 0))</f>
        <v>2.1599157520014187</v>
      </c>
      <c r="D67">
        <f t="shared" si="1"/>
        <v>3.8717270846436116</v>
      </c>
      <c r="E67">
        <f>SUM(data!$O67*Correlations!$AB$7+data!$B67*Correlations!$AC$7+data!$D67*Correlations!$AD$7+data!$R67*Correlations!$AE$7+data!$J67*Correlations!$AF$7)</f>
        <v>6.3822340700493623</v>
      </c>
      <c r="F67">
        <f>SUM(IF(data!$O67&gt;0, Correlations!$AB$7, 0), IF(data!$B67&gt;0, Correlations!$AC$7, 0), IF(data!$D67&gt;0, Correlations!$AD$7, 0), IF(data!$R67 &gt;0, Correlations!$AE$7, 0), IF(data!$J67 &gt; 0, Correlations!$AF$7, 0))</f>
        <v>1.7939682205210601</v>
      </c>
      <c r="G67">
        <f t="shared" ref="G67:G101" si="2">E67/F67</f>
        <v>3.5576070952893666</v>
      </c>
    </row>
    <row r="68" spans="1:7">
      <c r="A68" t="s">
        <v>66</v>
      </c>
      <c r="B68">
        <f>SUM(data!S68*Correlations!$AB$6,data!$Y68*Correlations!$AC$6,data!$U68*Correlations!$AD$6,data!$H68*Correlations!$AE$6,data!$Z68*Correlations!$AF$6)</f>
        <v>5.362869032911016</v>
      </c>
      <c r="C68">
        <f>SUM(IF(data!$S68 &gt; 0, Correlations!$AB$6,0), IF(data!$Y68&gt;0, Correlations!$AC$6,0), IF(data!$U68 &gt; 0, Correlations!$AD$6,0),IF(data!$H68 &gt; 0, Correlations!$AE$6, 0), IF(data!$Z68 &gt; 0, Correlations!$AF$6, 0))</f>
        <v>1.6958056042365626</v>
      </c>
      <c r="D68">
        <f t="shared" ref="D68:D101" si="3">B68/C68</f>
        <v>3.1624314836047112</v>
      </c>
      <c r="E68">
        <f>SUM(data!$O68*Correlations!$AB$7+data!$B68*Correlations!$AC$7+data!$D68*Correlations!$AD$7+data!$R68*Correlations!$AE$7+data!$J68*Correlations!$AF$7)</f>
        <v>4.2957853757254991</v>
      </c>
      <c r="F68">
        <f>SUM(IF(data!$O68&gt;0, Correlations!$AB$7, 0), IF(data!$B68&gt;0, Correlations!$AC$7, 0), IF(data!$D68&gt;0, Correlations!$AD$7, 0), IF(data!$R68 &gt;0, Correlations!$AE$7, 0), IF(data!$J68 &gt; 0, Correlations!$AF$7, 0))</f>
        <v>1.2549023691267029</v>
      </c>
      <c r="G68">
        <f t="shared" si="2"/>
        <v>3.4232028573784365</v>
      </c>
    </row>
    <row r="69" spans="1:7">
      <c r="A69" t="s">
        <v>67</v>
      </c>
      <c r="B69">
        <f>SUM(data!S69*Correlations!$AB$6,data!$Y69*Correlations!$AC$6,data!$U69*Correlations!$AD$6,data!$H69*Correlations!$AE$6,data!$Z69*Correlations!$AF$6)</f>
        <v>2.069691310192221</v>
      </c>
      <c r="C69">
        <f>SUM(IF(data!$S69 &gt; 0, Correlations!$AB$6,0), IF(data!$Y69&gt;0, Correlations!$AC$6,0), IF(data!$U69 &gt; 0, Correlations!$AD$6,0),IF(data!$H69 &gt; 0, Correlations!$AE$6, 0), IF(data!$Z69 &gt; 0, Correlations!$AF$6, 0))</f>
        <v>0.91567483495981561</v>
      </c>
      <c r="D69">
        <f t="shared" si="3"/>
        <v>2.2602906961869813</v>
      </c>
      <c r="E69">
        <f>SUM(data!$O69*Correlations!$AB$7+data!$B69*Correlations!$AC$7+data!$D69*Correlations!$AD$7+data!$R69*Correlations!$AE$7+data!$J69*Correlations!$AF$7)</f>
        <v>1.3549642605396932</v>
      </c>
      <c r="F69">
        <f>SUM(IF(data!$O69&gt;0, Correlations!$AB$7, 0), IF(data!$B69&gt;0, Correlations!$AC$7, 0), IF(data!$D69&gt;0, Correlations!$AD$7, 0), IF(data!$R69 &gt;0, Correlations!$AE$7, 0), IF(data!$J69 &gt; 0, Correlations!$AF$7, 0))</f>
        <v>0.38713264586848378</v>
      </c>
      <c r="G69">
        <f t="shared" si="2"/>
        <v>3.5</v>
      </c>
    </row>
    <row r="70" spans="1:7">
      <c r="A70" t="s">
        <v>68</v>
      </c>
      <c r="B70">
        <f>SUM(data!S70*Correlations!$AB$6,data!$Y70*Correlations!$AC$6,data!$U70*Correlations!$AD$6,data!$H70*Correlations!$AE$6,data!$Z70*Correlations!$AF$6)</f>
        <v>6.6644485362760353</v>
      </c>
      <c r="C70">
        <f>SUM(IF(data!$S70 &gt; 0, Correlations!$AB$6,0), IF(data!$Y70&gt;0, Correlations!$AC$6,0), IF(data!$U70 &gt; 0, Correlations!$AD$6,0),IF(data!$H70 &gt; 0, Correlations!$AE$6, 0), IF(data!$Z70 &gt; 0, Correlations!$AF$6, 0))</f>
        <v>2.1599157520014187</v>
      </c>
      <c r="D70">
        <f t="shared" si="3"/>
        <v>3.0855131873086399</v>
      </c>
      <c r="E70">
        <f>SUM(data!$O70*Correlations!$AB$7+data!$B70*Correlations!$AC$7+data!$D70*Correlations!$AD$7+data!$R70*Correlations!$AE$7+data!$J70*Correlations!$AF$7)</f>
        <v>2.1599890098235148</v>
      </c>
      <c r="F70">
        <f>SUM(IF(data!$O70&gt;0, Correlations!$AB$7, 0), IF(data!$B70&gt;0, Correlations!$AC$7, 0), IF(data!$D70&gt;0, Correlations!$AD$7, 0), IF(data!$R70 &gt;0, Correlations!$AE$7, 0), IF(data!$J70 &gt; 0, Correlations!$AF$7, 0))</f>
        <v>0.78656907475570914</v>
      </c>
      <c r="G70">
        <f t="shared" si="2"/>
        <v>2.7460894143268466</v>
      </c>
    </row>
    <row r="71" spans="1:7">
      <c r="A71" t="s">
        <v>69</v>
      </c>
      <c r="B71">
        <f>SUM(data!S71*Correlations!$AB$6,data!$Y71*Correlations!$AC$6,data!$U71*Correlations!$AD$6,data!$H71*Correlations!$AE$6,data!$Z71*Correlations!$AF$6)</f>
        <v>6.059533080468225</v>
      </c>
      <c r="C71">
        <f>SUM(IF(data!$S71 &gt; 0, Correlations!$AB$6,0), IF(data!$Y71&gt;0, Correlations!$AC$6,0), IF(data!$U71 &gt; 0, Correlations!$AD$6,0),IF(data!$H71 &gt; 0, Correlations!$AE$6, 0), IF(data!$Z71 &gt; 0, Correlations!$AF$6, 0))</f>
        <v>1.6832324714562392</v>
      </c>
      <c r="D71">
        <f t="shared" si="3"/>
        <v>3.5999383229732098</v>
      </c>
      <c r="E71">
        <f>SUM(data!$O71*Correlations!$AB$7+data!$B71*Correlations!$AC$7+data!$D71*Correlations!$AD$7+data!$R71*Correlations!$AE$7+data!$J71*Correlations!$AF$7)</f>
        <v>5.2362990211544131</v>
      </c>
      <c r="F71">
        <f>SUM(IF(data!$O71&gt;0, Correlations!$AB$7, 0), IF(data!$B71&gt;0, Correlations!$AC$7, 0), IF(data!$D71&gt;0, Correlations!$AD$7, 0), IF(data!$R71 &gt;0, Correlations!$AE$7, 0), IF(data!$J71 &gt; 0, Correlations!$AF$7, 0))</f>
        <v>1.3256349261500662</v>
      </c>
      <c r="G71">
        <f t="shared" si="2"/>
        <v>3.9500309759956092</v>
      </c>
    </row>
    <row r="72" spans="1:7">
      <c r="A72" t="s">
        <v>70</v>
      </c>
      <c r="B72">
        <f>SUM(data!S72*Correlations!$AB$6,data!$Y72*Correlations!$AC$6,data!$U72*Correlations!$AD$6,data!$H72*Correlations!$AE$6,data!$Z72*Correlations!$AF$6)</f>
        <v>5.9837331225890935</v>
      </c>
      <c r="C72">
        <f>SUM(IF(data!$S72 &gt; 0, Correlations!$AB$6,0), IF(data!$Y72&gt;0, Correlations!$AC$6,0), IF(data!$U72 &gt; 0, Correlations!$AD$6,0),IF(data!$H72 &gt; 0, Correlations!$AE$6, 0), IF(data!$Z72 &gt; 0, Correlations!$AF$6, 0))</f>
        <v>1.6958056042365626</v>
      </c>
      <c r="D72">
        <f t="shared" si="3"/>
        <v>3.5285489726181911</v>
      </c>
      <c r="E72">
        <f>SUM(data!$O72*Correlations!$AB$7+data!$B72*Correlations!$AC$7+data!$D72*Correlations!$AD$7+data!$R72*Correlations!$AE$7+data!$J72*Correlations!$AF$7)</f>
        <v>10.428888262705023</v>
      </c>
      <c r="F72">
        <f>SUM(IF(data!$O72&gt;0, Correlations!$AB$7, 0), IF(data!$B72&gt;0, Correlations!$AC$7, 0), IF(data!$D72&gt;0, Correlations!$AD$7, 0), IF(data!$R72 &gt;0, Correlations!$AE$7, 0), IF(data!$J72 &gt; 0, Correlations!$AF$7, 0))</f>
        <v>2.2745048227038462</v>
      </c>
      <c r="G72">
        <f t="shared" si="2"/>
        <v>4.5851247087300306</v>
      </c>
    </row>
    <row r="73" spans="1:7">
      <c r="A73" t="s">
        <v>71</v>
      </c>
      <c r="B73">
        <f>SUM(data!S73*Correlations!$AB$6,data!$Y73*Correlations!$AC$6,data!$U73*Correlations!$AD$6,data!$H73*Correlations!$AE$6,data!$Z73*Correlations!$AF$6)</f>
        <v>7.2530926329809162</v>
      </c>
      <c r="C73">
        <f>SUM(IF(data!$S73 &gt; 0, Correlations!$AB$6,0), IF(data!$Y73&gt;0, Correlations!$AC$6,0), IF(data!$U73 &gt; 0, Correlations!$AD$6,0),IF(data!$H73 &gt; 0, Correlations!$AE$6, 0), IF(data!$Z73 &gt; 0, Correlations!$AF$6, 0))</f>
        <v>2.1599157520014187</v>
      </c>
      <c r="D73">
        <f t="shared" si="3"/>
        <v>3.3580442321697332</v>
      </c>
      <c r="E73">
        <f>SUM(data!$O73*Correlations!$AB$7+data!$B73*Correlations!$AC$7+data!$D73*Correlations!$AD$7+data!$R73*Correlations!$AE$7+data!$J73*Correlations!$AF$7)</f>
        <v>6.1895850056206569</v>
      </c>
      <c r="F73">
        <f>SUM(IF(data!$O73&gt;0, Correlations!$AB$7, 0), IF(data!$B73&gt;0, Correlations!$AC$7, 0), IF(data!$D73&gt;0, Correlations!$AD$7, 0), IF(data!$R73 &gt;0, Correlations!$AE$7, 0), IF(data!$J73 &gt; 0, Correlations!$AF$7, 0))</f>
        <v>1.7354389713094891</v>
      </c>
      <c r="G73">
        <f t="shared" si="2"/>
        <v>3.5665817743796873</v>
      </c>
    </row>
    <row r="74" spans="1:7">
      <c r="A74" t="s">
        <v>72</v>
      </c>
      <c r="B74">
        <f>SUM(data!S74*Correlations!$AB$6,data!$Y74*Correlations!$AC$6,data!$U74*Correlations!$AD$6,data!$H74*Correlations!$AE$6,data!$Z74*Correlations!$AF$6)</f>
        <v>6.3989032644724739</v>
      </c>
      <c r="C74">
        <f>SUM(IF(data!$S74 &gt; 0, Correlations!$AB$6,0), IF(data!$Y74&gt;0, Correlations!$AC$6,0), IF(data!$U74 &gt; 0, Correlations!$AD$6,0),IF(data!$H74 &gt; 0, Correlations!$AE$6, 0), IF(data!$Z74 &gt; 0, Correlations!$AF$6, 0))</f>
        <v>2.1599157520014187</v>
      </c>
      <c r="D74">
        <f t="shared" si="3"/>
        <v>2.9625707662639753</v>
      </c>
      <c r="E74">
        <f>SUM(data!$O74*Correlations!$AB$7+data!$B74*Correlations!$AC$7+data!$D74*Correlations!$AD$7+data!$R74*Correlations!$AE$7+data!$J74*Correlations!$AF$7)</f>
        <v>4.9568775238205705</v>
      </c>
      <c r="F74">
        <f>SUM(IF(data!$O74&gt;0, Correlations!$AB$7, 0), IF(data!$B74&gt;0, Correlations!$AC$7, 0), IF(data!$D74&gt;0, Correlations!$AD$7, 0), IF(data!$R74 &gt;0, Correlations!$AE$7, 0), IF(data!$J74 &gt; 0, Correlations!$AF$7, 0))</f>
        <v>1.3360025424222637</v>
      </c>
      <c r="G74">
        <f t="shared" si="2"/>
        <v>3.7102306069219102</v>
      </c>
    </row>
    <row r="75" spans="1:7">
      <c r="A75" t="s">
        <v>73</v>
      </c>
      <c r="B75">
        <f>SUM(data!S75*Correlations!$AB$6,data!$Y75*Correlations!$AC$6,data!$U75*Correlations!$AD$6,data!$H75*Correlations!$AE$6,data!$Z75*Correlations!$AF$6)</f>
        <v>0.87798310882927189</v>
      </c>
      <c r="C75">
        <f>SUM(IF(data!$S75 &gt; 0, Correlations!$AB$6,0), IF(data!$Y75&gt;0, Correlations!$AC$6,0), IF(data!$U75 &gt; 0, Correlations!$AD$6,0),IF(data!$H75 &gt; 0, Correlations!$AE$6, 0), IF(data!$Z75 &gt; 0, Correlations!$AF$6, 0))</f>
        <v>0.43899155441463594</v>
      </c>
      <c r="D75">
        <f t="shared" si="3"/>
        <v>2</v>
      </c>
      <c r="E75">
        <f>SUM(data!$O75*Correlations!$AB$7+data!$B75*Correlations!$AC$7+data!$D75*Correlations!$AD$7+data!$R75*Correlations!$AE$7+data!$J75*Correlations!$AF$7)</f>
        <v>3.545712727910062</v>
      </c>
      <c r="F75">
        <f>SUM(IF(data!$O75&gt;0, Correlations!$AB$7, 0), IF(data!$B75&gt;0, Correlations!$AC$7, 0), IF(data!$D75&gt;0, Correlations!$AD$7, 0), IF(data!$R75 &gt;0, Correlations!$AE$7, 0), IF(data!$J75 &gt; 0, Correlations!$AF$7, 0))</f>
        <v>0.78656907475570914</v>
      </c>
      <c r="G75">
        <f t="shared" si="2"/>
        <v>4.5078211713463077</v>
      </c>
    </row>
    <row r="76" spans="1:7">
      <c r="A76" t="s">
        <v>74</v>
      </c>
      <c r="B76">
        <f>SUM(data!S76*Correlations!$AB$6,data!$Y76*Correlations!$AC$6,data!$U76*Correlations!$AD$6,data!$H76*Correlations!$AE$6,data!$Z76*Correlations!$AF$6)</f>
        <v>5.2493837707573805</v>
      </c>
      <c r="C76">
        <f>SUM(IF(data!$S76 &gt; 0, Correlations!$AB$6,0), IF(data!$Y76&gt;0, Correlations!$AC$6,0), IF(data!$U76 &gt; 0, Correlations!$AD$6,0),IF(data!$H76 &gt; 0, Correlations!$AE$6, 0), IF(data!$Z76 &gt; 0, Correlations!$AF$6, 0))</f>
        <v>1.2955310999827461</v>
      </c>
      <c r="D76">
        <f t="shared" si="3"/>
        <v>4.0519164463340882</v>
      </c>
      <c r="E76">
        <f>SUM(data!$O76*Correlations!$AB$7+data!$B76*Correlations!$AC$7+data!$D76*Correlations!$AD$7+data!$R76*Correlations!$AE$7+data!$J76*Correlations!$AF$7)</f>
        <v>3.1585800820415781</v>
      </c>
      <c r="F76">
        <f>SUM(IF(data!$O76&gt;0, Correlations!$AB$7, 0), IF(data!$B76&gt;0, Correlations!$AC$7, 0), IF(data!$D76&gt;0, Correlations!$AD$7, 0), IF(data!$R76 &gt;0, Correlations!$AE$7, 0), IF(data!$J76 &gt; 0, Correlations!$AF$7, 0))</f>
        <v>0.78656907475570914</v>
      </c>
      <c r="G76">
        <f t="shared" si="2"/>
        <v>4.0156423426926144</v>
      </c>
    </row>
    <row r="77" spans="1:7">
      <c r="A77" t="s">
        <v>75</v>
      </c>
      <c r="B77">
        <f>SUM(data!S77*Correlations!$AB$6,data!$Y77*Correlations!$AC$6,data!$U77*Correlations!$AD$6,data!$H77*Correlations!$AE$6,data!$Z77*Correlations!$AF$6)</f>
        <v>3.6390681601442147</v>
      </c>
      <c r="C77">
        <f>SUM(IF(data!$S77 &gt; 0, Correlations!$AB$6,0), IF(data!$Y77&gt;0, Correlations!$AC$6,0), IF(data!$U77 &gt; 0, Correlations!$AD$6,0),IF(data!$H77 &gt; 0, Correlations!$AE$6, 0), IF(data!$Z77 &gt; 0, Correlations!$AF$6, 0))</f>
        <v>1.2191223236913828</v>
      </c>
      <c r="D77">
        <f t="shared" si="3"/>
        <v>2.9849901764783318</v>
      </c>
      <c r="E77">
        <f>SUM(data!$O77*Correlations!$AB$7+data!$B77*Correlations!$AC$7+data!$D77*Correlations!$AD$7+data!$R77*Correlations!$AE$7+data!$J77*Correlations!$AF$7)</f>
        <v>1.1613979376054513</v>
      </c>
      <c r="F77">
        <f>SUM(IF(data!$O77&gt;0, Correlations!$AB$7, 0), IF(data!$B77&gt;0, Correlations!$AC$7, 0), IF(data!$D77&gt;0, Correlations!$AD$7, 0), IF(data!$R77 &gt;0, Correlations!$AE$7, 0), IF(data!$J77 &gt; 0, Correlations!$AF$7, 0))</f>
        <v>0.38713264586848378</v>
      </c>
      <c r="G77">
        <f t="shared" si="2"/>
        <v>3</v>
      </c>
    </row>
    <row r="78" spans="1:7">
      <c r="A78" t="s">
        <v>76</v>
      </c>
      <c r="B78">
        <f>SUM(data!S78*Correlations!$AB$6,data!$Y78*Correlations!$AC$6,data!$U78*Correlations!$AD$6,data!$H78*Correlations!$AE$6,data!$Z78*Correlations!$AF$6)</f>
        <v>5.7637246833666378</v>
      </c>
      <c r="C78">
        <f>SUM(IF(data!$S78 &gt; 0, Correlations!$AB$6,0), IF(data!$Y78&gt;0, Correlations!$AC$6,0), IF(data!$U78 &gt; 0, Correlations!$AD$6,0),IF(data!$H78 &gt; 0, Correlations!$AE$6, 0), IF(data!$Z78 &gt; 0, Correlations!$AF$6, 0))</f>
        <v>1.6958056042365626</v>
      </c>
      <c r="D78">
        <f t="shared" si="3"/>
        <v>3.3988121450756839</v>
      </c>
      <c r="E78">
        <f>SUM(data!$O78*Correlations!$AB$7+data!$B78*Correlations!$AC$7+data!$D78*Correlations!$AD$7+data!$R78*Correlations!$AE$7+data!$J78*Correlations!$AF$7)</f>
        <v>0.96783161467120948</v>
      </c>
      <c r="F78">
        <f>SUM(IF(data!$O78&gt;0, Correlations!$AB$7, 0), IF(data!$B78&gt;0, Correlations!$AC$7, 0), IF(data!$D78&gt;0, Correlations!$AD$7, 0), IF(data!$R78 &gt;0, Correlations!$AE$7, 0), IF(data!$J78 &gt; 0, Correlations!$AF$7, 0))</f>
        <v>0.38713264586848378</v>
      </c>
      <c r="G78">
        <f t="shared" si="2"/>
        <v>2.5</v>
      </c>
    </row>
    <row r="79" spans="1:7">
      <c r="A79" t="s">
        <v>77</v>
      </c>
      <c r="B79">
        <f>SUM(data!S79*Correlations!$AB$6,data!$Y79*Correlations!$AC$6,data!$U79*Correlations!$AD$6,data!$H79*Correlations!$AE$6,data!$Z79*Correlations!$AF$6)</f>
        <v>4.3588783975917593</v>
      </c>
      <c r="C79">
        <f>SUM(IF(data!$S79 &gt; 0, Correlations!$AB$6,0), IF(data!$Y79&gt;0, Correlations!$AC$6,0), IF(data!$U79 &gt; 0, Correlations!$AD$6,0),IF(data!$H79 &gt; 0, Correlations!$AE$6, 0), IF(data!$Z79 &gt; 0, Correlations!$AF$6, 0))</f>
        <v>0.91567483495981561</v>
      </c>
      <c r="D79">
        <f t="shared" si="3"/>
        <v>4.7602906961869804</v>
      </c>
      <c r="E79">
        <f>SUM(data!$O79*Correlations!$AB$7+data!$B79*Correlations!$AC$7+data!$D79*Correlations!$AD$7+data!$R79*Correlations!$AE$7+data!$J79*Correlations!$AF$7)</f>
        <v>6.4458968897935565</v>
      </c>
      <c r="F79">
        <f>SUM(IF(data!$O79&gt;0, Correlations!$AB$7, 0), IF(data!$B79&gt;0, Correlations!$AC$7, 0), IF(data!$D79&gt;0, Correlations!$AD$7, 0), IF(data!$R79 &gt;0, Correlations!$AE$7, 0), IF(data!$J79 &gt; 0, Correlations!$AF$7, 0))</f>
        <v>1.7939682205210601</v>
      </c>
      <c r="G79">
        <f t="shared" si="2"/>
        <v>3.5930942455164221</v>
      </c>
    </row>
    <row r="80" spans="1:7">
      <c r="A80" t="s">
        <v>78</v>
      </c>
      <c r="B80">
        <f>SUM(data!S80*Correlations!$AB$6,data!$Y80*Correlations!$AC$6,data!$U80*Correlations!$AD$6,data!$H80*Correlations!$AE$6,data!$Z80*Correlations!$AF$6)</f>
        <v>3.4243576995666727</v>
      </c>
      <c r="C80">
        <f>SUM(IF(data!$S80 &gt; 0, Correlations!$AB$6,0), IF(data!$Y80&gt;0, Correlations!$AC$6,0), IF(data!$U80 &gt; 0, Correlations!$AD$6,0),IF(data!$H80 &gt; 0, Correlations!$AE$6, 0), IF(data!$Z80 &gt; 0, Correlations!$AF$6, 0))</f>
        <v>0.91567483495981561</v>
      </c>
      <c r="D80">
        <f t="shared" si="3"/>
        <v>3.7397093038130187</v>
      </c>
      <c r="E80">
        <f>SUM(data!$O80*Correlations!$AB$7+data!$B80*Correlations!$AC$7+data!$D80*Correlations!$AD$7+data!$R80*Correlations!$AE$7+data!$J80*Correlations!$AF$7)</f>
        <v>6.0464604609063315</v>
      </c>
      <c r="F80">
        <f>SUM(IF(data!$O80&gt;0, Correlations!$AB$7, 0), IF(data!$B80&gt;0, Correlations!$AC$7, 0), IF(data!$D80&gt;0, Correlations!$AD$7, 0), IF(data!$R80 &gt;0, Correlations!$AE$7, 0), IF(data!$J80 &gt; 0, Correlations!$AF$7, 0))</f>
        <v>1.3945317916338347</v>
      </c>
      <c r="G80">
        <f t="shared" si="2"/>
        <v>4.3358355092229868</v>
      </c>
    </row>
    <row r="81" spans="1:7">
      <c r="A81" t="s">
        <v>79</v>
      </c>
      <c r="B81">
        <f>SUM(data!S81*Correlations!$AB$6,data!$Y81*Correlations!$AC$6,data!$U81*Correlations!$AD$6,data!$H81*Correlations!$AE$6,data!$Z81*Correlations!$AF$6)</f>
        <v>2.0319995840616771</v>
      </c>
      <c r="C81">
        <f>SUM(IF(data!$S81 &gt; 0, Correlations!$AB$6,0), IF(data!$Y81&gt;0, Correlations!$AC$6,0), IF(data!$U81 &gt; 0, Correlations!$AD$6,0),IF(data!$H81 &gt; 0, Correlations!$AE$6, 0), IF(data!$Z81 &gt; 0, Correlations!$AF$6, 0))</f>
        <v>0.91567483495981561</v>
      </c>
      <c r="D81">
        <f t="shared" si="3"/>
        <v>2.2191279114390552</v>
      </c>
      <c r="E81">
        <f>SUM(data!$O81*Correlations!$AB$7+data!$B81*Correlations!$AC$7+data!$D81*Correlations!$AD$7+data!$R81*Correlations!$AE$7+data!$J81*Correlations!$AF$7)</f>
        <v>6.7554380931260916</v>
      </c>
      <c r="F81">
        <f>SUM(IF(data!$O81&gt;0, Correlations!$AB$7, 0), IF(data!$B81&gt;0, Correlations!$AC$7, 0), IF(data!$D81&gt;0, Correlations!$AD$7, 0), IF(data!$R81 &gt;0, Correlations!$AE$7, 0), IF(data!$J81 &gt; 0, Correlations!$AF$7, 0))</f>
        <v>1.8750683938166208</v>
      </c>
      <c r="G81">
        <f t="shared" si="2"/>
        <v>3.6027688992056919</v>
      </c>
    </row>
    <row r="82" spans="1:7">
      <c r="A82" t="s">
        <v>80</v>
      </c>
      <c r="B82">
        <f>SUM(data!S82*Correlations!$AB$6,data!$Y82*Correlations!$AC$6,data!$U82*Correlations!$AD$6,data!$H82*Correlations!$AE$6,data!$Z82*Correlations!$AF$6)</f>
        <v>3.405470328185761</v>
      </c>
      <c r="C82">
        <f>SUM(IF(data!$S82 &gt; 0, Correlations!$AB$6,0), IF(data!$Y82&gt;0, Correlations!$AC$6,0), IF(data!$U82 &gt; 0, Correlations!$AD$6,0),IF(data!$H82 &gt; 0, Correlations!$AE$6, 0), IF(data!$Z82 &gt; 0, Correlations!$AF$6, 0))</f>
        <v>0.90310170217949226</v>
      </c>
      <c r="D82">
        <f t="shared" si="3"/>
        <v>3.7708602696320916</v>
      </c>
      <c r="E82">
        <f>SUM(data!$O82*Correlations!$AB$7+data!$B82*Correlations!$AC$7+data!$D82*Correlations!$AD$7+data!$R82*Correlations!$AE$7+data!$J82*Correlations!$AF$7)</f>
        <v>1.5485305834739351</v>
      </c>
      <c r="F82">
        <f>SUM(IF(data!$O82&gt;0, Correlations!$AB$7, 0), IF(data!$B82&gt;0, Correlations!$AC$7, 0), IF(data!$D82&gt;0, Correlations!$AD$7, 0), IF(data!$R82 &gt;0, Correlations!$AE$7, 0), IF(data!$J82 &gt; 0, Correlations!$AF$7, 0))</f>
        <v>0.38713264586848378</v>
      </c>
      <c r="G82">
        <f t="shared" si="2"/>
        <v>4</v>
      </c>
    </row>
    <row r="83" spans="1:7">
      <c r="A83" t="s">
        <v>81</v>
      </c>
      <c r="B83">
        <f>SUM(data!S83*Correlations!$AB$6,data!$Y83*Correlations!$AC$6,data!$U83*Correlations!$AD$6,data!$H83*Correlations!$AE$6,data!$Z83*Correlations!$AF$6)</f>
        <v>4.3520080427812324</v>
      </c>
      <c r="C83">
        <f>SUM(IF(data!$S83 &gt; 0, Correlations!$AB$6,0), IF(data!$Y83&gt;0, Correlations!$AC$6,0), IF(data!$U83 &gt; 0, Correlations!$AD$6,0),IF(data!$H83 &gt; 0, Correlations!$AE$6, 0), IF(data!$Z83 &gt; 0, Correlations!$AF$6, 0))</f>
        <v>1.6958056042365626</v>
      </c>
      <c r="D83">
        <f t="shared" si="3"/>
        <v>2.566336631928086</v>
      </c>
      <c r="E83">
        <f>SUM(data!$O83*Correlations!$AB$7+data!$B83*Correlations!$AC$7+data!$D83*Correlations!$AD$7+data!$R83*Correlations!$AE$7+data!$J83*Correlations!$AF$7)</f>
        <v>1.1613979376054513</v>
      </c>
      <c r="F83">
        <f>SUM(IF(data!$O83&gt;0, Correlations!$AB$7, 0), IF(data!$B83&gt;0, Correlations!$AC$7, 0), IF(data!$D83&gt;0, Correlations!$AD$7, 0), IF(data!$R83 &gt;0, Correlations!$AE$7, 0), IF(data!$J83 &gt; 0, Correlations!$AF$7, 0))</f>
        <v>0.38713264586848378</v>
      </c>
      <c r="G83">
        <f t="shared" si="2"/>
        <v>3</v>
      </c>
    </row>
    <row r="84" spans="1:7">
      <c r="A84" t="s">
        <v>82</v>
      </c>
      <c r="B84">
        <f>SUM(data!S84*Correlations!$AB$6,data!$Y84*Correlations!$AC$6,data!$U84*Correlations!$AD$6,data!$H84*Correlations!$AE$6,data!$Z84*Correlations!$AF$6)</f>
        <v>5.5656788912765212</v>
      </c>
      <c r="C84">
        <f>SUM(IF(data!$S84 &gt; 0, Correlations!$AB$6,0), IF(data!$Y84&gt;0, Correlations!$AC$6,0), IF(data!$U84 &gt; 0, Correlations!$AD$6,0),IF(data!$H84 &gt; 0, Correlations!$AE$6, 0), IF(data!$Z84 &gt; 0, Correlations!$AF$6, 0))</f>
        <v>1.7596412477476022</v>
      </c>
      <c r="D84">
        <f t="shared" si="3"/>
        <v>3.1629622790445326</v>
      </c>
      <c r="E84">
        <f>SUM(data!$O84*Correlations!$AB$7+data!$B84*Correlations!$AC$7+data!$D84*Correlations!$AD$7+data!$R84*Correlations!$AE$7+data!$J84*Correlations!$AF$7)</f>
        <v>1.3549642605396932</v>
      </c>
      <c r="F84">
        <f>SUM(IF(data!$O84&gt;0, Correlations!$AB$7, 0), IF(data!$B84&gt;0, Correlations!$AC$7, 0), IF(data!$D84&gt;0, Correlations!$AD$7, 0), IF(data!$R84 &gt;0, Correlations!$AE$7, 0), IF(data!$J84 &gt; 0, Correlations!$AF$7, 0))</f>
        <v>0.38713264586848378</v>
      </c>
      <c r="G84">
        <f t="shared" si="2"/>
        <v>3.5</v>
      </c>
    </row>
    <row r="85" spans="1:7">
      <c r="A85" t="s">
        <v>83</v>
      </c>
      <c r="B85">
        <f>SUM(data!S85*Correlations!$AB$6,data!$Y85*Correlations!$AC$6,data!$U85*Correlations!$AD$6,data!$H85*Correlations!$AE$6,data!$Z85*Correlations!$AF$6)</f>
        <v>6.9451552809274766</v>
      </c>
      <c r="C85">
        <f>SUM(IF(data!$S85 &gt; 0, Correlations!$AB$6,0), IF(data!$Y85&gt;0, Correlations!$AC$6,0), IF(data!$U85 &gt; 0, Correlations!$AD$6,0),IF(data!$H85 &gt; 0, Correlations!$AE$6, 0), IF(data!$Z85 &gt; 0, Correlations!$AF$6, 0))</f>
        <v>1.6958056042365626</v>
      </c>
      <c r="D85">
        <f t="shared" si="3"/>
        <v>4.0954902281114514</v>
      </c>
      <c r="E85">
        <f>SUM(data!$O85*Correlations!$AB$7+data!$B85*Correlations!$AC$7+data!$D85*Correlations!$AD$7+data!$R85*Correlations!$AE$7+data!$J85*Correlations!$AF$7)</f>
        <v>3.904512203494976</v>
      </c>
      <c r="F85">
        <f>SUM(IF(data!$O85&gt;0, Correlations!$AB$7, 0), IF(data!$B85&gt;0, Correlations!$AC$7, 0), IF(data!$D85&gt;0, Correlations!$AD$7, 0), IF(data!$R85 &gt;0, Correlations!$AE$7, 0), IF(data!$J85 &gt; 0, Correlations!$AF$7, 0))</f>
        <v>1.3256349261500662</v>
      </c>
      <c r="G85">
        <f t="shared" si="2"/>
        <v>2.9453902627886652</v>
      </c>
    </row>
    <row r="86" spans="1:7">
      <c r="A86" t="s">
        <v>84</v>
      </c>
      <c r="B86">
        <f>SUM(data!S86*Correlations!$AB$6,data!$Y86*Correlations!$AC$6,data!$U86*Correlations!$AD$6,data!$H86*Correlations!$AE$6,data!$Z86*Correlations!$AF$6)</f>
        <v>6.696091859024305</v>
      </c>
      <c r="C86">
        <f>SUM(IF(data!$S86 &gt; 0, Correlations!$AB$6,0), IF(data!$Y86&gt;0, Correlations!$AC$6,0), IF(data!$U86 &gt; 0, Correlations!$AD$6,0),IF(data!$H86 &gt; 0, Correlations!$AE$6, 0), IF(data!$Z86 &gt; 0, Correlations!$AF$6, 0))</f>
        <v>1.6958056042365626</v>
      </c>
      <c r="D86">
        <f t="shared" si="3"/>
        <v>3.9486199610944377</v>
      </c>
      <c r="E86">
        <f>SUM(data!$O86*Correlations!$AB$7+data!$B86*Correlations!$AC$7+data!$D86*Correlations!$AD$7+data!$R86*Correlations!$AE$7+data!$J86*Correlations!$AF$7)</f>
        <v>1.5546824749833059</v>
      </c>
      <c r="F86">
        <f>SUM(IF(data!$O86&gt;0, Correlations!$AB$7, 0), IF(data!$B86&gt;0, Correlations!$AC$7, 0), IF(data!$D86&gt;0, Correlations!$AD$7, 0), IF(data!$R86 &gt;0, Correlations!$AE$7, 0), IF(data!$J86 &gt; 0, Correlations!$AF$7, 0))</f>
        <v>0.78656907475570914</v>
      </c>
      <c r="G86">
        <f t="shared" si="2"/>
        <v>1.9765364859610781</v>
      </c>
    </row>
    <row r="87" spans="1:7">
      <c r="A87" t="s">
        <v>85</v>
      </c>
      <c r="B87">
        <f>SUM(data!S87*Correlations!$AB$6,data!$Y87*Correlations!$AC$6,data!$U87*Correlations!$AD$6,data!$H87*Correlations!$AE$6,data!$Z87*Correlations!$AF$6)</f>
        <v>3.0774078440445103</v>
      </c>
      <c r="C87">
        <f>SUM(IF(data!$S87 &gt; 0, Correlations!$AB$6,0), IF(data!$Y87&gt;0, Correlations!$AC$6,0), IF(data!$U87 &gt; 0, Correlations!$AD$6,0),IF(data!$H87 &gt; 0, Correlations!$AE$6, 0), IF(data!$Z87 &gt; 0, Correlations!$AF$6, 0))</f>
        <v>1.6958056042365626</v>
      </c>
      <c r="D87">
        <f t="shared" si="3"/>
        <v>1.8147173451699574</v>
      </c>
      <c r="E87">
        <f>SUM(data!$O87*Correlations!$AB$7+data!$B87*Correlations!$AC$7+data!$D87*Correlations!$AD$7+data!$R87*Correlations!$AE$7+data!$J87*Correlations!$AF$7)</f>
        <v>3.6277338669108934</v>
      </c>
      <c r="F87">
        <f>SUM(IF(data!$O87&gt;0, Correlations!$AB$7, 0), IF(data!$B87&gt;0, Correlations!$AC$7, 0), IF(data!$D87&gt;0, Correlations!$AD$7, 0), IF(data!$R87 &gt;0, Correlations!$AE$7, 0), IF(data!$J87 &gt; 0, Correlations!$AF$7, 0))</f>
        <v>1.2549023691267029</v>
      </c>
      <c r="G87">
        <f t="shared" si="2"/>
        <v>2.8908494845184363</v>
      </c>
    </row>
    <row r="88" spans="1:7">
      <c r="A88" t="s">
        <v>86</v>
      </c>
      <c r="B88">
        <f>SUM(data!S88*Correlations!$AB$6,data!$Y88*Correlations!$AC$6,data!$U88*Correlations!$AD$6,data!$H88*Correlations!$AE$6,data!$Z88*Correlations!$AF$6)</f>
        <v>1.8653154975171418</v>
      </c>
      <c r="C88">
        <f>SUM(IF(data!$S88 &gt; 0, Correlations!$AB$6,0), IF(data!$Y88&gt;0, Correlations!$AC$6,0), IF(data!$U88 &gt; 0, Correlations!$AD$6,0),IF(data!$H88 &gt; 0, Correlations!$AE$6, 0), IF(data!$Z88 &gt; 0, Correlations!$AF$6, 0))</f>
        <v>1.2955310999827461</v>
      </c>
      <c r="D88">
        <f t="shared" si="3"/>
        <v>1.439807579719224</v>
      </c>
      <c r="E88">
        <f>SUM(data!$O88*Correlations!$AB$7+data!$B88*Correlations!$AC$7+data!$D88*Correlations!$AD$7+data!$R88*Correlations!$AE$7+data!$J88*Correlations!$AF$7)</f>
        <v>0.96783161467120948</v>
      </c>
      <c r="F88">
        <f>SUM(IF(data!$O88&gt;0, Correlations!$AB$7, 0), IF(data!$B88&gt;0, Correlations!$AC$7, 0), IF(data!$D88&gt;0, Correlations!$AD$7, 0), IF(data!$R88 &gt;0, Correlations!$AE$7, 0), IF(data!$J88 &gt; 0, Correlations!$AF$7, 0))</f>
        <v>0.38713264586848378</v>
      </c>
      <c r="G88">
        <f t="shared" si="2"/>
        <v>2.5</v>
      </c>
    </row>
    <row r="89" spans="1:7">
      <c r="A89" t="s">
        <v>87</v>
      </c>
      <c r="B89">
        <f>SUM(data!S89*Correlations!$AB$6,data!$Y89*Correlations!$AC$6,data!$U89*Correlations!$AD$6,data!$H89*Correlations!$AE$6,data!$Z89*Correlations!$AF$6)</f>
        <v>7.0529553808540086</v>
      </c>
      <c r="C89">
        <f>SUM(IF(data!$S89 &gt; 0, Correlations!$AB$6,0), IF(data!$Y89&gt;0, Correlations!$AC$6,0), IF(data!$U89 &gt; 0, Correlations!$AD$6,0),IF(data!$H89 &gt; 0, Correlations!$AE$6, 0), IF(data!$Z89 &gt; 0, Correlations!$AF$6, 0))</f>
        <v>2.1599157520014187</v>
      </c>
      <c r="D89">
        <f t="shared" si="3"/>
        <v>3.2653844828524479</v>
      </c>
      <c r="E89">
        <f>SUM(data!$O89*Correlations!$AB$7+data!$B89*Correlations!$AC$7+data!$D89*Correlations!$AD$7+data!$R89*Correlations!$AE$7+data!$J89*Correlations!$AF$7)</f>
        <v>1.3549642605396932</v>
      </c>
      <c r="F89">
        <f>SUM(IF(data!$O89&gt;0, Correlations!$AB$7, 0), IF(data!$B89&gt;0, Correlations!$AC$7, 0), IF(data!$D89&gt;0, Correlations!$AD$7, 0), IF(data!$R89 &gt;0, Correlations!$AE$7, 0), IF(data!$J89 &gt; 0, Correlations!$AF$7, 0))</f>
        <v>0.38713264586848378</v>
      </c>
      <c r="G89">
        <f t="shared" si="2"/>
        <v>3.5</v>
      </c>
    </row>
    <row r="90" spans="1:7">
      <c r="A90" t="s">
        <v>88</v>
      </c>
      <c r="B90">
        <f>SUM(data!S90*Correlations!$AB$6,data!$Y90*Correlations!$AC$6,data!$U90*Correlations!$AD$6,data!$H90*Correlations!$AE$6,data!$Z90*Correlations!$AF$6)</f>
        <v>3.838145698120647</v>
      </c>
      <c r="C90">
        <f>SUM(IF(data!$S90 &gt; 0, Correlations!$AB$6,0), IF(data!$Y90&gt;0, Correlations!$AC$6,0), IF(data!$U90 &gt; 0, Correlations!$AD$6,0),IF(data!$H90 &gt; 0, Correlations!$AE$6, 0), IF(data!$Z90 &gt; 0, Correlations!$AF$6, 0))</f>
        <v>1.2191223236913828</v>
      </c>
      <c r="D90">
        <f t="shared" si="3"/>
        <v>3.1482859623955686</v>
      </c>
      <c r="E90">
        <f>SUM(data!$O90*Correlations!$AB$7+data!$B90*Correlations!$AC$7+data!$D90*Correlations!$AD$7+data!$R90*Correlations!$AE$7+data!$J90*Correlations!$AF$7)</f>
        <v>2.3597072242671273</v>
      </c>
      <c r="F90">
        <f>SUM(IF(data!$O90&gt;0, Correlations!$AB$7, 0), IF(data!$B90&gt;0, Correlations!$AC$7, 0), IF(data!$D90&gt;0, Correlations!$AD$7, 0), IF(data!$R90 &gt;0, Correlations!$AE$7, 0), IF(data!$J90 &gt; 0, Correlations!$AF$7, 0))</f>
        <v>0.78656907475570914</v>
      </c>
      <c r="G90">
        <f t="shared" si="2"/>
        <v>3</v>
      </c>
    </row>
    <row r="91" spans="1:7">
      <c r="A91" t="s">
        <v>89</v>
      </c>
      <c r="B91">
        <f>SUM(data!S91*Correlations!$AB$6,data!$Y91*Correlations!$AC$6,data!$U91*Correlations!$AD$6,data!$H91*Correlations!$AE$6,data!$Z91*Correlations!$AF$6)</f>
        <v>2.6169039461283115</v>
      </c>
      <c r="C91">
        <f>SUM(IF(data!$S91 &gt; 0, Correlations!$AB$6,0), IF(data!$Y91&gt;0, Correlations!$AC$6,0), IF(data!$U91 &gt; 0, Correlations!$AD$6,0),IF(data!$H91 &gt; 0, Correlations!$AE$6, 0), IF(data!$Z91 &gt; 0, Correlations!$AF$6, 0))</f>
        <v>0.81884781943756635</v>
      </c>
      <c r="D91">
        <f t="shared" si="3"/>
        <v>3.1958367403674073</v>
      </c>
      <c r="E91">
        <f>SUM(data!$O91*Correlations!$AB$7+data!$B91*Correlations!$AC$7+data!$D91*Correlations!$AD$7+data!$R91*Correlations!$AE$7+data!$J91*Correlations!$AF$7)</f>
        <v>4.4374261633799623</v>
      </c>
      <c r="F91">
        <f>SUM(IF(data!$O91&gt;0, Correlations!$AB$7, 0), IF(data!$B91&gt;0, Correlations!$AC$7, 0), IF(data!$D91&gt;0, Correlations!$AD$7, 0), IF(data!$R91 &gt;0, Correlations!$AE$7, 0), IF(data!$J91 &gt; 0, Correlations!$AF$7, 0))</f>
        <v>0.92619849726284076</v>
      </c>
      <c r="G91">
        <f t="shared" si="2"/>
        <v>4.7910098931208802</v>
      </c>
    </row>
    <row r="92" spans="1:7">
      <c r="A92" t="s">
        <v>90</v>
      </c>
      <c r="B92">
        <f>SUM(data!S92*Correlations!$AB$6,data!$Y92*Correlations!$AC$6,data!$U92*Correlations!$AD$6,data!$H92*Correlations!$AE$6,data!$Z92*Correlations!$AF$6)</f>
        <v>2.2106591788609569</v>
      </c>
      <c r="C92">
        <f>SUM(IF(data!$S92 &gt; 0, Correlations!$AB$6,0), IF(data!$Y92&gt;0, Correlations!$AC$6,0), IF(data!$U92 &gt; 0, Correlations!$AD$6,0),IF(data!$H92 &gt; 0, Correlations!$AE$6, 0), IF(data!$Z92 &gt; 0, Correlations!$AF$6, 0))</f>
        <v>1.2191223236913828</v>
      </c>
      <c r="D92">
        <f t="shared" si="3"/>
        <v>1.8133202353044424</v>
      </c>
      <c r="E92">
        <f>SUM(data!$O92*Correlations!$AB$7+data!$B92*Correlations!$AC$7+data!$D92*Correlations!$AD$7+data!$R92*Correlations!$AE$7+data!$J92*Correlations!$AF$7)</f>
        <v>1.7482487979175478</v>
      </c>
      <c r="F92">
        <f>SUM(IF(data!$O92&gt;0, Correlations!$AB$7, 0), IF(data!$B92&gt;0, Correlations!$AC$7, 0), IF(data!$D92&gt;0, Correlations!$AD$7, 0), IF(data!$R92 &gt;0, Correlations!$AE$7, 0), IF(data!$J92 &gt; 0, Correlations!$AF$7, 0))</f>
        <v>0.78656907475570914</v>
      </c>
      <c r="G92">
        <f t="shared" si="2"/>
        <v>2.2226259002879245</v>
      </c>
    </row>
    <row r="93" spans="1:7">
      <c r="A93" t="s">
        <v>91</v>
      </c>
      <c r="B93">
        <f>SUM(data!S93*Correlations!$AB$6,data!$Y93*Correlations!$AC$6,data!$U93*Correlations!$AD$6,data!$H93*Correlations!$AE$6,data!$Z93*Correlations!$AF$6)</f>
        <v>2.1262288993880363</v>
      </c>
      <c r="C93">
        <f>SUM(IF(data!$S93 &gt; 0, Correlations!$AB$6,0), IF(data!$Y93&gt;0, Correlations!$AC$6,0), IF(data!$U93 &gt; 0, Correlations!$AD$6,0),IF(data!$H93 &gt; 0, Correlations!$AE$6, 0), IF(data!$Z93 &gt; 0, Correlations!$AF$6, 0))</f>
        <v>0.91567483495981561</v>
      </c>
      <c r="D93">
        <f t="shared" si="3"/>
        <v>2.3220348733088705</v>
      </c>
      <c r="E93">
        <f>SUM(data!$O93*Correlations!$AB$7+data!$B93*Correlations!$AC$7+data!$D93*Correlations!$AD$7+data!$R93*Correlations!$AE$7+data!$J93*Correlations!$AF$7)</f>
        <v>7.6036555025431918</v>
      </c>
      <c r="F93">
        <f>SUM(IF(data!$O93&gt;0, Correlations!$AB$7, 0), IF(data!$B93&gt;0, Correlations!$AC$7, 0), IF(data!$D93&gt;0, Correlations!$AD$7, 0), IF(data!$R93 &gt;0, Correlations!$AE$7, 0), IF(data!$J93 &gt; 0, Correlations!$AF$7, 0))</f>
        <v>1.7354389713094891</v>
      </c>
      <c r="G93">
        <f t="shared" si="2"/>
        <v>4.3814018402535897</v>
      </c>
    </row>
    <row r="94" spans="1:7">
      <c r="A94" t="s">
        <v>92</v>
      </c>
      <c r="B94">
        <f>SUM(data!S94*Correlations!$AB$6,data!$Y94*Correlations!$AC$6,data!$U94*Correlations!$AD$6,data!$H94*Correlations!$AE$6,data!$Z94*Correlations!$AF$6)</f>
        <v>1.649545618842857</v>
      </c>
      <c r="C94">
        <f>SUM(IF(data!$S94 &gt; 0, Correlations!$AB$6,0), IF(data!$Y94&gt;0, Correlations!$AC$6,0), IF(data!$U94 &gt; 0, Correlations!$AD$6,0),IF(data!$H94 &gt; 0, Correlations!$AE$6, 0), IF(data!$Z94 &gt; 0, Correlations!$AF$6, 0))</f>
        <v>0.91567483495981561</v>
      </c>
      <c r="D94">
        <f t="shared" si="3"/>
        <v>1.8014534809349079</v>
      </c>
      <c r="E94">
        <f>SUM(data!$O94*Correlations!$AB$7+data!$B94*Correlations!$AC$7+data!$D94*Correlations!$AD$7+data!$R94*Correlations!$AE$7+data!$J94*Correlations!$AF$7)</f>
        <v>1.3549642605396932</v>
      </c>
      <c r="F94">
        <f>SUM(IF(data!$O94&gt;0, Correlations!$AB$7, 0), IF(data!$B94&gt;0, Correlations!$AC$7, 0), IF(data!$D94&gt;0, Correlations!$AD$7, 0), IF(data!$R94 &gt;0, Correlations!$AE$7, 0), IF(data!$J94 &gt; 0, Correlations!$AF$7, 0))</f>
        <v>0.38713264586848378</v>
      </c>
      <c r="G94">
        <f t="shared" si="2"/>
        <v>3.5</v>
      </c>
    </row>
    <row r="95" spans="1:7">
      <c r="A95" t="s">
        <v>93</v>
      </c>
      <c r="B95">
        <f>SUM(data!S95*Correlations!$AB$6,data!$Y95*Correlations!$AC$6,data!$U95*Correlations!$AD$6,data!$H95*Correlations!$AE$6,data!$Z95*Correlations!$AF$6)</f>
        <v>1.3169746632439079</v>
      </c>
      <c r="C95">
        <f>SUM(IF(data!$S95 &gt; 0, Correlations!$AB$6,0), IF(data!$Y95&gt;0, Correlations!$AC$6,0), IF(data!$U95 &gt; 0, Correlations!$AD$6,0),IF(data!$H95 &gt; 0, Correlations!$AE$6, 0), IF(data!$Z95 &gt; 0, Correlations!$AF$6, 0))</f>
        <v>0.43899155441463594</v>
      </c>
      <c r="D95">
        <f t="shared" si="3"/>
        <v>3</v>
      </c>
      <c r="E95">
        <f>SUM(data!$O95*Correlations!$AB$7+data!$B95*Correlations!$AC$7+data!$D95*Correlations!$AD$7+data!$R95*Correlations!$AE$7+data!$J95*Correlations!$AF$7)</f>
        <v>1.3549642605396932</v>
      </c>
      <c r="F95">
        <f>SUM(IF(data!$O95&gt;0, Correlations!$AB$7, 0), IF(data!$B95&gt;0, Correlations!$AC$7, 0), IF(data!$D95&gt;0, Correlations!$AD$7, 0), IF(data!$R95 &gt;0, Correlations!$AE$7, 0), IF(data!$J95 &gt; 0, Correlations!$AF$7, 0))</f>
        <v>0.38713264586848378</v>
      </c>
      <c r="G95">
        <f t="shared" si="2"/>
        <v>3.5</v>
      </c>
    </row>
    <row r="96" spans="1:7">
      <c r="A96" t="s">
        <v>94</v>
      </c>
      <c r="B96">
        <f>SUM(data!S96*Correlations!$AB$6,data!$Y96*Correlations!$AC$6,data!$U96*Correlations!$AD$6,data!$H96*Correlations!$AE$6,data!$Z96*Correlations!$AF$6)</f>
        <v>5.8863934450517057</v>
      </c>
      <c r="C96">
        <f>SUM(IF(data!$S96 &gt; 0, Correlations!$AB$6,0), IF(data!$Y96&gt;0, Correlations!$AC$6,0), IF(data!$U96 &gt; 0, Correlations!$AD$6,0),IF(data!$H96 &gt; 0, Correlations!$AE$6, 0), IF(data!$Z96 &gt; 0, Correlations!$AF$6, 0))</f>
        <v>1.6958056042365626</v>
      </c>
      <c r="D96">
        <f t="shared" si="3"/>
        <v>3.4711487155992216</v>
      </c>
      <c r="E96">
        <f>SUM(data!$O96*Correlations!$AB$7+data!$B96*Correlations!$AC$7+data!$D96*Correlations!$AD$7+data!$R96*Correlations!$AE$7+data!$J96*Correlations!$AF$7)</f>
        <v>3.3705146255851401</v>
      </c>
      <c r="F96">
        <f>SUM(IF(data!$O96&gt;0, Correlations!$AB$7, 0), IF(data!$B96&gt;0, Correlations!$AC$7, 0), IF(data!$D96&gt;0, Correlations!$AD$7, 0), IF(data!$R96 &gt;0, Correlations!$AE$7, 0), IF(data!$J96 &gt; 0, Correlations!$AF$7, 0))</f>
        <v>0.86766924805126999</v>
      </c>
      <c r="G96">
        <f t="shared" si="2"/>
        <v>3.8845615805274902</v>
      </c>
    </row>
    <row r="97" spans="1:7">
      <c r="A97" t="s">
        <v>95</v>
      </c>
      <c r="B97">
        <f>SUM(data!S97*Correlations!$AB$6,data!$Y97*Correlations!$AC$6,data!$U97*Correlations!$AD$6,data!$H97*Correlations!$AE$6,data!$Z97*Correlations!$AF$6)</f>
        <v>6.8311232626922367</v>
      </c>
      <c r="C97">
        <f>SUM(IF(data!$S97 &gt; 0, Correlations!$AB$6,0), IF(data!$Y97&gt;0, Correlations!$AC$6,0), IF(data!$U97 &gt; 0, Correlations!$AD$6,0),IF(data!$H97 &gt; 0, Correlations!$AE$6, 0), IF(data!$Z97 &gt; 0, Correlations!$AF$6, 0))</f>
        <v>1.6958056042365626</v>
      </c>
      <c r="D97">
        <f t="shared" si="3"/>
        <v>4.0282466608356042</v>
      </c>
      <c r="E97">
        <f>SUM(data!$O97*Correlations!$AB$7+data!$B97*Correlations!$AC$7+data!$D97*Correlations!$AD$7+data!$R97*Correlations!$AE$7+data!$J97*Correlations!$AF$7)</f>
        <v>4.8757271129215347</v>
      </c>
      <c r="F97">
        <f>SUM(IF(data!$O97&gt;0, Correlations!$AB$7, 0), IF(data!$B97&gt;0, Correlations!$AC$7, 0), IF(data!$D97&gt;0, Correlations!$AD$7, 0), IF(data!$R97 &gt;0, Correlations!$AE$7, 0), IF(data!$J97 &gt; 0, Correlations!$AF$7, 0))</f>
        <v>1.7354389713094891</v>
      </c>
      <c r="G97">
        <f t="shared" si="2"/>
        <v>2.809506524589866</v>
      </c>
    </row>
    <row r="98" spans="1:7">
      <c r="A98" t="s">
        <v>96</v>
      </c>
      <c r="B98">
        <f>SUM(data!S98*Correlations!$AB$6,data!$Y98*Correlations!$AC$6,data!$U98*Correlations!$AD$6,data!$H98*Correlations!$AE$6,data!$Z98*Correlations!$AF$6)</f>
        <v>3.0042120082173085</v>
      </c>
      <c r="C98">
        <f>SUM(IF(data!$S98 &gt; 0, Correlations!$AB$6,0), IF(data!$Y98&gt;0, Correlations!$AC$6,0), IF(data!$U98 &gt; 0, Correlations!$AD$6,0),IF(data!$H98 &gt; 0, Correlations!$AE$6, 0), IF(data!$Z98 &gt; 0, Correlations!$AF$6, 0))</f>
        <v>0.91567483495981561</v>
      </c>
      <c r="D98">
        <f t="shared" si="3"/>
        <v>3.2808720885609448</v>
      </c>
      <c r="E98">
        <f>SUM(data!$O98*Correlations!$AB$7+data!$B98*Correlations!$AC$7+data!$D98*Correlations!$AD$7+data!$R98*Correlations!$AE$7+data!$J98*Correlations!$AF$7)</f>
        <v>2.9901403900222938</v>
      </c>
      <c r="F98">
        <f>SUM(IF(data!$O98&gt;0, Correlations!$AB$7, 0), IF(data!$B98&gt;0, Correlations!$AC$7, 0), IF(data!$D98&gt;0, Correlations!$AD$7, 0), IF(data!$R98 &gt;0, Correlations!$AE$7, 0), IF(data!$J98 &gt; 0, Correlations!$AF$7, 0))</f>
        <v>0.86766924805126999</v>
      </c>
      <c r="G98">
        <f t="shared" si="2"/>
        <v>3.4461753677890039</v>
      </c>
    </row>
    <row r="99" spans="1:7">
      <c r="A99" t="s">
        <v>97</v>
      </c>
      <c r="B99">
        <f>SUM(data!S99*Correlations!$AB$6,data!$Y99*Correlations!$AC$6,data!$U99*Correlations!$AD$6,data!$H99*Correlations!$AE$6,data!$Z99*Correlations!$AF$6)</f>
        <v>7.6795110546152294</v>
      </c>
      <c r="C99">
        <f>SUM(IF(data!$S99 &gt; 0, Correlations!$AB$6,0), IF(data!$Y99&gt;0, Correlations!$AC$6,0), IF(data!$U99 &gt; 0, Correlations!$AD$6,0),IF(data!$H99 &gt; 0, Correlations!$AE$6, 0), IF(data!$Z99 &gt; 0, Correlations!$AF$6, 0))</f>
        <v>2.1599157520014187</v>
      </c>
      <c r="D99">
        <f t="shared" si="3"/>
        <v>3.5554678683644254</v>
      </c>
      <c r="E99">
        <f>SUM(data!$O99*Correlations!$AB$7+data!$B99*Correlations!$AC$7+data!$D99*Correlations!$AD$7+data!$R99*Correlations!$AE$7+data!$J99*Correlations!$AF$7)</f>
        <v>1.5485305834739351</v>
      </c>
      <c r="F99">
        <f>SUM(IF(data!$O99&gt;0, Correlations!$AB$7, 0), IF(data!$B99&gt;0, Correlations!$AC$7, 0), IF(data!$D99&gt;0, Correlations!$AD$7, 0), IF(data!$R99 &gt;0, Correlations!$AE$7, 0), IF(data!$J99 &gt; 0, Correlations!$AF$7, 0))</f>
        <v>0.38713264586848378</v>
      </c>
      <c r="G99">
        <f t="shared" si="2"/>
        <v>4</v>
      </c>
    </row>
    <row r="100" spans="1:7">
      <c r="A100" t="s">
        <v>98</v>
      </c>
      <c r="B100">
        <f>SUM(data!S100*Correlations!$AB$6,data!$Y100*Correlations!$AC$6,data!$U100*Correlations!$AD$6,data!$H100*Correlations!$AE$6,data!$Z100*Correlations!$AF$6)</f>
        <v>5.5910015535681623</v>
      </c>
      <c r="C100">
        <f>SUM(IF(data!$S100 &gt; 0, Correlations!$AB$6,0), IF(data!$Y100&gt;0, Correlations!$AC$6,0), IF(data!$U100 &gt; 0, Correlations!$AD$6,0),IF(data!$H100 &gt; 0, Correlations!$AE$6, 0), IF(data!$Z100 &gt; 0, Correlations!$AF$6, 0))</f>
        <v>1.6958056042365626</v>
      </c>
      <c r="D100">
        <f t="shared" si="3"/>
        <v>3.2969590026123212</v>
      </c>
      <c r="E100">
        <f>SUM(data!$O100*Correlations!$AB$7+data!$B100*Correlations!$AC$7+data!$D100*Correlations!$AD$7+data!$R100*Correlations!$AE$7+data!$J100*Correlations!$AF$7)</f>
        <v>3.2304086911136869</v>
      </c>
      <c r="F100">
        <f>SUM(IF(data!$O100&gt;0, Correlations!$AB$7, 0), IF(data!$B100&gt;0, Correlations!$AC$7, 0), IF(data!$D100&gt;0, Correlations!$AD$7, 0), IF(data!$R100 &gt;0, Correlations!$AE$7, 0), IF(data!$J100 &gt; 0, Correlations!$AF$7, 0))</f>
        <v>0.86766924805126999</v>
      </c>
      <c r="G100">
        <f t="shared" si="2"/>
        <v>3.723087683894502</v>
      </c>
    </row>
    <row r="101" spans="1:7">
      <c r="A101" t="s">
        <v>99</v>
      </c>
      <c r="B101">
        <f>SUM(data!S101*Correlations!$AB$6,data!$Y101*Correlations!$AC$6,data!$U101*Correlations!$AD$6,data!$H101*Correlations!$AE$6,data!$Z101*Correlations!$AF$6)</f>
        <v>4.1663184708179379</v>
      </c>
      <c r="C101">
        <f>SUM(IF(data!$S101 &gt; 0, Correlations!$AB$6,0), IF(data!$Y101&gt;0, Correlations!$AC$6,0), IF(data!$U101 &gt; 0, Correlations!$AD$6,0),IF(data!$H101 &gt; 0, Correlations!$AE$6, 0), IF(data!$Z101 &gt; 0, Correlations!$AF$6, 0))</f>
        <v>1.3159493392136321</v>
      </c>
      <c r="D101">
        <f t="shared" si="3"/>
        <v>3.1660173736684971</v>
      </c>
      <c r="E101">
        <f>SUM(data!$O101*Correlations!$AB$7+data!$B101*Correlations!$AC$7+data!$D101*Correlations!$AD$7+data!$R101*Correlations!$AE$7+data!$J101*Correlations!$AF$7)</f>
        <v>1.1613979376054513</v>
      </c>
      <c r="F101">
        <f>SUM(IF(data!$O101&gt;0, Correlations!$AB$7, 0), IF(data!$B101&gt;0, Correlations!$AC$7, 0), IF(data!$D101&gt;0, Correlations!$AD$7, 0), IF(data!$R101 &gt;0, Correlations!$AE$7, 0), IF(data!$J101 &gt; 0, Correlations!$AF$7, 0))</f>
        <v>0.38713264586848378</v>
      </c>
      <c r="G101">
        <f t="shared" si="2"/>
        <v>3</v>
      </c>
    </row>
    <row r="105" spans="1:7">
      <c r="C105">
        <v>1891</v>
      </c>
      <c r="D105">
        <f>LARGE(D2:D101,1)</f>
        <v>4.7602906961869804</v>
      </c>
      <c r="F105">
        <v>77</v>
      </c>
      <c r="G105">
        <f>LARGE(G2:G101,1)</f>
        <v>4.8457518866037788</v>
      </c>
    </row>
    <row r="106" spans="1:7">
      <c r="C106">
        <v>155</v>
      </c>
      <c r="D106">
        <f>LARGE(D2:D101,2)</f>
        <v>4.5514539251952533</v>
      </c>
      <c r="F106">
        <v>807</v>
      </c>
      <c r="G106">
        <f>LARGE(G2:G101,2)</f>
        <v>4.8457518866037788</v>
      </c>
    </row>
    <row r="107" spans="1:7">
      <c r="C107">
        <v>122</v>
      </c>
      <c r="D107">
        <f>LARGE(D3:D101,3)</f>
        <v>4.5076371895479346</v>
      </c>
      <c r="F107">
        <v>238</v>
      </c>
      <c r="G107">
        <f>LARGE(G2:G103,3)</f>
        <v>4.7910098931208802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G10" sqref="G10"/>
    </sheetView>
  </sheetViews>
  <sheetFormatPr baseColWidth="10" defaultRowHeight="15" x14ac:dyDescent="0"/>
  <cols>
    <col min="1" max="1" width="81.1640625" bestFit="1" customWidth="1"/>
    <col min="2" max="2" width="16.1640625" bestFit="1" customWidth="1"/>
    <col min="3" max="3" width="12.1640625" bestFit="1" customWidth="1"/>
  </cols>
  <sheetData>
    <row r="1" spans="1:7">
      <c r="B1" t="s">
        <v>104</v>
      </c>
      <c r="C1" t="s">
        <v>101</v>
      </c>
      <c r="D1">
        <v>3867</v>
      </c>
      <c r="E1" t="s">
        <v>102</v>
      </c>
      <c r="F1" t="s">
        <v>103</v>
      </c>
      <c r="G1">
        <v>860</v>
      </c>
    </row>
    <row r="2" spans="1:7">
      <c r="A2" t="s">
        <v>0</v>
      </c>
      <c r="B2">
        <f>SUM(IF(data!$S2&gt;0, (data!$S2-Correlations!$AM$6)*Correlations!$AB$6, 0),IF(data!$Y2&gt;0, (data!$Y2-Correlations!$AN$6)*Correlations!$AC$6,0), IF(data!$U2 &gt; 0, (data!$U2-Correlations!$AO$6)*Correlations!$AD$6, 0), IF(data!$H2&gt;0, (data!$H2-Correlations!$AP$6)*Correlations!$AE$6,0), IF(data!$Z2&gt;0, (data!$Z2-Correlations!$AQ$6)*Correlations!$AF$6, 0))</f>
        <v>0.77306912557081819</v>
      </c>
      <c r="C2">
        <f>SUM(IF(data!$S2 &gt; 0, Correlations!$AB$6,0), IF(data!$Y2&gt;0, Correlations!$AC$6,0), IF(data!$U2 &gt; 0, Correlations!$AD$6,0),IF(data!$H2 &gt; 0, Correlations!$AE$6, 0), IF(data!$Z2 &gt; 0, Correlations!$AF$6, 0))</f>
        <v>0.91567483495981561</v>
      </c>
      <c r="D2">
        <f>B2/C2 + Correlations!$AL$6</f>
        <v>4.5058000881067448</v>
      </c>
      <c r="E2">
        <f>SUM(IF(data!$O2&gt;0,(data!$O2-Correlations!$AM$7)*Correlations!$AB$7,0),IF(data!$B2&gt;0,(data!$B2-Correlations!$AN$7)*Correlations!$AC$7,0),IF(data!$D2&gt;0,(data!$D2-Correlations!$AO$7)*Correlations!$AD$7,0),IF(data!$R2&gt;0,(data!$R2-Correlations!$AP$7)*Correlations!$AE$7,0),IF(data!$J2&gt;0,(data!$J2-Correlations!$AQ$7)*Correlations!$AF$7,0))</f>
        <v>4.5668391206490369E-2</v>
      </c>
      <c r="F2">
        <f>SUM(IF(data!$O2&gt;0, Correlations!$AB$7, 0), IF(data!$B2&gt;0, Correlations!$AC$7, 0), IF(data!$D2&gt;0, Correlations!$AD$7, 0), IF(data!$R2 &gt;0, Correlations!$AE$7, 0), IF(data!$J2 &gt; 0, Correlations!$AF$7, 0))</f>
        <v>1.3945317916338347</v>
      </c>
      <c r="G2">
        <f>E2/F2+Correlations!$AL$7</f>
        <v>3.6994148560449704</v>
      </c>
    </row>
    <row r="3" spans="1:7">
      <c r="A3" t="s">
        <v>1</v>
      </c>
      <c r="B3">
        <f>SUM(IF(data!$S3&gt;0, (data!$S3-Correlations!$AM$6)*Correlations!$AB$6, 0),IF(data!$Y3&gt;0, (data!$Y3-Correlations!$AN$6)*Correlations!$AC$6,0), IF(data!$U3 &gt; 0, (data!$U3-Correlations!$AO$6)*Correlations!$AD$6, 0), IF(data!$H3&gt;0, (data!$H3-Correlations!$AP$6)*Correlations!$AE$6,0), IF(data!$Z3&gt;0, (data!$Z3-Correlations!$AQ$6)*Correlations!$AF$6, 0))</f>
        <v>-0.31266813703853669</v>
      </c>
      <c r="C3">
        <f>SUM(IF(data!$S3 &gt; 0, Correlations!$AB$6,0), IF(data!$Y3&gt;0, Correlations!$AC$6,0), IF(data!$U3 &gt; 0, Correlations!$AD$6,0),IF(data!$H3 &gt; 0, Correlations!$AE$6, 0), IF(data!$Z3 &gt; 0, Correlations!$AF$6, 0))</f>
        <v>1.6958056042365626</v>
      </c>
      <c r="D3">
        <f>B3/C3 + Correlations!$AL$6</f>
        <v>3.4771611153040753</v>
      </c>
      <c r="E3">
        <f>SUM(IF(data!$O3&gt;0,(data!$O3-Correlations!$AM$7)*Correlations!$AB$7,0),IF(data!$B3&gt;0,(data!$B3-Correlations!$AN$7)*Correlations!$AC$7,0),IF(data!$D3&gt;0,(data!$D3-Correlations!$AO$7)*Correlations!$AD$7,0),IF(data!$R3&gt;0,(data!$R3-Correlations!$AP$7)*Correlations!$AE$7,0),IF(data!$J3&gt;0,(data!$J3-Correlations!$AQ$7)*Correlations!$AF$7,0))</f>
        <v>0.31520131690366887</v>
      </c>
      <c r="F3">
        <f>SUM(IF(data!$O3&gt;0, Correlations!$AB$7, 0), IF(data!$B3&gt;0, Correlations!$AC$7, 0), IF(data!$D3&gt;0, Correlations!$AD$7, 0), IF(data!$R3 &gt;0, Correlations!$AE$7, 0), IF(data!$J3 &gt; 0, Correlations!$AF$7, 0))</f>
        <v>1.3945317916338347</v>
      </c>
      <c r="G3">
        <f>E3/F3+Correlations!$AL$7</f>
        <v>3.8926932935206722</v>
      </c>
    </row>
    <row r="4" spans="1:7">
      <c r="A4" t="s">
        <v>2</v>
      </c>
      <c r="B4">
        <f>SUM(IF(data!$S4&gt;0, (data!$S4-Correlations!$AM$6)*Correlations!$AB$6, 0),IF(data!$Y4&gt;0, (data!$Y4-Correlations!$AN$6)*Correlations!$AC$6,0), IF(data!$U4 &gt; 0, (data!$U4-Correlations!$AO$6)*Correlations!$AD$6, 0), IF(data!$H4&gt;0, (data!$H4-Correlations!$AP$6)*Correlations!$AE$6,0), IF(data!$Z4&gt;0, (data!$Z4-Correlations!$AQ$6)*Correlations!$AF$6, 0))</f>
        <v>0.69198871944508178</v>
      </c>
      <c r="C4">
        <f>SUM(IF(data!$S4 &gt; 0, Correlations!$AB$6,0), IF(data!$Y4&gt;0, Correlations!$AC$6,0), IF(data!$U4 &gt; 0, Correlations!$AD$6,0),IF(data!$H4 &gt; 0, Correlations!$AE$6, 0), IF(data!$Z4 &gt; 0, Correlations!$AF$6, 0))</f>
        <v>1.7596412477476022</v>
      </c>
      <c r="D4">
        <f>B4/C4 + Correlations!$AL$6</f>
        <v>4.0547940301555583</v>
      </c>
      <c r="E4">
        <f>SUM(IF(data!$O4&gt;0,(data!$O4-Correlations!$AM$7)*Correlations!$AB$7,0),IF(data!$B4&gt;0,(data!$B4-Correlations!$AN$7)*Correlations!$AC$7,0),IF(data!$D4&gt;0,(data!$D4-Correlations!$AO$7)*Correlations!$AD$7,0),IF(data!$R4&gt;0,(data!$R4-Correlations!$AP$7)*Correlations!$AE$7,0),IF(data!$J4&gt;0,(data!$J4-Correlations!$AQ$7)*Correlations!$AF$7,0))</f>
        <v>1.3572723628700154</v>
      </c>
      <c r="F4">
        <f>SUM(IF(data!$O4&gt;0, Correlations!$AB$7, 0), IF(data!$B4&gt;0, Correlations!$AC$7, 0), IF(data!$D4&gt;0, Correlations!$AD$7, 0), IF(data!$R4 &gt;0, Correlations!$AE$7, 0), IF(data!$J4 &gt; 0, Correlations!$AF$7, 0))</f>
        <v>1.7939682205210601</v>
      </c>
      <c r="G4">
        <f>E4/F4+Correlations!$AL$7</f>
        <v>4.4232421440604597</v>
      </c>
    </row>
    <row r="5" spans="1:7">
      <c r="A5" t="s">
        <v>3</v>
      </c>
      <c r="B5">
        <f>SUM(IF(data!$S5&gt;0, (data!$S5-Correlations!$AM$6)*Correlations!$AB$6, 0),IF(data!$Y5&gt;0, (data!$Y5-Correlations!$AN$6)*Correlations!$AC$6,0), IF(data!$U5 &gt; 0, (data!$U5-Correlations!$AO$6)*Correlations!$AD$6, 0), IF(data!$H5&gt;0, (data!$H5-Correlations!$AP$6)*Correlations!$AE$6,0), IF(data!$Z5&gt;0, (data!$Z5-Correlations!$AQ$6)*Correlations!$AF$6, 0))</f>
        <v>0.29638584502563864</v>
      </c>
      <c r="C5">
        <f>SUM(IF(data!$S5 &gt; 0, Correlations!$AB$6,0), IF(data!$Y5&gt;0, Correlations!$AC$6,0), IF(data!$U5 &gt; 0, Correlations!$AD$6,0),IF(data!$H5 &gt; 0, Correlations!$AE$6, 0), IF(data!$Z5 &gt; 0, Correlations!$AF$6, 0))</f>
        <v>1.3159493392136321</v>
      </c>
      <c r="D5">
        <f>B5/C5 + Correlations!$AL$6</f>
        <v>3.8867643393087632</v>
      </c>
      <c r="E5">
        <f>SUM(IF(data!$O5&gt;0,(data!$O5-Correlations!$AM$7)*Correlations!$AB$7,0),IF(data!$B5&gt;0,(data!$B5-Correlations!$AN$7)*Correlations!$AC$7,0),IF(data!$D5&gt;0,(data!$D5-Correlations!$AO$7)*Correlations!$AD$7,0),IF(data!$R5&gt;0,(data!$R5-Correlations!$AP$7)*Correlations!$AE$7,0),IF(data!$J5&gt;0,(data!$J5-Correlations!$AQ$7)*Correlations!$AF$7,0))</f>
        <v>-8.2668950419832424E-2</v>
      </c>
      <c r="F5">
        <f>SUM(IF(data!$O5&gt;0, Correlations!$AB$7, 0), IF(data!$B5&gt;0, Correlations!$AC$7, 0), IF(data!$D5&gt;0, Correlations!$AD$7, 0), IF(data!$R5 &gt;0, Correlations!$AE$7, 0), IF(data!$J5 &gt; 0, Correlations!$AF$7, 0))</f>
        <v>0.38713264586848378</v>
      </c>
      <c r="G5">
        <f>E5/F5+Correlations!$AL$7</f>
        <v>3.453125</v>
      </c>
    </row>
    <row r="6" spans="1:7">
      <c r="A6" t="s">
        <v>4</v>
      </c>
      <c r="B6">
        <f>SUM(IF(data!$S6&gt;0, (data!$S6-Correlations!$AM$6)*Correlations!$AB$6, 0),IF(data!$Y6&gt;0, (data!$Y6-Correlations!$AN$6)*Correlations!$AC$6,0), IF(data!$U6 &gt; 0, (data!$U6-Correlations!$AO$6)*Correlations!$AD$6, 0), IF(data!$H6&gt;0, (data!$H6-Correlations!$AP$6)*Correlations!$AE$6,0), IF(data!$Z6&gt;0, (data!$Z6-Correlations!$AQ$6)*Correlations!$AF$6, 0))</f>
        <v>0.14516928044137106</v>
      </c>
      <c r="C6">
        <f>SUM(IF(data!$S6 &gt; 0, Correlations!$AB$6,0), IF(data!$Y6&gt;0, Correlations!$AC$6,0), IF(data!$U6 &gt; 0, Correlations!$AD$6,0),IF(data!$H6 &gt; 0, Correlations!$AE$6, 0), IF(data!$Z6 &gt; 0, Correlations!$AF$6, 0))</f>
        <v>1.2955310999827461</v>
      </c>
      <c r="D6">
        <f>B6/C6 + Correlations!$AL$6</f>
        <v>3.7735923369284885</v>
      </c>
      <c r="E6">
        <f>SUM(IF(data!$O6&gt;0,(data!$O6-Correlations!$AM$7)*Correlations!$AB$7,0),IF(data!$B6&gt;0,(data!$B6-Correlations!$AN$7)*Correlations!$AC$7,0),IF(data!$D6&gt;0,(data!$D6-Correlations!$AO$7)*Correlations!$AD$7,0),IF(data!$R6&gt;0,(data!$R6-Correlations!$AP$7)*Correlations!$AE$7,0),IF(data!$J6&gt;0,(data!$J6-Correlations!$AQ$7)*Correlations!$AF$7,0))</f>
        <v>-1.4813160545597919</v>
      </c>
      <c r="F6">
        <f>SUM(IF(data!$O6&gt;0, Correlations!$AB$7, 0), IF(data!$B6&gt;0, Correlations!$AC$7, 0), IF(data!$D6&gt;0, Correlations!$AD$7, 0), IF(data!$R6 &gt;0, Correlations!$AE$7, 0), IF(data!$J6 &gt; 0, Correlations!$AF$7, 0))</f>
        <v>1.7354389713094891</v>
      </c>
      <c r="G6">
        <f>E6/F6+Correlations!$AL$7</f>
        <v>2.8130981580362229</v>
      </c>
    </row>
    <row r="7" spans="1:7">
      <c r="A7" t="s">
        <v>5</v>
      </c>
      <c r="B7">
        <f>SUM(IF(data!$S7&gt;0, (data!$S7-Correlations!$AM$6)*Correlations!$AB$6, 0),IF(data!$Y7&gt;0, (data!$Y7-Correlations!$AN$6)*Correlations!$AC$6,0), IF(data!$U7 &gt; 0, (data!$U7-Correlations!$AO$6)*Correlations!$AD$6, 0), IF(data!$H7&gt;0, (data!$H7-Correlations!$AP$6)*Correlations!$AE$6,0), IF(data!$Z7&gt;0, (data!$Z7-Correlations!$AQ$6)*Correlations!$AF$6, 0))</f>
        <v>1.4365674488534907</v>
      </c>
      <c r="C7">
        <f>SUM(IF(data!$S7 &gt; 0, Correlations!$AB$6,0), IF(data!$Y7&gt;0, Correlations!$AC$6,0), IF(data!$U7 &gt; 0, Correlations!$AD$6,0),IF(data!$H7 &gt; 0, Correlations!$AE$6, 0), IF(data!$Z7 &gt; 0, Correlations!$AF$6, 0))</f>
        <v>1.7596412477476022</v>
      </c>
      <c r="D7">
        <f>B7/C7 + Correlations!$AL$6</f>
        <v>4.4779363782685584</v>
      </c>
      <c r="E7">
        <f>SUM(IF(data!$O7&gt;0,(data!$O7-Correlations!$AM$7)*Correlations!$AB$7,0),IF(data!$B7&gt;0,(data!$B7-Correlations!$AN$7)*Correlations!$AC$7,0),IF(data!$D7&gt;0,(data!$D7-Correlations!$AO$7)*Correlations!$AD$7,0),IF(data!$R7&gt;0,(data!$R7-Correlations!$AP$7)*Correlations!$AE$7,0),IF(data!$J7&gt;0,(data!$J7-Correlations!$AQ$7)*Correlations!$AF$7,0))</f>
        <v>-1.0552495821032231</v>
      </c>
      <c r="F7">
        <f>SUM(IF(data!$O7&gt;0, Correlations!$AB$7, 0), IF(data!$B7&gt;0, Correlations!$AC$7, 0), IF(data!$D7&gt;0, Correlations!$AD$7, 0), IF(data!$R7 &gt;0, Correlations!$AE$7, 0), IF(data!$J7 &gt; 0, Correlations!$AF$7, 0))</f>
        <v>1.8061715283328525</v>
      </c>
      <c r="G7">
        <f>E7/F7+Correlations!$AL$7</f>
        <v>3.0824200624267868</v>
      </c>
    </row>
    <row r="8" spans="1:7">
      <c r="A8" t="s">
        <v>6</v>
      </c>
      <c r="B8">
        <f>SUM(IF(data!$S8&gt;0, (data!$S8-Correlations!$AM$6)*Correlations!$AB$6, 0),IF(data!$Y8&gt;0, (data!$Y8-Correlations!$AN$6)*Correlations!$AC$6,0), IF(data!$U8 &gt; 0, (data!$U8-Correlations!$AO$6)*Correlations!$AD$6, 0), IF(data!$H8&gt;0, (data!$H8-Correlations!$AP$6)*Correlations!$AE$6,0), IF(data!$Z8&gt;0, (data!$Z8-Correlations!$AQ$6)*Correlations!$AF$6, 0))</f>
        <v>0.65163226307992295</v>
      </c>
      <c r="C8">
        <f>SUM(IF(data!$S8 &gt; 0, Correlations!$AB$6,0), IF(data!$Y8&gt;0, Correlations!$AC$6,0), IF(data!$U8 &gt; 0, Correlations!$AD$6,0),IF(data!$H8 &gt; 0, Correlations!$AE$6, 0), IF(data!$Z8 &gt; 0, Correlations!$AF$6, 0))</f>
        <v>0.90310170217949226</v>
      </c>
      <c r="D8">
        <f>B8/C8 + Correlations!$AL$6</f>
        <v>4.3830876087799204</v>
      </c>
      <c r="E8">
        <f>SUM(IF(data!$O8&gt;0,(data!$O8-Correlations!$AM$7)*Correlations!$AB$7,0),IF(data!$B8&gt;0,(data!$B8-Correlations!$AN$7)*Correlations!$AC$7,0),IF(data!$D8&gt;0,(data!$D8-Correlations!$AO$7)*Correlations!$AD$7,0),IF(data!$R8&gt;0,(data!$R8-Correlations!$AP$7)*Correlations!$AE$7,0),IF(data!$J8&gt;0,(data!$J8-Correlations!$AQ$7)*Correlations!$AF$7,0))</f>
        <v>0.58473424260084739</v>
      </c>
      <c r="F8">
        <f>SUM(IF(data!$O8&gt;0, Correlations!$AB$7, 0), IF(data!$B8&gt;0, Correlations!$AC$7, 0), IF(data!$D8&gt;0, Correlations!$AD$7, 0), IF(data!$R8 &gt;0, Correlations!$AE$7, 0), IF(data!$J8 &gt; 0, Correlations!$AF$7, 0))</f>
        <v>1.3945317916338347</v>
      </c>
      <c r="G8">
        <f>E8/F8+Correlations!$AL$7</f>
        <v>4.0859717309963743</v>
      </c>
    </row>
    <row r="9" spans="1:7">
      <c r="A9" t="s">
        <v>7</v>
      </c>
      <c r="B9">
        <f>SUM(IF(data!$S9&gt;0, (data!$S9-Correlations!$AM$6)*Correlations!$AB$6, 0),IF(data!$Y9&gt;0, (data!$Y9-Correlations!$AN$6)*Correlations!$AC$6,0), IF(data!$U9 &gt; 0, (data!$U9-Correlations!$AO$6)*Correlations!$AD$6, 0), IF(data!$H9&gt;0, (data!$H9-Correlations!$AP$6)*Correlations!$AE$6,0), IF(data!$Z9&gt;0, (data!$Z9-Correlations!$AQ$6)*Correlations!$AF$6, 0))</f>
        <v>1.2931782767198594</v>
      </c>
      <c r="C9">
        <f>SUM(IF(data!$S9 &gt; 0, Correlations!$AB$6,0), IF(data!$Y9&gt;0, Correlations!$AC$6,0), IF(data!$U9 &gt; 0, Correlations!$AD$6,0),IF(data!$H9 &gt; 0, Correlations!$AE$6, 0), IF(data!$Z9 &gt; 0, Correlations!$AF$6, 0))</f>
        <v>1.7596412477476022</v>
      </c>
      <c r="D9">
        <f>B9/C9 + Correlations!$AL$6</f>
        <v>4.3964486475636919</v>
      </c>
      <c r="E9">
        <f>SUM(IF(data!$O9&gt;0,(data!$O9-Correlations!$AM$7)*Correlations!$AB$7,0),IF(data!$B9&gt;0,(data!$B9-Correlations!$AN$7)*Correlations!$AC$7,0),IF(data!$D9&gt;0,(data!$D9-Correlations!$AO$7)*Correlations!$AD$7,0),IF(data!$R9&gt;0,(data!$R9-Correlations!$AP$7)*Correlations!$AE$7,0),IF(data!$J9&gt;0,(data!$J9-Correlations!$AQ$7)*Correlations!$AF$7,0))</f>
        <v>0.33103306521336523</v>
      </c>
      <c r="F9">
        <f>SUM(IF(data!$O9&gt;0, Correlations!$AB$7, 0), IF(data!$B9&gt;0, Correlations!$AC$7, 0), IF(data!$D9&gt;0, Correlations!$AD$7, 0), IF(data!$R9 &gt;0, Correlations!$AE$7, 0), IF(data!$J9 &gt; 0, Correlations!$AF$7, 0))</f>
        <v>0.78656907475570914</v>
      </c>
      <c r="G9">
        <f>E9/F9+Correlations!$AL$7</f>
        <v>4.0875236210494421</v>
      </c>
    </row>
    <row r="10" spans="1:7">
      <c r="A10" t="s">
        <v>8</v>
      </c>
      <c r="B10">
        <f>SUM(IF(data!$S10&gt;0, (data!$S10-Correlations!$AM$6)*Correlations!$AB$6, 0),IF(data!$Y10&gt;0, (data!$Y10-Correlations!$AN$6)*Correlations!$AC$6,0), IF(data!$U10 &gt; 0, (data!$U10-Correlations!$AO$6)*Correlations!$AD$6, 0), IF(data!$H10&gt;0, (data!$H10-Correlations!$AP$6)*Correlations!$AE$6,0), IF(data!$Z10&gt;0, (data!$Z10-Correlations!$AQ$6)*Correlations!$AF$6, 0))</f>
        <v>1.9642249050169236</v>
      </c>
      <c r="C10">
        <f>SUM(IF(data!$S10 &gt; 0, Correlations!$AB$6,0), IF(data!$Y10&gt;0, Correlations!$AC$6,0), IF(data!$U10 &gt; 0, Correlations!$AD$6,0),IF(data!$H10 &gt; 0, Correlations!$AE$6, 0), IF(data!$Z10 &gt; 0, Correlations!$AF$6, 0))</f>
        <v>1.7596412477476022</v>
      </c>
      <c r="D10">
        <f>B10/C10 + Correlations!$AL$6</f>
        <v>4.7778028748279286</v>
      </c>
      <c r="E10">
        <f>SUM(IF(data!$O10&gt;0,(data!$O10-Correlations!$AM$7)*Correlations!$AB$7,0),IF(data!$B10&gt;0,(data!$B10-Correlations!$AN$7)*Correlations!$AC$7,0),IF(data!$D10&gt;0,(data!$D10-Correlations!$AO$7)*Correlations!$AD$7,0),IF(data!$R10&gt;0,(data!$R10-Correlations!$AP$7)*Correlations!$AE$7,0),IF(data!$J10&gt;0,(data!$J10-Correlations!$AQ$7)*Correlations!$AF$7,0))</f>
        <v>1.266617279087118</v>
      </c>
      <c r="F10">
        <f>SUM(IF(data!$O10&gt;0, Correlations!$AB$7, 0), IF(data!$B10&gt;0, Correlations!$AC$7, 0), IF(data!$D10&gt;0, Correlations!$AD$7, 0), IF(data!$R10 &gt;0, Correlations!$AE$7, 0), IF(data!$J10 &gt; 0, Correlations!$AF$7, 0))</f>
        <v>1.2549023691267029</v>
      </c>
      <c r="G10">
        <f>E10/F10+Correlations!$AL$7</f>
        <v>4.6760019825036805</v>
      </c>
    </row>
    <row r="11" spans="1:7">
      <c r="A11" t="s">
        <v>9</v>
      </c>
      <c r="B11">
        <f>SUM(IF(data!$S11&gt;0, (data!$S11-Correlations!$AM$6)*Correlations!$AB$6, 0),IF(data!$Y11&gt;0, (data!$Y11-Correlations!$AN$6)*Correlations!$AC$6,0), IF(data!$U11 &gt; 0, (data!$U11-Correlations!$AO$6)*Correlations!$AD$6, 0), IF(data!$H11&gt;0, (data!$H11-Correlations!$AP$6)*Correlations!$AE$6,0), IF(data!$Z11&gt;0, (data!$Z11-Correlations!$AQ$6)*Correlations!$AF$6, 0))</f>
        <v>1.4491405816338143</v>
      </c>
      <c r="C11">
        <f>SUM(IF(data!$S11 &gt; 0, Correlations!$AB$6,0), IF(data!$Y11&gt;0, Correlations!$AC$6,0), IF(data!$U11 &gt; 0, Correlations!$AD$6,0),IF(data!$H11 &gt; 0, Correlations!$AE$6, 0), IF(data!$Z11 &gt; 0, Correlations!$AF$6, 0))</f>
        <v>1.7596412477476022</v>
      </c>
      <c r="D11">
        <f>B11/C11 + Correlations!$AL$6</f>
        <v>4.4850816601812307</v>
      </c>
      <c r="E11">
        <f>SUM(IF(data!$O11&gt;0,(data!$O11-Correlations!$AM$7)*Correlations!$AB$7,0),IF(data!$B11&gt;0,(data!$B11-Correlations!$AN$7)*Correlations!$AC$7,0),IF(data!$D11&gt;0,(data!$D11-Correlations!$AO$7)*Correlations!$AD$7,0),IF(data!$R11&gt;0,(data!$R11-Correlations!$AP$7)*Correlations!$AE$7,0),IF(data!$J11&gt;0,(data!$J11-Correlations!$AQ$7)*Correlations!$AF$7,0))</f>
        <v>0.11089737251440947</v>
      </c>
      <c r="F11">
        <f>SUM(IF(data!$O11&gt;0, Correlations!$AB$7, 0), IF(data!$B11&gt;0, Correlations!$AC$7, 0), IF(data!$D11&gt;0, Correlations!$AD$7, 0), IF(data!$R11 &gt;0, Correlations!$AE$7, 0), IF(data!$J11 &gt; 0, Correlations!$AF$7, 0))</f>
        <v>0.38713264586848378</v>
      </c>
      <c r="G11">
        <f>E11/F11+Correlations!$AL$7</f>
        <v>3.953125</v>
      </c>
    </row>
    <row r="12" spans="1:7">
      <c r="A12" t="s">
        <v>10</v>
      </c>
      <c r="B12">
        <f>SUM(IF(data!$S12&gt;0, (data!$S12-Correlations!$AM$6)*Correlations!$AB$6, 0),IF(data!$Y12&gt;0, (data!$Y12-Correlations!$AN$6)*Correlations!$AC$6,0), IF(data!$U12 &gt; 0, (data!$U12-Correlations!$AO$6)*Correlations!$AD$6, 0), IF(data!$H12&gt;0, (data!$H12-Correlations!$AP$6)*Correlations!$AE$6,0), IF(data!$Z12&gt;0, (data!$Z12-Correlations!$AQ$6)*Correlations!$AF$6, 0))</f>
        <v>0.26740781285529858</v>
      </c>
      <c r="C12">
        <f>SUM(IF(data!$S12 &gt; 0, Correlations!$AB$6,0), IF(data!$Y12&gt;0, Correlations!$AC$6,0), IF(data!$U12 &gt; 0, Correlations!$AD$6,0),IF(data!$H12 &gt; 0, Correlations!$AE$6, 0), IF(data!$Z12 &gt; 0, Correlations!$AF$6, 0))</f>
        <v>1.7596412477476022</v>
      </c>
      <c r="D12">
        <f>B12/C12 + Correlations!$AL$6</f>
        <v>3.8135056953127262</v>
      </c>
      <c r="E12">
        <f>SUM(IF(data!$O12&gt;0,(data!$O12-Correlations!$AM$7)*Correlations!$AB$7,0),IF(data!$B12&gt;0,(data!$B12-Correlations!$AN$7)*Correlations!$AC$7,0),IF(data!$D12&gt;0,(data!$D12-Correlations!$AO$7)*Correlations!$AD$7,0),IF(data!$R12&gt;0,(data!$R12-Correlations!$AP$7)*Correlations!$AE$7,0),IF(data!$J12&gt;0,(data!$J12-Correlations!$AQ$7)*Correlations!$AF$7,0))</f>
        <v>0.13131485076975252</v>
      </c>
      <c r="F12">
        <f>SUM(IF(data!$O12&gt;0, Correlations!$AB$7, 0), IF(data!$B12&gt;0, Correlations!$AC$7, 0), IF(data!$D12&gt;0, Correlations!$AD$7, 0), IF(data!$R12 &gt;0, Correlations!$AE$7, 0), IF(data!$J12 &gt; 0, Correlations!$AF$7, 0))</f>
        <v>0.78656907475570914</v>
      </c>
      <c r="G12">
        <f>E12/F12+Correlations!$AL$7</f>
        <v>3.8336130353762883</v>
      </c>
    </row>
    <row r="13" spans="1:7">
      <c r="A13" t="s">
        <v>11</v>
      </c>
      <c r="B13">
        <f>SUM(IF(data!$S13&gt;0, (data!$S13-Correlations!$AM$6)*Correlations!$AB$6, 0),IF(data!$Y13&gt;0, (data!$Y13-Correlations!$AN$6)*Correlations!$AC$6,0), IF(data!$U13 &gt; 0, (data!$U13-Correlations!$AO$6)*Correlations!$AD$6, 0), IF(data!$H13&gt;0, (data!$H13-Correlations!$AP$6)*Correlations!$AE$6,0), IF(data!$Z13&gt;0, (data!$Z13-Correlations!$AQ$6)*Correlations!$AF$6, 0))</f>
        <v>0.21502635146365745</v>
      </c>
      <c r="C13">
        <f>SUM(IF(data!$S13 &gt; 0, Correlations!$AB$6,0), IF(data!$Y13&gt;0, Correlations!$AC$6,0), IF(data!$U13 &gt; 0, Correlations!$AD$6,0),IF(data!$H13 &gt; 0, Correlations!$AE$6, 0), IF(data!$Z13 &gt; 0, Correlations!$AF$6, 0))</f>
        <v>1.2955310999827461</v>
      </c>
      <c r="D13">
        <f>B13/C13 + Correlations!$AL$6</f>
        <v>3.8275139070268183</v>
      </c>
      <c r="E13">
        <f>SUM(IF(data!$O13&gt;0,(data!$O13-Correlations!$AM$7)*Correlations!$AB$7,0),IF(data!$B13&gt;0,(data!$B13-Correlations!$AN$7)*Correlations!$AC$7,0),IF(data!$D13&gt;0,(data!$D13-Correlations!$AO$7)*Correlations!$AD$7,0),IF(data!$R13&gt;0,(data!$R13-Correlations!$AP$7)*Correlations!$AE$7,0),IF(data!$J13&gt;0,(data!$J13-Correlations!$AQ$7)*Correlations!$AF$7,0))</f>
        <v>1.8056007132157559</v>
      </c>
      <c r="F13">
        <f>SUM(IF(data!$O13&gt;0, Correlations!$AB$7, 0), IF(data!$B13&gt;0, Correlations!$AC$7, 0), IF(data!$D13&gt;0, Correlations!$AD$7, 0), IF(data!$R13 &gt;0, Correlations!$AE$7, 0), IF(data!$J13 &gt; 0, Correlations!$AF$7, 0))</f>
        <v>2.2745048227038462</v>
      </c>
      <c r="G13">
        <f>E13/F13+Correlations!$AL$7</f>
        <v>4.4605100980775196</v>
      </c>
    </row>
    <row r="14" spans="1:7">
      <c r="A14" t="s">
        <v>12</v>
      </c>
      <c r="B14">
        <f>SUM(IF(data!$S14&gt;0, (data!$S14-Correlations!$AM$6)*Correlations!$AB$6, 0),IF(data!$Y14&gt;0, (data!$Y14-Correlations!$AN$6)*Correlations!$AC$6,0), IF(data!$U14 &gt; 0, (data!$U14-Correlations!$AO$6)*Correlations!$AD$6, 0), IF(data!$H14&gt;0, (data!$H14-Correlations!$AP$6)*Correlations!$AE$6,0), IF(data!$Z14&gt;0, (data!$Z14-Correlations!$AQ$6)*Correlations!$AF$6, 0))</f>
        <v>-9.2205711968076781E-2</v>
      </c>
      <c r="C14">
        <f>SUM(IF(data!$S14 &gt; 0, Correlations!$AB$6,0), IF(data!$Y14&gt;0, Correlations!$AC$6,0), IF(data!$U14 &gt; 0, Correlations!$AD$6,0),IF(data!$H14 &gt; 0, Correlations!$AE$6, 0), IF(data!$Z14 &gt; 0, Correlations!$AF$6, 0))</f>
        <v>0.81884781943756635</v>
      </c>
      <c r="D14">
        <f>B14/C14 + Correlations!$AL$6</f>
        <v>3.5489342513551709</v>
      </c>
      <c r="E14">
        <f>SUM(IF(data!$O14&gt;0,(data!$O14-Correlations!$AM$7)*Correlations!$AB$7,0),IF(data!$B14&gt;0,(data!$B14-Correlations!$AN$7)*Correlations!$AC$7,0),IF(data!$D14&gt;0,(data!$D14-Correlations!$AO$7)*Correlations!$AD$7,0),IF(data!$R14&gt;0,(data!$R14-Correlations!$AP$7)*Correlations!$AE$7,0),IF(data!$J14&gt;0,(data!$J14-Correlations!$AQ$7)*Correlations!$AF$7,0))</f>
        <v>0.32488117370399444</v>
      </c>
      <c r="F14">
        <f>SUM(IF(data!$O14&gt;0, Correlations!$AB$7, 0), IF(data!$B14&gt;0, Correlations!$AC$7, 0), IF(data!$D14&gt;0, Correlations!$AD$7, 0), IF(data!$R14 &gt;0, Correlations!$AE$7, 0), IF(data!$J14 &gt; 0, Correlations!$AF$7, 0))</f>
        <v>0.78656907475570914</v>
      </c>
      <c r="G14">
        <f>E14/F14+Correlations!$AL$7</f>
        <v>4.0797024497031344</v>
      </c>
    </row>
    <row r="15" spans="1:7">
      <c r="A15" t="s">
        <v>13</v>
      </c>
      <c r="B15">
        <f>SUM(IF(data!$S15&gt;0, (data!$S15-Correlations!$AM$6)*Correlations!$AB$6, 0),IF(data!$Y15&gt;0, (data!$Y15-Correlations!$AN$6)*Correlations!$AC$6,0), IF(data!$U15 &gt; 0, (data!$U15-Correlations!$AO$6)*Correlations!$AD$6, 0), IF(data!$H15&gt;0, (data!$H15-Correlations!$AP$6)*Correlations!$AE$6,0), IF(data!$Z15&gt;0, (data!$Z15-Correlations!$AQ$6)*Correlations!$AF$6, 0))</f>
        <v>-0.62475236921993282</v>
      </c>
      <c r="C15">
        <f>SUM(IF(data!$S15 &gt; 0, Correlations!$AB$6,0), IF(data!$Y15&gt;0, Correlations!$AC$6,0), IF(data!$U15 &gt; 0, Correlations!$AD$6,0),IF(data!$H15 &gt; 0, Correlations!$AE$6, 0), IF(data!$Z15 &gt; 0, Correlations!$AF$6, 0))</f>
        <v>1.6958056042365626</v>
      </c>
      <c r="D15">
        <f>B15/C15 + Correlations!$AL$6</f>
        <v>3.2931280920602974</v>
      </c>
      <c r="E15">
        <f>SUM(IF(data!$O15&gt;0,(data!$O15-Correlations!$AM$7)*Correlations!$AB$7,0),IF(data!$B15&gt;0,(data!$B15-Correlations!$AN$7)*Correlations!$AC$7,0),IF(data!$D15&gt;0,(data!$D15-Correlations!$AO$7)*Correlations!$AD$7,0),IF(data!$R15&gt;0,(data!$R15-Correlations!$AP$7)*Correlations!$AE$7,0),IF(data!$J15&gt;0,(data!$J15-Correlations!$AQ$7)*Correlations!$AF$7,0))</f>
        <v>-0.56644599654297356</v>
      </c>
      <c r="F15">
        <f>SUM(IF(data!$O15&gt;0, Correlations!$AB$7, 0), IF(data!$B15&gt;0, Correlations!$AC$7, 0), IF(data!$D15&gt;0, Correlations!$AD$7, 0), IF(data!$R15 &gt;0, Correlations!$AE$7, 0), IF(data!$J15 &gt; 0, Correlations!$AF$7, 0))</f>
        <v>0.92619849726284076</v>
      </c>
      <c r="G15">
        <f>E15/F15+Correlations!$AL$7</f>
        <v>3.0550850259957198</v>
      </c>
    </row>
    <row r="16" spans="1:7">
      <c r="A16" t="s">
        <v>14</v>
      </c>
      <c r="B16">
        <f>SUM(IF(data!$S16&gt;0, (data!$S16-Correlations!$AM$6)*Correlations!$AB$6, 0),IF(data!$Y16&gt;0, (data!$Y16-Correlations!$AN$6)*Correlations!$AC$6,0), IF(data!$U16 &gt; 0, (data!$U16-Correlations!$AO$6)*Correlations!$AD$6, 0), IF(data!$H16&gt;0, (data!$H16-Correlations!$AP$6)*Correlations!$AE$6,0), IF(data!$Z16&gt;0, (data!$Z16-Correlations!$AQ$6)*Correlations!$AF$6, 0))</f>
        <v>1.5587235485234217</v>
      </c>
      <c r="C16">
        <f>SUM(IF(data!$S16 &gt; 0, Correlations!$AB$6,0), IF(data!$Y16&gt;0, Correlations!$AC$6,0), IF(data!$U16 &gt; 0, Correlations!$AD$6,0),IF(data!$H16 &gt; 0, Correlations!$AE$6, 0), IF(data!$Z16 &gt; 0, Correlations!$AF$6, 0))</f>
        <v>2.1599157520014187</v>
      </c>
      <c r="D16">
        <f>B16/C16 + Correlations!$AL$6</f>
        <v>4.3831978813927215</v>
      </c>
      <c r="E16">
        <f>SUM(IF(data!$O16&gt;0,(data!$O16-Correlations!$AM$7)*Correlations!$AB$7,0),IF(data!$B16&gt;0,(data!$B16-Correlations!$AN$7)*Correlations!$AC$7,0),IF(data!$D16&gt;0,(data!$D16-Correlations!$AO$7)*Correlations!$AD$7,0),IF(data!$R16&gt;0,(data!$R16-Correlations!$AP$7)*Correlations!$AE$7,0),IF(data!$J16&gt;0,(data!$J16-Correlations!$AQ$7)*Correlations!$AF$7,0))</f>
        <v>0.11089737251440947</v>
      </c>
      <c r="F16">
        <f>SUM(IF(data!$O16&gt;0, Correlations!$AB$7, 0), IF(data!$B16&gt;0, Correlations!$AC$7, 0), IF(data!$D16&gt;0, Correlations!$AD$7, 0), IF(data!$R16 &gt;0, Correlations!$AE$7, 0), IF(data!$J16 &gt; 0, Correlations!$AF$7, 0))</f>
        <v>0.38713264586848378</v>
      </c>
      <c r="G16">
        <f>E16/F16+Correlations!$AL$7</f>
        <v>3.953125</v>
      </c>
    </row>
    <row r="17" spans="1:7">
      <c r="A17" t="s">
        <v>15</v>
      </c>
      <c r="B17">
        <f>SUM(IF(data!$S17&gt;0, (data!$S17-Correlations!$AM$6)*Correlations!$AB$6, 0),IF(data!$Y17&gt;0, (data!$Y17-Correlations!$AN$6)*Correlations!$AC$6,0), IF(data!$U17 &gt; 0, (data!$U17-Correlations!$AO$6)*Correlations!$AD$6, 0), IF(data!$H17&gt;0, (data!$H17-Correlations!$AP$6)*Correlations!$AE$6,0), IF(data!$Z17&gt;0, (data!$Z17-Correlations!$AQ$6)*Correlations!$AF$6, 0))</f>
        <v>1.7970651887960114</v>
      </c>
      <c r="C17">
        <f>SUM(IF(data!$S17 &gt; 0, Correlations!$AB$6,0), IF(data!$Y17&gt;0, Correlations!$AC$6,0), IF(data!$U17 &gt; 0, Correlations!$AD$6,0),IF(data!$H17 &gt; 0, Correlations!$AE$6, 0), IF(data!$Z17 &gt; 0, Correlations!$AF$6, 0))</f>
        <v>2.1599157520014187</v>
      </c>
      <c r="D17">
        <f>B17/C17 + Correlations!$AL$6</f>
        <v>4.4935455373379769</v>
      </c>
      <c r="E17">
        <f>SUM(IF(data!$O17&gt;0,(data!$O17-Correlations!$AM$7)*Correlations!$AB$7,0),IF(data!$B17&gt;0,(data!$B17-Correlations!$AN$7)*Correlations!$AC$7,0),IF(data!$D17&gt;0,(data!$D17-Correlations!$AO$7)*Correlations!$AD$7,0),IF(data!$R17&gt;0,(data!$R17-Correlations!$AP$7)*Correlations!$AE$7,0),IF(data!$J17&gt;0,(data!$J17-Correlations!$AQ$7)*Correlations!$AF$7,0))</f>
        <v>-0.75886140658152224</v>
      </c>
      <c r="F17">
        <f>SUM(IF(data!$O17&gt;0, Correlations!$AB$7, 0), IF(data!$B17&gt;0, Correlations!$AC$7, 0), IF(data!$D17&gt;0, Correlations!$AD$7, 0), IF(data!$R17 &gt;0, Correlations!$AE$7, 0), IF(data!$J17 &gt; 0, Correlations!$AF$7, 0))</f>
        <v>1.2549023691267029</v>
      </c>
      <c r="G17">
        <f>E17/F17+Correlations!$AL$7</f>
        <v>3.0619491800707808</v>
      </c>
    </row>
    <row r="18" spans="1:7">
      <c r="A18" t="s">
        <v>16</v>
      </c>
      <c r="B18">
        <f>SUM(IF(data!$S18&gt;0, (data!$S18-Correlations!$AM$6)*Correlations!$AB$6, 0),IF(data!$Y18&gt;0, (data!$Y18-Correlations!$AN$6)*Correlations!$AC$6,0), IF(data!$U18 &gt; 0, (data!$U18-Correlations!$AO$6)*Correlations!$AD$6, 0), IF(data!$H18&gt;0, (data!$H18-Correlations!$AP$6)*Correlations!$AE$6,0), IF(data!$Z18&gt;0, (data!$Z18-Correlations!$AQ$6)*Correlations!$AF$6, 0))</f>
        <v>2.0291340987836533</v>
      </c>
      <c r="C18">
        <f>SUM(IF(data!$S18 &gt; 0, Correlations!$AB$6,0), IF(data!$Y18&gt;0, Correlations!$AC$6,0), IF(data!$U18 &gt; 0, Correlations!$AD$6,0),IF(data!$H18 &gt; 0, Correlations!$AE$6, 0), IF(data!$Z18 &gt; 0, Correlations!$AF$6, 0))</f>
        <v>2.1599157520014187</v>
      </c>
      <c r="D18">
        <f>B18/C18 + Correlations!$AL$6</f>
        <v>4.6009890382118428</v>
      </c>
      <c r="E18">
        <f>SUM(IF(data!$O18&gt;0,(data!$O18-Correlations!$AM$7)*Correlations!$AB$7,0),IF(data!$B18&gt;0,(data!$B18-Correlations!$AN$7)*Correlations!$AC$7,0),IF(data!$D18&gt;0,(data!$D18-Correlations!$AO$7)*Correlations!$AD$7,0),IF(data!$R18&gt;0,(data!$R18-Correlations!$AP$7)*Correlations!$AE$7,0),IF(data!$J18&gt;0,(data!$J18-Correlations!$AQ$7)*Correlations!$AF$7,0))</f>
        <v>0.11089737251440947</v>
      </c>
      <c r="F18">
        <f>SUM(IF(data!$O18&gt;0, Correlations!$AB$7, 0), IF(data!$B18&gt;0, Correlations!$AC$7, 0), IF(data!$D18&gt;0, Correlations!$AD$7, 0), IF(data!$R18 &gt;0, Correlations!$AE$7, 0), IF(data!$J18 &gt; 0, Correlations!$AF$7, 0))</f>
        <v>0.38713264586848378</v>
      </c>
      <c r="G18">
        <f>E18/F18+Correlations!$AL$7</f>
        <v>3.953125</v>
      </c>
    </row>
    <row r="19" spans="1:7">
      <c r="A19" t="s">
        <v>17</v>
      </c>
      <c r="B19">
        <f>SUM(IF(data!$S19&gt;0, (data!$S19-Correlations!$AM$6)*Correlations!$AB$6, 0),IF(data!$Y19&gt;0, (data!$Y19-Correlations!$AN$6)*Correlations!$AC$6,0), IF(data!$U19 &gt; 0, (data!$U19-Correlations!$AO$6)*Correlations!$AD$6, 0), IF(data!$H19&gt;0, (data!$H19-Correlations!$AP$6)*Correlations!$AE$6,0), IF(data!$Z19&gt;0, (data!$Z19-Correlations!$AQ$6)*Correlations!$AF$6, 0))</f>
        <v>-0.39070248342902603</v>
      </c>
      <c r="C19">
        <f>SUM(IF(data!$S19 &gt; 0, Correlations!$AB$6,0), IF(data!$Y19&gt;0, Correlations!$AC$6,0), IF(data!$U19 &gt; 0, Correlations!$AD$6,0),IF(data!$H19 &gt; 0, Correlations!$AE$6, 0), IF(data!$Z19 &gt; 0, Correlations!$AF$6, 0))</f>
        <v>0.43899155441463594</v>
      </c>
      <c r="D19">
        <f>B19/C19 + Correlations!$AL$6</f>
        <v>2.7715384615384613</v>
      </c>
      <c r="E19">
        <f>SUM(IF(data!$O19&gt;0,(data!$O19-Correlations!$AM$7)*Correlations!$AB$7,0),IF(data!$B19&gt;0,(data!$B19-Correlations!$AN$7)*Correlations!$AC$7,0),IF(data!$D19&gt;0,(data!$D19-Correlations!$AO$7)*Correlations!$AD$7,0),IF(data!$R19&gt;0,(data!$R19-Correlations!$AP$7)*Correlations!$AE$7,0),IF(data!$J19&gt;0,(data!$J19-Correlations!$AQ$7)*Correlations!$AF$7,0))</f>
        <v>0</v>
      </c>
      <c r="F19">
        <f>SUM(IF(data!$O19&gt;0, Correlations!$AB$7, 0), IF(data!$B19&gt;0, Correlations!$AC$7, 0), IF(data!$D19&gt;0, Correlations!$AD$7, 0), IF(data!$R19 &gt;0, Correlations!$AE$7, 0), IF(data!$J19 &gt; 0, Correlations!$AF$7, 0))</f>
        <v>0</v>
      </c>
      <c r="G19">
        <v>0</v>
      </c>
    </row>
    <row r="20" spans="1:7">
      <c r="A20" t="s">
        <v>18</v>
      </c>
      <c r="B20">
        <f>SUM(IF(data!$S20&gt;0, (data!$S20-Correlations!$AM$6)*Correlations!$AB$6, 0),IF(data!$Y20&gt;0, (data!$Y20-Correlations!$AN$6)*Correlations!$AC$6,0), IF(data!$U20 &gt; 0, (data!$U20-Correlations!$AO$6)*Correlations!$AD$6, 0), IF(data!$H20&gt;0, (data!$H20-Correlations!$AP$6)*Correlations!$AE$6,0), IF(data!$Z20&gt;0, (data!$Z20-Correlations!$AQ$6)*Correlations!$AF$6, 0))</f>
        <v>-0.2514694390995692</v>
      </c>
      <c r="C20">
        <f>SUM(IF(data!$S20 &gt; 0, Correlations!$AB$6,0), IF(data!$Y20&gt;0, Correlations!$AC$6,0), IF(data!$U20 &gt; 0, Correlations!$AD$6,0),IF(data!$H20 &gt; 0, Correlations!$AE$6, 0), IF(data!$Z20 &gt; 0, Correlations!$AF$6, 0))</f>
        <v>0.90310170217949226</v>
      </c>
      <c r="D20">
        <f>B20/C20 + Correlations!$AL$6</f>
        <v>3.3830876087799209</v>
      </c>
      <c r="E20">
        <f>SUM(IF(data!$O20&gt;0,(data!$O20-Correlations!$AM$7)*Correlations!$AB$7,0),IF(data!$B20&gt;0,(data!$B20-Correlations!$AN$7)*Correlations!$AC$7,0),IF(data!$D20&gt;0,(data!$D20-Correlations!$AO$7)*Correlations!$AD$7,0),IF(data!$R20&gt;0,(data!$R20-Correlations!$AP$7)*Correlations!$AE$7,0),IF(data!$J20&gt;0,(data!$J20-Correlations!$AQ$7)*Correlations!$AF$7,0))</f>
        <v>0.57373630190945224</v>
      </c>
      <c r="F20">
        <f>SUM(IF(data!$O20&gt;0, Correlations!$AB$7, 0), IF(data!$B20&gt;0, Correlations!$AC$7, 0), IF(data!$D20&gt;0, Correlations!$AD$7, 0), IF(data!$R20 &gt;0, Correlations!$AE$7, 0), IF(data!$J20 &gt; 0, Correlations!$AF$7, 0))</f>
        <v>1.3256349261500662</v>
      </c>
      <c r="G20">
        <f>E20/F20+Correlations!$AL$7</f>
        <v>4.0994678026292712</v>
      </c>
    </row>
    <row r="21" spans="1:7">
      <c r="A21" t="s">
        <v>19</v>
      </c>
      <c r="B21">
        <f>SUM(IF(data!$S21&gt;0, (data!$S21-Correlations!$AM$6)*Correlations!$AB$6, 0),IF(data!$Y21&gt;0, (data!$Y21-Correlations!$AN$6)*Correlations!$AC$6,0), IF(data!$U21 &gt; 0, (data!$U21-Correlations!$AO$6)*Correlations!$AD$6, 0), IF(data!$H21&gt;0, (data!$H21-Correlations!$AP$6)*Correlations!$AE$6,0), IF(data!$Z21&gt;0, (data!$Z21-Correlations!$AQ$6)*Correlations!$AF$6, 0))</f>
        <v>0.95538035642910857</v>
      </c>
      <c r="C21">
        <f>SUM(IF(data!$S21 &gt; 0, Correlations!$AB$6,0), IF(data!$Y21&gt;0, Correlations!$AC$6,0), IF(data!$U21 &gt; 0, Correlations!$AD$6,0),IF(data!$H21 &gt; 0, Correlations!$AE$6, 0), IF(data!$Z21 &gt; 0, Correlations!$AF$6, 0))</f>
        <v>1.6958056042365626</v>
      </c>
      <c r="D21">
        <f>B21/C21 + Correlations!$AL$6</f>
        <v>4.2249169254628169</v>
      </c>
      <c r="E21">
        <f>SUM(IF(data!$O21&gt;0,(data!$O21-Correlations!$AM$7)*Correlations!$AB$7,0),IF(data!$B21&gt;0,(data!$B21-Correlations!$AN$7)*Correlations!$AC$7,0),IF(data!$D21&gt;0,(data!$D21-Correlations!$AO$7)*Correlations!$AD$7,0),IF(data!$R21&gt;0,(data!$R21-Correlations!$AP$7)*Correlations!$AE$7,0),IF(data!$J21&gt;0,(data!$J21-Correlations!$AQ$7)*Correlations!$AF$7,0))</f>
        <v>-1.0231467745594032</v>
      </c>
      <c r="F21">
        <f>SUM(IF(data!$O21&gt;0, Correlations!$AB$7, 0), IF(data!$B21&gt;0, Correlations!$AC$7, 0), IF(data!$D21&gt;0, Correlations!$AD$7, 0), IF(data!$R21 &gt;0, Correlations!$AE$7, 0), IF(data!$J21 &gt; 0, Correlations!$AF$7, 0))</f>
        <v>0.86766924805126999</v>
      </c>
      <c r="G21">
        <f>E21/F21+Correlations!$AL$7</f>
        <v>2.4874768119411179</v>
      </c>
    </row>
    <row r="22" spans="1:7">
      <c r="A22" t="s">
        <v>20</v>
      </c>
      <c r="B22">
        <f>SUM(IF(data!$S22&gt;0, (data!$S22-Correlations!$AM$6)*Correlations!$AB$6, 0),IF(data!$Y22&gt;0, (data!$Y22-Correlations!$AN$6)*Correlations!$AC$6,0), IF(data!$U22 &gt; 0, (data!$U22-Correlations!$AO$6)*Correlations!$AD$6, 0), IF(data!$H22&gt;0, (data!$H22-Correlations!$AP$6)*Correlations!$AE$6,0), IF(data!$Z22&gt;0, (data!$Z22-Correlations!$AQ$6)*Correlations!$AF$6, 0))</f>
        <v>0.21509494810244068</v>
      </c>
      <c r="C22">
        <f>SUM(IF(data!$S22 &gt; 0, Correlations!$AB$6,0), IF(data!$Y22&gt;0, Correlations!$AC$6,0), IF(data!$U22 &gt; 0, Correlations!$AD$6,0),IF(data!$H22 &gt; 0, Correlations!$AE$6, 0), IF(data!$Z22 &gt; 0, Correlations!$AF$6, 0))</f>
        <v>2.1599157520014187</v>
      </c>
      <c r="D22">
        <f>B22/C22 + Correlations!$AL$6</f>
        <v>3.7611233402093678</v>
      </c>
      <c r="E22">
        <f>SUM(IF(data!$O22&gt;0,(data!$O22-Correlations!$AM$7)*Correlations!$AB$7,0),IF(data!$B22&gt;0,(data!$B22-Correlations!$AN$7)*Correlations!$AC$7,0),IF(data!$D22&gt;0,(data!$D22-Correlations!$AO$7)*Correlations!$AD$7,0),IF(data!$R22&gt;0,(data!$R22-Correlations!$AP$7)*Correlations!$AE$7,0),IF(data!$J22&gt;0,(data!$J22-Correlations!$AQ$7)*Correlations!$AF$7,0))</f>
        <v>-8.2668950419832424E-2</v>
      </c>
      <c r="F22">
        <f>SUM(IF(data!$O22&gt;0, Correlations!$AB$7, 0), IF(data!$B22&gt;0, Correlations!$AC$7, 0), IF(data!$D22&gt;0, Correlations!$AD$7, 0), IF(data!$R22 &gt;0, Correlations!$AE$7, 0), IF(data!$J22 &gt; 0, Correlations!$AF$7, 0))</f>
        <v>0.38713264586848378</v>
      </c>
      <c r="G22">
        <f>E22/F22+Correlations!$AL$7</f>
        <v>3.453125</v>
      </c>
    </row>
    <row r="23" spans="1:7">
      <c r="A23" t="s">
        <v>21</v>
      </c>
      <c r="B23">
        <f>SUM(IF(data!$S23&gt;0, (data!$S23-Correlations!$AM$6)*Correlations!$AB$6, 0),IF(data!$Y23&gt;0, (data!$Y23-Correlations!$AN$6)*Correlations!$AC$6,0), IF(data!$U23 &gt; 0, (data!$U23-Correlations!$AO$6)*Correlations!$AD$6, 0), IF(data!$H23&gt;0, (data!$H23-Correlations!$AP$6)*Correlations!$AE$6,0), IF(data!$Z23&gt;0, (data!$Z23-Correlations!$AQ$6)*Correlations!$AF$6, 0))</f>
        <v>2.1031788619101359</v>
      </c>
      <c r="C23">
        <f>SUM(IF(data!$S23 &gt; 0, Correlations!$AB$6,0), IF(data!$Y23&gt;0, Correlations!$AC$6,0), IF(data!$U23 &gt; 0, Correlations!$AD$6,0),IF(data!$H23 &gt; 0, Correlations!$AE$6, 0), IF(data!$Z23 &gt; 0, Correlations!$AF$6, 0))</f>
        <v>1.7596412477476022</v>
      </c>
      <c r="D23">
        <f>B23/C23 + Correlations!$AL$6</f>
        <v>4.8567700830989775</v>
      </c>
      <c r="E23">
        <f>SUM(IF(data!$O23&gt;0,(data!$O23-Correlations!$AM$7)*Correlations!$AB$7,0),IF(data!$B23&gt;0,(data!$B23-Correlations!$AN$7)*Correlations!$AC$7,0),IF(data!$D23&gt;0,(data!$D23-Correlations!$AO$7)*Correlations!$AD$7,0),IF(data!$R23&gt;0,(data!$R23-Correlations!$AP$7)*Correlations!$AE$7,0),IF(data!$J23&gt;0,(data!$J23-Correlations!$AQ$7)*Correlations!$AF$7,0))</f>
        <v>1.5035693378112509</v>
      </c>
      <c r="F23">
        <f>SUM(IF(data!$O23&gt;0, Correlations!$AB$7, 0), IF(data!$B23&gt;0, Correlations!$AC$7, 0), IF(data!$D23&gt;0, Correlations!$AD$7, 0), IF(data!$R23 &gt;0, Correlations!$AE$7, 0), IF(data!$J23 &gt; 0, Correlations!$AF$7, 0))</f>
        <v>1.8061715283328525</v>
      </c>
      <c r="G23">
        <f>E23/F23+Correlations!$AL$7</f>
        <v>4.4991287635523856</v>
      </c>
    </row>
    <row r="24" spans="1:7">
      <c r="A24" t="s">
        <v>22</v>
      </c>
      <c r="B24">
        <f>SUM(IF(data!$S24&gt;0, (data!$S24-Correlations!$AM$6)*Correlations!$AB$6, 0),IF(data!$Y24&gt;0, (data!$Y24-Correlations!$AN$6)*Correlations!$AC$6,0), IF(data!$U24 &gt; 0, (data!$U24-Correlations!$AO$6)*Correlations!$AD$6, 0), IF(data!$H24&gt;0, (data!$H24-Correlations!$AP$6)*Correlations!$AE$6,0), IF(data!$Z24&gt;0, (data!$Z24-Correlations!$AQ$6)*Correlations!$AF$6, 0))</f>
        <v>-0.19620350899963301</v>
      </c>
      <c r="C24">
        <f>SUM(IF(data!$S24 &gt; 0, Correlations!$AB$6,0), IF(data!$Y24&gt;0, Correlations!$AC$6,0), IF(data!$U24 &gt; 0, Correlations!$AD$6,0),IF(data!$H24 &gt; 0, Correlations!$AE$6, 0), IF(data!$Z24 &gt; 0, Correlations!$AF$6, 0))</f>
        <v>2.1599157520014187</v>
      </c>
      <c r="D24">
        <f>B24/C24 + Correlations!$AL$6</f>
        <v>3.5706999606303462</v>
      </c>
      <c r="E24">
        <f>SUM(IF(data!$O24&gt;0,(data!$O24-Correlations!$AM$7)*Correlations!$AB$7,0),IF(data!$B24&gt;0,(data!$B24-Correlations!$AN$7)*Correlations!$AC$7,0),IF(data!$D24&gt;0,(data!$D24-Correlations!$AO$7)*Correlations!$AD$7,0),IF(data!$R24&gt;0,(data!$R24-Correlations!$AP$7)*Correlations!$AE$7,0),IF(data!$J24&gt;0,(data!$J24-Correlations!$AQ$7)*Correlations!$AF$7,0))</f>
        <v>0.81716262967548103</v>
      </c>
      <c r="F24">
        <f>SUM(IF(data!$O24&gt;0, Correlations!$AB$7, 0), IF(data!$B24&gt;0, Correlations!$AC$7, 0), IF(data!$D24&gt;0, Correlations!$AD$7, 0), IF(data!$R24 &gt;0, Correlations!$AE$7, 0), IF(data!$J24 &gt; 0, Correlations!$AF$7, 0))</f>
        <v>1.8061715283328525</v>
      </c>
      <c r="G24">
        <f>E24/F24+Correlations!$AL$7</f>
        <v>4.1190946984769923</v>
      </c>
    </row>
    <row r="25" spans="1:7">
      <c r="A25" t="s">
        <v>23</v>
      </c>
      <c r="B25">
        <f>SUM(IF(data!$S25&gt;0, (data!$S25-Correlations!$AM$6)*Correlations!$AB$6, 0),IF(data!$Y25&gt;0, (data!$Y25-Correlations!$AN$6)*Correlations!$AC$6,0), IF(data!$U25 &gt; 0, (data!$U25-Correlations!$AO$6)*Correlations!$AD$6, 0), IF(data!$H25&gt;0, (data!$H25-Correlations!$AP$6)*Correlations!$AE$6,0), IF(data!$Z25&gt;0, (data!$Z25-Correlations!$AQ$6)*Correlations!$AF$6, 0))</f>
        <v>0.46177116060718293</v>
      </c>
      <c r="C25">
        <f>SUM(IF(data!$S25 &gt; 0, Correlations!$AB$6,0), IF(data!$Y25&gt;0, Correlations!$AC$6,0), IF(data!$U25 &gt; 0, Correlations!$AD$6,0),IF(data!$H25 &gt; 0, Correlations!$AE$6, 0), IF(data!$Z25 &gt; 0, Correlations!$AF$6, 0))</f>
        <v>1.7596412477476022</v>
      </c>
      <c r="D25">
        <f>B25/C25 + Correlations!$AL$6</f>
        <v>3.9239619306394871</v>
      </c>
      <c r="E25">
        <f>SUM(IF(data!$O25&gt;0,(data!$O25-Correlations!$AM$7)*Correlations!$AB$7,0),IF(data!$B25&gt;0,(data!$B25-Correlations!$AN$7)*Correlations!$AC$7,0),IF(data!$D25&gt;0,(data!$D25-Correlations!$AO$7)*Correlations!$AD$7,0),IF(data!$R25&gt;0,(data!$R25-Correlations!$AP$7)*Correlations!$AE$7,0),IF(data!$J25&gt;0,(data!$J25-Correlations!$AQ$7)*Correlations!$AF$7,0))</f>
        <v>-0.76861288672203787</v>
      </c>
      <c r="F25">
        <f>SUM(IF(data!$O25&gt;0, Correlations!$AB$7, 0), IF(data!$B25&gt;0, Correlations!$AC$7, 0), IF(data!$D25&gt;0, Correlations!$AD$7, 0), IF(data!$R25 &gt;0, Correlations!$AE$7, 0), IF(data!$J25 &gt; 0, Correlations!$AF$7, 0))</f>
        <v>1.2671056769384954</v>
      </c>
      <c r="G25">
        <f>E25/F25+Correlations!$AL$7</f>
        <v>3.0600772552932489</v>
      </c>
    </row>
    <row r="26" spans="1:7">
      <c r="A26" t="s">
        <v>24</v>
      </c>
      <c r="B26">
        <f>SUM(IF(data!$S26&gt;0, (data!$S26-Correlations!$AM$6)*Correlations!$AB$6, 0),IF(data!$Y26&gt;0, (data!$Y26-Correlations!$AN$6)*Correlations!$AC$6,0), IF(data!$U26 &gt; 0, (data!$U26-Correlations!$AO$6)*Correlations!$AD$6, 0), IF(data!$H26&gt;0, (data!$H26-Correlations!$AP$6)*Correlations!$AE$6,0), IF(data!$Z26&gt;0, (data!$Z26-Correlations!$AQ$6)*Correlations!$AF$6, 0))</f>
        <v>-8.1953242766935608E-3</v>
      </c>
      <c r="C26">
        <f>SUM(IF(data!$S26 &gt; 0, Correlations!$AB$6,0), IF(data!$Y26&gt;0, Correlations!$AC$6,0), IF(data!$U26 &gt; 0, Correlations!$AD$6,0),IF(data!$H26 &gt; 0, Correlations!$AE$6, 0), IF(data!$Z26 &gt; 0, Correlations!$AF$6, 0))</f>
        <v>1.2955310999827461</v>
      </c>
      <c r="D26">
        <f>B26/C26 + Correlations!$AL$6</f>
        <v>3.6552126201311785</v>
      </c>
      <c r="E26">
        <f>SUM(IF(data!$O26&gt;0,(data!$O26-Correlations!$AM$7)*Correlations!$AB$7,0),IF(data!$B26&gt;0,(data!$B26-Correlations!$AN$7)*Correlations!$AC$7,0),IF(data!$D26&gt;0,(data!$D26-Correlations!$AO$7)*Correlations!$AD$7,0),IF(data!$R26&gt;0,(data!$R26-Correlations!$AP$7)*Correlations!$AE$7,0),IF(data!$J26&gt;0,(data!$J26-Correlations!$AQ$7)*Correlations!$AF$7,0))</f>
        <v>-1.14103149074713</v>
      </c>
      <c r="F26">
        <f>SUM(IF(data!$O26&gt;0, Correlations!$AB$7, 0), IF(data!$B26&gt;0, Correlations!$AC$7, 0), IF(data!$D26&gt;0, Correlations!$AD$7, 0), IF(data!$R26 &gt;0, Correlations!$AE$7, 0), IF(data!$J26 &gt; 0, Correlations!$AF$7, 0))</f>
        <v>1.7939682205210601</v>
      </c>
      <c r="G26">
        <f>E26/F26+Correlations!$AL$7</f>
        <v>3.0306289277062093</v>
      </c>
    </row>
    <row r="27" spans="1:7">
      <c r="A27" t="s">
        <v>25</v>
      </c>
      <c r="B27">
        <f>SUM(IF(data!$S27&gt;0, (data!$S27-Correlations!$AM$6)*Correlations!$AB$6, 0),IF(data!$Y27&gt;0, (data!$Y27-Correlations!$AN$6)*Correlations!$AC$6,0), IF(data!$U27 &gt; 0, (data!$U27-Correlations!$AO$6)*Correlations!$AD$6, 0), IF(data!$H27&gt;0, (data!$H27-Correlations!$AP$6)*Correlations!$AE$6,0), IF(data!$Z27&gt;0, (data!$Z27-Correlations!$AQ$6)*Correlations!$AF$6, 0))</f>
        <v>1.0878196545868877</v>
      </c>
      <c r="C27">
        <f>SUM(IF(data!$S27 &gt; 0, Correlations!$AB$6,0), IF(data!$Y27&gt;0, Correlations!$AC$6,0), IF(data!$U27 &gt; 0, Correlations!$AD$6,0),IF(data!$H27 &gt; 0, Correlations!$AE$6, 0), IF(data!$Z27 &gt; 0, Correlations!$AF$6, 0))</f>
        <v>1.3797849827246718</v>
      </c>
      <c r="D27">
        <f>B27/C27 + Correlations!$AL$6</f>
        <v>4.4499364135431003</v>
      </c>
      <c r="E27">
        <f>SUM(IF(data!$O27&gt;0,(data!$O27-Correlations!$AM$7)*Correlations!$AB$7,0),IF(data!$B27&gt;0,(data!$B27-Correlations!$AN$7)*Correlations!$AC$7,0),IF(data!$D27&gt;0,(data!$D27-Correlations!$AO$7)*Correlations!$AD$7,0),IF(data!$R27&gt;0,(data!$R27-Correlations!$AP$7)*Correlations!$AE$7,0),IF(data!$J27&gt;0,(data!$J27-Correlations!$AQ$7)*Correlations!$AF$7,0))</f>
        <v>0.73852374660159215</v>
      </c>
      <c r="F27">
        <f>SUM(IF(data!$O27&gt;0, Correlations!$AB$7, 0), IF(data!$B27&gt;0, Correlations!$AC$7, 0), IF(data!$D27&gt;0, Correlations!$AD$7, 0), IF(data!$R27 &gt;0, Correlations!$AE$7, 0), IF(data!$J27 &gt; 0, Correlations!$AF$7, 0))</f>
        <v>0.93850228028158234</v>
      </c>
      <c r="G27">
        <f>E27/F27+Correlations!$AL$7</f>
        <v>4.4535840371604394</v>
      </c>
    </row>
    <row r="28" spans="1:7">
      <c r="A28" t="s">
        <v>26</v>
      </c>
      <c r="B28">
        <f>SUM(IF(data!$S28&gt;0, (data!$S28-Correlations!$AM$6)*Correlations!$AB$6, 0),IF(data!$Y28&gt;0, (data!$Y28-Correlations!$AN$6)*Correlations!$AC$6,0), IF(data!$U28 &gt; 0, (data!$U28-Correlations!$AO$6)*Correlations!$AD$6, 0), IF(data!$H28&gt;0, (data!$H28-Correlations!$AP$6)*Correlations!$AE$6,0), IF(data!$Z28&gt;0, (data!$Z28-Correlations!$AQ$6)*Correlations!$AF$6, 0))</f>
        <v>0.15750883864280124</v>
      </c>
      <c r="C28">
        <f>SUM(IF(data!$S28 &gt; 0, Correlations!$AB$6,0), IF(data!$Y28&gt;0, Correlations!$AC$6,0), IF(data!$U28 &gt; 0, Correlations!$AD$6,0),IF(data!$H28 &gt; 0, Correlations!$AE$6, 0), IF(data!$Z28 &gt; 0, Correlations!$AF$6, 0))</f>
        <v>2.1599157520014187</v>
      </c>
      <c r="D28">
        <f>B28/C28 + Correlations!$AL$6</f>
        <v>3.7344620644599416</v>
      </c>
      <c r="E28">
        <f>SUM(IF(data!$O28&gt;0,(data!$O28-Correlations!$AM$7)*Correlations!$AB$7,0),IF(data!$B28&gt;0,(data!$B28-Correlations!$AN$7)*Correlations!$AC$7,0),IF(data!$D28&gt;0,(data!$D28-Correlations!$AO$7)*Correlations!$AD$7,0),IF(data!$R28&gt;0,(data!$R28-Correlations!$AP$7)*Correlations!$AE$7,0),IF(data!$J28&gt;0,(data!$J28-Correlations!$AQ$7)*Correlations!$AF$7,0))</f>
        <v>0.11089737251440947</v>
      </c>
      <c r="F28">
        <f>SUM(IF(data!$O28&gt;0, Correlations!$AB$7, 0), IF(data!$B28&gt;0, Correlations!$AC$7, 0), IF(data!$D28&gt;0, Correlations!$AD$7, 0), IF(data!$R28 &gt;0, Correlations!$AE$7, 0), IF(data!$J28 &gt; 0, Correlations!$AF$7, 0))</f>
        <v>0.38713264586848378</v>
      </c>
      <c r="G28">
        <f>E28/F28+Correlations!$AL$7</f>
        <v>3.953125</v>
      </c>
    </row>
    <row r="29" spans="1:7">
      <c r="A29" t="s">
        <v>27</v>
      </c>
      <c r="B29">
        <f>SUM(IF(data!$S29&gt;0, (data!$S29-Correlations!$AM$6)*Correlations!$AB$6, 0),IF(data!$Y29&gt;0, (data!$Y29-Correlations!$AN$6)*Correlations!$AC$6,0), IF(data!$U29 &gt; 0, (data!$U29-Correlations!$AO$6)*Correlations!$AD$6, 0), IF(data!$H29&gt;0, (data!$H29-Correlations!$AP$6)*Correlations!$AE$6,0), IF(data!$Z29&gt;0, (data!$Z29-Correlations!$AQ$6)*Correlations!$AF$6, 0))</f>
        <v>1.070712758045189</v>
      </c>
      <c r="C29">
        <f>SUM(IF(data!$S29 &gt; 0, Correlations!$AB$6,0), IF(data!$Y29&gt;0, Correlations!$AC$6,0), IF(data!$U29 &gt; 0, Correlations!$AD$6,0),IF(data!$H29 &gt; 0, Correlations!$AE$6, 0), IF(data!$Z29 &gt; 0, Correlations!$AF$6, 0))</f>
        <v>1.6832324714562392</v>
      </c>
      <c r="D29">
        <f>B29/C29 + Correlations!$AL$6</f>
        <v>4.2976435606272805</v>
      </c>
      <c r="E29">
        <f>SUM(IF(data!$O29&gt;0,(data!$O29-Correlations!$AM$7)*Correlations!$AB$7,0),IF(data!$B29&gt;0,(data!$B29-Correlations!$AN$7)*Correlations!$AC$7,0),IF(data!$D29&gt;0,(data!$D29-Correlations!$AO$7)*Correlations!$AD$7,0),IF(data!$R29&gt;0,(data!$R29-Correlations!$AP$7)*Correlations!$AE$7,0),IF(data!$J29&gt;0,(data!$J29-Correlations!$AQ$7)*Correlations!$AF$7,0))</f>
        <v>0.62928542641704577</v>
      </c>
      <c r="F29">
        <f>SUM(IF(data!$O29&gt;0, Correlations!$AB$7, 0), IF(data!$B29&gt;0, Correlations!$AC$7, 0), IF(data!$D29&gt;0, Correlations!$AD$7, 0), IF(data!$R29 &gt;0, Correlations!$AE$7, 0), IF(data!$J29 &gt; 0, Correlations!$AF$7, 0))</f>
        <v>0.92619849726284076</v>
      </c>
      <c r="G29">
        <f>E29/F29+Correlations!$AL$7</f>
        <v>4.3460949191165996</v>
      </c>
    </row>
    <row r="30" spans="1:7">
      <c r="A30" t="s">
        <v>28</v>
      </c>
      <c r="B30">
        <f>SUM(IF(data!$S30&gt;0, (data!$S30-Correlations!$AM$6)*Correlations!$AB$6, 0),IF(data!$Y30&gt;0, (data!$Y30-Correlations!$AN$6)*Correlations!$AC$6,0), IF(data!$U30 &gt; 0, (data!$U30-Correlations!$AO$6)*Correlations!$AD$6, 0), IF(data!$H30&gt;0, (data!$H30-Correlations!$AP$6)*Correlations!$AE$6,0), IF(data!$Z30&gt;0, (data!$Z30-Correlations!$AQ$6)*Correlations!$AF$6, 0))</f>
        <v>-0.17120670622170808</v>
      </c>
      <c r="C30">
        <f>SUM(IF(data!$S30 &gt; 0, Correlations!$AB$6,0), IF(data!$Y30&gt;0, Correlations!$AC$6,0), IF(data!$U30 &gt; 0, Correlations!$AD$6,0),IF(data!$H30 &gt; 0, Correlations!$AE$6, 0), IF(data!$Z30 &gt; 0, Correlations!$AF$6, 0))</f>
        <v>0.43899155441463594</v>
      </c>
      <c r="D30">
        <f>B30/C30 + Correlations!$AL$6</f>
        <v>3.2715384615384613</v>
      </c>
      <c r="E30">
        <f>SUM(IF(data!$O30&gt;0,(data!$O30-Correlations!$AM$7)*Correlations!$AB$7,0),IF(data!$B30&gt;0,(data!$B30-Correlations!$AN$7)*Correlations!$AC$7,0),IF(data!$D30&gt;0,(data!$D30-Correlations!$AO$7)*Correlations!$AD$7,0),IF(data!$R30&gt;0,(data!$R30-Correlations!$AP$7)*Correlations!$AE$7,0),IF(data!$J30&gt;0,(data!$J30-Correlations!$AQ$7)*Correlations!$AF$7,0))</f>
        <v>0</v>
      </c>
      <c r="F30">
        <f>SUM(IF(data!$O30&gt;0, Correlations!$AB$7, 0), IF(data!$B30&gt;0, Correlations!$AC$7, 0), IF(data!$D30&gt;0, Correlations!$AD$7, 0), IF(data!$R30 &gt;0, Correlations!$AE$7, 0), IF(data!$J30 &gt; 0, Correlations!$AF$7, 0))</f>
        <v>0</v>
      </c>
      <c r="G30">
        <v>0</v>
      </c>
    </row>
    <row r="31" spans="1:7">
      <c r="A31" t="s">
        <v>29</v>
      </c>
      <c r="B31">
        <f>SUM(IF(data!$S31&gt;0, (data!$S31-Correlations!$AM$6)*Correlations!$AB$6, 0),IF(data!$Y31&gt;0, (data!$Y31-Correlations!$AN$6)*Correlations!$AC$6,0), IF(data!$U31 &gt; 0, (data!$U31-Correlations!$AO$6)*Correlations!$AD$6, 0), IF(data!$H31&gt;0, (data!$H31-Correlations!$AP$6)*Correlations!$AE$6,0), IF(data!$Z31&gt;0, (data!$Z31-Correlations!$AQ$6)*Correlations!$AF$6, 0))</f>
        <v>-0.7893514175837163</v>
      </c>
      <c r="C31">
        <f>SUM(IF(data!$S31 &gt; 0, Correlations!$AB$6,0), IF(data!$Y31&gt;0, Correlations!$AC$6,0), IF(data!$U31 &gt; 0, Correlations!$AD$6,0),IF(data!$H31 &gt; 0, Correlations!$AE$6, 0), IF(data!$Z31 &gt; 0, Correlations!$AF$6, 0))</f>
        <v>1.2955310999827461</v>
      </c>
      <c r="D31">
        <f>B31/C31 + Correlations!$AL$6</f>
        <v>3.0522505659455041</v>
      </c>
      <c r="E31">
        <f>SUM(IF(data!$O31&gt;0,(data!$O31-Correlations!$AM$7)*Correlations!$AB$7,0),IF(data!$B31&gt;0,(data!$B31-Correlations!$AN$7)*Correlations!$AC$7,0),IF(data!$D31&gt;0,(data!$D31-Correlations!$AO$7)*Correlations!$AD$7,0),IF(data!$R31&gt;0,(data!$R31-Correlations!$AP$7)*Correlations!$AE$7,0),IF(data!$J31&gt;0,(data!$J31-Correlations!$AQ$7)*Correlations!$AF$7,0))</f>
        <v>-5.6099580655118553E-2</v>
      </c>
      <c r="F31">
        <f>SUM(IF(data!$O31&gt;0, Correlations!$AB$7, 0), IF(data!$B31&gt;0, Correlations!$AC$7, 0), IF(data!$D31&gt;0, Correlations!$AD$7, 0), IF(data!$R31 &gt;0, Correlations!$AE$7, 0), IF(data!$J31 &gt; 0, Correlations!$AF$7, 0))</f>
        <v>0.78656907475570914</v>
      </c>
      <c r="G31">
        <f>E31/F31+Correlations!$AL$7</f>
        <v>3.5953447923957489</v>
      </c>
    </row>
    <row r="32" spans="1:7">
      <c r="A32" t="s">
        <v>30</v>
      </c>
      <c r="B32">
        <f>SUM(IF(data!$S32&gt;0, (data!$S32-Correlations!$AM$6)*Correlations!$AB$6, 0),IF(data!$Y32&gt;0, (data!$Y32-Correlations!$AN$6)*Correlations!$AC$6,0), IF(data!$U32 &gt; 0, (data!$U32-Correlations!$AO$6)*Correlations!$AD$6, 0), IF(data!$H32&gt;0, (data!$H32-Correlations!$AP$6)*Correlations!$AE$6,0), IF(data!$Z32&gt;0, (data!$Z32-Correlations!$AQ$6)*Correlations!$AF$6, 0))</f>
        <v>0.94288965639278177</v>
      </c>
      <c r="C32">
        <f>SUM(IF(data!$S32 &gt; 0, Correlations!$AB$6,0), IF(data!$Y32&gt;0, Correlations!$AC$6,0), IF(data!$U32 &gt; 0, Correlations!$AD$6,0),IF(data!$H32 &gt; 0, Correlations!$AE$6, 0), IF(data!$Z32 &gt; 0, Correlations!$AF$6, 0))</f>
        <v>1.7596412477476022</v>
      </c>
      <c r="D32">
        <f>B32/C32 + Correlations!$AL$6</f>
        <v>4.197380445010781</v>
      </c>
      <c r="E32">
        <f>SUM(IF(data!$O32&gt;0,(data!$O32-Correlations!$AM$7)*Correlations!$AB$7,0),IF(data!$B32&gt;0,(data!$B32-Correlations!$AN$7)*Correlations!$AC$7,0),IF(data!$D32&gt;0,(data!$D32-Correlations!$AO$7)*Correlations!$AD$7,0),IF(data!$R32&gt;0,(data!$R32-Correlations!$AP$7)*Correlations!$AE$7,0),IF(data!$J32&gt;0,(data!$J32-Correlations!$AQ$7)*Correlations!$AF$7,0))</f>
        <v>0.96450348641689365</v>
      </c>
      <c r="F32">
        <f>SUM(IF(data!$O32&gt;0, Correlations!$AB$7, 0), IF(data!$B32&gt;0, Correlations!$AC$7, 0), IF(data!$D32&gt;0, Correlations!$AD$7, 0), IF(data!$R32 &gt;0, Correlations!$AE$7, 0), IF(data!$J32 &gt; 0, Correlations!$AF$7, 0))</f>
        <v>1.8061715283328525</v>
      </c>
      <c r="G32">
        <f>E32/F32+Correlations!$AL$7</f>
        <v>4.2006710351815206</v>
      </c>
    </row>
    <row r="33" spans="1:7">
      <c r="A33" t="s">
        <v>31</v>
      </c>
      <c r="B33">
        <f>SUM(IF(data!$S33&gt;0, (data!$S33-Correlations!$AM$6)*Correlations!$AB$6, 0),IF(data!$Y33&gt;0, (data!$Y33-Correlations!$AN$6)*Correlations!$AC$6,0), IF(data!$U33 &gt; 0, (data!$U33-Correlations!$AO$6)*Correlations!$AD$6, 0), IF(data!$H33&gt;0, (data!$H33-Correlations!$AP$6)*Correlations!$AE$6,0), IF(data!$Z33&gt;0, (data!$Z33-Correlations!$AQ$6)*Correlations!$AF$6, 0))</f>
        <v>0.54046162977154644</v>
      </c>
      <c r="C33">
        <f>SUM(IF(data!$S33 &gt; 0, Correlations!$AB$6,0), IF(data!$Y33&gt;0, Correlations!$AC$6,0), IF(data!$U33 &gt; 0, Correlations!$AD$6,0),IF(data!$H33 &gt; 0, Correlations!$AE$6, 0), IF(data!$Z33 &gt; 0, Correlations!$AF$6, 0))</f>
        <v>2.1599157520014187</v>
      </c>
      <c r="D33">
        <f>B33/C33 + Correlations!$AL$6</f>
        <v>3.9117619386674858</v>
      </c>
      <c r="E33">
        <f>SUM(IF(data!$O33&gt;0,(data!$O33-Correlations!$AM$7)*Correlations!$AB$7,0),IF(data!$B33&gt;0,(data!$B33-Correlations!$AN$7)*Correlations!$AC$7,0),IF(data!$D33&gt;0,(data!$D33-Correlations!$AO$7)*Correlations!$AD$7,0),IF(data!$R33&gt;0,(data!$R33-Correlations!$AP$7)*Correlations!$AE$7,0),IF(data!$J33&gt;0,(data!$J33-Correlations!$AQ$7)*Correlations!$AF$7,0))</f>
        <v>0.91788392552546172</v>
      </c>
      <c r="F33">
        <f>SUM(IF(data!$O33&gt;0, Correlations!$AB$7, 0), IF(data!$B33&gt;0, Correlations!$AC$7, 0), IF(data!$D33&gt;0, Correlations!$AD$7, 0), IF(data!$R33 &gt;0, Correlations!$AE$7, 0), IF(data!$J33 &gt; 0, Correlations!$AF$7, 0))</f>
        <v>0.78656907475570914</v>
      </c>
      <c r="G33">
        <f>E33/F33+Correlations!$AL$7</f>
        <v>4.8336130353762883</v>
      </c>
    </row>
    <row r="34" spans="1:7">
      <c r="A34" t="s">
        <v>32</v>
      </c>
      <c r="B34">
        <f>SUM(IF(data!$S34&gt;0, (data!$S34-Correlations!$AM$6)*Correlations!$AB$6, 0),IF(data!$Y34&gt;0, (data!$Y34-Correlations!$AN$6)*Correlations!$AC$6,0), IF(data!$U34 &gt; 0, (data!$U34-Correlations!$AO$6)*Correlations!$AD$6, 0), IF(data!$H34&gt;0, (data!$H34-Correlations!$AP$6)*Correlations!$AE$6,0), IF(data!$Z34&gt;0, (data!$Z34-Correlations!$AQ$6)*Correlations!$AF$6, 0))</f>
        <v>0.48728062540024586</v>
      </c>
      <c r="C34">
        <f>SUM(IF(data!$S34 &gt; 0, Correlations!$AB$6,0), IF(data!$Y34&gt;0, Correlations!$AC$6,0), IF(data!$U34 &gt; 0, Correlations!$AD$6,0),IF(data!$H34 &gt; 0, Correlations!$AE$6, 0), IF(data!$Z34 &gt; 0, Correlations!$AF$6, 0))</f>
        <v>0.43899155441463594</v>
      </c>
      <c r="D34">
        <f>B34/C34 + Correlations!$AL$6</f>
        <v>4.7715384615384613</v>
      </c>
      <c r="E34">
        <f>SUM(IF(data!$O34&gt;0,(data!$O34-Correlations!$AM$7)*Correlations!$AB$7,0),IF(data!$B34&gt;0,(data!$B34-Correlations!$AN$7)*Correlations!$AC$7,0),IF(data!$D34&gt;0,(data!$D34-Correlations!$AO$7)*Correlations!$AD$7,0),IF(data!$R34&gt;0,(data!$R34-Correlations!$AP$7)*Correlations!$AE$7,0),IF(data!$J34&gt;0,(data!$J34-Correlations!$AQ$7)*Correlations!$AF$7,0))</f>
        <v>0.35975250071986731</v>
      </c>
      <c r="F34">
        <f>SUM(IF(data!$O34&gt;0, Correlations!$AB$7, 0), IF(data!$B34&gt;0, Correlations!$AC$7, 0), IF(data!$D34&gt;0, Correlations!$AD$7, 0), IF(data!$R34 &gt;0, Correlations!$AE$7, 0), IF(data!$J34 &gt; 0, Correlations!$AF$7, 0))</f>
        <v>0.92619849726284076</v>
      </c>
      <c r="G34">
        <f>E34/F34+Correlations!$AL$7</f>
        <v>4.0550850259957194</v>
      </c>
    </row>
    <row r="35" spans="1:7">
      <c r="A35" t="s">
        <v>33</v>
      </c>
      <c r="B35">
        <f>SUM(IF(data!$S35&gt;0, (data!$S35-Correlations!$AM$6)*Correlations!$AB$6, 0),IF(data!$Y35&gt;0, (data!$Y35-Correlations!$AN$6)*Correlations!$AC$6,0), IF(data!$U35 &gt; 0, (data!$U35-Correlations!$AO$6)*Correlations!$AD$6, 0), IF(data!$H35&gt;0, (data!$H35-Correlations!$AP$6)*Correlations!$AE$6,0), IF(data!$Z35&gt;0, (data!$Z35-Correlations!$AQ$6)*Correlations!$AF$6, 0))</f>
        <v>-1.1196974141614022</v>
      </c>
      <c r="C35">
        <f>SUM(IF(data!$S35 &gt; 0, Correlations!$AB$6,0), IF(data!$Y35&gt;0, Correlations!$AC$6,0), IF(data!$U35 &gt; 0, Correlations!$AD$6,0),IF(data!$H35 &gt; 0, Correlations!$AE$6, 0), IF(data!$Z35 &gt; 0, Correlations!$AF$6, 0))</f>
        <v>1.3797849827246718</v>
      </c>
      <c r="D35">
        <f>B35/C35 + Correlations!$AL$6</f>
        <v>2.850037084019243</v>
      </c>
      <c r="E35">
        <f>SUM(IF(data!$O35&gt;0,(data!$O35-Correlations!$AM$7)*Correlations!$AB$7,0),IF(data!$B35&gt;0,(data!$B35-Correlations!$AN$7)*Correlations!$AC$7,0),IF(data!$D35&gt;0,(data!$D35-Correlations!$AO$7)*Correlations!$AD$7,0),IF(data!$R35&gt;0,(data!$R35-Correlations!$AP$7)*Correlations!$AE$7,0),IF(data!$J35&gt;0,(data!$J35-Correlations!$AQ$7)*Correlations!$AF$7,0))</f>
        <v>0.88186933121985345</v>
      </c>
      <c r="F35">
        <f>SUM(IF(data!$O35&gt;0, Correlations!$AB$7, 0), IF(data!$B35&gt;0, Correlations!$AC$7, 0), IF(data!$D35&gt;0, Correlations!$AD$7, 0), IF(data!$R35 &gt;0, Correlations!$AE$7, 0), IF(data!$J35 &gt; 0, Correlations!$AF$7, 0))</f>
        <v>1.7939682205210601</v>
      </c>
      <c r="G35">
        <f>E35/F35+Correlations!$AL$7</f>
        <v>4.1582413340059317</v>
      </c>
    </row>
    <row r="36" spans="1:7">
      <c r="A36" t="s">
        <v>34</v>
      </c>
      <c r="B36">
        <f>SUM(IF(data!$S36&gt;0, (data!$S36-Correlations!$AM$6)*Correlations!$AB$6, 0),IF(data!$Y36&gt;0, (data!$Y36-Correlations!$AN$6)*Correlations!$AC$6,0), IF(data!$U36 &gt; 0, (data!$U36-Correlations!$AO$6)*Correlations!$AD$6, 0), IF(data!$H36&gt;0, (data!$H36-Correlations!$AP$6)*Correlations!$AE$6,0), IF(data!$Z36&gt;0, (data!$Z36-Correlations!$AQ$6)*Correlations!$AF$6, 0))</f>
        <v>-0.42617354470130908</v>
      </c>
      <c r="C36">
        <f>SUM(IF(data!$S36 &gt; 0, Correlations!$AB$6,0), IF(data!$Y36&gt;0, Correlations!$AC$6,0), IF(data!$U36 &gt; 0, Correlations!$AD$6,0),IF(data!$H36 &gt; 0, Correlations!$AE$6, 0), IF(data!$Z36 &gt; 0, Correlations!$AF$6, 0))</f>
        <v>2.1599157520014187</v>
      </c>
      <c r="D36">
        <f>B36/C36 + Correlations!$AL$6</f>
        <v>3.4642281987162153</v>
      </c>
      <c r="E36">
        <f>SUM(IF(data!$O36&gt;0,(data!$O36-Correlations!$AM$7)*Correlations!$AB$7,0),IF(data!$B36&gt;0,(data!$B36-Correlations!$AN$7)*Correlations!$AC$7,0),IF(data!$D36&gt;0,(data!$D36-Correlations!$AO$7)*Correlations!$AD$7,0),IF(data!$R36&gt;0,(data!$R36-Correlations!$AP$7)*Correlations!$AE$7,0),IF(data!$J36&gt;0,(data!$J36-Correlations!$AQ$7)*Correlations!$AF$7,0))</f>
        <v>-0.22021155632024356</v>
      </c>
      <c r="F36">
        <f>SUM(IF(data!$O36&gt;0, Correlations!$AB$7, 0), IF(data!$B36&gt;0, Correlations!$AC$7, 0), IF(data!$D36&gt;0, Correlations!$AD$7, 0), IF(data!$R36 &gt;0, Correlations!$AE$7, 0), IF(data!$J36 &gt; 0, Correlations!$AF$7, 0))</f>
        <v>1.7354389713094891</v>
      </c>
      <c r="G36">
        <f>E36/F36+Correlations!$AL$7</f>
        <v>3.539775684061798</v>
      </c>
    </row>
    <row r="37" spans="1:7">
      <c r="A37" t="s">
        <v>35</v>
      </c>
      <c r="B37">
        <f>SUM(IF(data!$S37&gt;0, (data!$S37-Correlations!$AM$6)*Correlations!$AB$6, 0),IF(data!$Y37&gt;0, (data!$Y37-Correlations!$AN$6)*Correlations!$AC$6,0), IF(data!$U37 &gt; 0, (data!$U37-Correlations!$AO$6)*Correlations!$AD$6, 0), IF(data!$H37&gt;0, (data!$H37-Correlations!$AP$6)*Correlations!$AE$6,0), IF(data!$Z37&gt;0, (data!$Z37-Correlations!$AQ$6)*Correlations!$AF$6, 0))</f>
        <v>-0.45180480006666729</v>
      </c>
      <c r="C37">
        <f>SUM(IF(data!$S37 &gt; 0, Correlations!$AB$6,0), IF(data!$Y37&gt;0, Correlations!$AC$6,0), IF(data!$U37 &gt; 0, Correlations!$AD$6,0),IF(data!$H37 &gt; 0, Correlations!$AE$6, 0), IF(data!$Z37 &gt; 0, Correlations!$AF$6, 0))</f>
        <v>2.1599157520014187</v>
      </c>
      <c r="D37">
        <f>B37/C37 + Correlations!$AL$6</f>
        <v>3.4523614139392591</v>
      </c>
      <c r="E37">
        <f>SUM(IF(data!$O37&gt;0,(data!$O37-Correlations!$AM$7)*Correlations!$AB$7,0),IF(data!$B37&gt;0,(data!$B37-Correlations!$AN$7)*Correlations!$AC$7,0),IF(data!$D37&gt;0,(data!$D37-Correlations!$AO$7)*Correlations!$AD$7,0),IF(data!$R37&gt;0,(data!$R37-Correlations!$AP$7)*Correlations!$AE$7,0),IF(data!$J37&gt;0,(data!$J37-Correlations!$AQ$7)*Correlations!$AF$7,0))</f>
        <v>1.0574309307668741</v>
      </c>
      <c r="F37">
        <f>SUM(IF(data!$O37&gt;0, Correlations!$AB$7, 0), IF(data!$B37&gt;0, Correlations!$AC$7, 0), IF(data!$D37&gt;0, Correlations!$AD$7, 0), IF(data!$R37 &gt;0, Correlations!$AE$7, 0), IF(data!$J37 &gt; 0, Correlations!$AF$7, 0))</f>
        <v>1.8061715283328525</v>
      </c>
      <c r="G37">
        <f>E37/F37+Correlations!$AL$7</f>
        <v>4.2521209904555661</v>
      </c>
    </row>
    <row r="38" spans="1:7">
      <c r="A38" t="s">
        <v>36</v>
      </c>
      <c r="B38">
        <f>SUM(IF(data!$S38&gt;0, (data!$S38-Correlations!$AM$6)*Correlations!$AB$6, 0),IF(data!$Y38&gt;0, (data!$Y38-Correlations!$AN$6)*Correlations!$AC$6,0), IF(data!$U38 &gt; 0, (data!$U38-Correlations!$AO$6)*Correlations!$AD$6, 0), IF(data!$H38&gt;0, (data!$H38-Correlations!$AP$6)*Correlations!$AE$6,0), IF(data!$Z38&gt;0, (data!$Z38-Correlations!$AQ$6)*Correlations!$AF$6, 0))</f>
        <v>0.95988416830831125</v>
      </c>
      <c r="C38">
        <f>SUM(IF(data!$S38 &gt; 0, Correlations!$AB$6,0), IF(data!$Y38&gt;0, Correlations!$AC$6,0), IF(data!$U38 &gt; 0, Correlations!$AD$6,0),IF(data!$H38 &gt; 0, Correlations!$AE$6, 0), IF(data!$Z38 &gt; 0, Correlations!$AF$6, 0))</f>
        <v>1.7596412477476022</v>
      </c>
      <c r="D38">
        <f>B38/C38 + Correlations!$AL$6</f>
        <v>4.2070383863310825</v>
      </c>
      <c r="E38">
        <f>SUM(IF(data!$O38&gt;0,(data!$O38-Correlations!$AM$7)*Correlations!$AB$7,0),IF(data!$B38&gt;0,(data!$B38-Correlations!$AN$7)*Correlations!$AC$7,0),IF(data!$D38&gt;0,(data!$D38-Correlations!$AO$7)*Correlations!$AD$7,0),IF(data!$R38&gt;0,(data!$R38-Correlations!$AP$7)*Correlations!$AE$7,0),IF(data!$J38&gt;0,(data!$J38-Correlations!$AQ$7)*Correlations!$AF$7,0))</f>
        <v>-1.9814480793660638</v>
      </c>
      <c r="F38">
        <f>SUM(IF(data!$O38&gt;0, Correlations!$AB$7, 0), IF(data!$B38&gt;0, Correlations!$AC$7, 0), IF(data!$D38&gt;0, Correlations!$AD$7, 0), IF(data!$R38 &gt;0, Correlations!$AE$7, 0), IF(data!$J38 &gt; 0, Correlations!$AF$7, 0))</f>
        <v>1.8061715283328525</v>
      </c>
      <c r="G38">
        <f>E38/F38+Correlations!$AL$7</f>
        <v>2.5696235296867602</v>
      </c>
    </row>
    <row r="39" spans="1:7">
      <c r="A39" t="s">
        <v>37</v>
      </c>
      <c r="B39">
        <f>SUM(IF(data!$S39&gt;0, (data!$S39-Correlations!$AM$6)*Correlations!$AB$6, 0),IF(data!$Y39&gt;0, (data!$Y39-Correlations!$AN$6)*Correlations!$AC$6,0), IF(data!$U39 &gt; 0, (data!$U39-Correlations!$AO$6)*Correlations!$AD$6, 0), IF(data!$H39&gt;0, (data!$H39-Correlations!$AP$6)*Correlations!$AE$6,0), IF(data!$Z39&gt;0, (data!$Z39-Correlations!$AQ$6)*Correlations!$AF$6, 0))</f>
        <v>-0.43748493885740258</v>
      </c>
      <c r="C39">
        <f>SUM(IF(data!$S39 &gt; 0, Correlations!$AB$6,0), IF(data!$Y39&gt;0, Correlations!$AC$6,0), IF(data!$U39 &gt; 0, Correlations!$AD$6,0),IF(data!$H39 &gt; 0, Correlations!$AE$6, 0), IF(data!$Z39 &gt; 0, Correlations!$AF$6, 0))</f>
        <v>0.91567483495981561</v>
      </c>
      <c r="D39">
        <f>B39/C39 + Correlations!$AL$6</f>
        <v>3.1837652147978739</v>
      </c>
      <c r="E39">
        <f>SUM(IF(data!$O39&gt;0,(data!$O39-Correlations!$AM$7)*Correlations!$AB$7,0),IF(data!$B39&gt;0,(data!$B39-Correlations!$AN$7)*Correlations!$AC$7,0),IF(data!$D39&gt;0,(data!$D39-Correlations!$AO$7)*Correlations!$AD$7,0),IF(data!$R39&gt;0,(data!$R39-Correlations!$AP$7)*Correlations!$AE$7,0),IF(data!$J39&gt;0,(data!$J39-Correlations!$AQ$7)*Correlations!$AF$7,0))</f>
        <v>-1.5017215730149587</v>
      </c>
      <c r="F39">
        <f>SUM(IF(data!$O39&gt;0, Correlations!$AB$7, 0), IF(data!$B39&gt;0, Correlations!$AC$7, 0), IF(data!$D39&gt;0, Correlations!$AD$7, 0), IF(data!$R39 &gt;0, Correlations!$AE$7, 0), IF(data!$J39 &gt; 0, Correlations!$AF$7, 0))</f>
        <v>1.2671056769384954</v>
      </c>
      <c r="G39">
        <f>E39/F39+Correlations!$AL$7</f>
        <v>2.4815077644957535</v>
      </c>
    </row>
    <row r="40" spans="1:7">
      <c r="A40" t="s">
        <v>38</v>
      </c>
      <c r="B40">
        <f>SUM(IF(data!$S40&gt;0, (data!$S40-Correlations!$AM$6)*Correlations!$AB$6, 0),IF(data!$Y40&gt;0, (data!$Y40-Correlations!$AN$6)*Correlations!$AC$6,0), IF(data!$U40 &gt; 0, (data!$U40-Correlations!$AO$6)*Correlations!$AD$6, 0), IF(data!$H40&gt;0, (data!$H40-Correlations!$AP$6)*Correlations!$AE$6,0), IF(data!$Z40&gt;0, (data!$Z40-Correlations!$AQ$6)*Correlations!$AF$6, 0))</f>
        <v>0.69871543557803428</v>
      </c>
      <c r="C40">
        <f>SUM(IF(data!$S40 &gt; 0, Correlations!$AB$6,0), IF(data!$Y40&gt;0, Correlations!$AC$6,0), IF(data!$U40 &gt; 0, Correlations!$AD$6,0),IF(data!$H40 &gt; 0, Correlations!$AE$6, 0), IF(data!$Z40 &gt; 0, Correlations!$AF$6, 0))</f>
        <v>1.6832324714562392</v>
      </c>
      <c r="D40">
        <f>B40/C40 + Correlations!$AL$6</f>
        <v>4.0766418102598321</v>
      </c>
      <c r="E40">
        <f>SUM(IF(data!$O40&gt;0,(data!$O40-Correlations!$AM$7)*Correlations!$AB$7,0),IF(data!$B40&gt;0,(data!$B40-Correlations!$AN$7)*Correlations!$AC$7,0),IF(data!$D40&gt;0,(data!$D40-Correlations!$AO$7)*Correlations!$AD$7,0),IF(data!$R40&gt;0,(data!$R40-Correlations!$AP$7)*Correlations!$AE$7,0),IF(data!$J40&gt;0,(data!$J40-Correlations!$AQ$7)*Correlations!$AF$7,0))</f>
        <v>-0.24076778758583411</v>
      </c>
      <c r="F40">
        <f>SUM(IF(data!$O40&gt;0, Correlations!$AB$7, 0), IF(data!$B40&gt;0, Correlations!$AC$7, 0), IF(data!$D40&gt;0, Correlations!$AD$7, 0), IF(data!$R40 &gt;0, Correlations!$AE$7, 0), IF(data!$J40 &gt; 0, Correlations!$AF$7, 0))</f>
        <v>1.2671056769384954</v>
      </c>
      <c r="G40">
        <f>E40/F40+Correlations!$AL$7</f>
        <v>3.4766526907467079</v>
      </c>
    </row>
    <row r="41" spans="1:7">
      <c r="A41" t="s">
        <v>39</v>
      </c>
      <c r="B41">
        <f>SUM(IF(data!$S41&gt;0, (data!$S41-Correlations!$AM$6)*Correlations!$AB$6, 0),IF(data!$Y41&gt;0, (data!$Y41-Correlations!$AN$6)*Correlations!$AC$6,0), IF(data!$U41 &gt; 0, (data!$U41-Correlations!$AO$6)*Correlations!$AD$6, 0), IF(data!$H41&gt;0, (data!$H41-Correlations!$AP$6)*Correlations!$AE$6,0), IF(data!$Z41&gt;0, (data!$Z41-Correlations!$AQ$6)*Correlations!$AF$6, 0))</f>
        <v>-0.6831545853273896</v>
      </c>
      <c r="C41">
        <f>SUM(IF(data!$S41 &gt; 0, Correlations!$AB$6,0), IF(data!$Y41&gt;0, Correlations!$AC$6,0), IF(data!$U41 &gt; 0, Correlations!$AD$6,0),IF(data!$H41 &gt; 0, Correlations!$AE$6, 0), IF(data!$Z41 &gt; 0, Correlations!$AF$6, 0))</f>
        <v>1.6832324714562392</v>
      </c>
      <c r="D41">
        <f>B41/C41 + Correlations!$AL$6</f>
        <v>3.2556797361917704</v>
      </c>
      <c r="E41">
        <f>SUM(IF(data!$O41&gt;0,(data!$O41-Correlations!$AM$7)*Correlations!$AB$7,0),IF(data!$B41&gt;0,(data!$B41-Correlations!$AN$7)*Correlations!$AC$7,0),IF(data!$D41&gt;0,(data!$D41-Correlations!$AO$7)*Correlations!$AD$7,0),IF(data!$R41&gt;0,(data!$R41-Correlations!$AP$7)*Correlations!$AE$7,0),IF(data!$J41&gt;0,(data!$J41-Correlations!$AQ$7)*Correlations!$AF$7,0))</f>
        <v>0.75219396760393964</v>
      </c>
      <c r="F41">
        <f>SUM(IF(data!$O41&gt;0, Correlations!$AB$7, 0), IF(data!$B41&gt;0, Correlations!$AC$7, 0), IF(data!$D41&gt;0, Correlations!$AD$7, 0), IF(data!$R41 &gt;0, Correlations!$AE$7, 0), IF(data!$J41 &gt; 0, Correlations!$AF$7, 0))</f>
        <v>1.8750683938166208</v>
      </c>
      <c r="G41">
        <f>E41/F41+Correlations!$AL$7</f>
        <v>4.0678221498930043</v>
      </c>
    </row>
    <row r="42" spans="1:7">
      <c r="A42" t="s">
        <v>40</v>
      </c>
      <c r="B42">
        <f>SUM(IF(data!$S42&gt;0, (data!$S42-Correlations!$AM$6)*Correlations!$AB$6, 0),IF(data!$Y42&gt;0, (data!$Y42-Correlations!$AN$6)*Correlations!$AC$6,0), IF(data!$U42 &gt; 0, (data!$U42-Correlations!$AO$6)*Correlations!$AD$6, 0), IF(data!$H42&gt;0, (data!$H42-Correlations!$AP$6)*Correlations!$AE$6,0), IF(data!$Z42&gt;0, (data!$Z42-Correlations!$AQ$6)*Correlations!$AF$6, 0))</f>
        <v>-9.2205711968076781E-2</v>
      </c>
      <c r="C42">
        <f>SUM(IF(data!$S42 &gt; 0, Correlations!$AB$6,0), IF(data!$Y42&gt;0, Correlations!$AC$6,0), IF(data!$U42 &gt; 0, Correlations!$AD$6,0),IF(data!$H42 &gt; 0, Correlations!$AE$6, 0), IF(data!$Z42 &gt; 0, Correlations!$AF$6, 0))</f>
        <v>0.81884781943756635</v>
      </c>
      <c r="D42">
        <f>B42/C42 + Correlations!$AL$6</f>
        <v>3.5489342513551709</v>
      </c>
      <c r="E42">
        <f>SUM(IF(data!$O42&gt;0,(data!$O42-Correlations!$AM$7)*Correlations!$AB$7,0),IF(data!$B42&gt;0,(data!$B42-Correlations!$AN$7)*Correlations!$AC$7,0),IF(data!$D42&gt;0,(data!$D42-Correlations!$AO$7)*Correlations!$AD$7,0),IF(data!$R42&gt;0,(data!$R42-Correlations!$AP$7)*Correlations!$AE$7,0),IF(data!$J42&gt;0,(data!$J42-Correlations!$AQ$7)*Correlations!$AF$7,0))</f>
        <v>0.11089737251440947</v>
      </c>
      <c r="F42">
        <f>SUM(IF(data!$O42&gt;0, Correlations!$AB$7, 0), IF(data!$B42&gt;0, Correlations!$AC$7, 0), IF(data!$D42&gt;0, Correlations!$AD$7, 0), IF(data!$R42 &gt;0, Correlations!$AE$7, 0), IF(data!$J42 &gt; 0, Correlations!$AF$7, 0))</f>
        <v>0.38713264586848378</v>
      </c>
      <c r="G42">
        <f>E42/F42+Correlations!$AL$7</f>
        <v>3.953125</v>
      </c>
    </row>
    <row r="43" spans="1:7">
      <c r="A43" t="s">
        <v>41</v>
      </c>
      <c r="B43">
        <f>SUM(IF(data!$S43&gt;0, (data!$S43-Correlations!$AM$6)*Correlations!$AB$6, 0),IF(data!$Y43&gt;0, (data!$Y43-Correlations!$AN$6)*Correlations!$AC$6,0), IF(data!$U43 &gt; 0, (data!$U43-Correlations!$AO$6)*Correlations!$AD$6, 0), IF(data!$H43&gt;0, (data!$H43-Correlations!$AP$6)*Correlations!$AE$6,0), IF(data!$Z43&gt;0, (data!$Z43-Correlations!$AQ$6)*Correlations!$AF$6, 0))</f>
        <v>0.22851526366314823</v>
      </c>
      <c r="C43">
        <f>SUM(IF(data!$S43 &gt; 0, Correlations!$AB$6,0), IF(data!$Y43&gt;0, Correlations!$AC$6,0), IF(data!$U43 &gt; 0, Correlations!$AD$6,0),IF(data!$H43 &gt; 0, Correlations!$AE$6, 0), IF(data!$Z43 &gt; 0, Correlations!$AF$6, 0))</f>
        <v>0.81884781943756635</v>
      </c>
      <c r="D43">
        <f>B43/C43 + Correlations!$AL$6</f>
        <v>3.9406077320899859</v>
      </c>
      <c r="E43">
        <f>SUM(IF(data!$O43&gt;0,(data!$O43-Correlations!$AM$7)*Correlations!$AB$7,0),IF(data!$B43&gt;0,(data!$B43-Correlations!$AN$7)*Correlations!$AC$7,0),IF(data!$D43&gt;0,(data!$D43-Correlations!$AO$7)*Correlations!$AD$7,0),IF(data!$R43&gt;0,(data!$R43-Correlations!$AP$7)*Correlations!$AE$7,0),IF(data!$J43&gt;0,(data!$J43-Correlations!$AQ$7)*Correlations!$AF$7,0))</f>
        <v>1.0491393335596144</v>
      </c>
      <c r="F43">
        <f>SUM(IF(data!$O43&gt;0, Correlations!$AB$7, 0), IF(data!$B43&gt;0, Correlations!$AC$7, 0), IF(data!$D43&gt;0, Correlations!$AD$7, 0), IF(data!$R43 &gt;0, Correlations!$AE$7, 0), IF(data!$J43 &gt; 0, Correlations!$AF$7, 0))</f>
        <v>1.3256349261500662</v>
      </c>
      <c r="G43">
        <f>E43/F43+Correlations!$AL$7</f>
        <v>4.4580906951558257</v>
      </c>
    </row>
    <row r="44" spans="1:7">
      <c r="A44" t="s">
        <v>42</v>
      </c>
      <c r="B44">
        <f>SUM(IF(data!$S44&gt;0, (data!$S44-Correlations!$AM$6)*Correlations!$AB$6, 0),IF(data!$Y44&gt;0, (data!$Y44-Correlations!$AN$6)*Correlations!$AC$6,0), IF(data!$U44 &gt; 0, (data!$U44-Correlations!$AO$6)*Correlations!$AD$6, 0), IF(data!$H44&gt;0, (data!$H44-Correlations!$AP$6)*Correlations!$AE$6,0), IF(data!$Z44&gt;0, (data!$Z44-Correlations!$AQ$6)*Correlations!$AF$6, 0))</f>
        <v>-0.65223497573503353</v>
      </c>
      <c r="C44">
        <f>SUM(IF(data!$S44 &gt; 0, Correlations!$AB$6,0), IF(data!$Y44&gt;0, Correlations!$AC$6,0), IF(data!$U44 &gt; 0, Correlations!$AD$6,0),IF(data!$H44 &gt; 0, Correlations!$AE$6, 0), IF(data!$Z44 &gt; 0, Correlations!$AF$6, 0))</f>
        <v>1.2955310999827461</v>
      </c>
      <c r="D44">
        <f>B44/C44 + Correlations!$AL$6</f>
        <v>3.1580885823779226</v>
      </c>
      <c r="E44">
        <f>SUM(IF(data!$O44&gt;0,(data!$O44-Correlations!$AM$7)*Correlations!$AB$7,0),IF(data!$B44&gt;0,(data!$B44-Correlations!$AN$7)*Correlations!$AC$7,0),IF(data!$D44&gt;0,(data!$D44-Correlations!$AO$7)*Correlations!$AD$7,0),IF(data!$R44&gt;0,(data!$R44-Correlations!$AP$7)*Correlations!$AE$7,0),IF(data!$J44&gt;0,(data!$J44-Correlations!$AQ$7)*Correlations!$AF$7,0))</f>
        <v>-1.3771598655026016</v>
      </c>
      <c r="F44">
        <f>SUM(IF(data!$O44&gt;0, Correlations!$AB$7, 0), IF(data!$B44&gt;0, Correlations!$AC$7, 0), IF(data!$D44&gt;0, Correlations!$AD$7, 0), IF(data!$R44 &gt;0, Correlations!$AE$7, 0), IF(data!$J44 &gt; 0, Correlations!$AF$7, 0))</f>
        <v>1.8061715283328525</v>
      </c>
      <c r="G44">
        <f>E44/F44+Correlations!$AL$7</f>
        <v>2.9041920932944691</v>
      </c>
    </row>
    <row r="45" spans="1:7">
      <c r="A45" t="s">
        <v>43</v>
      </c>
      <c r="B45">
        <f>SUM(IF(data!$S45&gt;0, (data!$S45-Correlations!$AM$6)*Correlations!$AB$6, 0),IF(data!$Y45&gt;0, (data!$Y45-Correlations!$AN$6)*Correlations!$AC$6,0), IF(data!$U45 &gt; 0, (data!$U45-Correlations!$AO$6)*Correlations!$AD$6, 0), IF(data!$H45&gt;0, (data!$H45-Correlations!$AP$6)*Correlations!$AE$6,0), IF(data!$Z45&gt;0, (data!$Z45-Correlations!$AQ$6)*Correlations!$AF$6, 0))</f>
        <v>-0.63338911266976172</v>
      </c>
      <c r="C45">
        <f>SUM(IF(data!$S45 &gt; 0, Correlations!$AB$6,0), IF(data!$Y45&gt;0, Correlations!$AC$6,0), IF(data!$U45 &gt; 0, Correlations!$AD$6,0),IF(data!$H45 &gt; 0, Correlations!$AE$6, 0), IF(data!$Z45 &gt; 0, Correlations!$AF$6, 0))</f>
        <v>1.6958056042365626</v>
      </c>
      <c r="D45">
        <f>B45/C45 + Correlations!$AL$6</f>
        <v>3.2880350888126069</v>
      </c>
      <c r="E45">
        <f>SUM(IF(data!$O45&gt;0,(data!$O45-Correlations!$AM$7)*Correlations!$AB$7,0),IF(data!$B45&gt;0,(data!$B45-Correlations!$AN$7)*Correlations!$AC$7,0),IF(data!$D45&gt;0,(data!$D45-Correlations!$AO$7)*Correlations!$AD$7,0),IF(data!$R45&gt;0,(data!$R45-Correlations!$AP$7)*Correlations!$AE$7,0),IF(data!$J45&gt;0,(data!$J45-Correlations!$AQ$7)*Correlations!$AF$7,0))</f>
        <v>-1.6141877226536396</v>
      </c>
      <c r="F45">
        <f>SUM(IF(data!$O45&gt;0, Correlations!$AB$7, 0), IF(data!$B45&gt;0, Correlations!$AC$7, 0), IF(data!$D45&gt;0, Correlations!$AD$7, 0), IF(data!$R45 &gt;0, Correlations!$AE$7, 0), IF(data!$J45 &gt; 0, Correlations!$AF$7, 0))</f>
        <v>1.2671056769384954</v>
      </c>
      <c r="G45">
        <f>E45/F45+Correlations!$AL$7</f>
        <v>2.3927494614705358</v>
      </c>
    </row>
    <row r="46" spans="1:7">
      <c r="A46" t="s">
        <v>44</v>
      </c>
      <c r="B46">
        <f>SUM(IF(data!$S46&gt;0, (data!$S46-Correlations!$AM$6)*Correlations!$AB$6, 0),IF(data!$Y46&gt;0, (data!$Y46-Correlations!$AN$6)*Correlations!$AC$6,0), IF(data!$U46 &gt; 0, (data!$U46-Correlations!$AO$6)*Correlations!$AD$6, 0), IF(data!$H46&gt;0, (data!$H46-Correlations!$AP$6)*Correlations!$AE$6,0), IF(data!$Z46&gt;0, (data!$Z46-Correlations!$AQ$6)*Correlations!$AF$6, 0))</f>
        <v>-0.28361315435782186</v>
      </c>
      <c r="C46">
        <f>SUM(IF(data!$S46 &gt; 0, Correlations!$AB$6,0), IF(data!$Y46&gt;0, Correlations!$AC$6,0), IF(data!$U46 &gt; 0, Correlations!$AD$6,0),IF(data!$H46 &gt; 0, Correlations!$AE$6, 0), IF(data!$Z46 &gt; 0, Correlations!$AF$6, 0))</f>
        <v>1.6958056042365626</v>
      </c>
      <c r="D46">
        <f>B46/C46 + Correlations!$AL$6</f>
        <v>3.4942945547785813</v>
      </c>
      <c r="E46">
        <f>SUM(IF(data!$O46&gt;0,(data!$O46-Correlations!$AM$7)*Correlations!$AB$7,0),IF(data!$B46&gt;0,(data!$B46-Correlations!$AN$7)*Correlations!$AC$7,0),IF(data!$D46&gt;0,(data!$D46-Correlations!$AO$7)*Correlations!$AD$7,0),IF(data!$R46&gt;0,(data!$R46-Correlations!$AP$7)*Correlations!$AE$7,0),IF(data!$J46&gt;0,(data!$J46-Correlations!$AQ$7)*Correlations!$AF$7,0))</f>
        <v>0.23165511936035049</v>
      </c>
      <c r="F46">
        <f>SUM(IF(data!$O46&gt;0, Correlations!$AB$7, 0), IF(data!$B46&gt;0, Correlations!$AC$7, 0), IF(data!$D46&gt;0, Correlations!$AD$7, 0), IF(data!$R46 &gt;0, Correlations!$AE$7, 0), IF(data!$J46 &gt; 0, Correlations!$AF$7, 0))</f>
        <v>0.86766924805126999</v>
      </c>
      <c r="G46">
        <f>E46/F46+Correlations!$AL$7</f>
        <v>3.9336521797301214</v>
      </c>
    </row>
    <row r="47" spans="1:7">
      <c r="A47" t="s">
        <v>45</v>
      </c>
      <c r="B47">
        <f>SUM(IF(data!$S47&gt;0, (data!$S47-Correlations!$AM$6)*Correlations!$AB$6, 0),IF(data!$Y47&gt;0, (data!$Y47-Correlations!$AN$6)*Correlations!$AC$6,0), IF(data!$U47 &gt; 0, (data!$U47-Correlations!$AO$6)*Correlations!$AD$6, 0), IF(data!$H47&gt;0, (data!$H47-Correlations!$AP$6)*Correlations!$AE$6,0), IF(data!$Z47&gt;0, (data!$Z47-Correlations!$AQ$6)*Correlations!$AF$6, 0))</f>
        <v>-0.24489610419700236</v>
      </c>
      <c r="C47">
        <f>SUM(IF(data!$S47 &gt; 0, Correlations!$AB$6,0), IF(data!$Y47&gt;0, Correlations!$AC$6,0), IF(data!$U47 &gt; 0, Correlations!$AD$6,0),IF(data!$H47 &gt; 0, Correlations!$AE$6, 0), IF(data!$Z47 &gt; 0, Correlations!$AF$6, 0))</f>
        <v>1.6958056042365626</v>
      </c>
      <c r="D47">
        <f>B47/C47 + Correlations!$AL$6</f>
        <v>3.5171256210659521</v>
      </c>
      <c r="E47">
        <f>SUM(IF(data!$O47&gt;0,(data!$O47-Correlations!$AM$7)*Correlations!$AB$7,0),IF(data!$B47&gt;0,(data!$B47-Correlations!$AN$7)*Correlations!$AC$7,0),IF(data!$D47&gt;0,(data!$D47-Correlations!$AO$7)*Correlations!$AD$7,0),IF(data!$R47&gt;0,(data!$R47-Correlations!$AP$7)*Correlations!$AE$7,0),IF(data!$J47&gt;0,(data!$J47-Correlations!$AQ$7)*Correlations!$AF$7,0))</f>
        <v>0.30446369544865137</v>
      </c>
      <c r="F47">
        <f>SUM(IF(data!$O47&gt;0, Correlations!$AB$7, 0), IF(data!$B47&gt;0, Correlations!$AC$7, 0), IF(data!$D47&gt;0, Correlations!$AD$7, 0), IF(data!$R47 &gt;0, Correlations!$AE$7, 0), IF(data!$J47 &gt; 0, Correlations!$AF$7, 0))</f>
        <v>0.38713264586848378</v>
      </c>
      <c r="G47">
        <f>E47/F47+Correlations!$AL$7</f>
        <v>4.453125</v>
      </c>
    </row>
    <row r="48" spans="1:7">
      <c r="A48" t="s">
        <v>46</v>
      </c>
      <c r="B48">
        <f>SUM(IF(data!$S48&gt;0, (data!$S48-Correlations!$AM$6)*Correlations!$AB$6, 0),IF(data!$Y48&gt;0, (data!$Y48-Correlations!$AN$6)*Correlations!$AC$6,0), IF(data!$U48 &gt; 0, (data!$U48-Correlations!$AO$6)*Correlations!$AD$6, 0), IF(data!$H48&gt;0, (data!$H48-Correlations!$AP$6)*Correlations!$AE$6,0), IF(data!$Z48&gt;0, (data!$Z48-Correlations!$AQ$6)*Correlations!$AF$6, 0))</f>
        <v>1.3540824845173109</v>
      </c>
      <c r="C48">
        <f>SUM(IF(data!$S48 &gt; 0, Correlations!$AB$6,0), IF(data!$Y48&gt;0, Correlations!$AC$6,0), IF(data!$U48 &gt; 0, Correlations!$AD$6,0),IF(data!$H48 &gt; 0, Correlations!$AE$6, 0), IF(data!$Z48 &gt; 0, Correlations!$AF$6, 0))</f>
        <v>1.6958056042365626</v>
      </c>
      <c r="D48">
        <f>B48/C48 + Correlations!$AL$6</f>
        <v>4.4600276758295694</v>
      </c>
      <c r="E48">
        <f>SUM(IF(data!$O48&gt;0,(data!$O48-Correlations!$AM$7)*Correlations!$AB$7,0),IF(data!$B48&gt;0,(data!$B48-Correlations!$AN$7)*Correlations!$AC$7,0),IF(data!$D48&gt;0,(data!$D48-Correlations!$AO$7)*Correlations!$AD$7,0),IF(data!$R48&gt;0,(data!$R48-Correlations!$AP$7)*Correlations!$AE$7,0),IF(data!$J48&gt;0,(data!$J48-Correlations!$AQ$7)*Correlations!$AF$7,0))</f>
        <v>0.6051517208561904</v>
      </c>
      <c r="F48">
        <f>SUM(IF(data!$O48&gt;0, Correlations!$AB$7, 0), IF(data!$B48&gt;0, Correlations!$AC$7, 0), IF(data!$D48&gt;0, Correlations!$AD$7, 0), IF(data!$R48 &gt;0, Correlations!$AE$7, 0), IF(data!$J48 &gt; 0, Correlations!$AF$7, 0))</f>
        <v>1.7939682205210601</v>
      </c>
      <c r="G48">
        <f>E48/F48+Correlations!$AL$7</f>
        <v>4.0039924419696558</v>
      </c>
    </row>
    <row r="49" spans="1:7">
      <c r="A49" t="s">
        <v>47</v>
      </c>
      <c r="B49">
        <f>SUM(IF(data!$S49&gt;0, (data!$S49-Correlations!$AM$6)*Correlations!$AB$6, 0),IF(data!$Y49&gt;0, (data!$Y49-Correlations!$AN$6)*Correlations!$AC$6,0), IF(data!$U49 &gt; 0, (data!$U49-Correlations!$AO$6)*Correlations!$AD$6, 0), IF(data!$H49&gt;0, (data!$H49-Correlations!$AP$6)*Correlations!$AE$6,0), IF(data!$Z49&gt;0, (data!$Z49-Correlations!$AQ$6)*Correlations!$AF$6, 0))</f>
        <v>-0.10286881743152376</v>
      </c>
      <c r="C49">
        <f>SUM(IF(data!$S49 &gt; 0, Correlations!$AB$6,0), IF(data!$Y49&gt;0, Correlations!$AC$6,0), IF(data!$U49 &gt; 0, Correlations!$AD$6,0),IF(data!$H49 &gt; 0, Correlations!$AE$6, 0), IF(data!$Z49 &gt; 0, Correlations!$AF$6, 0))</f>
        <v>1.6958056042365626</v>
      </c>
      <c r="D49">
        <f>B49/C49 + Correlations!$AL$6</f>
        <v>3.6008777247331749</v>
      </c>
      <c r="E49">
        <f>SUM(IF(data!$O49&gt;0,(data!$O49-Correlations!$AM$7)*Correlations!$AB$7,0),IF(data!$B49&gt;0,(data!$B49-Correlations!$AN$7)*Correlations!$AC$7,0),IF(data!$D49&gt;0,(data!$D49-Correlations!$AO$7)*Correlations!$AD$7,0),IF(data!$R49&gt;0,(data!$R49-Correlations!$AP$7)*Correlations!$AE$7,0),IF(data!$J49&gt;0,(data!$J49-Correlations!$AQ$7)*Correlations!$AF$7,0))</f>
        <v>0.19320558945004834</v>
      </c>
      <c r="F49">
        <f>SUM(IF(data!$O49&gt;0, Correlations!$AB$7, 0), IF(data!$B49&gt;0, Correlations!$AC$7, 0), IF(data!$D49&gt;0, Correlations!$AD$7, 0), IF(data!$R49 &gt;0, Correlations!$AE$7, 0), IF(data!$J49 &gt; 0, Correlations!$AF$7, 0))</f>
        <v>1.3360025424222637</v>
      </c>
      <c r="G49">
        <f>E49/F49+Correlations!$AL$7</f>
        <v>3.8112813536265833</v>
      </c>
    </row>
    <row r="50" spans="1:7">
      <c r="A50" t="s">
        <v>48</v>
      </c>
      <c r="B50">
        <f>SUM(IF(data!$S50&gt;0, (data!$S50-Correlations!$AM$6)*Correlations!$AB$6, 0),IF(data!$Y50&gt;0, (data!$Y50-Correlations!$AN$6)*Correlations!$AC$6,0), IF(data!$U50 &gt; 0, (data!$U50-Correlations!$AO$6)*Correlations!$AD$6, 0), IF(data!$H50&gt;0, (data!$H50-Correlations!$AP$6)*Correlations!$AE$6,0), IF(data!$Z50&gt;0, (data!$Z50-Correlations!$AQ$6)*Correlations!$AF$6, 0))</f>
        <v>-1.0132453776926922</v>
      </c>
      <c r="C50">
        <f>SUM(IF(data!$S50 &gt; 0, Correlations!$AB$6,0), IF(data!$Y50&gt;0, Correlations!$AC$6,0), IF(data!$U50 &gt; 0, Correlations!$AD$6,0),IF(data!$H50 &gt; 0, Correlations!$AE$6, 0), IF(data!$Z50 &gt; 0, Correlations!$AF$6, 0))</f>
        <v>1.6958056042365626</v>
      </c>
      <c r="D50">
        <f>B50/C50 + Correlations!$AL$6</f>
        <v>3.0640375598069527</v>
      </c>
      <c r="E50">
        <f>SUM(IF(data!$O50&gt;0,(data!$O50-Correlations!$AM$7)*Correlations!$AB$7,0),IF(data!$B50&gt;0,(data!$B50-Correlations!$AN$7)*Correlations!$AC$7,0),IF(data!$D50&gt;0,(data!$D50-Correlations!$AO$7)*Correlations!$AD$7,0),IF(data!$R50&gt;0,(data!$R50-Correlations!$AP$7)*Correlations!$AE$7,0),IF(data!$J50&gt;0,(data!$J50-Correlations!$AQ$7)*Correlations!$AF$7,0))</f>
        <v>5.054826134155084E-2</v>
      </c>
      <c r="F50">
        <f>SUM(IF(data!$O50&gt;0, Correlations!$AB$7, 0), IF(data!$B50&gt;0, Correlations!$AC$7, 0), IF(data!$D50&gt;0, Correlations!$AD$7, 0), IF(data!$R50 &gt;0, Correlations!$AE$7, 0), IF(data!$J50 &gt; 0, Correlations!$AF$7, 0))</f>
        <v>1.3256349261500662</v>
      </c>
      <c r="G50">
        <f>E50/F50+Correlations!$AL$7</f>
        <v>3.7047980257191577</v>
      </c>
    </row>
    <row r="51" spans="1:7">
      <c r="A51" t="s">
        <v>49</v>
      </c>
      <c r="B51">
        <f>SUM(IF(data!$S51&gt;0, (data!$S51-Correlations!$AM$6)*Correlations!$AB$6, 0),IF(data!$Y51&gt;0, (data!$Y51-Correlations!$AN$6)*Correlations!$AC$6,0), IF(data!$U51 &gt; 0, (data!$U51-Correlations!$AO$6)*Correlations!$AD$6, 0), IF(data!$H51&gt;0, (data!$H51-Correlations!$AP$6)*Correlations!$AE$6,0), IF(data!$Z51&gt;0, (data!$Z51-Correlations!$AQ$6)*Correlations!$AF$6, 0))</f>
        <v>-2.1496954424839818</v>
      </c>
      <c r="C51">
        <f>SUM(IF(data!$S51 &gt; 0, Correlations!$AB$6,0), IF(data!$Y51&gt;0, Correlations!$AC$6,0), IF(data!$U51 &gt; 0, Correlations!$AD$6,0),IF(data!$H51 &gt; 0, Correlations!$AE$6, 0), IF(data!$Z51 &gt; 0, Correlations!$AF$6, 0))</f>
        <v>2.1599157520014187</v>
      </c>
      <c r="D51">
        <f>B51/C51 + Correlations!$AL$6</f>
        <v>2.6662702708731389</v>
      </c>
      <c r="E51">
        <f>SUM(IF(data!$O51&gt;0,(data!$O51-Correlations!$AM$7)*Correlations!$AB$7,0),IF(data!$B51&gt;0,(data!$B51-Correlations!$AN$7)*Correlations!$AC$7,0),IF(data!$D51&gt;0,(data!$D51-Correlations!$AO$7)*Correlations!$AD$7,0),IF(data!$R51&gt;0,(data!$R51-Correlations!$AP$7)*Correlations!$AE$7,0),IF(data!$J51&gt;0,(data!$J51-Correlations!$AQ$7)*Correlations!$AF$7,0))</f>
        <v>-0.71434240242756863</v>
      </c>
      <c r="F51">
        <f>SUM(IF(data!$O51&gt;0, Correlations!$AB$7, 0), IF(data!$B51&gt;0, Correlations!$AC$7, 0), IF(data!$D51&gt;0, Correlations!$AD$7, 0), IF(data!$R51 &gt;0, Correlations!$AE$7, 0), IF(data!$J51 &gt; 0, Correlations!$AF$7, 0))</f>
        <v>1.8061715283328525</v>
      </c>
      <c r="G51">
        <f>E51/F51+Correlations!$AL$7</f>
        <v>3.2711658013158953</v>
      </c>
    </row>
    <row r="52" spans="1:7">
      <c r="A52" t="s">
        <v>50</v>
      </c>
      <c r="B52">
        <f>SUM(IF(data!$S52&gt;0, (data!$S52-Correlations!$AM$6)*Correlations!$AB$6, 0),IF(data!$Y52&gt;0, (data!$Y52-Correlations!$AN$6)*Correlations!$AC$6,0), IF(data!$U52 &gt; 0, (data!$U52-Correlations!$AO$6)*Correlations!$AD$6, 0), IF(data!$H52&gt;0, (data!$H52-Correlations!$AP$6)*Correlations!$AE$6,0), IF(data!$Z52&gt;0, (data!$Z52-Correlations!$AQ$6)*Correlations!$AF$6, 0))</f>
        <v>1.7845058921209014</v>
      </c>
      <c r="C52">
        <f>SUM(IF(data!$S52 &gt; 0, Correlations!$AB$6,0), IF(data!$Y52&gt;0, Correlations!$AC$6,0), IF(data!$U52 &gt; 0, Correlations!$AD$6,0),IF(data!$H52 &gt; 0, Correlations!$AE$6, 0), IF(data!$Z52 &gt; 0, Correlations!$AF$6, 0))</f>
        <v>2.1599157520014187</v>
      </c>
      <c r="D52">
        <f>B52/C52 + Correlations!$AL$6</f>
        <v>4.4877308213410805</v>
      </c>
      <c r="E52">
        <f>SUM(IF(data!$O52&gt;0,(data!$O52-Correlations!$AM$7)*Correlations!$AB$7,0),IF(data!$B52&gt;0,(data!$B52-Correlations!$AN$7)*Correlations!$AC$7,0),IF(data!$D52&gt;0,(data!$D52-Correlations!$AO$7)*Correlations!$AD$7,0),IF(data!$R52&gt;0,(data!$R52-Correlations!$AP$7)*Correlations!$AE$7,0),IF(data!$J52&gt;0,(data!$J52-Correlations!$AQ$7)*Correlations!$AF$7,0))</f>
        <v>1.3425014645843354</v>
      </c>
      <c r="F52">
        <f>SUM(IF(data!$O52&gt;0, Correlations!$AB$7, 0), IF(data!$B52&gt;0, Correlations!$AC$7, 0), IF(data!$D52&gt;0, Correlations!$AD$7, 0), IF(data!$R52 &gt;0, Correlations!$AE$7, 0), IF(data!$J52 &gt; 0, Correlations!$AF$7, 0))</f>
        <v>2.2745048227038462</v>
      </c>
      <c r="G52">
        <f>E52/F52+Correlations!$AL$7</f>
        <v>4.2569056721783891</v>
      </c>
    </row>
    <row r="53" spans="1:7">
      <c r="A53" t="s">
        <v>51</v>
      </c>
      <c r="B53">
        <f>SUM(IF(data!$S53&gt;0, (data!$S53-Correlations!$AM$6)*Correlations!$AB$6, 0),IF(data!$Y53&gt;0, (data!$Y53-Correlations!$AN$6)*Correlations!$AC$6,0), IF(data!$U53 &gt; 0, (data!$U53-Correlations!$AO$6)*Correlations!$AD$6, 0), IF(data!$H53&gt;0, (data!$H53-Correlations!$AP$6)*Correlations!$AE$6,0), IF(data!$Z53&gt;0, (data!$Z53-Correlations!$AQ$6)*Correlations!$AF$6, 0))</f>
        <v>-1.6291023536047637</v>
      </c>
      <c r="C53">
        <f>SUM(IF(data!$S53 &gt; 0, Correlations!$AB$6,0), IF(data!$Y53&gt;0, Correlations!$AC$6,0), IF(data!$U53 &gt; 0, Correlations!$AD$6,0),IF(data!$H53 &gt; 0, Correlations!$AE$6, 0), IF(data!$Z53 &gt; 0, Correlations!$AF$6, 0))</f>
        <v>2.1599157520014187</v>
      </c>
      <c r="D53">
        <f>B53/C53 + Correlations!$AL$6</f>
        <v>2.9072949906552998</v>
      </c>
      <c r="E53">
        <f>SUM(IF(data!$O53&gt;0,(data!$O53-Correlations!$AM$7)*Correlations!$AB$7,0),IF(data!$B53&gt;0,(data!$B53-Correlations!$AN$7)*Correlations!$AC$7,0),IF(data!$D53&gt;0,(data!$D53-Correlations!$AO$7)*Correlations!$AD$7,0),IF(data!$R53&gt;0,(data!$R53-Correlations!$AP$7)*Correlations!$AE$7,0),IF(data!$J53&gt;0,(data!$J53-Correlations!$AQ$7)*Correlations!$AF$7,0))</f>
        <v>-0.27630586992712047</v>
      </c>
      <c r="F53">
        <f>SUM(IF(data!$O53&gt;0, Correlations!$AB$7, 0), IF(data!$B53&gt;0, Correlations!$AC$7, 0), IF(data!$D53&gt;0, Correlations!$AD$7, 0), IF(data!$R53 &gt;0, Correlations!$AE$7, 0), IF(data!$J53 &gt; 0, Correlations!$AF$7, 0))</f>
        <v>2.2745048227038462</v>
      </c>
      <c r="G53">
        <f>E53/F53+Correlations!$AL$7</f>
        <v>3.5451870957424516</v>
      </c>
    </row>
    <row r="54" spans="1:7">
      <c r="A54" t="s">
        <v>52</v>
      </c>
      <c r="B54">
        <f>SUM(IF(data!$S54&gt;0, (data!$S54-Correlations!$AM$6)*Correlations!$AB$6, 0),IF(data!$Y54&gt;0, (data!$Y54-Correlations!$AN$6)*Correlations!$AC$6,0), IF(data!$U54 &gt; 0, (data!$U54-Correlations!$AO$6)*Correlations!$AD$6, 0), IF(data!$H54&gt;0, (data!$H54-Correlations!$AP$6)*Correlations!$AE$6,0), IF(data!$Z54&gt;0, (data!$Z54-Correlations!$AQ$6)*Correlations!$AF$6, 0))</f>
        <v>-8.2894643576992388E-2</v>
      </c>
      <c r="C54">
        <f>SUM(IF(data!$S54 &gt; 0, Correlations!$AB$6,0), IF(data!$Y54&gt;0, Correlations!$AC$6,0), IF(data!$U54 &gt; 0, Correlations!$AD$6,0),IF(data!$H54 &gt; 0, Correlations!$AE$6, 0), IF(data!$Z54 &gt; 0, Correlations!$AF$6, 0))</f>
        <v>2.1599157520014187</v>
      </c>
      <c r="D54">
        <f>B54/C54 + Correlations!$AL$6</f>
        <v>3.6231598148249584</v>
      </c>
      <c r="E54">
        <f>SUM(IF(data!$O54&gt;0,(data!$O54-Correlations!$AM$7)*Correlations!$AB$7,0),IF(data!$B54&gt;0,(data!$B54-Correlations!$AN$7)*Correlations!$AC$7,0),IF(data!$D54&gt;0,(data!$D54-Correlations!$AO$7)*Correlations!$AD$7,0),IF(data!$R54&gt;0,(data!$R54-Correlations!$AP$7)*Correlations!$AE$7,0),IF(data!$J54&gt;0,(data!$J54-Correlations!$AQ$7)*Correlations!$AF$7,0))</f>
        <v>-0.38662043022499221</v>
      </c>
      <c r="F54">
        <f>SUM(IF(data!$O54&gt;0, Correlations!$AB$7, 0), IF(data!$B54&gt;0, Correlations!$AC$7, 0), IF(data!$D54&gt;0, Correlations!$AD$7, 0), IF(data!$R54 &gt;0, Correlations!$AE$7, 0), IF(data!$J54 &gt; 0, Correlations!$AF$7, 0))</f>
        <v>2.2745048227038462</v>
      </c>
      <c r="G54">
        <f>E54/F54+Correlations!$AL$7</f>
        <v>3.4966866224980233</v>
      </c>
    </row>
    <row r="55" spans="1:7">
      <c r="A55" t="s">
        <v>53</v>
      </c>
      <c r="B55">
        <f>SUM(IF(data!$S55&gt;0, (data!$S55-Correlations!$AM$6)*Correlations!$AB$6, 0),IF(data!$Y55&gt;0, (data!$Y55-Correlations!$AN$6)*Correlations!$AC$6,0), IF(data!$U55 &gt; 0, (data!$U55-Correlations!$AO$6)*Correlations!$AD$6, 0), IF(data!$H55&gt;0, (data!$H55-Correlations!$AP$6)*Correlations!$AE$6,0), IF(data!$Z55&gt;0, (data!$Z55-Correlations!$AQ$6)*Correlations!$AF$6, 0))</f>
        <v>0.95012903454087239</v>
      </c>
      <c r="C55">
        <f>SUM(IF(data!$S55 &gt; 0, Correlations!$AB$6,0), IF(data!$Y55&gt;0, Correlations!$AC$6,0), IF(data!$U55 &gt; 0, Correlations!$AD$6,0),IF(data!$H55 &gt; 0, Correlations!$AE$6, 0), IF(data!$Z55 &gt; 0, Correlations!$AF$6, 0))</f>
        <v>1.6832324714562392</v>
      </c>
      <c r="D55">
        <f>B55/C55 + Correlations!$AL$6</f>
        <v>4.2260053730630904</v>
      </c>
      <c r="E55">
        <f>SUM(IF(data!$O55&gt;0,(data!$O55-Correlations!$AM$7)*Correlations!$AB$7,0),IF(data!$B55&gt;0,(data!$B55-Correlations!$AN$7)*Correlations!$AC$7,0),IF(data!$D55&gt;0,(data!$D55-Correlations!$AO$7)*Correlations!$AD$7,0),IF(data!$R55&gt;0,(data!$R55-Correlations!$AP$7)*Correlations!$AE$7,0),IF(data!$J55&gt;0,(data!$J55-Correlations!$AQ$7)*Correlations!$AF$7,0))</f>
        <v>0.45347883456669491</v>
      </c>
      <c r="F55">
        <f>SUM(IF(data!$O55&gt;0, Correlations!$AB$7, 0), IF(data!$B55&gt;0, Correlations!$AC$7, 0), IF(data!$D55&gt;0, Correlations!$AD$7, 0), IF(data!$R55 &gt;0, Correlations!$AE$7, 0), IF(data!$J55 &gt; 0, Correlations!$AF$7, 0))</f>
        <v>0.85546594023947753</v>
      </c>
      <c r="G55">
        <f>E55/F55+Correlations!$AL$7</f>
        <v>4.1967623878823455</v>
      </c>
    </row>
    <row r="56" spans="1:7">
      <c r="A56" t="s">
        <v>54</v>
      </c>
      <c r="B56">
        <f>SUM(IF(data!$S56&gt;0, (data!$S56-Correlations!$AM$6)*Correlations!$AB$6, 0),IF(data!$Y56&gt;0, (data!$Y56-Correlations!$AN$6)*Correlations!$AC$6,0), IF(data!$U56 &gt; 0, (data!$U56-Correlations!$AO$6)*Correlations!$AD$6, 0), IF(data!$H56&gt;0, (data!$H56-Correlations!$AP$6)*Correlations!$AE$6,0), IF(data!$Z56&gt;0, (data!$Z56-Correlations!$AQ$6)*Correlations!$AF$6, 0))</f>
        <v>4.8289070985609896E-2</v>
      </c>
      <c r="C56">
        <f>SUM(IF(data!$S56 &gt; 0, Correlations!$AB$6,0), IF(data!$Y56&gt;0, Correlations!$AC$6,0), IF(data!$U56 &gt; 0, Correlations!$AD$6,0),IF(data!$H56 &gt; 0, Correlations!$AE$6, 0), IF(data!$Z56 &gt; 0, Correlations!$AF$6, 0))</f>
        <v>0.43899155441463594</v>
      </c>
      <c r="D56">
        <f>B56/C56 + Correlations!$AL$6</f>
        <v>3.7715384615384613</v>
      </c>
      <c r="E56">
        <f>SUM(IF(data!$O56&gt;0,(data!$O56-Correlations!$AM$7)*Correlations!$AB$7,0),IF(data!$B56&gt;0,(data!$B56-Correlations!$AN$7)*Correlations!$AC$7,0),IF(data!$D56&gt;0,(data!$D56-Correlations!$AO$7)*Correlations!$AD$7,0),IF(data!$R56&gt;0,(data!$R56-Correlations!$AP$7)*Correlations!$AE$7,0),IF(data!$J56&gt;0,(data!$J56-Correlations!$AQ$7)*Correlations!$AF$7,0))</f>
        <v>0.25822448912506435</v>
      </c>
      <c r="F56">
        <f>SUM(IF(data!$O56&gt;0, Correlations!$AB$7, 0), IF(data!$B56&gt;0, Correlations!$AC$7, 0), IF(data!$D56&gt;0, Correlations!$AD$7, 0), IF(data!$R56 &gt;0, Correlations!$AE$7, 0), IF(data!$J56 &gt; 0, Correlations!$AF$7, 0))</f>
        <v>1.2671056769384954</v>
      </c>
      <c r="G56">
        <f>E56/F56+Correlations!$AL$7</f>
        <v>3.8704574741934472</v>
      </c>
    </row>
    <row r="57" spans="1:7">
      <c r="A57" t="s">
        <v>55</v>
      </c>
      <c r="B57">
        <f>SUM(IF(data!$S57&gt;0, (data!$S57-Correlations!$AM$6)*Correlations!$AB$6, 0),IF(data!$Y57&gt;0, (data!$Y57-Correlations!$AN$6)*Correlations!$AC$6,0), IF(data!$U57 &gt; 0, (data!$U57-Correlations!$AO$6)*Correlations!$AD$6, 0), IF(data!$H57&gt;0, (data!$H57-Correlations!$AP$6)*Correlations!$AE$6,0), IF(data!$Z57&gt;0, (data!$Z57-Correlations!$AQ$6)*Correlations!$AF$6, 0))</f>
        <v>-0.17120670622170808</v>
      </c>
      <c r="C57">
        <f>SUM(IF(data!$S57 &gt; 0, Correlations!$AB$6,0), IF(data!$Y57&gt;0, Correlations!$AC$6,0), IF(data!$U57 &gt; 0, Correlations!$AD$6,0),IF(data!$H57 &gt; 0, Correlations!$AE$6, 0), IF(data!$Z57 &gt; 0, Correlations!$AF$6, 0))</f>
        <v>0.43899155441463594</v>
      </c>
      <c r="D57">
        <f>B57/C57 + Correlations!$AL$6</f>
        <v>3.2715384615384613</v>
      </c>
      <c r="E57">
        <f>SUM(IF(data!$O57&gt;0,(data!$O57-Correlations!$AM$7)*Correlations!$AB$7,0),IF(data!$B57&gt;0,(data!$B57-Correlations!$AN$7)*Correlations!$AC$7,0),IF(data!$D57&gt;0,(data!$D57-Correlations!$AO$7)*Correlations!$AD$7,0),IF(data!$R57&gt;0,(data!$R57-Correlations!$AP$7)*Correlations!$AE$7,0),IF(data!$J57&gt;0,(data!$J57-Correlations!$AQ$7)*Correlations!$AF$7,0))</f>
        <v>0.53880553215797944</v>
      </c>
      <c r="F57">
        <f>SUM(IF(data!$O57&gt;0, Correlations!$AB$7, 0), IF(data!$B57&gt;0, Correlations!$AC$7, 0), IF(data!$D57&gt;0, Correlations!$AD$7, 0), IF(data!$R57 &gt;0, Correlations!$AE$7, 0), IF(data!$J57 &gt; 0, Correlations!$AF$7, 0))</f>
        <v>0.93850228028158234</v>
      </c>
      <c r="G57">
        <f>E57/F57+Correlations!$AL$7</f>
        <v>4.2407787849625533</v>
      </c>
    </row>
    <row r="58" spans="1:7">
      <c r="A58" t="s">
        <v>56</v>
      </c>
      <c r="B58">
        <f>SUM(IF(data!$S58&gt;0, (data!$S58-Correlations!$AM$6)*Correlations!$AB$6, 0),IF(data!$Y58&gt;0, (data!$Y58-Correlations!$AN$6)*Correlations!$AC$6,0), IF(data!$U58 &gt; 0, (data!$U58-Correlations!$AO$6)*Correlations!$AD$6, 0), IF(data!$H58&gt;0, (data!$H58-Correlations!$AP$6)*Correlations!$AE$6,0), IF(data!$Z58&gt;0, (data!$Z58-Correlations!$AQ$6)*Correlations!$AF$6, 0))</f>
        <v>-0.54390553767308958</v>
      </c>
      <c r="C58">
        <f>SUM(IF(data!$S58 &gt; 0, Correlations!$AB$6,0), IF(data!$Y58&gt;0, Correlations!$AC$6,0), IF(data!$U58 &gt; 0, Correlations!$AD$6,0),IF(data!$H58 &gt; 0, Correlations!$AE$6, 0), IF(data!$Z58 &gt; 0, Correlations!$AF$6, 0))</f>
        <v>1.3159493392136321</v>
      </c>
      <c r="D58">
        <f>B58/C58 + Correlations!$AL$6</f>
        <v>3.248220470134545</v>
      </c>
      <c r="E58">
        <f>SUM(IF(data!$O58&gt;0,(data!$O58-Correlations!$AM$7)*Correlations!$AB$7,0),IF(data!$B58&gt;0,(data!$B58-Correlations!$AN$7)*Correlations!$AC$7,0),IF(data!$D58&gt;0,(data!$D58-Correlations!$AO$7)*Correlations!$AD$7,0),IF(data!$R58&gt;0,(data!$R58-Correlations!$AP$7)*Correlations!$AE$7,0),IF(data!$J58&gt;0,(data!$J58-Correlations!$AQ$7)*Correlations!$AF$7,0))</f>
        <v>0.11089737251440947</v>
      </c>
      <c r="F58">
        <f>SUM(IF(data!$O58&gt;0, Correlations!$AB$7, 0), IF(data!$B58&gt;0, Correlations!$AC$7, 0), IF(data!$D58&gt;0, Correlations!$AD$7, 0), IF(data!$R58 &gt;0, Correlations!$AE$7, 0), IF(data!$J58 &gt; 0, Correlations!$AF$7, 0))</f>
        <v>0.38713264586848378</v>
      </c>
      <c r="G58">
        <f>E58/F58+Correlations!$AL$7</f>
        <v>3.953125</v>
      </c>
    </row>
    <row r="59" spans="1:7">
      <c r="A59" t="s">
        <v>57</v>
      </c>
      <c r="B59">
        <f>SUM(IF(data!$S59&gt;0, (data!$S59-Correlations!$AM$6)*Correlations!$AB$6, 0),IF(data!$Y59&gt;0, (data!$Y59-Correlations!$AN$6)*Correlations!$AC$6,0), IF(data!$U59 &gt; 0, (data!$U59-Correlations!$AO$6)*Correlations!$AD$6, 0), IF(data!$H59&gt;0, (data!$H59-Correlations!$AP$6)*Correlations!$AE$6,0), IF(data!$Z59&gt;0, (data!$Z59-Correlations!$AQ$6)*Correlations!$AF$6, 0))</f>
        <v>-1.0205888182182692</v>
      </c>
      <c r="C59">
        <f>SUM(IF(data!$S59 &gt; 0, Correlations!$AB$6,0), IF(data!$Y59&gt;0, Correlations!$AC$6,0), IF(data!$U59 &gt; 0, Correlations!$AD$6,0),IF(data!$H59 &gt; 0, Correlations!$AE$6, 0), IF(data!$Z59 &gt; 0, Correlations!$AF$6, 0))</f>
        <v>0.91567483495981561</v>
      </c>
      <c r="D59">
        <f>B59/C59 + Correlations!$AL$6</f>
        <v>2.5469628728546709</v>
      </c>
      <c r="E59">
        <f>SUM(IF(data!$O59&gt;0,(data!$O59-Correlations!$AM$7)*Correlations!$AB$7,0),IF(data!$B59&gt;0,(data!$B59-Correlations!$AN$7)*Correlations!$AC$7,0),IF(data!$D59&gt;0,(data!$D59-Correlations!$AO$7)*Correlations!$AD$7,0),IF(data!$R59&gt;0,(data!$R59-Correlations!$AP$7)*Correlations!$AE$7,0),IF(data!$J59&gt;0,(data!$J59-Correlations!$AQ$7)*Correlations!$AF$7,0))</f>
        <v>6.6346188698211087E-2</v>
      </c>
      <c r="F59">
        <f>SUM(IF(data!$O59&gt;0, Correlations!$AB$7, 0), IF(data!$B59&gt;0, Correlations!$AC$7, 0), IF(data!$D59&gt;0, Correlations!$AD$7, 0), IF(data!$R59 &gt;0, Correlations!$AE$7, 0), IF(data!$J59 &gt; 0, Correlations!$AF$7, 0))</f>
        <v>0.85546594023947753</v>
      </c>
      <c r="G59">
        <f>E59/F59+Correlations!$AL$7</f>
        <v>3.7442222835269221</v>
      </c>
    </row>
    <row r="60" spans="1:7">
      <c r="A60" t="s">
        <v>58</v>
      </c>
      <c r="B60">
        <f>SUM(IF(data!$S60&gt;0, (data!$S60-Correlations!$AM$6)*Correlations!$AB$6, 0),IF(data!$Y60&gt;0, (data!$Y60-Correlations!$AN$6)*Correlations!$AC$6,0), IF(data!$U60 &gt; 0, (data!$U60-Correlations!$AO$6)*Correlations!$AD$6, 0), IF(data!$H60&gt;0, (data!$H60-Correlations!$AP$6)*Correlations!$AE$6,0), IF(data!$Z60&gt;0, (data!$Z60-Correlations!$AQ$6)*Correlations!$AF$6, 0))</f>
        <v>-1.2589304584908589</v>
      </c>
      <c r="C60">
        <f>SUM(IF(data!$S60 &gt; 0, Correlations!$AB$6,0), IF(data!$Y60&gt;0, Correlations!$AC$6,0), IF(data!$U60 &gt; 0, Correlations!$AD$6,0),IF(data!$H60 &gt; 0, Correlations!$AE$6, 0), IF(data!$Z60 &gt; 0, Correlations!$AF$6, 0))</f>
        <v>0.91567483495981561</v>
      </c>
      <c r="D60">
        <f>B60/C60 + Correlations!$AL$6</f>
        <v>2.2866721766676896</v>
      </c>
      <c r="E60">
        <f>SUM(IF(data!$O60&gt;0,(data!$O60-Correlations!$AM$7)*Correlations!$AB$7,0),IF(data!$B60&gt;0,(data!$B60-Correlations!$AN$7)*Correlations!$AC$7,0),IF(data!$D60&gt;0,(data!$D60-Correlations!$AO$7)*Correlations!$AD$7,0),IF(data!$R60&gt;0,(data!$R60-Correlations!$AP$7)*Correlations!$AE$7,0),IF(data!$J60&gt;0,(data!$J60-Correlations!$AQ$7)*Correlations!$AF$7,0))</f>
        <v>-1.6388666173137785</v>
      </c>
      <c r="F60">
        <f>SUM(IF(data!$O60&gt;0, Correlations!$AB$7, 0), IF(data!$B60&gt;0, Correlations!$AC$7, 0), IF(data!$D60&gt;0, Correlations!$AD$7, 0), IF(data!$R60 &gt;0, Correlations!$AE$7, 0), IF(data!$J60 &gt; 0, Correlations!$AF$7, 0))</f>
        <v>2.2745048227038462</v>
      </c>
      <c r="G60">
        <f>E60/F60+Correlations!$AL$7</f>
        <v>2.9461289034775979</v>
      </c>
    </row>
    <row r="61" spans="1:7">
      <c r="A61" t="s">
        <v>59</v>
      </c>
      <c r="B61">
        <f>SUM(IF(data!$S61&gt;0, (data!$S61-Correlations!$AM$6)*Correlations!$AB$6, 0),IF(data!$Y61&gt;0, (data!$Y61-Correlations!$AN$6)*Correlations!$AC$6,0), IF(data!$U61 &gt; 0, (data!$U61-Correlations!$AO$6)*Correlations!$AD$6, 0), IF(data!$H61&gt;0, (data!$H61-Correlations!$AP$6)*Correlations!$AE$6,0), IF(data!$Z61&gt;0, (data!$Z61-Correlations!$AQ$6)*Correlations!$AF$6, 0))</f>
        <v>0.49577402054345487</v>
      </c>
      <c r="C61">
        <f>SUM(IF(data!$S61 &gt; 0, Correlations!$AB$6,0), IF(data!$Y61&gt;0, Correlations!$AC$6,0), IF(data!$U61 &gt; 0, Correlations!$AD$6,0),IF(data!$H61 &gt; 0, Correlations!$AE$6, 0), IF(data!$Z61 &gt; 0, Correlations!$AF$6, 0))</f>
        <v>2.1599157520014187</v>
      </c>
      <c r="D61">
        <f>B61/C61 + Correlations!$AL$6</f>
        <v>3.8910724237238203</v>
      </c>
      <c r="E61">
        <f>SUM(IF(data!$O61&gt;0,(data!$O61-Correlations!$AM$7)*Correlations!$AB$7,0),IF(data!$B61&gt;0,(data!$B61-Correlations!$AN$7)*Correlations!$AC$7,0),IF(data!$D61&gt;0,(data!$D61-Correlations!$AO$7)*Correlations!$AD$7,0),IF(data!$R61&gt;0,(data!$R61-Correlations!$AP$7)*Correlations!$AE$7,0),IF(data!$J61&gt;0,(data!$J61-Correlations!$AQ$7)*Correlations!$AF$7,0))</f>
        <v>0.6435510131630181</v>
      </c>
      <c r="F61">
        <f>SUM(IF(data!$O61&gt;0, Correlations!$AB$7, 0), IF(data!$B61&gt;0, Correlations!$AC$7, 0), IF(data!$D61&gt;0, Correlations!$AD$7, 0), IF(data!$R61 &gt;0, Correlations!$AE$7, 0), IF(data!$J61 &gt; 0, Correlations!$AF$7, 0))</f>
        <v>1.3256349261500662</v>
      </c>
      <c r="G61">
        <f>E61/F61+Correlations!$AL$7</f>
        <v>4.1521329141742145</v>
      </c>
    </row>
    <row r="62" spans="1:7">
      <c r="A62" t="s">
        <v>60</v>
      </c>
      <c r="B62">
        <f>SUM(IF(data!$S62&gt;0, (data!$S62-Correlations!$AM$6)*Correlations!$AB$6, 0),IF(data!$Y62&gt;0, (data!$Y62-Correlations!$AN$6)*Correlations!$AC$6,0), IF(data!$U62 &gt; 0, (data!$U62-Correlations!$AO$6)*Correlations!$AD$6, 0), IF(data!$H62&gt;0, (data!$H62-Correlations!$AP$6)*Correlations!$AE$6,0), IF(data!$Z62&gt;0, (data!$Z62-Correlations!$AQ$6)*Correlations!$AF$6, 0))</f>
        <v>0.41964421923622008</v>
      </c>
      <c r="C62">
        <f>SUM(IF(data!$S62 &gt; 0, Correlations!$AB$6,0), IF(data!$Y62&gt;0, Correlations!$AC$6,0), IF(data!$U62 &gt; 0, Correlations!$AD$6,0),IF(data!$H62 &gt; 0, Correlations!$AE$6, 0), IF(data!$Z62 &gt; 0, Correlations!$AF$6, 0))</f>
        <v>1.7596412477476022</v>
      </c>
      <c r="D62">
        <f>B62/C62 + Correlations!$AL$6</f>
        <v>3.9000212885200285</v>
      </c>
      <c r="E62">
        <f>SUM(IF(data!$O62&gt;0,(data!$O62-Correlations!$AM$7)*Correlations!$AB$7,0),IF(data!$B62&gt;0,(data!$B62-Correlations!$AN$7)*Correlations!$AC$7,0),IF(data!$D62&gt;0,(data!$D62-Correlations!$AO$7)*Correlations!$AD$7,0),IF(data!$R62&gt;0,(data!$R62-Correlations!$AP$7)*Correlations!$AE$7,0),IF(data!$J62&gt;0,(data!$J62-Correlations!$AQ$7)*Correlations!$AF$7,0))</f>
        <v>0.71816571108184901</v>
      </c>
      <c r="F62">
        <f>SUM(IF(data!$O62&gt;0, Correlations!$AB$7, 0), IF(data!$B62&gt;0, Correlations!$AC$7, 0), IF(data!$D62&gt;0, Correlations!$AD$7, 0), IF(data!$R62 &gt;0, Correlations!$AE$7, 0), IF(data!$J62 &gt; 0, Correlations!$AF$7, 0))</f>
        <v>0.78656907475570914</v>
      </c>
      <c r="G62">
        <f>E62/F62+Correlations!$AL$7</f>
        <v>4.5797024497031344</v>
      </c>
    </row>
    <row r="63" spans="1:7">
      <c r="A63" t="s">
        <v>61</v>
      </c>
      <c r="B63">
        <f>SUM(IF(data!$S63&gt;0, (data!$S63-Correlations!$AM$6)*Correlations!$AB$6, 0),IF(data!$Y63&gt;0, (data!$Y63-Correlations!$AN$6)*Correlations!$AC$6,0), IF(data!$U63 &gt; 0, (data!$U63-Correlations!$AO$6)*Correlations!$AD$6, 0), IF(data!$H63&gt;0, (data!$H63-Correlations!$AP$6)*Correlations!$AE$6,0), IF(data!$Z63&gt;0, (data!$Z63-Correlations!$AQ$6)*Correlations!$AF$6, 0))</f>
        <v>0.663387722612371</v>
      </c>
      <c r="C63">
        <f>SUM(IF(data!$S63 &gt; 0, Correlations!$AB$6,0), IF(data!$Y63&gt;0, Correlations!$AC$6,0), IF(data!$U63 &gt; 0, Correlations!$AD$6,0),IF(data!$H63 &gt; 0, Correlations!$AE$6, 0), IF(data!$Z63 &gt; 0, Correlations!$AF$6, 0))</f>
        <v>1.6832324714562392</v>
      </c>
      <c r="D63">
        <f>B63/C63 + Correlations!$AL$6</f>
        <v>4.0556537925232803</v>
      </c>
      <c r="E63">
        <f>SUM(IF(data!$O63&gt;0,(data!$O63-Correlations!$AM$7)*Correlations!$AB$7,0),IF(data!$B63&gt;0,(data!$B63-Correlations!$AN$7)*Correlations!$AC$7,0),IF(data!$D63&gt;0,(data!$D63-Correlations!$AO$7)*Correlations!$AD$7,0),IF(data!$R63&gt;0,(data!$R63-Correlations!$AP$7)*Correlations!$AE$7,0),IF(data!$J63&gt;0,(data!$J63-Correlations!$AQ$7)*Correlations!$AF$7,0))</f>
        <v>0.73505522404623724</v>
      </c>
      <c r="F63">
        <f>SUM(IF(data!$O63&gt;0, Correlations!$AB$7, 0), IF(data!$B63&gt;0, Correlations!$AC$7, 0), IF(data!$D63&gt;0, Correlations!$AD$7, 0), IF(data!$R63 &gt;0, Correlations!$AE$7, 0), IF(data!$J63 &gt; 0, Correlations!$AF$7, 0))</f>
        <v>1.7939682205210601</v>
      </c>
      <c r="G63">
        <f>E63/F63+Correlations!$AL$7</f>
        <v>4.0764037041671077</v>
      </c>
    </row>
    <row r="64" spans="1:7">
      <c r="A64" t="s">
        <v>62</v>
      </c>
      <c r="B64">
        <f>SUM(IF(data!$S64&gt;0, (data!$S64-Correlations!$AM$6)*Correlations!$AB$6, 0),IF(data!$Y64&gt;0, (data!$Y64-Correlations!$AN$6)*Correlations!$AC$6,0), IF(data!$U64 &gt; 0, (data!$U64-Correlations!$AO$6)*Correlations!$AD$6, 0), IF(data!$H64&gt;0, (data!$H64-Correlations!$AP$6)*Correlations!$AE$6,0), IF(data!$Z64&gt;0, (data!$Z64-Correlations!$AQ$6)*Correlations!$AF$6, 0))</f>
        <v>4.8289070985609896E-2</v>
      </c>
      <c r="C64">
        <f>SUM(IF(data!$S64 &gt; 0, Correlations!$AB$6,0), IF(data!$Y64&gt;0, Correlations!$AC$6,0), IF(data!$U64 &gt; 0, Correlations!$AD$6,0),IF(data!$H64 &gt; 0, Correlations!$AE$6, 0), IF(data!$Z64 &gt; 0, Correlations!$AF$6, 0))</f>
        <v>0.43899155441463594</v>
      </c>
      <c r="D64">
        <f>B64/C64 + Correlations!$AL$6</f>
        <v>3.7715384615384613</v>
      </c>
      <c r="E64">
        <f>SUM(IF(data!$O64&gt;0,(data!$O64-Correlations!$AM$7)*Correlations!$AB$7,0),IF(data!$B64&gt;0,(data!$B64-Correlations!$AN$7)*Correlations!$AC$7,0),IF(data!$D64&gt;0,(data!$D64-Correlations!$AO$7)*Correlations!$AD$7,0),IF(data!$R64&gt;0,(data!$R64-Correlations!$AP$7)*Correlations!$AE$7,0),IF(data!$J64&gt;0,(data!$J64-Correlations!$AQ$7)*Correlations!$AF$7,0))</f>
        <v>0.11089737251440947</v>
      </c>
      <c r="F64">
        <f>SUM(IF(data!$O64&gt;0, Correlations!$AB$7, 0), IF(data!$B64&gt;0, Correlations!$AC$7, 0), IF(data!$D64&gt;0, Correlations!$AD$7, 0), IF(data!$R64 &gt;0, Correlations!$AE$7, 0), IF(data!$J64 &gt; 0, Correlations!$AF$7, 0))</f>
        <v>0.38713264586848378</v>
      </c>
      <c r="G64">
        <f>E64/F64+Correlations!$AL$7</f>
        <v>3.953125</v>
      </c>
    </row>
    <row r="65" spans="1:7">
      <c r="A65" t="s">
        <v>63</v>
      </c>
      <c r="B65">
        <f>SUM(IF(data!$S65&gt;0, (data!$S65-Correlations!$AM$6)*Correlations!$AB$6, 0),IF(data!$Y65&gt;0, (data!$Y65-Correlations!$AN$6)*Correlations!$AC$6,0), IF(data!$U65 &gt; 0, (data!$U65-Correlations!$AO$6)*Correlations!$AD$6, 0), IF(data!$H65&gt;0, (data!$H65-Correlations!$AP$6)*Correlations!$AE$6,0), IF(data!$Z65&gt;0, (data!$Z65-Correlations!$AQ$6)*Correlations!$AF$6, 0))</f>
        <v>-2.3801781402007958</v>
      </c>
      <c r="C65">
        <f>SUM(IF(data!$S65 &gt; 0, Correlations!$AB$6,0), IF(data!$Y65&gt;0, Correlations!$AC$6,0), IF(data!$U65 &gt; 0, Correlations!$AD$6,0),IF(data!$H65 &gt; 0, Correlations!$AE$6, 0), IF(data!$Z65 &gt; 0, Correlations!$AF$6, 0))</f>
        <v>1.7596412477476022</v>
      </c>
      <c r="D65">
        <f>B65/C65 + Correlations!$AL$6</f>
        <v>2.3088887988600599</v>
      </c>
      <c r="E65">
        <f>SUM(IF(data!$O65&gt;0,(data!$O65-Correlations!$AM$7)*Correlations!$AB$7,0),IF(data!$B65&gt;0,(data!$B65-Correlations!$AN$7)*Correlations!$AC$7,0),IF(data!$D65&gt;0,(data!$D65-Correlations!$AO$7)*Correlations!$AD$7,0),IF(data!$R65&gt;0,(data!$R65-Correlations!$AP$7)*Correlations!$AE$7,0),IF(data!$J65&gt;0,(data!$J65-Correlations!$AQ$7)*Correlations!$AF$7,0))</f>
        <v>-8.2668950419832424E-2</v>
      </c>
      <c r="F65">
        <f>SUM(IF(data!$O65&gt;0, Correlations!$AB$7, 0), IF(data!$B65&gt;0, Correlations!$AC$7, 0), IF(data!$D65&gt;0, Correlations!$AD$7, 0), IF(data!$R65 &gt;0, Correlations!$AE$7, 0), IF(data!$J65 &gt; 0, Correlations!$AF$7, 0))</f>
        <v>0.38713264586848378</v>
      </c>
      <c r="G65">
        <f>E65/F65+Correlations!$AL$7</f>
        <v>3.453125</v>
      </c>
    </row>
    <row r="66" spans="1:7">
      <c r="A66" t="s">
        <v>64</v>
      </c>
      <c r="B66">
        <f>SUM(IF(data!$S66&gt;0, (data!$S66-Correlations!$AM$6)*Correlations!$AB$6, 0),IF(data!$Y66&gt;0, (data!$Y66-Correlations!$AN$6)*Correlations!$AC$6,0), IF(data!$U66 &gt; 0, (data!$U66-Correlations!$AO$6)*Correlations!$AD$6, 0), IF(data!$H66&gt;0, (data!$H66-Correlations!$AP$6)*Correlations!$AE$6,0), IF(data!$Z66&gt;0, (data!$Z66-Correlations!$AQ$6)*Correlations!$AF$6, 0))</f>
        <v>1.2752990615177295</v>
      </c>
      <c r="C66">
        <f>SUM(IF(data!$S66 &gt; 0, Correlations!$AB$6,0), IF(data!$Y66&gt;0, Correlations!$AC$6,0), IF(data!$U66 &gt; 0, Correlations!$AD$6,0),IF(data!$H66 &gt; 0, Correlations!$AE$6, 0), IF(data!$Z66 &gt; 0, Correlations!$AF$6, 0))</f>
        <v>1.2829579672024227</v>
      </c>
      <c r="D66">
        <f>B66/C66 + Correlations!$AL$6</f>
        <v>4.6555687369796797</v>
      </c>
      <c r="E66">
        <f>SUM(IF(data!$O66&gt;0,(data!$O66-Correlations!$AM$7)*Correlations!$AB$7,0),IF(data!$B66&gt;0,(data!$B66-Correlations!$AN$7)*Correlations!$AC$7,0),IF(data!$D66&gt;0,(data!$D66-Correlations!$AO$7)*Correlations!$AD$7,0),IF(data!$R66&gt;0,(data!$R66-Correlations!$AP$7)*Correlations!$AE$7,0),IF(data!$J66&gt;0,(data!$J66-Correlations!$AQ$7)*Correlations!$AF$7,0))</f>
        <v>1.266617279087118</v>
      </c>
      <c r="F66">
        <f>SUM(IF(data!$O66&gt;0, Correlations!$AB$7, 0), IF(data!$B66&gt;0, Correlations!$AC$7, 0), IF(data!$D66&gt;0, Correlations!$AD$7, 0), IF(data!$R66 &gt;0, Correlations!$AE$7, 0), IF(data!$J66 &gt; 0, Correlations!$AF$7, 0))</f>
        <v>1.2549023691267029</v>
      </c>
      <c r="G66">
        <f>E66/F66+Correlations!$AL$7</f>
        <v>4.6760019825036805</v>
      </c>
    </row>
    <row r="67" spans="1:7">
      <c r="A67" t="s">
        <v>65</v>
      </c>
      <c r="B67">
        <f>SUM(IF(data!$S67&gt;0, (data!$S67-Correlations!$AM$6)*Correlations!$AB$6, 0),IF(data!$Y67&gt;0, (data!$Y67-Correlations!$AN$6)*Correlations!$AC$6,0), IF(data!$U67 &gt; 0, (data!$U67-Correlations!$AO$6)*Correlations!$AD$6, 0), IF(data!$H67&gt;0, (data!$H67-Correlations!$AP$6)*Correlations!$AE$6,0), IF(data!$Z67&gt;0, (data!$Z67-Correlations!$AQ$6)*Correlations!$AF$6, 0))</f>
        <v>0.6556218463439295</v>
      </c>
      <c r="C67">
        <f>SUM(IF(data!$S67 &gt; 0, Correlations!$AB$6,0), IF(data!$Y67&gt;0, Correlations!$AC$6,0), IF(data!$U67 &gt; 0, Correlations!$AD$6,0),IF(data!$H67 &gt; 0, Correlations!$AE$6, 0), IF(data!$Z67 &gt; 0, Correlations!$AF$6, 0))</f>
        <v>2.1599157520014187</v>
      </c>
      <c r="D67">
        <f>B67/C67 + Correlations!$AL$6</f>
        <v>3.9650789333075189</v>
      </c>
      <c r="E67">
        <f>SUM(IF(data!$O67&gt;0,(data!$O67-Correlations!$AM$7)*Correlations!$AB$7,0),IF(data!$B67&gt;0,(data!$B67-Correlations!$AN$7)*Correlations!$AC$7,0),IF(data!$D67&gt;0,(data!$D67-Correlations!$AO$7)*Correlations!$AD$7,0),IF(data!$R67&gt;0,(data!$R67-Correlations!$AP$7)*Correlations!$AE$7,0),IF(data!$J67&gt;0,(data!$J67-Correlations!$AQ$7)*Correlations!$AF$7,0))</f>
        <v>-0.8026016995661831</v>
      </c>
      <c r="F67">
        <f>SUM(IF(data!$O67&gt;0, Correlations!$AB$7, 0), IF(data!$B67&gt;0, Correlations!$AC$7, 0), IF(data!$D67&gt;0, Correlations!$AD$7, 0), IF(data!$R67 &gt;0, Correlations!$AE$7, 0), IF(data!$J67 &gt; 0, Correlations!$AF$7, 0))</f>
        <v>1.7939682205210601</v>
      </c>
      <c r="G67">
        <f>E67/F67+Correlations!$AL$7</f>
        <v>3.2192776380399128</v>
      </c>
    </row>
    <row r="68" spans="1:7">
      <c r="A68" t="s">
        <v>66</v>
      </c>
      <c r="B68">
        <f>SUM(IF(data!$S68&gt;0, (data!$S68-Correlations!$AM$6)*Correlations!$AB$6, 0),IF(data!$Y68&gt;0, (data!$Y68-Correlations!$AN$6)*Correlations!$AC$6,0), IF(data!$U68 &gt; 0, (data!$U68-Correlations!$AO$6)*Correlations!$AD$6, 0), IF(data!$H68&gt;0, (data!$H68-Correlations!$AP$6)*Correlations!$AE$6,0), IF(data!$Z68&gt;0, (data!$Z68-Correlations!$AQ$6)*Correlations!$AF$6, 0))</f>
        <v>-0.62690589158735177</v>
      </c>
      <c r="C68">
        <f>SUM(IF(data!$S68 &gt; 0, Correlations!$AB$6,0), IF(data!$Y68&gt;0, Correlations!$AC$6,0), IF(data!$U68 &gt; 0, Correlations!$AD$6,0),IF(data!$H68 &gt; 0, Correlations!$AE$6, 0), IF(data!$Z68 &gt; 0, Correlations!$AF$6, 0))</f>
        <v>1.6958056042365626</v>
      </c>
      <c r="D68">
        <f>B68/C68 + Correlations!$AL$6</f>
        <v>3.2918581809560772</v>
      </c>
      <c r="E68">
        <f>SUM(IF(data!$O68&gt;0,(data!$O68-Correlations!$AM$7)*Correlations!$AB$7,0),IF(data!$B68&gt;0,(data!$B68-Correlations!$AN$7)*Correlations!$AC$7,0),IF(data!$D68&gt;0,(data!$D68-Correlations!$AO$7)*Correlations!$AD$7,0),IF(data!$R68&gt;0,(data!$R68-Correlations!$AP$7)*Correlations!$AE$7,0),IF(data!$J68&gt;0,(data!$J68-Correlations!$AQ$7)*Correlations!$AF$7,0))</f>
        <v>-0.51854286788665471</v>
      </c>
      <c r="F68">
        <f>SUM(IF(data!$O68&gt;0, Correlations!$AB$7, 0), IF(data!$B68&gt;0, Correlations!$AC$7, 0), IF(data!$D68&gt;0, Correlations!$AD$7, 0), IF(data!$R68 &gt;0, Correlations!$AE$7, 0), IF(data!$J68 &gt; 0, Correlations!$AF$7, 0))</f>
        <v>1.2549023691267029</v>
      </c>
      <c r="G68">
        <f>E68/F68+Correlations!$AL$7</f>
        <v>3.2534529532783392</v>
      </c>
    </row>
    <row r="69" spans="1:7">
      <c r="A69" t="s">
        <v>67</v>
      </c>
      <c r="B69">
        <f>SUM(IF(data!$S69&gt;0, (data!$S69-Correlations!$AM$6)*Correlations!$AB$6, 0),IF(data!$Y69&gt;0, (data!$Y69-Correlations!$AN$6)*Correlations!$AC$6,0), IF(data!$U69 &gt; 0, (data!$U69-Correlations!$AO$6)*Correlations!$AD$6, 0), IF(data!$H69&gt;0, (data!$H69-Correlations!$AP$6)*Correlations!$AE$6,0), IF(data!$Z69&gt;0, (data!$Z69-Correlations!$AQ$6)*Correlations!$AF$6, 0))</f>
        <v>-0.83878476714149486</v>
      </c>
      <c r="C69">
        <f>SUM(IF(data!$S69 &gt; 0, Correlations!$AB$6,0), IF(data!$Y69&gt;0, Correlations!$AC$6,0), IF(data!$U69 &gt; 0, Correlations!$AD$6,0),IF(data!$H69 &gt; 0, Correlations!$AE$6, 0), IF(data!$Z69 &gt; 0, Correlations!$AF$6, 0))</f>
        <v>0.91567483495981561</v>
      </c>
      <c r="D69">
        <f>B69/C69 + Correlations!$AL$6</f>
        <v>2.7455093919197635</v>
      </c>
      <c r="E69">
        <f>SUM(IF(data!$O69&gt;0,(data!$O69-Correlations!$AM$7)*Correlations!$AB$7,0),IF(data!$B69&gt;0,(data!$B69-Correlations!$AN$7)*Correlations!$AC$7,0),IF(data!$D69&gt;0,(data!$D69-Correlations!$AO$7)*Correlations!$AD$7,0),IF(data!$R69&gt;0,(data!$R69-Correlations!$AP$7)*Correlations!$AE$7,0),IF(data!$J69&gt;0,(data!$J69-Correlations!$AQ$7)*Correlations!$AF$7,0))</f>
        <v>-8.2668950419832424E-2</v>
      </c>
      <c r="F69">
        <f>SUM(IF(data!$O69&gt;0, Correlations!$AB$7, 0), IF(data!$B69&gt;0, Correlations!$AC$7, 0), IF(data!$D69&gt;0, Correlations!$AD$7, 0), IF(data!$R69 &gt;0, Correlations!$AE$7, 0), IF(data!$J69 &gt; 0, Correlations!$AF$7, 0))</f>
        <v>0.38713264586848378</v>
      </c>
      <c r="G69">
        <f>E69/F69+Correlations!$AL$7</f>
        <v>3.453125</v>
      </c>
    </row>
    <row r="70" spans="1:7">
      <c r="A70" t="s">
        <v>68</v>
      </c>
      <c r="B70">
        <f>SUM(IF(data!$S70&gt;0, (data!$S70-Correlations!$AM$6)*Correlations!$AB$6, 0),IF(data!$Y70&gt;0, (data!$Y70-Correlations!$AN$6)*Correlations!$AC$6,0), IF(data!$U70 &gt; 0, (data!$U70-Correlations!$AO$6)*Correlations!$AD$6, 0), IF(data!$H70&gt;0, (data!$H70-Correlations!$AP$6)*Correlations!$AE$6,0), IF(data!$Z70&gt;0, (data!$Z70-Correlations!$AQ$6)*Correlations!$AF$6, 0))</f>
        <v>-1.0425339349523002</v>
      </c>
      <c r="C70">
        <f>SUM(IF(data!$S70 &gt; 0, Correlations!$AB$6,0), IF(data!$Y70&gt;0, Correlations!$AC$6,0), IF(data!$U70 &gt; 0, Correlations!$AD$6,0),IF(data!$H70 &gt; 0, Correlations!$AE$6, 0), IF(data!$Z70 &gt; 0, Correlations!$AF$6, 0))</f>
        <v>2.1599157520014187</v>
      </c>
      <c r="D70">
        <f>B70/C70 + Correlations!$AL$6</f>
        <v>3.1788650359725481</v>
      </c>
      <c r="E70">
        <f>SUM(IF(data!$O70&gt;0,(data!$O70-Correlations!$AM$7)*Correlations!$AB$7,0),IF(data!$B70&gt;0,(data!$B70-Correlations!$AN$7)*Correlations!$AC$7,0),IF(data!$D70&gt;0,(data!$D70-Correlations!$AO$7)*Correlations!$AD$7,0),IF(data!$R70&gt;0,(data!$R70-Correlations!$AP$7)*Correlations!$AE$7,0),IF(data!$J70&gt;0,(data!$J70-Correlations!$AQ$7)*Correlations!$AF$7,0))</f>
        <v>-0.46168790105171476</v>
      </c>
      <c r="F70">
        <f>SUM(IF(data!$O70&gt;0, Correlations!$AB$7, 0), IF(data!$B70&gt;0, Correlations!$AC$7, 0), IF(data!$D70&gt;0, Correlations!$AD$7, 0), IF(data!$R70 &gt;0, Correlations!$AE$7, 0), IF(data!$J70 &gt; 0, Correlations!$AF$7, 0))</f>
        <v>0.78656907475570914</v>
      </c>
      <c r="G70">
        <f>E70/F70+Correlations!$AL$7</f>
        <v>3.0797024497031344</v>
      </c>
    </row>
    <row r="71" spans="1:7">
      <c r="A71" t="s">
        <v>69</v>
      </c>
      <c r="B71">
        <f>SUM(IF(data!$S71&gt;0, (data!$S71-Correlations!$AM$6)*Correlations!$AB$6, 0),IF(data!$Y71&gt;0, (data!$Y71-Correlations!$AN$6)*Correlations!$AC$6,0), IF(data!$U71 &gt; 0, (data!$U71-Correlations!$AO$6)*Correlations!$AD$6, 0), IF(data!$H71&gt;0, (data!$H71-Correlations!$AP$6)*Correlations!$AE$6,0), IF(data!$Z71&gt;0, (data!$Z71-Correlations!$AQ$6)*Correlations!$AF$6, 0))</f>
        <v>-7.6589056846930112E-3</v>
      </c>
      <c r="C71">
        <f>SUM(IF(data!$S71 &gt; 0, Correlations!$AB$6,0), IF(data!$Y71&gt;0, Correlations!$AC$6,0), IF(data!$U71 &gt; 0, Correlations!$AD$6,0),IF(data!$H71 &gt; 0, Correlations!$AE$6, 0), IF(data!$Z71 &gt; 0, Correlations!$AF$6, 0))</f>
        <v>1.6832324714562392</v>
      </c>
      <c r="D71">
        <f>B71/C71 + Correlations!$AL$6</f>
        <v>3.6569883439435538</v>
      </c>
      <c r="E71">
        <f>SUM(IF(data!$O71&gt;0,(data!$O71-Correlations!$AM$7)*Correlations!$AB$7,0),IF(data!$B71&gt;0,(data!$B71-Correlations!$AN$7)*Correlations!$AC$7,0),IF(data!$D71&gt;0,(data!$D71-Correlations!$AO$7)*Correlations!$AD$7,0),IF(data!$R71&gt;0,(data!$R71-Correlations!$AP$7)*Correlations!$AE$7,0),IF(data!$J71&gt;0,(data!$J71-Correlations!$AQ$7)*Correlations!$AF$7,0))</f>
        <v>0.24411458427579275</v>
      </c>
      <c r="F71">
        <f>SUM(IF(data!$O71&gt;0, Correlations!$AB$7, 0), IF(data!$B71&gt;0, Correlations!$AC$7, 0), IF(data!$D71&gt;0, Correlations!$AD$7, 0), IF(data!$R71 &gt;0, Correlations!$AE$7, 0), IF(data!$J71 &gt; 0, Correlations!$AF$7, 0))</f>
        <v>1.3256349261500662</v>
      </c>
      <c r="G71">
        <f>E71/F71+Correlations!$AL$7</f>
        <v>3.8508158463995472</v>
      </c>
    </row>
    <row r="72" spans="1:7">
      <c r="A72" t="s">
        <v>70</v>
      </c>
      <c r="B72">
        <f>SUM(IF(data!$S72&gt;0, (data!$S72-Correlations!$AM$6)*Correlations!$AB$6, 0),IF(data!$Y72&gt;0, (data!$Y72-Correlations!$AN$6)*Correlations!$AC$6,0), IF(data!$U72 &gt; 0, (data!$U72-Correlations!$AO$6)*Correlations!$AD$6, 0), IF(data!$H72&gt;0, (data!$H72-Correlations!$AP$6)*Correlations!$AE$6,0), IF(data!$Z72&gt;0, (data!$Z72-Correlations!$AQ$6)*Correlations!$AF$6, 0))</f>
        <v>-6.0418019092746134E-3</v>
      </c>
      <c r="C72">
        <f>SUM(IF(data!$S72 &gt; 0, Correlations!$AB$6,0), IF(data!$Y72&gt;0, Correlations!$AC$6,0), IF(data!$U72 &gt; 0, Correlations!$AD$6,0),IF(data!$H72 &gt; 0, Correlations!$AE$6, 0), IF(data!$Z72 &gt; 0, Correlations!$AF$6, 0))</f>
        <v>1.6958056042365626</v>
      </c>
      <c r="D72">
        <f>B72/C72 + Correlations!$AL$6</f>
        <v>3.6579756699695571</v>
      </c>
      <c r="E72">
        <f>SUM(IF(data!$O72&gt;0,(data!$O72-Correlations!$AM$7)*Correlations!$AB$7,0),IF(data!$B72&gt;0,(data!$B72-Correlations!$AN$7)*Correlations!$AC$7,0),IF(data!$D72&gt;0,(data!$D72-Correlations!$AO$7)*Correlations!$AD$7,0),IF(data!$R72&gt;0,(data!$R72-Correlations!$AP$7)*Correlations!$AE$7,0),IF(data!$J72&gt;0,(data!$J72-Correlations!$AQ$7)*Correlations!$AF$7,0))</f>
        <v>1.4893658093614262</v>
      </c>
      <c r="F72">
        <f>SUM(IF(data!$O72&gt;0, Correlations!$AB$7, 0), IF(data!$B72&gt;0, Correlations!$AC$7, 0), IF(data!$D72&gt;0, Correlations!$AD$7, 0), IF(data!$R72 &gt;0, Correlations!$AE$7, 0), IF(data!$J72 &gt; 0, Correlations!$AF$7, 0))</f>
        <v>2.2745048227038462</v>
      </c>
      <c r="G72">
        <f>E72/F72+Correlations!$AL$7</f>
        <v>4.3214754824118558</v>
      </c>
    </row>
    <row r="73" spans="1:7">
      <c r="A73" t="s">
        <v>71</v>
      </c>
      <c r="B73">
        <f>SUM(IF(data!$S73&gt;0, (data!$S73-Correlations!$AM$6)*Correlations!$AB$6, 0),IF(data!$Y73&gt;0, (data!$Y73-Correlations!$AN$6)*Correlations!$AC$6,0), IF(data!$U73 &gt; 0, (data!$U73-Correlations!$AO$6)*Correlations!$AD$6, 0), IF(data!$H73&gt;0, (data!$H73-Correlations!$AP$6)*Correlations!$AE$6,0), IF(data!$Z73&gt;0, (data!$Z73-Correlations!$AQ$6)*Correlations!$AF$6, 0))</f>
        <v>-0.45388983824741935</v>
      </c>
      <c r="C73">
        <f>SUM(IF(data!$S73 &gt; 0, Correlations!$AB$6,0), IF(data!$Y73&gt;0, Correlations!$AC$6,0), IF(data!$U73 &gt; 0, Correlations!$AD$6,0),IF(data!$H73 &gt; 0, Correlations!$AE$6, 0), IF(data!$Z73 &gt; 0, Correlations!$AF$6, 0))</f>
        <v>2.1599157520014187</v>
      </c>
      <c r="D73">
        <f>B73/C73 + Correlations!$AL$6</f>
        <v>3.4513960808336415</v>
      </c>
      <c r="E73">
        <f>SUM(IF(data!$O73&gt;0,(data!$O73-Correlations!$AM$7)*Correlations!$AB$7,0),IF(data!$B73&gt;0,(data!$B73-Correlations!$AN$7)*Correlations!$AC$7,0),IF(data!$D73&gt;0,(data!$D73-Correlations!$AO$7)*Correlations!$AD$7,0),IF(data!$R73&gt;0,(data!$R73-Correlations!$AP$7)*Correlations!$AE$7,0),IF(data!$J73&gt;0,(data!$J73-Correlations!$AQ$7)*Correlations!$AF$7,0))</f>
        <v>-0.37942992171955037</v>
      </c>
      <c r="F73">
        <f>SUM(IF(data!$O73&gt;0, Correlations!$AB$7, 0), IF(data!$B73&gt;0, Correlations!$AC$7, 0), IF(data!$D73&gt;0, Correlations!$AD$7, 0), IF(data!$R73 &gt;0, Correlations!$AE$7, 0), IF(data!$J73 &gt; 0, Correlations!$AF$7, 0))</f>
        <v>1.7354389713094891</v>
      </c>
      <c r="G73">
        <f>E73/F73+Correlations!$AL$7</f>
        <v>3.4480303861679933</v>
      </c>
    </row>
    <row r="74" spans="1:7">
      <c r="A74" t="s">
        <v>72</v>
      </c>
      <c r="B74">
        <f>SUM(IF(data!$S74&gt;0, (data!$S74-Correlations!$AM$6)*Correlations!$AB$6, 0),IF(data!$Y74&gt;0, (data!$Y74-Correlations!$AN$6)*Correlations!$AC$6,0), IF(data!$U74 &gt; 0, (data!$U74-Correlations!$AO$6)*Correlations!$AD$6, 0), IF(data!$H74&gt;0, (data!$H74-Correlations!$AP$6)*Correlations!$AE$6,0), IF(data!$Z74&gt;0, (data!$Z74-Correlations!$AQ$6)*Correlations!$AF$6, 0))</f>
        <v>-1.3080792067558624</v>
      </c>
      <c r="C74">
        <f>SUM(IF(data!$S74 &gt; 0, Correlations!$AB$6,0), IF(data!$Y74&gt;0, Correlations!$AC$6,0), IF(data!$U74 &gt; 0, Correlations!$AD$6,0),IF(data!$H74 &gt; 0, Correlations!$AE$6, 0), IF(data!$Z74 &gt; 0, Correlations!$AF$6, 0))</f>
        <v>2.1599157520014187</v>
      </c>
      <c r="D74">
        <f>B74/C74 + Correlations!$AL$6</f>
        <v>3.0559226149278835</v>
      </c>
      <c r="E74">
        <f>SUM(IF(data!$O74&gt;0,(data!$O74-Correlations!$AM$7)*Correlations!$AB$7,0),IF(data!$B74&gt;0,(data!$B74-Correlations!$AN$7)*Correlations!$AC$7,0),IF(data!$D74&gt;0,(data!$D74-Correlations!$AO$7)*Correlations!$AD$7,0),IF(data!$R74&gt;0,(data!$R74-Correlations!$AP$7)*Correlations!$AE$7,0),IF(data!$J74&gt;0,(data!$J74-Correlations!$AQ$7)*Correlations!$AF$7,0))</f>
        <v>-0.42809370360393229</v>
      </c>
      <c r="F74">
        <f>SUM(IF(data!$O74&gt;0, Correlations!$AB$7, 0), IF(data!$B74&gt;0, Correlations!$AC$7, 0), IF(data!$D74&gt;0, Correlations!$AD$7, 0), IF(data!$R74 &gt;0, Correlations!$AE$7, 0), IF(data!$J74 &gt; 0, Correlations!$AF$7, 0))</f>
        <v>1.3360025424222637</v>
      </c>
      <c r="G74">
        <f>E74/F74+Correlations!$AL$7</f>
        <v>3.3462378575808924</v>
      </c>
    </row>
    <row r="75" spans="1:7">
      <c r="A75" t="s">
        <v>73</v>
      </c>
      <c r="B75">
        <f>SUM(IF(data!$S75&gt;0, (data!$S75-Correlations!$AM$6)*Correlations!$AB$6, 0),IF(data!$Y75&gt;0, (data!$Y75-Correlations!$AN$6)*Correlations!$AC$6,0), IF(data!$U75 &gt; 0, (data!$U75-Correlations!$AO$6)*Correlations!$AD$6, 0), IF(data!$H75&gt;0, (data!$H75-Correlations!$AP$6)*Correlations!$AE$6,0), IF(data!$Z75&gt;0, (data!$Z75-Correlations!$AQ$6)*Correlations!$AF$6, 0))</f>
        <v>-0.39070248342902603</v>
      </c>
      <c r="C75">
        <f>SUM(IF(data!$S75 &gt; 0, Correlations!$AB$6,0), IF(data!$Y75&gt;0, Correlations!$AC$6,0), IF(data!$U75 &gt; 0, Correlations!$AD$6,0),IF(data!$H75 &gt; 0, Correlations!$AE$6, 0), IF(data!$Z75 &gt; 0, Correlations!$AF$6, 0))</f>
        <v>0.43899155441463594</v>
      </c>
      <c r="D75">
        <f>B75/C75 + Correlations!$AL$6</f>
        <v>2.7715384615384613</v>
      </c>
      <c r="E75">
        <f>SUM(IF(data!$O75&gt;0,(data!$O75-Correlations!$AM$7)*Correlations!$AB$7,0),IF(data!$B75&gt;0,(data!$B75-Correlations!$AN$7)*Correlations!$AC$7,0),IF(data!$D75&gt;0,(data!$D75-Correlations!$AO$7)*Correlations!$AD$7,0),IF(data!$R75&gt;0,(data!$R75-Correlations!$AP$7)*Correlations!$AE$7,0),IF(data!$J75&gt;0,(data!$J75-Correlations!$AQ$7)*Correlations!$AF$7,0))</f>
        <v>0.92403581703483251</v>
      </c>
      <c r="F75">
        <f>SUM(IF(data!$O75&gt;0, Correlations!$AB$7, 0), IF(data!$B75&gt;0, Correlations!$AC$7, 0), IF(data!$D75&gt;0, Correlations!$AD$7, 0), IF(data!$R75 &gt;0, Correlations!$AE$7, 0), IF(data!$J75 &gt; 0, Correlations!$AF$7, 0))</f>
        <v>0.78656907475570914</v>
      </c>
      <c r="G75">
        <f>E75/F75+Correlations!$AL$7</f>
        <v>4.8414342067225959</v>
      </c>
    </row>
    <row r="76" spans="1:7">
      <c r="A76" t="s">
        <v>74</v>
      </c>
      <c r="B76">
        <f>SUM(IF(data!$S76&gt;0, (data!$S76-Correlations!$AM$6)*Correlations!$AB$6, 0),IF(data!$Y76&gt;0, (data!$Y76-Correlations!$AN$6)*Correlations!$AC$6,0), IF(data!$U76 &gt; 0, (data!$U76-Correlations!$AO$6)*Correlations!$AD$6, 0), IF(data!$H76&gt;0, (data!$H76-Correlations!$AP$6)*Correlations!$AE$6,0), IF(data!$Z76&gt;0, (data!$Z76-Correlations!$AQ$6)*Correlations!$AF$6, 0))</f>
        <v>1.0608441154011867</v>
      </c>
      <c r="C76">
        <f>SUM(IF(data!$S76 &gt; 0, Correlations!$AB$6,0), IF(data!$Y76&gt;0, Correlations!$AC$6,0), IF(data!$U76 &gt; 0, Correlations!$AD$6,0),IF(data!$H76 &gt; 0, Correlations!$AE$6, 0), IF(data!$Z76 &gt; 0, Correlations!$AF$6, 0))</f>
        <v>1.2955310999827461</v>
      </c>
      <c r="D76">
        <f>B76/C76 + Correlations!$AL$6</f>
        <v>4.4803872837823384</v>
      </c>
      <c r="E76">
        <f>SUM(IF(data!$O76&gt;0,(data!$O76-Correlations!$AM$7)*Correlations!$AB$7,0),IF(data!$B76&gt;0,(data!$B76-Correlations!$AN$7)*Correlations!$AC$7,0),IF(data!$D76&gt;0,(data!$D76-Correlations!$AO$7)*Correlations!$AD$7,0),IF(data!$R76&gt;0,(data!$R76-Correlations!$AP$7)*Correlations!$AE$7,0),IF(data!$J76&gt;0,(data!$J76-Correlations!$AQ$7)*Correlations!$AF$7,0))</f>
        <v>0.53690317116634878</v>
      </c>
      <c r="F76">
        <f>SUM(IF(data!$O76&gt;0, Correlations!$AB$7, 0), IF(data!$B76&gt;0, Correlations!$AC$7, 0), IF(data!$D76&gt;0, Correlations!$AD$7, 0), IF(data!$R76 &gt;0, Correlations!$AE$7, 0), IF(data!$J76 &gt; 0, Correlations!$AF$7, 0))</f>
        <v>0.78656907475570914</v>
      </c>
      <c r="G76">
        <f>E76/F76+Correlations!$AL$7</f>
        <v>4.3492553780689027</v>
      </c>
    </row>
    <row r="77" spans="1:7">
      <c r="A77" t="s">
        <v>75</v>
      </c>
      <c r="B77">
        <f>SUM(IF(data!$S77&gt;0, (data!$S77-Correlations!$AM$6)*Correlations!$AB$6, 0),IF(data!$Y77&gt;0, (data!$Y77-Correlations!$AN$6)*Correlations!$AC$6,0), IF(data!$U77 &gt; 0, (data!$U77-Correlations!$AO$6)*Correlations!$AD$6, 0), IF(data!$H77&gt;0, (data!$H77-Correlations!$AP$6)*Correlations!$AE$6,0), IF(data!$Z77&gt;0, (data!$Z77-Correlations!$AQ$6)*Correlations!$AF$6, 0))</f>
        <v>-0.71091627927873491</v>
      </c>
      <c r="C77">
        <f>SUM(IF(data!$S77 &gt; 0, Correlations!$AB$6,0), IF(data!$Y77&gt;0, Correlations!$AC$6,0), IF(data!$U77 &gt; 0, Correlations!$AD$6,0),IF(data!$H77 &gt; 0, Correlations!$AE$6, 0), IF(data!$Z77 &gt; 0, Correlations!$AF$6, 0))</f>
        <v>1.2191223236913828</v>
      </c>
      <c r="D77">
        <f>B77/C77 + Correlations!$AL$6</f>
        <v>3.0784006865478846</v>
      </c>
      <c r="E77">
        <f>SUM(IF(data!$O77&gt;0,(data!$O77-Correlations!$AM$7)*Correlations!$AB$7,0),IF(data!$B77&gt;0,(data!$B77-Correlations!$AN$7)*Correlations!$AC$7,0),IF(data!$D77&gt;0,(data!$D77-Correlations!$AO$7)*Correlations!$AD$7,0),IF(data!$R77&gt;0,(data!$R77-Correlations!$AP$7)*Correlations!$AE$7,0),IF(data!$J77&gt;0,(data!$J77-Correlations!$AQ$7)*Correlations!$AF$7,0))</f>
        <v>-0.27623527335407433</v>
      </c>
      <c r="F77">
        <f>SUM(IF(data!$O77&gt;0, Correlations!$AB$7, 0), IF(data!$B77&gt;0, Correlations!$AC$7, 0), IF(data!$D77&gt;0, Correlations!$AD$7, 0), IF(data!$R77 &gt;0, Correlations!$AE$7, 0), IF(data!$J77 &gt; 0, Correlations!$AF$7, 0))</f>
        <v>0.38713264586848378</v>
      </c>
      <c r="G77">
        <f>E77/F77+Correlations!$AL$7</f>
        <v>2.953125</v>
      </c>
    </row>
    <row r="78" spans="1:7">
      <c r="A78" t="s">
        <v>76</v>
      </c>
      <c r="B78">
        <f>SUM(IF(data!$S78&gt;0, (data!$S78-Correlations!$AM$6)*Correlations!$AB$6, 0),IF(data!$Y78&gt;0, (data!$Y78-Correlations!$AN$6)*Correlations!$AC$6,0), IF(data!$U78 &gt; 0, (data!$U78-Correlations!$AO$6)*Correlations!$AD$6, 0), IF(data!$H78&gt;0, (data!$H78-Correlations!$AP$6)*Correlations!$AE$6,0), IF(data!$Z78&gt;0, (data!$Z78-Correlations!$AQ$6)*Correlations!$AF$6, 0))</f>
        <v>-0.2260502411317305</v>
      </c>
      <c r="C78">
        <f>SUM(IF(data!$S78 &gt; 0, Correlations!$AB$6,0), IF(data!$Y78&gt;0, Correlations!$AC$6,0), IF(data!$U78 &gt; 0, Correlations!$AD$6,0),IF(data!$H78 &gt; 0, Correlations!$AE$6, 0), IF(data!$Z78 &gt; 0, Correlations!$AF$6, 0))</f>
        <v>1.6958056042365626</v>
      </c>
      <c r="D78">
        <f>B78/C78 + Correlations!$AL$6</f>
        <v>3.5282388424270499</v>
      </c>
      <c r="E78">
        <f>SUM(IF(data!$O78&gt;0,(data!$O78-Correlations!$AM$7)*Correlations!$AB$7,0),IF(data!$B78&gt;0,(data!$B78-Correlations!$AN$7)*Correlations!$AC$7,0),IF(data!$D78&gt;0,(data!$D78-Correlations!$AO$7)*Correlations!$AD$7,0),IF(data!$R78&gt;0,(data!$R78-Correlations!$AP$7)*Correlations!$AE$7,0),IF(data!$J78&gt;0,(data!$J78-Correlations!$AQ$7)*Correlations!$AF$7,0))</f>
        <v>-0.46980159628831619</v>
      </c>
      <c r="F78">
        <f>SUM(IF(data!$O78&gt;0, Correlations!$AB$7, 0), IF(data!$B78&gt;0, Correlations!$AC$7, 0), IF(data!$D78&gt;0, Correlations!$AD$7, 0), IF(data!$R78 &gt;0, Correlations!$AE$7, 0), IF(data!$J78 &gt; 0, Correlations!$AF$7, 0))</f>
        <v>0.38713264586848378</v>
      </c>
      <c r="G78">
        <f>E78/F78+Correlations!$AL$7</f>
        <v>2.453125</v>
      </c>
    </row>
    <row r="79" spans="1:7">
      <c r="A79" t="s">
        <v>77</v>
      </c>
      <c r="B79">
        <f>SUM(IF(data!$S79&gt;0, (data!$S79-Correlations!$AM$6)*Correlations!$AB$6, 0),IF(data!$Y79&gt;0, (data!$Y79-Correlations!$AN$6)*Correlations!$AC$6,0), IF(data!$U79 &gt; 0, (data!$U79-Correlations!$AO$6)*Correlations!$AD$6, 0), IF(data!$H79&gt;0, (data!$H79-Correlations!$AP$6)*Correlations!$AE$6,0), IF(data!$Z79&gt;0, (data!$Z79-Correlations!$AQ$6)*Correlations!$AF$6, 0))</f>
        <v>1.4504023202580441</v>
      </c>
      <c r="C79">
        <f>SUM(IF(data!$S79 &gt; 0, Correlations!$AB$6,0), IF(data!$Y79&gt;0, Correlations!$AC$6,0), IF(data!$U79 &gt; 0, Correlations!$AD$6,0),IF(data!$H79 &gt; 0, Correlations!$AE$6, 0), IF(data!$Z79 &gt; 0, Correlations!$AF$6, 0))</f>
        <v>0.91567483495981561</v>
      </c>
      <c r="D79">
        <f>B79/C79 + Correlations!$AL$6</f>
        <v>5.2455093919197626</v>
      </c>
      <c r="E79">
        <f>SUM(IF(data!$O79&gt;0,(data!$O79-Correlations!$AM$7)*Correlations!$AB$7,0),IF(data!$B79&gt;0,(data!$B79-Correlations!$AN$7)*Correlations!$AC$7,0),IF(data!$D79&gt;0,(data!$D79-Correlations!$AO$7)*Correlations!$AD$7,0),IF(data!$R79&gt;0,(data!$R79-Correlations!$AP$7)*Correlations!$AE$7,0),IF(data!$J79&gt;0,(data!$J79-Correlations!$AQ$7)*Correlations!$AF$7,0))</f>
        <v>-0.73893887982198803</v>
      </c>
      <c r="F79">
        <f>SUM(IF(data!$O79&gt;0, Correlations!$AB$7, 0), IF(data!$B79&gt;0, Correlations!$AC$7, 0), IF(data!$D79&gt;0, Correlations!$AD$7, 0), IF(data!$R79 &gt;0, Correlations!$AE$7, 0), IF(data!$J79 &gt; 0, Correlations!$AF$7, 0))</f>
        <v>1.7939682205210601</v>
      </c>
      <c r="G79">
        <f>E79/F79+Correlations!$AL$7</f>
        <v>3.2547647882669688</v>
      </c>
    </row>
    <row r="80" spans="1:7">
      <c r="A80" t="s">
        <v>78</v>
      </c>
      <c r="B80">
        <f>SUM(IF(data!$S80&gt;0, (data!$S80-Correlations!$AM$6)*Correlations!$AB$6, 0),IF(data!$Y80&gt;0, (data!$Y80-Correlations!$AN$6)*Correlations!$AC$6,0), IF(data!$U80 &gt; 0, (data!$U80-Correlations!$AO$6)*Correlations!$AD$6, 0), IF(data!$H80&gt;0, (data!$H80-Correlations!$AP$6)*Correlations!$AE$6,0), IF(data!$Z80&gt;0, (data!$Z80-Correlations!$AQ$6)*Correlations!$AF$6, 0))</f>
        <v>0.51588162223295664</v>
      </c>
      <c r="C80">
        <f>SUM(IF(data!$S80 &gt; 0, Correlations!$AB$6,0), IF(data!$Y80&gt;0, Correlations!$AC$6,0), IF(data!$U80 &gt; 0, Correlations!$AD$6,0),IF(data!$H80 &gt; 0, Correlations!$AE$6, 0), IF(data!$Z80 &gt; 0, Correlations!$AF$6, 0))</f>
        <v>0.91567483495981561</v>
      </c>
      <c r="D80">
        <f>B80/C80 + Correlations!$AL$6</f>
        <v>4.2249279995458</v>
      </c>
      <c r="E80">
        <f>SUM(IF(data!$O80&gt;0,(data!$O80-Correlations!$AM$7)*Correlations!$AB$7,0),IF(data!$B80&gt;0,(data!$B80-Correlations!$AN$7)*Correlations!$AC$7,0),IF(data!$D80&gt;0,(data!$D80-Correlations!$AO$7)*Correlations!$AD$7,0),IF(data!$R80&gt;0,(data!$R80-Correlations!$AP$7)*Correlations!$AE$7,0),IF(data!$J80&gt;0,(data!$J80-Correlations!$AQ$7)*Correlations!$AF$7,0))</f>
        <v>4.5668391206490369E-2</v>
      </c>
      <c r="F80">
        <f>SUM(IF(data!$O80&gt;0, Correlations!$AB$7, 0), IF(data!$B80&gt;0, Correlations!$AC$7, 0), IF(data!$D80&gt;0, Correlations!$AD$7, 0), IF(data!$R80 &gt;0, Correlations!$AE$7, 0), IF(data!$J80 &gt; 0, Correlations!$AF$7, 0))</f>
        <v>1.3945317916338347</v>
      </c>
      <c r="G80">
        <f>E80/F80+Correlations!$AL$7</f>
        <v>3.6994148560449704</v>
      </c>
    </row>
    <row r="81" spans="1:7">
      <c r="A81" t="s">
        <v>79</v>
      </c>
      <c r="B81">
        <f>SUM(IF(data!$S81&gt;0, (data!$S81-Correlations!$AM$6)*Correlations!$AB$6, 0),IF(data!$Y81&gt;0, (data!$Y81-Correlations!$AN$6)*Correlations!$AC$6,0), IF(data!$U81 &gt; 0, (data!$U81-Correlations!$AO$6)*Correlations!$AD$6, 0), IF(data!$H81&gt;0, (data!$H81-Correlations!$AP$6)*Correlations!$AE$6,0), IF(data!$Z81&gt;0, (data!$Z81-Correlations!$AQ$6)*Correlations!$AF$6, 0))</f>
        <v>-0.87647649327203858</v>
      </c>
      <c r="C81">
        <f>SUM(IF(data!$S81 &gt; 0, Correlations!$AB$6,0), IF(data!$Y81&gt;0, Correlations!$AC$6,0), IF(data!$U81 &gt; 0, Correlations!$AD$6,0),IF(data!$H81 &gt; 0, Correlations!$AE$6, 0), IF(data!$Z81 &gt; 0, Correlations!$AF$6, 0))</f>
        <v>0.91567483495981561</v>
      </c>
      <c r="D81">
        <f>B81/C81 + Correlations!$AL$6</f>
        <v>2.7043466071718369</v>
      </c>
      <c r="E81">
        <f>SUM(IF(data!$O81&gt;0,(data!$O81-Correlations!$AM$7)*Correlations!$AB$7,0),IF(data!$B81&gt;0,(data!$B81-Correlations!$AN$7)*Correlations!$AC$7,0),IF(data!$D81&gt;0,(data!$D81-Correlations!$AO$7)*Correlations!$AD$7,0),IF(data!$R81&gt;0,(data!$R81-Correlations!$AP$7)*Correlations!$AE$7,0),IF(data!$J81&gt;0,(data!$J81-Correlations!$AQ$7)*Correlations!$AF$7,0))</f>
        <v>-1.0000406603018026</v>
      </c>
      <c r="F81">
        <f>SUM(IF(data!$O81&gt;0, Correlations!$AB$7, 0), IF(data!$B81&gt;0, Correlations!$AC$7, 0), IF(data!$D81&gt;0, Correlations!$AD$7, 0), IF(data!$R81 &gt;0, Correlations!$AE$7, 0), IF(data!$J81 &gt; 0, Correlations!$AF$7, 0))</f>
        <v>1.8750683938166208</v>
      </c>
      <c r="G81">
        <f>E81/F81+Correlations!$AL$7</f>
        <v>3.1333311021615966</v>
      </c>
    </row>
    <row r="82" spans="1:7">
      <c r="A82" t="s">
        <v>80</v>
      </c>
      <c r="B82">
        <f>SUM(IF(data!$S82&gt;0, (data!$S82-Correlations!$AM$6)*Correlations!$AB$6, 0),IF(data!$Y82&gt;0, (data!$Y82-Correlations!$AN$6)*Correlations!$AC$6,0), IF(data!$U82 &gt; 0, (data!$U82-Correlations!$AO$6)*Correlations!$AD$6, 0), IF(data!$H82&gt;0, (data!$H82-Correlations!$AP$6)*Correlations!$AE$6,0), IF(data!$Z82&gt;0, (data!$Z82-Correlations!$AQ$6)*Correlations!$AF$6, 0))</f>
        <v>0.41957718919749487</v>
      </c>
      <c r="C82">
        <f>SUM(IF(data!$S82 &gt; 0, Correlations!$AB$6,0), IF(data!$Y82&gt;0, Correlations!$AC$6,0), IF(data!$U82 &gt; 0, Correlations!$AD$6,0),IF(data!$H82 &gt; 0, Correlations!$AE$6, 0), IF(data!$Z82 &gt; 0, Correlations!$AF$6, 0))</f>
        <v>0.90310170217949226</v>
      </c>
      <c r="D82">
        <f>B82/C82 + Correlations!$AL$6</f>
        <v>4.1261341855692235</v>
      </c>
      <c r="E82">
        <f>SUM(IF(data!$O82&gt;0,(data!$O82-Correlations!$AM$7)*Correlations!$AB$7,0),IF(data!$B82&gt;0,(data!$B82-Correlations!$AN$7)*Correlations!$AC$7,0),IF(data!$D82&gt;0,(data!$D82-Correlations!$AO$7)*Correlations!$AD$7,0),IF(data!$R82&gt;0,(data!$R82-Correlations!$AP$7)*Correlations!$AE$7,0),IF(data!$J82&gt;0,(data!$J82-Correlations!$AQ$7)*Correlations!$AF$7,0))</f>
        <v>0.11089737251440947</v>
      </c>
      <c r="F82">
        <f>SUM(IF(data!$O82&gt;0, Correlations!$AB$7, 0), IF(data!$B82&gt;0, Correlations!$AC$7, 0), IF(data!$D82&gt;0, Correlations!$AD$7, 0), IF(data!$R82 &gt;0, Correlations!$AE$7, 0), IF(data!$J82 &gt; 0, Correlations!$AF$7, 0))</f>
        <v>0.38713264586848378</v>
      </c>
      <c r="G82">
        <f>E82/F82+Correlations!$AL$7</f>
        <v>3.953125</v>
      </c>
    </row>
    <row r="83" spans="1:7">
      <c r="A83" t="s">
        <v>81</v>
      </c>
      <c r="B83">
        <f>SUM(IF(data!$S83&gt;0, (data!$S83-Correlations!$AM$6)*Correlations!$AB$6, 0),IF(data!$Y83&gt;0, (data!$Y83-Correlations!$AN$6)*Correlations!$AC$6,0), IF(data!$U83 &gt; 0, (data!$U83-Correlations!$AO$6)*Correlations!$AD$6, 0), IF(data!$H83&gt;0, (data!$H83-Correlations!$AP$6)*Correlations!$AE$6,0), IF(data!$Z83&gt;0, (data!$Z83-Correlations!$AQ$6)*Correlations!$AF$6, 0))</f>
        <v>-1.6377668817171354</v>
      </c>
      <c r="C83">
        <f>SUM(IF(data!$S83 &gt; 0, Correlations!$AB$6,0), IF(data!$Y83&gt;0, Correlations!$AC$6,0), IF(data!$U83 &gt; 0, Correlations!$AD$6,0),IF(data!$H83 &gt; 0, Correlations!$AE$6, 0), IF(data!$Z83 &gt; 0, Correlations!$AF$6, 0))</f>
        <v>1.6958056042365626</v>
      </c>
      <c r="D83">
        <f>B83/C83 + Correlations!$AL$6</f>
        <v>2.6957633292794521</v>
      </c>
      <c r="E83">
        <f>SUM(IF(data!$O83&gt;0,(data!$O83-Correlations!$AM$7)*Correlations!$AB$7,0),IF(data!$B83&gt;0,(data!$B83-Correlations!$AN$7)*Correlations!$AC$7,0),IF(data!$D83&gt;0,(data!$D83-Correlations!$AO$7)*Correlations!$AD$7,0),IF(data!$R83&gt;0,(data!$R83-Correlations!$AP$7)*Correlations!$AE$7,0),IF(data!$J83&gt;0,(data!$J83-Correlations!$AQ$7)*Correlations!$AF$7,0))</f>
        <v>-0.27623527335407433</v>
      </c>
      <c r="F83">
        <f>SUM(IF(data!$O83&gt;0, Correlations!$AB$7, 0), IF(data!$B83&gt;0, Correlations!$AC$7, 0), IF(data!$D83&gt;0, Correlations!$AD$7, 0), IF(data!$R83 &gt;0, Correlations!$AE$7, 0), IF(data!$J83 &gt; 0, Correlations!$AF$7, 0))</f>
        <v>0.38713264586848378</v>
      </c>
      <c r="G83">
        <f>E83/F83+Correlations!$AL$7</f>
        <v>2.953125</v>
      </c>
    </row>
    <row r="84" spans="1:7">
      <c r="A84" t="s">
        <v>82</v>
      </c>
      <c r="B84">
        <f>SUM(IF(data!$S84&gt;0, (data!$S84-Correlations!$AM$6)*Correlations!$AB$6, 0),IF(data!$Y84&gt;0, (data!$Y84-Correlations!$AN$6)*Correlations!$AC$6,0), IF(data!$U84 &gt; 0, (data!$U84-Correlations!$AO$6)*Correlations!$AD$6, 0), IF(data!$H84&gt;0, (data!$H84-Correlations!$AP$6)*Correlations!$AE$6,0), IF(data!$Z84&gt;0, (data!$Z84-Correlations!$AQ$6)*Correlations!$AF$6, 0))</f>
        <v>-0.34006831080964084</v>
      </c>
      <c r="C84">
        <f>SUM(IF(data!$S84 &gt; 0, Correlations!$AB$6,0), IF(data!$Y84&gt;0, Correlations!$AC$6,0), IF(data!$U84 &gt; 0, Correlations!$AD$6,0),IF(data!$H84 &gt; 0, Correlations!$AE$6, 0), IF(data!$Z84 &gt; 0, Correlations!$AF$6, 0))</f>
        <v>1.7596412477476022</v>
      </c>
      <c r="D84">
        <f>B84/C84 + Correlations!$AL$6</f>
        <v>3.4682784369482564</v>
      </c>
      <c r="E84">
        <f>SUM(IF(data!$O84&gt;0,(data!$O84-Correlations!$AM$7)*Correlations!$AB$7,0),IF(data!$B84&gt;0,(data!$B84-Correlations!$AN$7)*Correlations!$AC$7,0),IF(data!$D84&gt;0,(data!$D84-Correlations!$AO$7)*Correlations!$AD$7,0),IF(data!$R84&gt;0,(data!$R84-Correlations!$AP$7)*Correlations!$AE$7,0),IF(data!$J84&gt;0,(data!$J84-Correlations!$AQ$7)*Correlations!$AF$7,0))</f>
        <v>-8.2668950419832424E-2</v>
      </c>
      <c r="F84">
        <f>SUM(IF(data!$O84&gt;0, Correlations!$AB$7, 0), IF(data!$B84&gt;0, Correlations!$AC$7, 0), IF(data!$D84&gt;0, Correlations!$AD$7, 0), IF(data!$R84 &gt;0, Correlations!$AE$7, 0), IF(data!$J84 &gt; 0, Correlations!$AF$7, 0))</f>
        <v>0.38713264586848378</v>
      </c>
      <c r="G84">
        <f>E84/F84+Correlations!$AL$7</f>
        <v>3.453125</v>
      </c>
    </row>
    <row r="85" spans="1:7">
      <c r="A85" t="s">
        <v>83</v>
      </c>
      <c r="B85">
        <f>SUM(IF(data!$S85&gt;0, (data!$S85-Correlations!$AM$6)*Correlations!$AB$6, 0),IF(data!$Y85&gt;0, (data!$Y85-Correlations!$AN$6)*Correlations!$AC$6,0), IF(data!$U85 &gt; 0, (data!$U85-Correlations!$AO$6)*Correlations!$AD$6, 0), IF(data!$H85&gt;0, (data!$H85-Correlations!$AP$6)*Correlations!$AE$6,0), IF(data!$Z85&gt;0, (data!$Z85-Correlations!$AQ$6)*Correlations!$AF$6, 0))</f>
        <v>0.95538035642910857</v>
      </c>
      <c r="C85">
        <f>SUM(IF(data!$S85 &gt; 0, Correlations!$AB$6,0), IF(data!$Y85&gt;0, Correlations!$AC$6,0), IF(data!$U85 &gt; 0, Correlations!$AD$6,0),IF(data!$H85 &gt; 0, Correlations!$AE$6, 0), IF(data!$Z85 &gt; 0, Correlations!$AF$6, 0))</f>
        <v>1.6958056042365626</v>
      </c>
      <c r="D85">
        <f>B85/C85 + Correlations!$AL$6</f>
        <v>4.2249169254628169</v>
      </c>
      <c r="E85">
        <f>SUM(IF(data!$O85&gt;0,(data!$O85-Correlations!$AM$7)*Correlations!$AB$7,0),IF(data!$B85&gt;0,(data!$B85-Correlations!$AN$7)*Correlations!$AC$7,0),IF(data!$D85&gt;0,(data!$D85-Correlations!$AO$7)*Correlations!$AD$7,0),IF(data!$R85&gt;0,(data!$R85-Correlations!$AP$7)*Correlations!$AE$7,0),IF(data!$J85&gt;0,(data!$J85-Correlations!$AQ$7)*Correlations!$AF$7,0))</f>
        <v>-1.0876722333836442</v>
      </c>
      <c r="F85">
        <f>SUM(IF(data!$O85&gt;0, Correlations!$AB$7, 0), IF(data!$B85&gt;0, Correlations!$AC$7, 0), IF(data!$D85&gt;0, Correlations!$AD$7, 0), IF(data!$R85 &gt;0, Correlations!$AE$7, 0), IF(data!$J85 &gt; 0, Correlations!$AF$7, 0))</f>
        <v>1.3256349261500662</v>
      </c>
      <c r="G85">
        <f>E85/F85+Correlations!$AL$7</f>
        <v>2.8461751331926033</v>
      </c>
    </row>
    <row r="86" spans="1:7">
      <c r="A86" t="s">
        <v>84</v>
      </c>
      <c r="B86">
        <f>SUM(IF(data!$S86&gt;0, (data!$S86-Correlations!$AM$6)*Correlations!$AB$6, 0),IF(data!$Y86&gt;0, (data!$Y86-Correlations!$AN$6)*Correlations!$AC$6,0), IF(data!$U86 &gt; 0, (data!$U86-Correlations!$AO$6)*Correlations!$AD$6, 0), IF(data!$H86&gt;0, (data!$H86-Correlations!$AP$6)*Correlations!$AE$6,0), IF(data!$Z86&gt;0, (data!$Z86-Correlations!$AQ$6)*Correlations!$AF$6, 0))</f>
        <v>0.70631693452593791</v>
      </c>
      <c r="C86">
        <f>SUM(IF(data!$S86 &gt; 0, Correlations!$AB$6,0), IF(data!$Y86&gt;0, Correlations!$AC$6,0), IF(data!$U86 &gt; 0, Correlations!$AD$6,0),IF(data!$H86 &gt; 0, Correlations!$AE$6, 0), IF(data!$Z86 &gt; 0, Correlations!$AF$6, 0))</f>
        <v>1.6958056042365626</v>
      </c>
      <c r="D86">
        <f>B86/C86 + Correlations!$AL$6</f>
        <v>4.0780466584458042</v>
      </c>
      <c r="E86">
        <f>SUM(IF(data!$O86&gt;0,(data!$O86-Correlations!$AM$7)*Correlations!$AB$7,0),IF(data!$B86&gt;0,(data!$B86-Correlations!$AN$7)*Correlations!$AC$7,0),IF(data!$D86&gt;0,(data!$D86-Correlations!$AO$7)*Correlations!$AD$7,0),IF(data!$R86&gt;0,(data!$R86-Correlations!$AP$7)*Correlations!$AE$7,0),IF(data!$J86&gt;0,(data!$J86-Correlations!$AQ$7)*Correlations!$AF$7,0))</f>
        <v>-1.0669944358919234</v>
      </c>
      <c r="F86">
        <f>SUM(IF(data!$O86&gt;0, Correlations!$AB$7, 0), IF(data!$B86&gt;0, Correlations!$AC$7, 0), IF(data!$D86&gt;0, Correlations!$AD$7, 0), IF(data!$R86 &gt;0, Correlations!$AE$7, 0), IF(data!$J86 &gt; 0, Correlations!$AF$7, 0))</f>
        <v>0.78656907475570914</v>
      </c>
      <c r="G86">
        <f>E86/F86+Correlations!$AL$7</f>
        <v>2.3101495213373662</v>
      </c>
    </row>
    <row r="87" spans="1:7">
      <c r="A87" t="s">
        <v>85</v>
      </c>
      <c r="B87">
        <f>SUM(IF(data!$S87&gt;0, (data!$S87-Correlations!$AM$6)*Correlations!$AB$6, 0),IF(data!$Y87&gt;0, (data!$Y87-Correlations!$AN$6)*Correlations!$AC$6,0), IF(data!$U87 &gt; 0, (data!$U87-Correlations!$AO$6)*Correlations!$AD$6, 0), IF(data!$H87&gt;0, (data!$H87-Correlations!$AP$6)*Correlations!$AE$6,0), IF(data!$Z87&gt;0, (data!$Z87-Correlations!$AQ$6)*Correlations!$AF$6, 0))</f>
        <v>-2.9123670804538575</v>
      </c>
      <c r="C87">
        <f>SUM(IF(data!$S87 &gt; 0, Correlations!$AB$6,0), IF(data!$Y87&gt;0, Correlations!$AC$6,0), IF(data!$U87 &gt; 0, Correlations!$AD$6,0),IF(data!$H87 &gt; 0, Correlations!$AE$6, 0), IF(data!$Z87 &gt; 0, Correlations!$AF$6, 0))</f>
        <v>1.6958056042365626</v>
      </c>
      <c r="D87">
        <f>B87/C87 + Correlations!$AL$6</f>
        <v>1.9441440425213237</v>
      </c>
      <c r="E87">
        <f>SUM(IF(data!$O87&gt;0,(data!$O87-Correlations!$AM$7)*Correlations!$AB$7,0),IF(data!$B87&gt;0,(data!$B87-Correlations!$AN$7)*Correlations!$AC$7,0),IF(data!$D87&gt;0,(data!$D87-Correlations!$AO$7)*Correlations!$AD$7,0),IF(data!$R87&gt;0,(data!$R87-Correlations!$AP$7)*Correlations!$AE$7,0),IF(data!$J87&gt;0,(data!$J87-Correlations!$AQ$7)*Correlations!$AF$7,0))</f>
        <v>-1.186594376701261</v>
      </c>
      <c r="F87">
        <f>SUM(IF(data!$O87&gt;0, Correlations!$AB$7, 0), IF(data!$B87&gt;0, Correlations!$AC$7, 0), IF(data!$D87&gt;0, Correlations!$AD$7, 0), IF(data!$R87 &gt;0, Correlations!$AE$7, 0), IF(data!$J87 &gt; 0, Correlations!$AF$7, 0))</f>
        <v>1.2549023691267029</v>
      </c>
      <c r="G87">
        <f>E87/F87+Correlations!$AL$7</f>
        <v>2.721099580418338</v>
      </c>
    </row>
    <row r="88" spans="1:7">
      <c r="A88" t="s">
        <v>86</v>
      </c>
      <c r="B88">
        <f>SUM(IF(data!$S88&gt;0, (data!$S88-Correlations!$AM$6)*Correlations!$AB$6, 0),IF(data!$Y88&gt;0, (data!$Y88-Correlations!$AN$6)*Correlations!$AC$6,0), IF(data!$U88 &gt; 0, (data!$U88-Correlations!$AO$6)*Correlations!$AD$6, 0), IF(data!$H88&gt;0, (data!$H88-Correlations!$AP$6)*Correlations!$AE$6,0), IF(data!$Z88&gt;0, (data!$Z88-Correlations!$AQ$6)*Correlations!$AF$6, 0))</f>
        <v>-2.3232241578390518</v>
      </c>
      <c r="C88">
        <f>SUM(IF(data!$S88 &gt; 0, Correlations!$AB$6,0), IF(data!$Y88&gt;0, Correlations!$AC$6,0), IF(data!$U88 &gt; 0, Correlations!$AD$6,0),IF(data!$H88 &gt; 0, Correlations!$AE$6, 0), IF(data!$Z88 &gt; 0, Correlations!$AF$6, 0))</f>
        <v>1.2955310999827461</v>
      </c>
      <c r="D88">
        <f>B88/C88 + Correlations!$AL$6</f>
        <v>1.8682784171674751</v>
      </c>
      <c r="E88">
        <f>SUM(IF(data!$O88&gt;0,(data!$O88-Correlations!$AM$7)*Correlations!$AB$7,0),IF(data!$B88&gt;0,(data!$B88-Correlations!$AN$7)*Correlations!$AC$7,0),IF(data!$D88&gt;0,(data!$D88-Correlations!$AO$7)*Correlations!$AD$7,0),IF(data!$R88&gt;0,(data!$R88-Correlations!$AP$7)*Correlations!$AE$7,0),IF(data!$J88&gt;0,(data!$J88-Correlations!$AQ$7)*Correlations!$AF$7,0))</f>
        <v>-0.46980159628831619</v>
      </c>
      <c r="F88">
        <f>SUM(IF(data!$O88&gt;0, Correlations!$AB$7, 0), IF(data!$B88&gt;0, Correlations!$AC$7, 0), IF(data!$D88&gt;0, Correlations!$AD$7, 0), IF(data!$R88 &gt;0, Correlations!$AE$7, 0), IF(data!$J88 &gt; 0, Correlations!$AF$7, 0))</f>
        <v>0.38713264586848378</v>
      </c>
      <c r="G88">
        <f>E88/F88+Correlations!$AL$7</f>
        <v>2.453125</v>
      </c>
    </row>
    <row r="89" spans="1:7">
      <c r="A89" t="s">
        <v>87</v>
      </c>
      <c r="B89">
        <f>SUM(IF(data!$S89&gt;0, (data!$S89-Correlations!$AM$6)*Correlations!$AB$6, 0),IF(data!$Y89&gt;0, (data!$Y89-Correlations!$AN$6)*Correlations!$AC$6,0), IF(data!$U89 &gt; 0, (data!$U89-Correlations!$AO$6)*Correlations!$AD$6, 0), IF(data!$H89&gt;0, (data!$H89-Correlations!$AP$6)*Correlations!$AE$6,0), IF(data!$Z89&gt;0, (data!$Z89-Correlations!$AQ$6)*Correlations!$AF$6, 0))</f>
        <v>-0.65402709037432749</v>
      </c>
      <c r="C89">
        <f>SUM(IF(data!$S89 &gt; 0, Correlations!$AB$6,0), IF(data!$Y89&gt;0, Correlations!$AC$6,0), IF(data!$U89 &gt; 0, Correlations!$AD$6,0),IF(data!$H89 &gt; 0, Correlations!$AE$6, 0), IF(data!$Z89 &gt; 0, Correlations!$AF$6, 0))</f>
        <v>2.1599157520014187</v>
      </c>
      <c r="D89">
        <f>B89/C89 + Correlations!$AL$6</f>
        <v>3.3587363315163561</v>
      </c>
      <c r="E89">
        <f>SUM(IF(data!$O89&gt;0,(data!$O89-Correlations!$AM$7)*Correlations!$AB$7,0),IF(data!$B89&gt;0,(data!$B89-Correlations!$AN$7)*Correlations!$AC$7,0),IF(data!$D89&gt;0,(data!$D89-Correlations!$AO$7)*Correlations!$AD$7,0),IF(data!$R89&gt;0,(data!$R89-Correlations!$AP$7)*Correlations!$AE$7,0),IF(data!$J89&gt;0,(data!$J89-Correlations!$AQ$7)*Correlations!$AF$7,0))</f>
        <v>-8.2668950419832424E-2</v>
      </c>
      <c r="F89">
        <f>SUM(IF(data!$O89&gt;0, Correlations!$AB$7, 0), IF(data!$B89&gt;0, Correlations!$AC$7, 0), IF(data!$D89&gt;0, Correlations!$AD$7, 0), IF(data!$R89 &gt;0, Correlations!$AE$7, 0), IF(data!$J89 &gt; 0, Correlations!$AF$7, 0))</f>
        <v>0.38713264586848378</v>
      </c>
      <c r="G89">
        <f>E89/F89+Correlations!$AL$7</f>
        <v>3.453125</v>
      </c>
    </row>
    <row r="90" spans="1:7">
      <c r="A90" t="s">
        <v>88</v>
      </c>
      <c r="B90">
        <f>SUM(IF(data!$S90&gt;0, (data!$S90-Correlations!$AM$6)*Correlations!$AB$6, 0),IF(data!$Y90&gt;0, (data!$Y90-Correlations!$AN$6)*Correlations!$AC$6,0), IF(data!$U90 &gt; 0, (data!$U90-Correlations!$AO$6)*Correlations!$AD$6, 0), IF(data!$H90&gt;0, (data!$H90-Correlations!$AP$6)*Correlations!$AE$6,0), IF(data!$Z90&gt;0, (data!$Z90-Correlations!$AQ$6)*Correlations!$AF$6, 0))</f>
        <v>-0.51183874130230289</v>
      </c>
      <c r="C90">
        <f>SUM(IF(data!$S90 &gt; 0, Correlations!$AB$6,0), IF(data!$Y90&gt;0, Correlations!$AC$6,0), IF(data!$U90 &gt; 0, Correlations!$AD$6,0),IF(data!$H90 &gt; 0, Correlations!$AE$6, 0), IF(data!$Z90 &gt; 0, Correlations!$AF$6, 0))</f>
        <v>1.2191223236913828</v>
      </c>
      <c r="D90">
        <f>B90/C90 + Correlations!$AL$6</f>
        <v>3.2416964724651209</v>
      </c>
      <c r="E90">
        <f>SUM(IF(data!$O90&gt;0,(data!$O90-Correlations!$AM$7)*Correlations!$AB$7,0),IF(data!$B90&gt;0,(data!$B90-Correlations!$AN$7)*Correlations!$AC$7,0),IF(data!$D90&gt;0,(data!$D90-Correlations!$AO$7)*Correlations!$AD$7,0),IF(data!$R90&gt;0,(data!$R90-Correlations!$AP$7)*Correlations!$AE$7,0),IF(data!$J90&gt;0,(data!$J90-Correlations!$AQ$7)*Correlations!$AF$7,0))</f>
        <v>-0.26196968660810205</v>
      </c>
      <c r="F90">
        <f>SUM(IF(data!$O90&gt;0, Correlations!$AB$7, 0), IF(data!$B90&gt;0, Correlations!$AC$7, 0), IF(data!$D90&gt;0, Correlations!$AD$7, 0), IF(data!$R90 &gt;0, Correlations!$AE$7, 0), IF(data!$J90 &gt; 0, Correlations!$AF$7, 0))</f>
        <v>0.78656907475570914</v>
      </c>
      <c r="G90">
        <f>E90/F90+Correlations!$AL$7</f>
        <v>3.3336130353762883</v>
      </c>
    </row>
    <row r="91" spans="1:7">
      <c r="A91" t="s">
        <v>89</v>
      </c>
      <c r="B91">
        <f>SUM(IF(data!$S91&gt;0, (data!$S91-Correlations!$AM$6)*Correlations!$AB$6, 0),IF(data!$Y91&gt;0, (data!$Y91-Correlations!$AN$6)*Correlations!$AC$6,0), IF(data!$U91 &gt; 0, (data!$U91-Correlations!$AO$6)*Correlations!$AD$6, 0), IF(data!$H91&gt;0, (data!$H91-Correlations!$AP$6)*Correlations!$AE$6,0), IF(data!$Z91&gt;0, (data!$Z91-Correlations!$AQ$6)*Correlations!$AF$6, 0))</f>
        <v>6.8154775847535709E-2</v>
      </c>
      <c r="C91">
        <f>SUM(IF(data!$S91 &gt; 0, Correlations!$AB$6,0), IF(data!$Y91&gt;0, Correlations!$AC$6,0), IF(data!$U91 &gt; 0, Correlations!$AD$6,0),IF(data!$H91 &gt; 0, Correlations!$AE$6, 0), IF(data!$Z91 &gt; 0, Correlations!$AF$6, 0))</f>
        <v>0.81884781943756635</v>
      </c>
      <c r="D91">
        <f>B91/C91 + Correlations!$AL$6</f>
        <v>3.7447709917225787</v>
      </c>
      <c r="E91">
        <f>SUM(IF(data!$O91&gt;0,(data!$O91-Correlations!$AM$7)*Correlations!$AB$7,0),IF(data!$B91&gt;0,(data!$B91-Correlations!$AN$7)*Correlations!$AC$7,0),IF(data!$D91&gt;0,(data!$D91-Correlations!$AO$7)*Correlations!$AD$7,0),IF(data!$R91&gt;0,(data!$R91-Correlations!$AP$7)*Correlations!$AE$7,0),IF(data!$J91&gt;0,(data!$J91-Correlations!$AQ$7)*Correlations!$AF$7,0))</f>
        <v>0.62928542641704577</v>
      </c>
      <c r="F91">
        <f>SUM(IF(data!$O91&gt;0, Correlations!$AB$7, 0), IF(data!$B91&gt;0, Correlations!$AC$7, 0), IF(data!$D91&gt;0, Correlations!$AD$7, 0), IF(data!$R91 &gt;0, Correlations!$AE$7, 0), IF(data!$J91 &gt; 0, Correlations!$AF$7, 0))</f>
        <v>0.92619849726284076</v>
      </c>
      <c r="G91">
        <f>E91/F91+Correlations!$AL$7</f>
        <v>4.3460949191165996</v>
      </c>
    </row>
    <row r="92" spans="1:7">
      <c r="A92" t="s">
        <v>90</v>
      </c>
      <c r="B92">
        <f>SUM(IF(data!$S92&gt;0, (data!$S92-Correlations!$AM$6)*Correlations!$AB$6, 0),IF(data!$Y92&gt;0, (data!$Y92-Correlations!$AN$6)*Correlations!$AC$6,0), IF(data!$U92 &gt; 0, (data!$U92-Correlations!$AO$6)*Correlations!$AD$6, 0), IF(data!$H92&gt;0, (data!$H92-Correlations!$AP$6)*Correlations!$AE$6,0), IF(data!$Z92&gt;0, (data!$Z92-Correlations!$AQ$6)*Correlations!$AF$6, 0))</f>
        <v>-2.1393252605619928</v>
      </c>
      <c r="C92">
        <f>SUM(IF(data!$S92 &gt; 0, Correlations!$AB$6,0), IF(data!$Y92&gt;0, Correlations!$AC$6,0), IF(data!$U92 &gt; 0, Correlations!$AD$6,0),IF(data!$H92 &gt; 0, Correlations!$AE$6, 0), IF(data!$Z92 &gt; 0, Correlations!$AF$6, 0))</f>
        <v>1.2191223236913828</v>
      </c>
      <c r="D92">
        <f>B92/C92 + Correlations!$AL$6</f>
        <v>1.906730745373995</v>
      </c>
      <c r="E92">
        <f>SUM(IF(data!$O92&gt;0,(data!$O92-Correlations!$AM$7)*Correlations!$AB$7,0),IF(data!$B92&gt;0,(data!$B92-Correlations!$AN$7)*Correlations!$AC$7,0),IF(data!$D92&gt;0,(data!$D92-Correlations!$AO$7)*Correlations!$AD$7,0),IF(data!$R92&gt;0,(data!$R92-Correlations!$AP$7)*Correlations!$AE$7,0),IF(data!$J92&gt;0,(data!$J92-Correlations!$AQ$7)*Correlations!$AF$7,0))</f>
        <v>-0.87342811295768163</v>
      </c>
      <c r="F92">
        <f>SUM(IF(data!$O92&gt;0, Correlations!$AB$7, 0), IF(data!$B92&gt;0, Correlations!$AC$7, 0), IF(data!$D92&gt;0, Correlations!$AD$7, 0), IF(data!$R92 &gt;0, Correlations!$AE$7, 0), IF(data!$J92 &gt; 0, Correlations!$AF$7, 0))</f>
        <v>0.78656907475570914</v>
      </c>
      <c r="G92">
        <f>E92/F92+Correlations!$AL$7</f>
        <v>2.5562389356642123</v>
      </c>
    </row>
    <row r="93" spans="1:7">
      <c r="A93" t="s">
        <v>91</v>
      </c>
      <c r="B93">
        <f>SUM(IF(data!$S93&gt;0, (data!$S93-Correlations!$AM$6)*Correlations!$AB$6, 0),IF(data!$Y93&gt;0, (data!$Y93-Correlations!$AN$6)*Correlations!$AC$6,0), IF(data!$U93 &gt; 0, (data!$U93-Correlations!$AO$6)*Correlations!$AD$6, 0), IF(data!$H93&gt;0, (data!$H93-Correlations!$AP$6)*Correlations!$AE$6,0), IF(data!$Z93&gt;0, (data!$Z93-Correlations!$AQ$6)*Correlations!$AF$6, 0))</f>
        <v>-0.78224717794567944</v>
      </c>
      <c r="C93">
        <f>SUM(IF(data!$S93 &gt; 0, Correlations!$AB$6,0), IF(data!$Y93&gt;0, Correlations!$AC$6,0), IF(data!$U93 &gt; 0, Correlations!$AD$6,0),IF(data!$H93 &gt; 0, Correlations!$AE$6, 0), IF(data!$Z93 &gt; 0, Correlations!$AF$6, 0))</f>
        <v>0.91567483495981561</v>
      </c>
      <c r="D93">
        <f>B93/C93 + Correlations!$AL$6</f>
        <v>2.8072535690416522</v>
      </c>
      <c r="E93">
        <f>SUM(IF(data!$O93&gt;0,(data!$O93-Correlations!$AM$7)*Correlations!$AB$7,0),IF(data!$B93&gt;0,(data!$B93-Correlations!$AN$7)*Correlations!$AC$7,0),IF(data!$D93&gt;0,(data!$D93-Correlations!$AO$7)*Correlations!$AD$7,0),IF(data!$R93&gt;0,(data!$R93-Correlations!$AP$7)*Correlations!$AE$7,0),IF(data!$J93&gt;0,(data!$J93-Correlations!$AQ$7)*Correlations!$AF$7,0))</f>
        <v>1.0346405752029848</v>
      </c>
      <c r="F93">
        <f>SUM(IF(data!$O93&gt;0, Correlations!$AB$7, 0), IF(data!$B93&gt;0, Correlations!$AC$7, 0), IF(data!$D93&gt;0, Correlations!$AD$7, 0), IF(data!$R93 &gt;0, Correlations!$AE$7, 0), IF(data!$J93 &gt; 0, Correlations!$AF$7, 0))</f>
        <v>1.7354389713094891</v>
      </c>
      <c r="G93">
        <f>E93/F93+Correlations!$AL$7</f>
        <v>4.2628504520418957</v>
      </c>
    </row>
    <row r="94" spans="1:7">
      <c r="A94" t="s">
        <v>92</v>
      </c>
      <c r="B94">
        <f>SUM(IF(data!$S94&gt;0, (data!$S94-Correlations!$AM$6)*Correlations!$AB$6, 0),IF(data!$Y94&gt;0, (data!$Y94-Correlations!$AN$6)*Correlations!$AC$6,0), IF(data!$U94 &gt; 0, (data!$U94-Correlations!$AO$6)*Correlations!$AD$6, 0), IF(data!$H94&gt;0, (data!$H94-Correlations!$AP$6)*Correlations!$AE$6,0), IF(data!$Z94&gt;0, (data!$Z94-Correlations!$AQ$6)*Correlations!$AF$6, 0))</f>
        <v>-1.2589304584908589</v>
      </c>
      <c r="C94">
        <f>SUM(IF(data!$S94 &gt; 0, Correlations!$AB$6,0), IF(data!$Y94&gt;0, Correlations!$AC$6,0), IF(data!$U94 &gt; 0, Correlations!$AD$6,0),IF(data!$H94 &gt; 0, Correlations!$AE$6, 0), IF(data!$Z94 &gt; 0, Correlations!$AF$6, 0))</f>
        <v>0.91567483495981561</v>
      </c>
      <c r="D94">
        <f>B94/C94 + Correlations!$AL$6</f>
        <v>2.2866721766676896</v>
      </c>
      <c r="E94">
        <f>SUM(IF(data!$O94&gt;0,(data!$O94-Correlations!$AM$7)*Correlations!$AB$7,0),IF(data!$B94&gt;0,(data!$B94-Correlations!$AN$7)*Correlations!$AC$7,0),IF(data!$D94&gt;0,(data!$D94-Correlations!$AO$7)*Correlations!$AD$7,0),IF(data!$R94&gt;0,(data!$R94-Correlations!$AP$7)*Correlations!$AE$7,0),IF(data!$J94&gt;0,(data!$J94-Correlations!$AQ$7)*Correlations!$AF$7,0))</f>
        <v>-8.2668950419832424E-2</v>
      </c>
      <c r="F94">
        <f>SUM(IF(data!$O94&gt;0, Correlations!$AB$7, 0), IF(data!$B94&gt;0, Correlations!$AC$7, 0), IF(data!$D94&gt;0, Correlations!$AD$7, 0), IF(data!$R94 &gt;0, Correlations!$AE$7, 0), IF(data!$J94 &gt; 0, Correlations!$AF$7, 0))</f>
        <v>0.38713264586848378</v>
      </c>
      <c r="G94">
        <f>E94/F94+Correlations!$AL$7</f>
        <v>3.453125</v>
      </c>
    </row>
    <row r="95" spans="1:7">
      <c r="A95" t="s">
        <v>93</v>
      </c>
      <c r="B95">
        <f>SUM(IF(data!$S95&gt;0, (data!$S95-Correlations!$AM$6)*Correlations!$AB$6, 0),IF(data!$Y95&gt;0, (data!$Y95-Correlations!$AN$6)*Correlations!$AC$6,0), IF(data!$U95 &gt; 0, (data!$U95-Correlations!$AO$6)*Correlations!$AD$6, 0), IF(data!$H95&gt;0, (data!$H95-Correlations!$AP$6)*Correlations!$AE$6,0), IF(data!$Z95&gt;0, (data!$Z95-Correlations!$AQ$6)*Correlations!$AF$6, 0))</f>
        <v>4.8289070985609896E-2</v>
      </c>
      <c r="C95">
        <f>SUM(IF(data!$S95 &gt; 0, Correlations!$AB$6,0), IF(data!$Y95&gt;0, Correlations!$AC$6,0), IF(data!$U95 &gt; 0, Correlations!$AD$6,0),IF(data!$H95 &gt; 0, Correlations!$AE$6, 0), IF(data!$Z95 &gt; 0, Correlations!$AF$6, 0))</f>
        <v>0.43899155441463594</v>
      </c>
      <c r="D95">
        <f>B95/C95 + Correlations!$AL$6</f>
        <v>3.7715384615384613</v>
      </c>
      <c r="E95">
        <f>SUM(IF(data!$O95&gt;0,(data!$O95-Correlations!$AM$7)*Correlations!$AB$7,0),IF(data!$B95&gt;0,(data!$B95-Correlations!$AN$7)*Correlations!$AC$7,0),IF(data!$D95&gt;0,(data!$D95-Correlations!$AO$7)*Correlations!$AD$7,0),IF(data!$R95&gt;0,(data!$R95-Correlations!$AP$7)*Correlations!$AE$7,0),IF(data!$J95&gt;0,(data!$J95-Correlations!$AQ$7)*Correlations!$AF$7,0))</f>
        <v>-8.2668950419832424E-2</v>
      </c>
      <c r="F95">
        <f>SUM(IF(data!$O95&gt;0, Correlations!$AB$7, 0), IF(data!$B95&gt;0, Correlations!$AC$7, 0), IF(data!$D95&gt;0, Correlations!$AD$7, 0), IF(data!$R95 &gt;0, Correlations!$AE$7, 0), IF(data!$J95 &gt; 0, Correlations!$AF$7, 0))</f>
        <v>0.38713264586848378</v>
      </c>
      <c r="G95">
        <f>E95/F95+Correlations!$AL$7</f>
        <v>3.453125</v>
      </c>
    </row>
    <row r="96" spans="1:7">
      <c r="A96" t="s">
        <v>94</v>
      </c>
      <c r="B96">
        <f>SUM(IF(data!$S96&gt;0, (data!$S96-Correlations!$AM$6)*Correlations!$AB$6, 0),IF(data!$Y96&gt;0, (data!$Y96-Correlations!$AN$6)*Correlations!$AC$6,0), IF(data!$U96 &gt; 0, (data!$U96-Correlations!$AO$6)*Correlations!$AD$6, 0), IF(data!$H96&gt;0, (data!$H96-Correlations!$AP$6)*Correlations!$AE$6,0), IF(data!$Z96&gt;0, (data!$Z96-Correlations!$AQ$6)*Correlations!$AF$6, 0))</f>
        <v>-0.10338147944666165</v>
      </c>
      <c r="C96">
        <f>SUM(IF(data!$S96 &gt; 0, Correlations!$AB$6,0), IF(data!$Y96&gt;0, Correlations!$AC$6,0), IF(data!$U96 &gt; 0, Correlations!$AD$6,0),IF(data!$H96 &gt; 0, Correlations!$AE$6, 0), IF(data!$Z96 &gt; 0, Correlations!$AF$6, 0))</f>
        <v>1.6958056042365626</v>
      </c>
      <c r="D96">
        <f>B96/C96 + Correlations!$AL$6</f>
        <v>3.600575412950588</v>
      </c>
      <c r="E96">
        <f>SUM(IF(data!$O96&gt;0,(data!$O96-Correlations!$AM$7)*Correlations!$AB$7,0),IF(data!$B96&gt;0,(data!$B96-Correlations!$AN$7)*Correlations!$AC$7,0),IF(data!$D96&gt;0,(data!$D96-Correlations!$AO$7)*Correlations!$AD$7,0),IF(data!$R96&gt;0,(data!$R96-Correlations!$AP$7)*Correlations!$AE$7,0),IF(data!$J96&gt;0,(data!$J96-Correlations!$AQ$7)*Correlations!$AF$7,0))</f>
        <v>0.17819473089756221</v>
      </c>
      <c r="F96">
        <f>SUM(IF(data!$O96&gt;0, Correlations!$AB$7, 0), IF(data!$B96&gt;0, Correlations!$AC$7, 0), IF(data!$D96&gt;0, Correlations!$AD$7, 0), IF(data!$R96 &gt;0, Correlations!$AE$7, 0), IF(data!$J96 &gt; 0, Correlations!$AF$7, 0))</f>
        <v>0.86766924805126999</v>
      </c>
      <c r="G96">
        <f>E96/F96+Correlations!$AL$7</f>
        <v>3.8720383924686081</v>
      </c>
    </row>
    <row r="97" spans="1:7">
      <c r="A97" t="s">
        <v>95</v>
      </c>
      <c r="B97">
        <f>SUM(IF(data!$S97&gt;0, (data!$S97-Correlations!$AM$6)*Correlations!$AB$6, 0),IF(data!$Y97&gt;0, (data!$Y97-Correlations!$AN$6)*Correlations!$AC$6,0), IF(data!$U97 &gt; 0, (data!$U97-Correlations!$AO$6)*Correlations!$AD$6, 0), IF(data!$H97&gt;0, (data!$H97-Correlations!$AP$6)*Correlations!$AE$6,0), IF(data!$Z97&gt;0, (data!$Z97-Correlations!$AQ$6)*Correlations!$AF$6, 0))</f>
        <v>0.84134833819386867</v>
      </c>
      <c r="C97">
        <f>SUM(IF(data!$S97 &gt; 0, Correlations!$AB$6,0), IF(data!$Y97&gt;0, Correlations!$AC$6,0), IF(data!$U97 &gt; 0, Correlations!$AD$6,0),IF(data!$H97 &gt; 0, Correlations!$AE$6, 0), IF(data!$Z97 &gt; 0, Correlations!$AF$6, 0))</f>
        <v>1.6958056042365626</v>
      </c>
      <c r="D97">
        <f>B97/C97 + Correlations!$AL$6</f>
        <v>4.1576733581869698</v>
      </c>
      <c r="E97">
        <f>SUM(IF(data!$O97&gt;0,(data!$O97-Correlations!$AM$7)*Correlations!$AB$7,0),IF(data!$B97&gt;0,(data!$B97-Correlations!$AN$7)*Correlations!$AC$7,0),IF(data!$D97&gt;0,(data!$D97-Correlations!$AO$7)*Correlations!$AD$7,0),IF(data!$R97&gt;0,(data!$R97-Correlations!$AP$7)*Correlations!$AE$7,0),IF(data!$J97&gt;0,(data!$J97-Correlations!$AQ$7)*Correlations!$AF$7,0))</f>
        <v>-1.6932878144186712</v>
      </c>
      <c r="F97">
        <f>SUM(IF(data!$O97&gt;0, Correlations!$AB$7, 0), IF(data!$B97&gt;0, Correlations!$AC$7, 0), IF(data!$D97&gt;0, Correlations!$AD$7, 0), IF(data!$R97 &gt;0, Correlations!$AE$7, 0), IF(data!$J97 &gt; 0, Correlations!$AF$7, 0))</f>
        <v>1.7354389713094891</v>
      </c>
      <c r="G97">
        <f>E97/F97+Correlations!$AL$7</f>
        <v>2.6909551363781725</v>
      </c>
    </row>
    <row r="98" spans="1:7">
      <c r="A98" t="s">
        <v>96</v>
      </c>
      <c r="B98">
        <f>SUM(IF(data!$S98&gt;0, (data!$S98-Correlations!$AM$6)*Correlations!$AB$6, 0),IF(data!$Y98&gt;0, (data!$Y98-Correlations!$AN$6)*Correlations!$AC$6,0), IF(data!$U98 &gt; 0, (data!$U98-Correlations!$AO$6)*Correlations!$AD$6, 0), IF(data!$H98&gt;0, (data!$H98-Correlations!$AP$6)*Correlations!$AE$6,0), IF(data!$Z98&gt;0, (data!$Z98-Correlations!$AQ$6)*Correlations!$AF$6, 0))</f>
        <v>9.5735930883592502E-2</v>
      </c>
      <c r="C98">
        <f>SUM(IF(data!$S98 &gt; 0, Correlations!$AB$6,0), IF(data!$Y98&gt;0, Correlations!$AC$6,0), IF(data!$U98 &gt; 0, Correlations!$AD$6,0),IF(data!$H98 &gt; 0, Correlations!$AE$6, 0), IF(data!$Z98 &gt; 0, Correlations!$AF$6, 0))</f>
        <v>0.91567483495981561</v>
      </c>
      <c r="D98">
        <f>B98/C98 + Correlations!$AL$6</f>
        <v>3.7660907842937261</v>
      </c>
      <c r="E98">
        <f>SUM(IF(data!$O98&gt;0,(data!$O98-Correlations!$AM$7)*Correlations!$AB$7,0),IF(data!$B98&gt;0,(data!$B98-Correlations!$AN$7)*Correlations!$AC$7,0),IF(data!$D98&gt;0,(data!$D98-Correlations!$AO$7)*Correlations!$AD$7,0),IF(data!$R98&gt;0,(data!$R98-Correlations!$AP$7)*Correlations!$AE$7,0),IF(data!$J98&gt;0,(data!$J98-Correlations!$AQ$7)*Correlations!$AF$7,0))</f>
        <v>-0.2021795046652845</v>
      </c>
      <c r="F98">
        <f>SUM(IF(data!$O98&gt;0, Correlations!$AB$7, 0), IF(data!$B98&gt;0, Correlations!$AC$7, 0), IF(data!$D98&gt;0, Correlations!$AD$7, 0), IF(data!$R98 &gt;0, Correlations!$AE$7, 0), IF(data!$J98 &gt; 0, Correlations!$AF$7, 0))</f>
        <v>0.86766924805126999</v>
      </c>
      <c r="G98">
        <f>E98/F98+Correlations!$AL$7</f>
        <v>3.4336521797301214</v>
      </c>
    </row>
    <row r="99" spans="1:7">
      <c r="A99" t="s">
        <v>97</v>
      </c>
      <c r="B99">
        <f>SUM(IF(data!$S99&gt;0, (data!$S99-Correlations!$AM$6)*Correlations!$AB$6, 0),IF(data!$Y99&gt;0, (data!$Y99-Correlations!$AN$6)*Correlations!$AC$6,0), IF(data!$U99 &gt; 0, (data!$U99-Correlations!$AO$6)*Correlations!$AD$6, 0), IF(data!$H99&gt;0, (data!$H99-Correlations!$AP$6)*Correlations!$AE$6,0), IF(data!$Z99&gt;0, (data!$Z99-Correlations!$AQ$6)*Correlations!$AF$6, 0))</f>
        <v>-2.7471416613106758E-2</v>
      </c>
      <c r="C99">
        <f>SUM(IF(data!$S99 &gt; 0, Correlations!$AB$6,0), IF(data!$Y99&gt;0, Correlations!$AC$6,0), IF(data!$U99 &gt; 0, Correlations!$AD$6,0),IF(data!$H99 &gt; 0, Correlations!$AE$6, 0), IF(data!$Z99 &gt; 0, Correlations!$AF$6, 0))</f>
        <v>2.1599157520014187</v>
      </c>
      <c r="D99">
        <f>B99/C99 + Correlations!$AL$6</f>
        <v>3.6488197170283336</v>
      </c>
      <c r="E99">
        <f>SUM(IF(data!$O99&gt;0,(data!$O99-Correlations!$AM$7)*Correlations!$AB$7,0),IF(data!$B99&gt;0,(data!$B99-Correlations!$AN$7)*Correlations!$AC$7,0),IF(data!$D99&gt;0,(data!$D99-Correlations!$AO$7)*Correlations!$AD$7,0),IF(data!$R99&gt;0,(data!$R99-Correlations!$AP$7)*Correlations!$AE$7,0),IF(data!$J99&gt;0,(data!$J99-Correlations!$AQ$7)*Correlations!$AF$7,0))</f>
        <v>0.11089737251440947</v>
      </c>
      <c r="F99">
        <f>SUM(IF(data!$O99&gt;0, Correlations!$AB$7, 0), IF(data!$B99&gt;0, Correlations!$AC$7, 0), IF(data!$D99&gt;0, Correlations!$AD$7, 0), IF(data!$R99 &gt;0, Correlations!$AE$7, 0), IF(data!$J99 &gt; 0, Correlations!$AF$7, 0))</f>
        <v>0.38713264586848378</v>
      </c>
      <c r="G99">
        <f>E99/F99+Correlations!$AL$7</f>
        <v>3.953125</v>
      </c>
    </row>
    <row r="100" spans="1:7">
      <c r="A100" t="s">
        <v>98</v>
      </c>
      <c r="B100">
        <f>SUM(IF(data!$S100&gt;0, (data!$S100-Correlations!$AM$6)*Correlations!$AB$6, 0),IF(data!$Y100&gt;0, (data!$Y100-Correlations!$AN$6)*Correlations!$AC$6,0), IF(data!$U100 &gt; 0, (data!$U100-Correlations!$AO$6)*Correlations!$AD$6, 0), IF(data!$H100&gt;0, (data!$H100-Correlations!$AP$6)*Correlations!$AE$6,0), IF(data!$Z100&gt;0, (data!$Z100-Correlations!$AQ$6)*Correlations!$AF$6, 0))</f>
        <v>-0.39877337093020493</v>
      </c>
      <c r="C100">
        <f>SUM(IF(data!$S100 &gt; 0, Correlations!$AB$6,0), IF(data!$Y100&gt;0, Correlations!$AC$6,0), IF(data!$U100 &gt; 0, Correlations!$AD$6,0),IF(data!$H100 &gt; 0, Correlations!$AE$6, 0), IF(data!$Z100 &gt; 0, Correlations!$AF$6, 0))</f>
        <v>1.6958056042365626</v>
      </c>
      <c r="D100">
        <f>B100/C100 + Correlations!$AL$6</f>
        <v>3.4263856999636881</v>
      </c>
      <c r="E100">
        <f>SUM(IF(data!$O100&gt;0,(data!$O100-Correlations!$AM$7)*Correlations!$AB$7,0),IF(data!$B100&gt;0,(data!$B100-Correlations!$AN$7)*Correlations!$AC$7,0),IF(data!$D100&gt;0,(data!$D100-Correlations!$AO$7)*Correlations!$AD$7,0),IF(data!$R100&gt;0,(data!$R100-Correlations!$AP$7)*Correlations!$AE$7,0),IF(data!$J100&gt;0,(data!$J100-Correlations!$AQ$7)*Correlations!$AF$7,0))</f>
        <v>3.8088796426108601E-2</v>
      </c>
      <c r="F100">
        <f>SUM(IF(data!$O100&gt;0, Correlations!$AB$7, 0), IF(data!$B100&gt;0, Correlations!$AC$7, 0), IF(data!$D100&gt;0, Correlations!$AD$7, 0), IF(data!$R100 &gt;0, Correlations!$AE$7, 0), IF(data!$J100 &gt; 0, Correlations!$AF$7, 0))</f>
        <v>0.86766924805126999</v>
      </c>
      <c r="G100">
        <f>E100/F100+Correlations!$AL$7</f>
        <v>3.7105644958356194</v>
      </c>
    </row>
    <row r="101" spans="1:7">
      <c r="A101" t="s">
        <v>99</v>
      </c>
      <c r="B101">
        <f>SUM(IF(data!$S101&gt;0, (data!$S101-Correlations!$AM$6)*Correlations!$AB$6, 0),IF(data!$Y101&gt;0, (data!$Y101-Correlations!$AN$6)*Correlations!$AC$6,0), IF(data!$U101 &gt; 0, (data!$U101-Correlations!$AO$6)*Correlations!$AD$6, 0), IF(data!$H101&gt;0, (data!$H101-Correlations!$AP$6)*Correlations!$AE$6,0), IF(data!$Z101&gt;0, (data!$Z101-Correlations!$AQ$6)*Correlations!$AF$6, 0))</f>
        <v>-0.54339287565795158</v>
      </c>
      <c r="C101">
        <f>SUM(IF(data!$S101 &gt; 0, Correlations!$AB$6,0), IF(data!$Y101&gt;0, Correlations!$AC$6,0), IF(data!$U101 &gt; 0, Correlations!$AD$6,0),IF(data!$H101 &gt; 0, Correlations!$AE$6, 0), IF(data!$Z101 &gt; 0, Correlations!$AF$6, 0))</f>
        <v>1.3159493392136321</v>
      </c>
      <c r="D101">
        <f>B101/C101 + Correlations!$AL$6</f>
        <v>3.2486100459334466</v>
      </c>
      <c r="E101">
        <f>SUM(IF(data!$O101&gt;0,(data!$O101-Correlations!$AM$7)*Correlations!$AB$7,0),IF(data!$B101&gt;0,(data!$B101-Correlations!$AN$7)*Correlations!$AC$7,0),IF(data!$D101&gt;0,(data!$D101-Correlations!$AO$7)*Correlations!$AD$7,0),IF(data!$R101&gt;0,(data!$R101-Correlations!$AP$7)*Correlations!$AE$7,0),IF(data!$J101&gt;0,(data!$J101-Correlations!$AQ$7)*Correlations!$AF$7,0))</f>
        <v>-0.27623527335407433</v>
      </c>
      <c r="F101">
        <f>SUM(IF(data!$O101&gt;0, Correlations!$AB$7, 0), IF(data!$B101&gt;0, Correlations!$AC$7, 0), IF(data!$D101&gt;0, Correlations!$AD$7, 0), IF(data!$R101 &gt;0, Correlations!$AE$7, 0), IF(data!$J101 &gt; 0, Correlations!$AF$7, 0))</f>
        <v>0.38713264586848378</v>
      </c>
      <c r="G101">
        <f>E101/F101+Correlations!$AL$7</f>
        <v>2.953125</v>
      </c>
    </row>
    <row r="105" spans="1:7">
      <c r="C105">
        <v>1891</v>
      </c>
      <c r="D105">
        <f>LARGE(D2:D101,1)</f>
        <v>5.2455093919197626</v>
      </c>
      <c r="F105">
        <v>1422</v>
      </c>
      <c r="G105">
        <f>LARGE(G2:G101,1)</f>
        <v>4.8414342067225959</v>
      </c>
    </row>
    <row r="106" spans="1:7">
      <c r="C106">
        <v>155</v>
      </c>
      <c r="D106">
        <f>LARGE(D2:D101,2)</f>
        <v>4.8567700830989775</v>
      </c>
      <c r="F106">
        <v>274</v>
      </c>
      <c r="G106">
        <f>LARGE(G2:G101,2)</f>
        <v>4.8336130353762883</v>
      </c>
    </row>
    <row r="107" spans="1:7">
      <c r="C107">
        <v>77</v>
      </c>
      <c r="D107">
        <f>LARGE(D3:D101,3)</f>
        <v>4.7778028748279286</v>
      </c>
      <c r="F107">
        <v>77</v>
      </c>
      <c r="G107">
        <f>LARGE(G2:G103,3)</f>
        <v>4.6760019825036805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Correlations</vt:lpstr>
      <vt:lpstr>part1</vt:lpstr>
      <vt:lpstr>part2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 Ji</dc:creator>
  <cp:lastModifiedBy>Xiaoming Ji</cp:lastModifiedBy>
  <dcterms:created xsi:type="dcterms:W3CDTF">2013-10-21T15:34:56Z</dcterms:created>
  <dcterms:modified xsi:type="dcterms:W3CDTF">2013-10-21T17:16:19Z</dcterms:modified>
</cp:coreProperties>
</file>