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informator\"/>
    </mc:Choice>
  </mc:AlternateContent>
  <xr:revisionPtr revIDLastSave="0" documentId="13_ncr:1_{71F1EEF0-8A33-4DB7-8877-49795750140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_1" sheetId="1" r:id="rId1"/>
    <sheet name="dane_2" sheetId="7" r:id="rId2"/>
    <sheet name="11.1" sheetId="5" r:id="rId3"/>
    <sheet name="11.2" sheetId="6" r:id="rId4"/>
    <sheet name="11.3" sheetId="11" r:id="rId5"/>
  </sheets>
  <definedNames>
    <definedName name="_xlnm._FilterDatabase" localSheetId="0" hidden="1">dane_1!$A$1:$I$205</definedName>
    <definedName name="cena_gazu" localSheetId="0">dane_1!$I$1:$J$19</definedName>
    <definedName name="cena_gazu" localSheetId="1">dane_2!$A$1:$B$19</definedName>
    <definedName name="gaz" localSheetId="0">dane_1!$A$1:$B$205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K6" i="1" s="1"/>
  <c r="I7" i="1"/>
  <c r="I8" i="1"/>
  <c r="I9" i="1"/>
  <c r="I10" i="1"/>
  <c r="K10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" i="1"/>
  <c r="K2" i="1" s="1"/>
  <c r="K11" i="1"/>
  <c r="K3" i="1"/>
  <c r="K4" i="1"/>
  <c r="K5" i="1"/>
  <c r="K7" i="1"/>
  <c r="K8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2" i="1"/>
  <c r="J203" i="1"/>
  <c r="J204" i="1"/>
  <c r="J205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G2" i="1"/>
  <c r="F2" i="1"/>
  <c r="E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00280-5A96-49F1-8691-3A821F62E8A5}" name="cena_gazu" type="6" refreshedVersion="8" background="1" saveData="1">
    <textPr codePage="852" sourceFile="C:\Users\matura\Desktop\informatyka\informator\DANE\cena_gazu.txt" decimal="," thousands=" ">
      <textFields count="2">
        <textField/>
        <textField/>
      </textFields>
    </textPr>
  </connection>
  <connection id="2" xr16:uid="{4FEAF987-1765-41A5-9367-F8E018E9B980}" name="cena_gazu1" type="6" refreshedVersion="8" background="1" saveData="1">
    <textPr codePage="852" sourceFile="C:\Users\matura\Desktop\informatyka\informator\DANE\cena_gazu.txt" decimal="," thousands=" ">
      <textFields count="2">
        <textField/>
        <textField/>
      </textFields>
    </textPr>
  </connection>
  <connection id="3" xr16:uid="{72375BA8-061A-46F3-A1D8-068EFFA52957}" name="gaz" type="6" refreshedVersion="8" background="1" saveData="1">
    <textPr codePage="852" sourceFile="C:\Users\matura\Desktop\informatyka\informator\DANE\gaz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<sst xmlns="http://schemas.openxmlformats.org/spreadsheetml/2006/main" count="28" uniqueCount="23">
  <si>
    <t>Data odczytu</t>
  </si>
  <si>
    <t>Odczyt licznika</t>
  </si>
  <si>
    <t>ile zużyli</t>
  </si>
  <si>
    <t>Etykiety wierszy</t>
  </si>
  <si>
    <t>Suma końcowa</t>
  </si>
  <si>
    <t>miesiąc</t>
  </si>
  <si>
    <t>rok</t>
  </si>
  <si>
    <t>dokładna data</t>
  </si>
  <si>
    <t>28.2.2010</t>
  </si>
  <si>
    <t>28.2.2011</t>
  </si>
  <si>
    <t>28.2.2012</t>
  </si>
  <si>
    <t>28.2.2013</t>
  </si>
  <si>
    <t>28.2.2015</t>
  </si>
  <si>
    <t>(Wiele elementów)</t>
  </si>
  <si>
    <t>zużycie gazu na dobe</t>
  </si>
  <si>
    <t>ilość dni miesiąca</t>
  </si>
  <si>
    <t>Średnia z ile zużyli</t>
  </si>
  <si>
    <t>cena</t>
  </si>
  <si>
    <t>zużycie na dobe</t>
  </si>
  <si>
    <t>taryfa</t>
  </si>
  <si>
    <t>cena za m3</t>
  </si>
  <si>
    <t>kwota do zapłaty</t>
  </si>
  <si>
    <t>Suma z kwota do zapłaty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</si>
</sst>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[11.xlsx]11.2!Tabela przestawna5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'11.2'!$A$4:$A$16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'11.2'!$B$4:$B$16</c:f>
              <c:numCache>
                <c:formatCode>General</c:formatCode>
                <c:ptCount val="12"/>
                <c:pt idx="0">
                  <c:v>285.47058823529414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F-47F3-943B-B4C899C5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53344"/>
        <c:axId val="210254176"/>
      </c:barChart>
      <c:catAx>
        <c:axId val="21025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54176"/>
        <c:crosses val="autoZero"/>
        <c:auto val="1"/>
        <c:lblAlgn val="ctr"/>
        <c:lblOffset val="100"/>
        <c:noMultiLvlLbl val="0"/>
      </c:catAx>
      <c:valAx>
        <c:axId val="210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na 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11</xdr:row>
      <xdr:rowOff>185737</xdr:rowOff>
    </xdr:from>
    <xdr:to>
      <xdr:col>13</xdr:col>
      <xdr:colOff>133350</xdr:colOff>
      <xdr:row>26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4A89C7-8125-40CC-0304-C56A7EF93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15.711193981479" createdVersion="8" refreshedVersion="8" minRefreshableVersion="3" recordCount="204" xr:uid="{DEC06479-8B8A-456D-BCFA-A0C99C93422A}">
  <cacheSource type="worksheet">
    <worksheetSource ref="A1:H205" sheet="dane_1"/>
  </cacheSource>
  <cacheFields count="8">
    <cacheField name="Data odczytu" numFmtId="14">
      <sharedItems containsSemiMixedTypes="0" containsNonDate="0" containsDate="1" containsString="0" minDate="2002-01-31T00:00:00" maxDate="2019-01-01T00:00:00"/>
    </cacheField>
    <cacheField name="Odczyt licznika" numFmtId="0">
      <sharedItems containsSemiMixedTypes="0" containsString="0" containsNumber="1" containsInteger="1" minValue="2283" maxValue="33734"/>
    </cacheField>
    <cacheField name="ile zużyli" numFmtId="0">
      <sharedItems containsSemiMixedTypes="0" containsString="0" containsNumber="1" containsInteger="1" minValue="10" maxValue="377" count="134">
        <n v="200"/>
        <n v="235"/>
        <n v="178"/>
        <n v="161"/>
        <n v="60"/>
        <n v="35"/>
        <n v="27"/>
        <n v="30"/>
        <n v="31"/>
        <n v="76"/>
        <n v="106"/>
        <n v="171"/>
        <n v="220"/>
        <n v="278"/>
        <n v="260"/>
        <n v="250"/>
        <n v="152"/>
        <n v="86"/>
        <n v="15"/>
        <n v="150"/>
        <n v="157"/>
        <n v="102"/>
        <n v="182"/>
        <n v="248"/>
        <n v="246"/>
        <n v="191"/>
        <n v="105"/>
        <n v="96"/>
        <n v="10"/>
        <n v="12"/>
        <n v="109"/>
        <n v="155"/>
        <n v="185"/>
        <n v="190"/>
        <n v="108"/>
        <n v="19"/>
        <n v="188"/>
        <n v="196"/>
        <n v="127"/>
        <n v="227"/>
        <n v="310"/>
        <n v="295"/>
        <n v="238"/>
        <n v="116"/>
        <n v="11"/>
        <n v="13"/>
        <n v="121"/>
        <n v="275"/>
        <n v="256"/>
        <n v="183"/>
        <n v="160"/>
        <n v="107"/>
        <n v="87"/>
        <n v="143"/>
        <n v="126"/>
        <n v="225"/>
        <n v="307"/>
        <n v="323"/>
        <n v="236"/>
        <n v="115"/>
        <n v="28"/>
        <n v="146"/>
        <n v="264"/>
        <n v="290"/>
        <n v="175"/>
        <n v="153"/>
        <n v="180"/>
        <n v="18"/>
        <n v="83"/>
        <n v="137"/>
        <n v="141"/>
        <n v="252"/>
        <n v="344"/>
        <n v="361"/>
        <n v="265"/>
        <n v="129"/>
        <n v="20"/>
        <n v="320"/>
        <n v="308"/>
        <n v="377"/>
        <n v="228"/>
        <n v="173"/>
        <n v="98"/>
        <n v="16"/>
        <n v="17"/>
        <n v="80"/>
        <n v="131"/>
        <n v="135"/>
        <n v="242"/>
        <n v="330"/>
        <n v="347"/>
        <n v="254"/>
        <n v="123"/>
        <n v="110"/>
        <n v="14"/>
        <n v="145"/>
        <n v="362"/>
        <n v="219"/>
        <n v="166"/>
        <n v="94"/>
        <n v="77"/>
        <n v="130"/>
        <n v="232"/>
        <n v="317"/>
        <n v="333"/>
        <n v="244"/>
        <n v="119"/>
        <n v="29"/>
        <n v="139"/>
        <n v="300"/>
        <n v="348"/>
        <n v="210"/>
        <n v="91"/>
        <n v="74"/>
        <n v="125"/>
        <n v="223"/>
        <n v="305"/>
        <n v="234"/>
        <n v="114"/>
        <n v="134"/>
        <n v="169"/>
        <n v="288"/>
        <n v="283"/>
        <n v="316"/>
        <n v="334"/>
        <n v="202"/>
        <n v="70"/>
        <n v="120"/>
        <n v="214"/>
        <n v="291"/>
        <n v="245"/>
        <n v="48"/>
        <n v="128"/>
        <n v="251"/>
      </sharedItems>
    </cacheField>
    <cacheField name="ilość dni miesiąca" numFmtId="0">
      <sharedItems containsSemiMixedTypes="0" containsString="0" containsNumber="1" containsInteger="1" minValue="28" maxValue="31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k" numFmtId="0">
      <sharedItems containsSemiMixedTypes="0" containsString="0" containsNumber="1" containsInteger="1" minValue="2002" maxValue="2018" count="17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okładna data" numFmtId="0">
      <sharedItems count="204">
        <s v="31.1.2002"/>
        <s v="28.2.2002"/>
        <s v="31.3.2002"/>
        <s v="30.4.2002"/>
        <s v="31.5.2002"/>
        <s v="30.6.2002"/>
        <s v="31.7.2002"/>
        <s v="31.8.2002"/>
        <s v="30.9.2002"/>
        <s v="31.10.2002"/>
        <s v="30.11.2002"/>
        <s v="31.12.2002"/>
        <s v="31.1.2003"/>
        <s v="28.2.2003"/>
        <s v="31.3.2003"/>
        <s v="30.4.2003"/>
        <s v="31.5.2003"/>
        <s v="30.6.2003"/>
        <s v="31.7.2003"/>
        <s v="31.8.2003"/>
        <s v="30.9.2003"/>
        <s v="31.10.2003"/>
        <s v="30.11.2003"/>
        <s v="31.12.2003"/>
        <s v="31.1.2004"/>
        <s v="28.2.2004"/>
        <s v="31.3.2004"/>
        <s v="30.4.2004"/>
        <s v="31.5.2004"/>
        <s v="30.6.2004"/>
        <s v="31.7.2004"/>
        <s v="31.8.2004"/>
        <s v="30.9.2004"/>
        <s v="31.10.2004"/>
        <s v="30.11.2004"/>
        <s v="31.12.2004"/>
        <s v="31.1.2005"/>
        <s v="28.2.2005"/>
        <s v="31.3.2005"/>
        <s v="30.4.2005"/>
        <s v="31.5.2005"/>
        <s v="30.6.2005"/>
        <s v="31.7.2005"/>
        <s v="31.8.2005"/>
        <s v="30.9.2005"/>
        <s v="31.10.2005"/>
        <s v="30.11.2005"/>
        <s v="31.12.2005"/>
        <s v="31.1.2006"/>
        <s v="28.2.2006"/>
        <s v="31.3.2006"/>
        <s v="30.4.2006"/>
        <s v="31.5.2006"/>
        <s v="30.6.2006"/>
        <s v="31.7.2006"/>
        <s v="31.8.2006"/>
        <s v="30.9.2006"/>
        <s v="31.10.2006"/>
        <s v="30.11.2006"/>
        <s v="31.12.2006"/>
        <s v="31.1.2007"/>
        <s v="28.2.2007"/>
        <s v="31.3.2007"/>
        <s v="30.4.2007"/>
        <s v="31.5.2007"/>
        <s v="30.6.2007"/>
        <s v="31.7.2007"/>
        <s v="31.8.2007"/>
        <s v="30.9.2007"/>
        <s v="31.10.2007"/>
        <s v="30.11.2007"/>
        <s v="31.12.2007"/>
        <s v="31.1.2008"/>
        <s v="28.2.2008"/>
        <s v="31.3.2008"/>
        <s v="30.4.2008"/>
        <s v="31.5.2008"/>
        <s v="30.6.2008"/>
        <s v="31.7.2008"/>
        <s v="31.8.2008"/>
        <s v="30.9.2008"/>
        <s v="31.10.2008"/>
        <s v="30.11.2008"/>
        <s v="31.12.2008"/>
        <s v="31.1.2009"/>
        <s v="28.2.2009"/>
        <s v="31.3.2009"/>
        <s v="30.4.2009"/>
        <s v="31.5.2009"/>
        <s v="30.6.2009"/>
        <s v="31.7.2009"/>
        <s v="31.8.2009"/>
        <s v="30.9.2009"/>
        <s v="31.10.2009"/>
        <s v="30.11.2009"/>
        <s v="31.12.2009"/>
        <s v="31.1.2010"/>
        <s v="28.2.2010"/>
        <s v="31.3.2010"/>
        <s v="30.4.2010"/>
        <s v="31.5.2010"/>
        <s v="30.6.2010"/>
        <s v="31.7.2010"/>
        <s v="31.8.2010"/>
        <s v="30.9.2010"/>
        <s v="31.10.2010"/>
        <s v="30.11.2010"/>
        <s v="31.12.2010"/>
        <s v="31.1.2011"/>
        <s v="28.2.2011"/>
        <s v="31.3.2011"/>
        <s v="30.4.2011"/>
        <s v="31.5.2011"/>
        <s v="30.6.2011"/>
        <s v="31.7.2011"/>
        <s v="31.8.2011"/>
        <s v="30.9.2011"/>
        <s v="31.10.2011"/>
        <s v="30.11.2011"/>
        <s v="31.12.2011"/>
        <s v="31.1.2012"/>
        <s v="28.2.2012"/>
        <s v="31.3.2012"/>
        <s v="30.4.2012"/>
        <s v="31.5.2012"/>
        <s v="30.6.2012"/>
        <s v="31.7.2012"/>
        <s v="31.8.2012"/>
        <s v="30.9.2012"/>
        <s v="31.10.2012"/>
        <s v="30.11.2012"/>
        <s v="31.12.2012"/>
        <s v="31.1.2013"/>
        <s v="28.2.2013"/>
        <s v="31.3.2013"/>
        <s v="30.4.2013"/>
        <s v="31.5.2013"/>
        <s v="30.6.2013"/>
        <s v="31.7.2013"/>
        <s v="31.8.2013"/>
        <s v="30.9.2013"/>
        <s v="31.10.2013"/>
        <s v="30.11.2013"/>
        <s v="31.12.2013"/>
        <s v="31.1.2014"/>
        <s v="28.2.2014"/>
        <s v="31.3.2014"/>
        <s v="30.4.2014"/>
        <s v="31.5.2014"/>
        <s v="30.6.2014"/>
        <s v="31.7.2014"/>
        <s v="31.8.2014"/>
        <s v="30.9.2014"/>
        <s v="31.10.2014"/>
        <s v="30.11.2014"/>
        <s v="31.12.2014"/>
        <s v="31.1.2015"/>
        <s v="28.2.2015"/>
        <s v="31.3.2015"/>
        <s v="30.4.2015"/>
        <s v="31.5.2015"/>
        <s v="30.6.2015"/>
        <s v="31.7.2015"/>
        <s v="31.8.2015"/>
        <s v="30.9.2015"/>
        <s v="31.10.2015"/>
        <s v="30.11.2015"/>
        <s v="31.12.2015"/>
        <s v="31.1.2016"/>
        <s v="28.2.2016"/>
        <s v="31.3.2016"/>
        <s v="30.4.2016"/>
        <s v="31.5.2016"/>
        <s v="30.6.2016"/>
        <s v="31.7.2016"/>
        <s v="31.8.2016"/>
        <s v="30.9.2016"/>
        <s v="31.10.2016"/>
        <s v="30.11.2016"/>
        <s v="31.12.2016"/>
        <s v="31.1.2017"/>
        <s v="28.2.2017"/>
        <s v="31.3.2017"/>
        <s v="30.4.2017"/>
        <s v="31.5.2017"/>
        <s v="30.6.2017"/>
        <s v="31.7.2017"/>
        <s v="31.8.2017"/>
        <s v="30.9.2017"/>
        <s v="31.10.2017"/>
        <s v="30.11.2017"/>
        <s v="31.12.2017"/>
        <s v="31.1.2018"/>
        <s v="28.2.2018"/>
        <s v="31.3.2018"/>
        <s v="30.4.2018"/>
        <s v="31.5.2018"/>
        <s v="30.6.2018"/>
        <s v="31.7.2018"/>
        <s v="31.8.2018"/>
        <s v="30.9.2018"/>
        <s v="31.10.2018"/>
        <s v="30.11.2018"/>
        <s v="31.12.2018"/>
      </sharedItems>
    </cacheField>
    <cacheField name="zużycie gazu na dobe" numFmtId="0">
      <sharedItems containsSemiMixedTypes="0" containsString="0" containsNumber="1" minValue="0.32258064516129031" maxValue="13.464285714285714" count="154">
        <n v="6.4516129032258061"/>
        <n v="8.3928571428571423"/>
        <n v="5.741935483870968"/>
        <n v="5.3666666666666663"/>
        <n v="1.935483870967742"/>
        <n v="1.1666666666666667"/>
        <n v="0.87096774193548387"/>
        <n v="0.967741935483871"/>
        <n v="1.0333333333333334"/>
        <n v="2.4516129032258065"/>
        <n v="3.5333333333333332"/>
        <n v="5.5161290322580649"/>
        <n v="7.096774193548387"/>
        <n v="9.9285714285714288"/>
        <n v="8.387096774193548"/>
        <n v="8.3333333333333339"/>
        <n v="4.903225806451613"/>
        <n v="2.8666666666666667"/>
        <n v="0.4838709677419355"/>
        <n v="5"/>
        <n v="5.064516129032258"/>
        <n v="3.4"/>
        <n v="5.870967741935484"/>
        <n v="8"/>
        <n v="8.7857142857142865"/>
        <n v="6.161290322580645"/>
        <n v="3.5"/>
        <n v="3.096774193548387"/>
        <n v="0.9"/>
        <n v="0.32258064516129031"/>
        <n v="0.38709677419354838"/>
        <n v="3.6333333333333333"/>
        <n v="9.2666666666666675"/>
        <n v="8.064516129032258"/>
        <n v="5.4285714285714288"/>
        <n v="5.967741935483871"/>
        <n v="6.129032258064516"/>
        <n v="3.6"/>
        <n v="0.61290322580645162"/>
        <n v="6.2666666666666666"/>
        <n v="6.32258064516129"/>
        <n v="4.2333333333333334"/>
        <n v="7.32258064516129"/>
        <n v="10"/>
        <n v="10.535714285714286"/>
        <n v="7.67741935483871"/>
        <n v="3.8666666666666667"/>
        <n v="3.4193548387096775"/>
        <n v="1"/>
        <n v="0.35483870967741937"/>
        <n v="0.41935483870967744"/>
        <n v="4.0333333333333332"/>
        <n v="9.1666666666666661"/>
        <n v="8.258064516129032"/>
        <n v="7.935483870967742"/>
        <n v="5.3571428571428568"/>
        <n v="5.903225806451613"/>
        <n v="5.333333333333333"/>
        <n v="6.064516129032258"/>
        <n v="3.5666666666666669"/>
        <n v="2.9"/>
        <n v="4.612903225806452"/>
        <n v="4.2"/>
        <n v="7.258064516129032"/>
        <n v="9.9032258064516121"/>
        <n v="11.535714285714286"/>
        <n v="7.612903225806452"/>
        <n v="3.8333333333333335"/>
        <n v="3.2903225806451615"/>
        <n v="0.93333333333333335"/>
        <n v="4.709677419354839"/>
        <n v="8.8000000000000007"/>
        <n v="10.357142857142858"/>
        <n v="5.645161290322581"/>
        <n v="5.0999999999999996"/>
        <n v="5.806451612903226"/>
        <n v="0.58064516129032262"/>
        <n v="2.7666666666666666"/>
        <n v="4.419354838709677"/>
        <n v="4.7"/>
        <n v="8.129032258064516"/>
        <n v="11.096774193548388"/>
        <n v="12.892857142857142"/>
        <n v="8.5483870967741939"/>
        <n v="4.3"/>
        <n v="3.7096774193548385"/>
        <n v="0.64516129032258063"/>
        <n v="11.466666666666667"/>
        <n v="10.32258064516129"/>
        <n v="9.935483870967742"/>
        <n v="13.464285714285714"/>
        <n v="7.354838709677419"/>
        <n v="4.8666666666666663"/>
        <n v="5.580645161290323"/>
        <n v="3.2666666666666666"/>
        <n v="0.5161290322580645"/>
        <n v="0.54838709677419351"/>
        <n v="2.6666666666666665"/>
        <n v="4.225806451612903"/>
        <n v="4.5"/>
        <n v="7.806451612903226"/>
        <n v="10.64516129032258"/>
        <n v="12.392857142857142"/>
        <n v="8.193548387096774"/>
        <n v="4.0999999999999996"/>
        <n v="3.5483870967741935"/>
        <n v="0.45161290322580644"/>
        <n v="4.833333333333333"/>
        <n v="11"/>
        <n v="9.5161290322580641"/>
        <n v="12.928571428571429"/>
        <n v="7.064516129032258"/>
        <n v="5.354838709677419"/>
        <n v="3.1333333333333333"/>
        <n v="2.5666666666666669"/>
        <n v="4.064516129032258"/>
        <n v="4.333333333333333"/>
        <n v="7.4838709677419351"/>
        <n v="10.225806451612904"/>
        <n v="11.892857142857142"/>
        <n v="7.870967741935484"/>
        <n v="3.9666666666666668"/>
        <n v="3.3870967741935485"/>
        <n v="0.96666666666666667"/>
        <n v="4.6333333333333337"/>
        <n v="12.428571428571429"/>
        <n v="6.774193548387097"/>
        <n v="5.161290322580645"/>
        <n v="3.0333333333333332"/>
        <n v="2.4666666666666668"/>
        <n v="3.903225806451613"/>
        <n v="4.166666666666667"/>
        <n v="7.193548387096774"/>
        <n v="9.8387096774193541"/>
        <n v="10.714285714285714"/>
        <n v="7.5483870967741939"/>
        <n v="3.8"/>
        <n v="4.4666666666666668"/>
        <n v="5.4516129032258061"/>
        <n v="9.6"/>
        <n v="9.129032258064516"/>
        <n v="10.193548387096774"/>
        <n v="11.928571428571429"/>
        <n v="6.5161290322580649"/>
        <n v="4.935483870967742"/>
        <n v="2.3333333333333335"/>
        <n v="3.7419354838709675"/>
        <n v="4"/>
        <n v="6.903225806451613"/>
        <n v="9.387096774193548"/>
        <n v="8.75"/>
        <n v="1.5483870967741935"/>
        <n v="4.2666666666666666"/>
        <n v="8.09677419354838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15.766542361111" createdVersion="8" refreshedVersion="8" minRefreshableVersion="3" recordCount="204" xr:uid="{127C2B08-7544-4581-8B74-B43EA496F4AC}">
  <cacheSource type="worksheet">
    <worksheetSource ref="A1:K205" sheet="dane_1"/>
  </cacheSource>
  <cacheFields count="11">
    <cacheField name="Data odczytu" numFmtId="14">
      <sharedItems containsSemiMixedTypes="0" containsNonDate="0" containsDate="1" containsString="0" minDate="2002-01-31T00:00:00" maxDate="2019-01-01T00:00:00"/>
    </cacheField>
    <cacheField name="Odczyt licznika" numFmtId="0">
      <sharedItems containsSemiMixedTypes="0" containsString="0" containsNumber="1" containsInteger="1" minValue="2283" maxValue="33734"/>
    </cacheField>
    <cacheField name="ile zużyli" numFmtId="0">
      <sharedItems containsSemiMixedTypes="0" containsString="0" containsNumber="1" containsInteger="1" minValue="10" maxValue="377"/>
    </cacheField>
    <cacheField name="ilość dni miesiąca" numFmtId="0">
      <sharedItems containsSemiMixedTypes="0" containsString="0" containsNumber="1" containsInteger="1" minValue="28" maxValue="31"/>
    </cacheField>
    <cacheField name="miesiąc" numFmtId="0">
      <sharedItems containsSemiMixedTypes="0" containsString="0" containsNumber="1" containsInteger="1" minValue="1" maxValue="12"/>
    </cacheField>
    <cacheField name="rok" numFmtId="0">
      <sharedItems containsSemiMixedTypes="0" containsString="0" containsNumber="1" containsInteger="1" minValue="2002" maxValue="2018" count="17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okładna data" numFmtId="0">
      <sharedItems/>
    </cacheField>
    <cacheField name="zużycie na dobe" numFmtId="0">
      <sharedItems containsSemiMixedTypes="0" containsString="0" containsNumber="1" minValue="0.32258064516129031" maxValue="13.464285714285714"/>
    </cacheField>
    <cacheField name="taryfa" numFmtId="0">
      <sharedItems containsSemiMixedTypes="0" containsString="0" containsNumber="1" containsInteger="1" minValue="70" maxValue="120"/>
    </cacheField>
    <cacheField name="cena za m3" numFmtId="0">
      <sharedItems containsSemiMixedTypes="0" containsString="0" containsNumber="1" minValue="0.98" maxValue="1.23"/>
    </cacheField>
    <cacheField name="kwota do zapłaty" numFmtId="2">
      <sharedItems containsSemiMixedTypes="0" containsString="0" containsNumber="1" minValue="79.8" maxValue="565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d v="2002-01-31T00:00:00"/>
    <n v="2283"/>
    <x v="0"/>
    <n v="31"/>
    <x v="0"/>
    <x v="0"/>
    <x v="0"/>
    <x v="0"/>
  </r>
  <r>
    <d v="2002-02-28T00:00:00"/>
    <n v="2518"/>
    <x v="1"/>
    <n v="28"/>
    <x v="1"/>
    <x v="0"/>
    <x v="1"/>
    <x v="1"/>
  </r>
  <r>
    <d v="2002-03-31T00:00:00"/>
    <n v="2696"/>
    <x v="2"/>
    <n v="31"/>
    <x v="2"/>
    <x v="0"/>
    <x v="2"/>
    <x v="2"/>
  </r>
  <r>
    <d v="2002-04-30T00:00:00"/>
    <n v="2857"/>
    <x v="3"/>
    <n v="30"/>
    <x v="3"/>
    <x v="0"/>
    <x v="3"/>
    <x v="3"/>
  </r>
  <r>
    <d v="2002-05-31T00:00:00"/>
    <n v="2917"/>
    <x v="4"/>
    <n v="31"/>
    <x v="4"/>
    <x v="0"/>
    <x v="4"/>
    <x v="4"/>
  </r>
  <r>
    <d v="2002-06-30T00:00:00"/>
    <n v="2952"/>
    <x v="5"/>
    <n v="30"/>
    <x v="5"/>
    <x v="0"/>
    <x v="5"/>
    <x v="5"/>
  </r>
  <r>
    <d v="2002-07-31T00:00:00"/>
    <n v="2979"/>
    <x v="6"/>
    <n v="31"/>
    <x v="6"/>
    <x v="0"/>
    <x v="6"/>
    <x v="6"/>
  </r>
  <r>
    <d v="2002-08-31T00:00:00"/>
    <n v="3009"/>
    <x v="7"/>
    <n v="31"/>
    <x v="7"/>
    <x v="0"/>
    <x v="7"/>
    <x v="7"/>
  </r>
  <r>
    <d v="2002-09-30T00:00:00"/>
    <n v="3040"/>
    <x v="8"/>
    <n v="30"/>
    <x v="8"/>
    <x v="0"/>
    <x v="8"/>
    <x v="8"/>
  </r>
  <r>
    <d v="2002-10-31T00:00:00"/>
    <n v="3116"/>
    <x v="9"/>
    <n v="31"/>
    <x v="9"/>
    <x v="0"/>
    <x v="9"/>
    <x v="9"/>
  </r>
  <r>
    <d v="2002-11-30T00:00:00"/>
    <n v="3222"/>
    <x v="10"/>
    <n v="30"/>
    <x v="10"/>
    <x v="0"/>
    <x v="10"/>
    <x v="10"/>
  </r>
  <r>
    <d v="2002-12-31T00:00:00"/>
    <n v="3393"/>
    <x v="11"/>
    <n v="31"/>
    <x v="11"/>
    <x v="0"/>
    <x v="11"/>
    <x v="11"/>
  </r>
  <r>
    <d v="2003-01-31T00:00:00"/>
    <n v="3613"/>
    <x v="12"/>
    <n v="31"/>
    <x v="0"/>
    <x v="1"/>
    <x v="12"/>
    <x v="12"/>
  </r>
  <r>
    <d v="2003-02-28T00:00:00"/>
    <n v="3891"/>
    <x v="13"/>
    <n v="28"/>
    <x v="1"/>
    <x v="1"/>
    <x v="13"/>
    <x v="13"/>
  </r>
  <r>
    <d v="2003-03-31T00:00:00"/>
    <n v="4151"/>
    <x v="14"/>
    <n v="31"/>
    <x v="2"/>
    <x v="1"/>
    <x v="14"/>
    <x v="14"/>
  </r>
  <r>
    <d v="2003-04-30T00:00:00"/>
    <n v="4401"/>
    <x v="15"/>
    <n v="30"/>
    <x v="3"/>
    <x v="1"/>
    <x v="15"/>
    <x v="15"/>
  </r>
  <r>
    <d v="2003-05-31T00:00:00"/>
    <n v="4553"/>
    <x v="16"/>
    <n v="31"/>
    <x v="4"/>
    <x v="1"/>
    <x v="16"/>
    <x v="16"/>
  </r>
  <r>
    <d v="2003-06-30T00:00:00"/>
    <n v="4639"/>
    <x v="17"/>
    <n v="30"/>
    <x v="5"/>
    <x v="1"/>
    <x v="17"/>
    <x v="17"/>
  </r>
  <r>
    <d v="2003-07-31T00:00:00"/>
    <n v="4654"/>
    <x v="18"/>
    <n v="31"/>
    <x v="6"/>
    <x v="1"/>
    <x v="18"/>
    <x v="18"/>
  </r>
  <r>
    <d v="2003-08-31T00:00:00"/>
    <n v="4669"/>
    <x v="18"/>
    <n v="31"/>
    <x v="7"/>
    <x v="1"/>
    <x v="19"/>
    <x v="18"/>
  </r>
  <r>
    <d v="2003-09-30T00:00:00"/>
    <n v="4819"/>
    <x v="19"/>
    <n v="30"/>
    <x v="8"/>
    <x v="1"/>
    <x v="20"/>
    <x v="19"/>
  </r>
  <r>
    <d v="2003-10-31T00:00:00"/>
    <n v="4976"/>
    <x v="20"/>
    <n v="31"/>
    <x v="9"/>
    <x v="1"/>
    <x v="21"/>
    <x v="20"/>
  </r>
  <r>
    <d v="2003-11-30T00:00:00"/>
    <n v="5078"/>
    <x v="21"/>
    <n v="30"/>
    <x v="10"/>
    <x v="1"/>
    <x v="22"/>
    <x v="21"/>
  </r>
  <r>
    <d v="2003-12-31T00:00:00"/>
    <n v="5260"/>
    <x v="22"/>
    <n v="31"/>
    <x v="11"/>
    <x v="1"/>
    <x v="23"/>
    <x v="22"/>
  </r>
  <r>
    <d v="2004-01-31T00:00:00"/>
    <n v="5508"/>
    <x v="23"/>
    <n v="31"/>
    <x v="0"/>
    <x v="2"/>
    <x v="24"/>
    <x v="23"/>
  </r>
  <r>
    <d v="2004-02-28T00:00:00"/>
    <n v="5754"/>
    <x v="24"/>
    <n v="28"/>
    <x v="1"/>
    <x v="2"/>
    <x v="25"/>
    <x v="24"/>
  </r>
  <r>
    <d v="2004-03-31T00:00:00"/>
    <n v="5945"/>
    <x v="25"/>
    <n v="31"/>
    <x v="2"/>
    <x v="2"/>
    <x v="26"/>
    <x v="25"/>
  </r>
  <r>
    <d v="2004-04-30T00:00:00"/>
    <n v="6050"/>
    <x v="26"/>
    <n v="30"/>
    <x v="3"/>
    <x v="2"/>
    <x v="27"/>
    <x v="26"/>
  </r>
  <r>
    <d v="2004-05-31T00:00:00"/>
    <n v="6146"/>
    <x v="27"/>
    <n v="31"/>
    <x v="4"/>
    <x v="2"/>
    <x v="28"/>
    <x v="27"/>
  </r>
  <r>
    <d v="2004-06-30T00:00:00"/>
    <n v="6173"/>
    <x v="6"/>
    <n v="30"/>
    <x v="5"/>
    <x v="2"/>
    <x v="29"/>
    <x v="28"/>
  </r>
  <r>
    <d v="2004-07-31T00:00:00"/>
    <n v="6183"/>
    <x v="28"/>
    <n v="31"/>
    <x v="6"/>
    <x v="2"/>
    <x v="30"/>
    <x v="29"/>
  </r>
  <r>
    <d v="2004-08-31T00:00:00"/>
    <n v="6195"/>
    <x v="29"/>
    <n v="31"/>
    <x v="7"/>
    <x v="2"/>
    <x v="31"/>
    <x v="30"/>
  </r>
  <r>
    <d v="2004-09-30T00:00:00"/>
    <n v="6304"/>
    <x v="30"/>
    <n v="30"/>
    <x v="8"/>
    <x v="2"/>
    <x v="32"/>
    <x v="31"/>
  </r>
  <r>
    <d v="2004-10-31T00:00:00"/>
    <n v="6459"/>
    <x v="31"/>
    <n v="31"/>
    <x v="9"/>
    <x v="2"/>
    <x v="33"/>
    <x v="19"/>
  </r>
  <r>
    <d v="2004-11-30T00:00:00"/>
    <n v="6737"/>
    <x v="13"/>
    <n v="30"/>
    <x v="10"/>
    <x v="2"/>
    <x v="34"/>
    <x v="32"/>
  </r>
  <r>
    <d v="2004-12-31T00:00:00"/>
    <n v="6997"/>
    <x v="14"/>
    <n v="31"/>
    <x v="11"/>
    <x v="2"/>
    <x v="35"/>
    <x v="14"/>
  </r>
  <r>
    <d v="2005-01-31T00:00:00"/>
    <n v="7247"/>
    <x v="15"/>
    <n v="31"/>
    <x v="0"/>
    <x v="3"/>
    <x v="36"/>
    <x v="33"/>
  </r>
  <r>
    <d v="2005-02-28T00:00:00"/>
    <n v="7399"/>
    <x v="16"/>
    <n v="28"/>
    <x v="1"/>
    <x v="3"/>
    <x v="37"/>
    <x v="34"/>
  </r>
  <r>
    <d v="2005-03-31T00:00:00"/>
    <n v="7584"/>
    <x v="32"/>
    <n v="31"/>
    <x v="2"/>
    <x v="3"/>
    <x v="38"/>
    <x v="35"/>
  </r>
  <r>
    <d v="2005-04-30T00:00:00"/>
    <n v="7745"/>
    <x v="3"/>
    <n v="30"/>
    <x v="3"/>
    <x v="3"/>
    <x v="39"/>
    <x v="3"/>
  </r>
  <r>
    <d v="2005-05-31T00:00:00"/>
    <n v="7935"/>
    <x v="33"/>
    <n v="31"/>
    <x v="4"/>
    <x v="3"/>
    <x v="40"/>
    <x v="36"/>
  </r>
  <r>
    <d v="2005-06-30T00:00:00"/>
    <n v="8043"/>
    <x v="34"/>
    <n v="30"/>
    <x v="5"/>
    <x v="3"/>
    <x v="41"/>
    <x v="37"/>
  </r>
  <r>
    <d v="2005-07-31T00:00:00"/>
    <n v="8062"/>
    <x v="35"/>
    <n v="31"/>
    <x v="6"/>
    <x v="3"/>
    <x v="42"/>
    <x v="38"/>
  </r>
  <r>
    <d v="2005-08-31T00:00:00"/>
    <n v="8081"/>
    <x v="35"/>
    <n v="31"/>
    <x v="7"/>
    <x v="3"/>
    <x v="43"/>
    <x v="38"/>
  </r>
  <r>
    <d v="2005-09-30T00:00:00"/>
    <n v="8269"/>
    <x v="36"/>
    <n v="30"/>
    <x v="8"/>
    <x v="3"/>
    <x v="44"/>
    <x v="39"/>
  </r>
  <r>
    <d v="2005-10-31T00:00:00"/>
    <n v="8465"/>
    <x v="37"/>
    <n v="31"/>
    <x v="9"/>
    <x v="3"/>
    <x v="45"/>
    <x v="40"/>
  </r>
  <r>
    <d v="2005-11-30T00:00:00"/>
    <n v="8592"/>
    <x v="38"/>
    <n v="30"/>
    <x v="10"/>
    <x v="3"/>
    <x v="46"/>
    <x v="41"/>
  </r>
  <r>
    <d v="2005-12-31T00:00:00"/>
    <n v="8819"/>
    <x v="39"/>
    <n v="31"/>
    <x v="11"/>
    <x v="3"/>
    <x v="47"/>
    <x v="42"/>
  </r>
  <r>
    <d v="2006-01-31T00:00:00"/>
    <n v="9129"/>
    <x v="40"/>
    <n v="31"/>
    <x v="0"/>
    <x v="4"/>
    <x v="48"/>
    <x v="43"/>
  </r>
  <r>
    <d v="2006-02-28T00:00:00"/>
    <n v="9424"/>
    <x v="41"/>
    <n v="28"/>
    <x v="1"/>
    <x v="4"/>
    <x v="49"/>
    <x v="44"/>
  </r>
  <r>
    <d v="2006-03-31T00:00:00"/>
    <n v="9662"/>
    <x v="42"/>
    <n v="31"/>
    <x v="2"/>
    <x v="4"/>
    <x v="50"/>
    <x v="45"/>
  </r>
  <r>
    <d v="2006-04-30T00:00:00"/>
    <n v="9778"/>
    <x v="43"/>
    <n v="30"/>
    <x v="3"/>
    <x v="4"/>
    <x v="51"/>
    <x v="46"/>
  </r>
  <r>
    <d v="2006-05-31T00:00:00"/>
    <n v="9884"/>
    <x v="10"/>
    <n v="31"/>
    <x v="4"/>
    <x v="4"/>
    <x v="52"/>
    <x v="47"/>
  </r>
  <r>
    <d v="2006-06-30T00:00:00"/>
    <n v="9914"/>
    <x v="7"/>
    <n v="30"/>
    <x v="5"/>
    <x v="4"/>
    <x v="53"/>
    <x v="48"/>
  </r>
  <r>
    <d v="2006-07-31T00:00:00"/>
    <n v="9925"/>
    <x v="44"/>
    <n v="31"/>
    <x v="6"/>
    <x v="4"/>
    <x v="54"/>
    <x v="49"/>
  </r>
  <r>
    <d v="2006-08-31T00:00:00"/>
    <n v="9938"/>
    <x v="45"/>
    <n v="31"/>
    <x v="7"/>
    <x v="4"/>
    <x v="55"/>
    <x v="50"/>
  </r>
  <r>
    <d v="2006-09-30T00:00:00"/>
    <n v="10059"/>
    <x v="46"/>
    <n v="30"/>
    <x v="8"/>
    <x v="4"/>
    <x v="56"/>
    <x v="51"/>
  </r>
  <r>
    <d v="2006-10-31T00:00:00"/>
    <n v="10211"/>
    <x v="16"/>
    <n v="31"/>
    <x v="9"/>
    <x v="4"/>
    <x v="57"/>
    <x v="16"/>
  </r>
  <r>
    <d v="2006-11-30T00:00:00"/>
    <n v="10486"/>
    <x v="47"/>
    <n v="30"/>
    <x v="10"/>
    <x v="4"/>
    <x v="58"/>
    <x v="52"/>
  </r>
  <r>
    <d v="2006-12-31T00:00:00"/>
    <n v="10742"/>
    <x v="48"/>
    <n v="31"/>
    <x v="11"/>
    <x v="4"/>
    <x v="59"/>
    <x v="53"/>
  </r>
  <r>
    <d v="2007-01-31T00:00:00"/>
    <n v="10988"/>
    <x v="24"/>
    <n v="31"/>
    <x v="0"/>
    <x v="5"/>
    <x v="60"/>
    <x v="54"/>
  </r>
  <r>
    <d v="2007-02-28T00:00:00"/>
    <n v="11138"/>
    <x v="19"/>
    <n v="28"/>
    <x v="1"/>
    <x v="5"/>
    <x v="61"/>
    <x v="55"/>
  </r>
  <r>
    <d v="2007-03-31T00:00:00"/>
    <n v="11321"/>
    <x v="49"/>
    <n v="31"/>
    <x v="2"/>
    <x v="5"/>
    <x v="62"/>
    <x v="56"/>
  </r>
  <r>
    <d v="2007-04-30T00:00:00"/>
    <n v="11481"/>
    <x v="50"/>
    <n v="30"/>
    <x v="3"/>
    <x v="5"/>
    <x v="63"/>
    <x v="57"/>
  </r>
  <r>
    <d v="2007-05-31T00:00:00"/>
    <n v="11669"/>
    <x v="36"/>
    <n v="31"/>
    <x v="4"/>
    <x v="5"/>
    <x v="64"/>
    <x v="58"/>
  </r>
  <r>
    <d v="2007-06-30T00:00:00"/>
    <n v="11776"/>
    <x v="51"/>
    <n v="30"/>
    <x v="5"/>
    <x v="5"/>
    <x v="65"/>
    <x v="59"/>
  </r>
  <r>
    <d v="2007-07-31T00:00:00"/>
    <n v="11795"/>
    <x v="35"/>
    <n v="31"/>
    <x v="6"/>
    <x v="5"/>
    <x v="66"/>
    <x v="38"/>
  </r>
  <r>
    <d v="2007-08-31T00:00:00"/>
    <n v="11814"/>
    <x v="35"/>
    <n v="31"/>
    <x v="7"/>
    <x v="5"/>
    <x v="67"/>
    <x v="38"/>
  </r>
  <r>
    <d v="2007-09-30T00:00:00"/>
    <n v="11901"/>
    <x v="52"/>
    <n v="30"/>
    <x v="8"/>
    <x v="5"/>
    <x v="68"/>
    <x v="60"/>
  </r>
  <r>
    <d v="2007-10-31T00:00:00"/>
    <n v="12044"/>
    <x v="53"/>
    <n v="31"/>
    <x v="9"/>
    <x v="5"/>
    <x v="69"/>
    <x v="61"/>
  </r>
  <r>
    <d v="2007-11-30T00:00:00"/>
    <n v="12170"/>
    <x v="54"/>
    <n v="30"/>
    <x v="10"/>
    <x v="5"/>
    <x v="70"/>
    <x v="62"/>
  </r>
  <r>
    <d v="2007-12-31T00:00:00"/>
    <n v="12395"/>
    <x v="55"/>
    <n v="31"/>
    <x v="11"/>
    <x v="5"/>
    <x v="71"/>
    <x v="63"/>
  </r>
  <r>
    <d v="2008-01-31T00:00:00"/>
    <n v="12702"/>
    <x v="56"/>
    <n v="31"/>
    <x v="0"/>
    <x v="6"/>
    <x v="72"/>
    <x v="64"/>
  </r>
  <r>
    <d v="2008-02-28T00:00:00"/>
    <n v="13025"/>
    <x v="57"/>
    <n v="28"/>
    <x v="1"/>
    <x v="6"/>
    <x v="73"/>
    <x v="65"/>
  </r>
  <r>
    <d v="2008-03-31T00:00:00"/>
    <n v="13261"/>
    <x v="58"/>
    <n v="31"/>
    <x v="2"/>
    <x v="6"/>
    <x v="74"/>
    <x v="66"/>
  </r>
  <r>
    <d v="2008-04-30T00:00:00"/>
    <n v="13376"/>
    <x v="59"/>
    <n v="30"/>
    <x v="3"/>
    <x v="6"/>
    <x v="75"/>
    <x v="67"/>
  </r>
  <r>
    <d v="2008-05-31T00:00:00"/>
    <n v="13478"/>
    <x v="21"/>
    <n v="31"/>
    <x v="4"/>
    <x v="6"/>
    <x v="76"/>
    <x v="68"/>
  </r>
  <r>
    <d v="2008-06-30T00:00:00"/>
    <n v="13506"/>
    <x v="60"/>
    <n v="30"/>
    <x v="5"/>
    <x v="6"/>
    <x v="77"/>
    <x v="69"/>
  </r>
  <r>
    <d v="2008-07-31T00:00:00"/>
    <n v="13516"/>
    <x v="28"/>
    <n v="31"/>
    <x v="6"/>
    <x v="6"/>
    <x v="78"/>
    <x v="29"/>
  </r>
  <r>
    <d v="2008-08-31T00:00:00"/>
    <n v="13529"/>
    <x v="45"/>
    <n v="31"/>
    <x v="7"/>
    <x v="6"/>
    <x v="79"/>
    <x v="50"/>
  </r>
  <r>
    <d v="2008-09-30T00:00:00"/>
    <n v="13645"/>
    <x v="43"/>
    <n v="30"/>
    <x v="8"/>
    <x v="6"/>
    <x v="80"/>
    <x v="46"/>
  </r>
  <r>
    <d v="2008-10-31T00:00:00"/>
    <n v="13791"/>
    <x v="61"/>
    <n v="31"/>
    <x v="9"/>
    <x v="6"/>
    <x v="81"/>
    <x v="70"/>
  </r>
  <r>
    <d v="2008-11-30T00:00:00"/>
    <n v="14055"/>
    <x v="62"/>
    <n v="30"/>
    <x v="10"/>
    <x v="6"/>
    <x v="82"/>
    <x v="71"/>
  </r>
  <r>
    <d v="2008-12-31T00:00:00"/>
    <n v="14301"/>
    <x v="24"/>
    <n v="31"/>
    <x v="11"/>
    <x v="6"/>
    <x v="83"/>
    <x v="54"/>
  </r>
  <r>
    <d v="2009-01-31T00:00:00"/>
    <n v="14537"/>
    <x v="58"/>
    <n v="31"/>
    <x v="0"/>
    <x v="7"/>
    <x v="84"/>
    <x v="66"/>
  </r>
  <r>
    <d v="2009-02-28T00:00:00"/>
    <n v="14827"/>
    <x v="63"/>
    <n v="28"/>
    <x v="1"/>
    <x v="7"/>
    <x v="85"/>
    <x v="72"/>
  </r>
  <r>
    <d v="2009-03-31T00:00:00"/>
    <n v="15002"/>
    <x v="64"/>
    <n v="31"/>
    <x v="2"/>
    <x v="7"/>
    <x v="86"/>
    <x v="73"/>
  </r>
  <r>
    <d v="2009-04-30T00:00:00"/>
    <n v="15155"/>
    <x v="65"/>
    <n v="30"/>
    <x v="3"/>
    <x v="7"/>
    <x v="87"/>
    <x v="74"/>
  </r>
  <r>
    <d v="2009-05-31T00:00:00"/>
    <n v="15335"/>
    <x v="66"/>
    <n v="31"/>
    <x v="4"/>
    <x v="7"/>
    <x v="88"/>
    <x v="75"/>
  </r>
  <r>
    <d v="2009-06-30T00:00:00"/>
    <n v="15437"/>
    <x v="21"/>
    <n v="30"/>
    <x v="5"/>
    <x v="7"/>
    <x v="89"/>
    <x v="21"/>
  </r>
  <r>
    <d v="2009-07-31T00:00:00"/>
    <n v="15455"/>
    <x v="67"/>
    <n v="31"/>
    <x v="6"/>
    <x v="7"/>
    <x v="90"/>
    <x v="76"/>
  </r>
  <r>
    <d v="2009-08-31T00:00:00"/>
    <n v="15474"/>
    <x v="35"/>
    <n v="31"/>
    <x v="7"/>
    <x v="7"/>
    <x v="91"/>
    <x v="38"/>
  </r>
  <r>
    <d v="2009-09-30T00:00:00"/>
    <n v="15557"/>
    <x v="68"/>
    <n v="30"/>
    <x v="8"/>
    <x v="7"/>
    <x v="92"/>
    <x v="77"/>
  </r>
  <r>
    <d v="2009-10-31T00:00:00"/>
    <n v="15694"/>
    <x v="69"/>
    <n v="31"/>
    <x v="9"/>
    <x v="7"/>
    <x v="93"/>
    <x v="78"/>
  </r>
  <r>
    <d v="2009-11-30T00:00:00"/>
    <n v="15835"/>
    <x v="70"/>
    <n v="30"/>
    <x v="10"/>
    <x v="7"/>
    <x v="94"/>
    <x v="79"/>
  </r>
  <r>
    <d v="2009-12-31T00:00:00"/>
    <n v="16087"/>
    <x v="71"/>
    <n v="31"/>
    <x v="11"/>
    <x v="7"/>
    <x v="95"/>
    <x v="80"/>
  </r>
  <r>
    <d v="2010-01-31T00:00:00"/>
    <n v="16431"/>
    <x v="72"/>
    <n v="31"/>
    <x v="0"/>
    <x v="8"/>
    <x v="96"/>
    <x v="81"/>
  </r>
  <r>
    <d v="2010-02-28T00:00:00"/>
    <n v="16792"/>
    <x v="73"/>
    <n v="28"/>
    <x v="1"/>
    <x v="8"/>
    <x v="97"/>
    <x v="82"/>
  </r>
  <r>
    <d v="2010-03-31T00:00:00"/>
    <n v="17057"/>
    <x v="74"/>
    <n v="31"/>
    <x v="2"/>
    <x v="8"/>
    <x v="98"/>
    <x v="83"/>
  </r>
  <r>
    <d v="2010-04-30T00:00:00"/>
    <n v="17186"/>
    <x v="75"/>
    <n v="30"/>
    <x v="3"/>
    <x v="8"/>
    <x v="99"/>
    <x v="84"/>
  </r>
  <r>
    <d v="2010-05-31T00:00:00"/>
    <n v="17301"/>
    <x v="59"/>
    <n v="31"/>
    <x v="4"/>
    <x v="8"/>
    <x v="100"/>
    <x v="85"/>
  </r>
  <r>
    <d v="2010-06-30T00:00:00"/>
    <n v="17332"/>
    <x v="8"/>
    <n v="30"/>
    <x v="5"/>
    <x v="8"/>
    <x v="101"/>
    <x v="8"/>
  </r>
  <r>
    <d v="2010-07-31T00:00:00"/>
    <n v="17352"/>
    <x v="76"/>
    <n v="31"/>
    <x v="6"/>
    <x v="8"/>
    <x v="102"/>
    <x v="86"/>
  </r>
  <r>
    <d v="2010-08-31T00:00:00"/>
    <n v="17367"/>
    <x v="18"/>
    <n v="31"/>
    <x v="7"/>
    <x v="8"/>
    <x v="103"/>
    <x v="18"/>
  </r>
  <r>
    <d v="2010-09-30T00:00:00"/>
    <n v="17517"/>
    <x v="19"/>
    <n v="30"/>
    <x v="8"/>
    <x v="8"/>
    <x v="104"/>
    <x v="19"/>
  </r>
  <r>
    <d v="2010-10-31T00:00:00"/>
    <n v="17708"/>
    <x v="25"/>
    <n v="31"/>
    <x v="9"/>
    <x v="8"/>
    <x v="105"/>
    <x v="25"/>
  </r>
  <r>
    <d v="2010-11-30T00:00:00"/>
    <n v="18052"/>
    <x v="72"/>
    <n v="30"/>
    <x v="10"/>
    <x v="8"/>
    <x v="106"/>
    <x v="87"/>
  </r>
  <r>
    <d v="2010-12-31T00:00:00"/>
    <n v="18372"/>
    <x v="77"/>
    <n v="31"/>
    <x v="11"/>
    <x v="8"/>
    <x v="107"/>
    <x v="88"/>
  </r>
  <r>
    <d v="2011-01-31T00:00:00"/>
    <n v="18680"/>
    <x v="78"/>
    <n v="31"/>
    <x v="0"/>
    <x v="9"/>
    <x v="108"/>
    <x v="89"/>
  </r>
  <r>
    <d v="2011-02-28T00:00:00"/>
    <n v="19057"/>
    <x v="79"/>
    <n v="28"/>
    <x v="1"/>
    <x v="9"/>
    <x v="109"/>
    <x v="90"/>
  </r>
  <r>
    <d v="2011-03-31T00:00:00"/>
    <n v="19285"/>
    <x v="80"/>
    <n v="31"/>
    <x v="2"/>
    <x v="9"/>
    <x v="110"/>
    <x v="91"/>
  </r>
  <r>
    <d v="2011-04-30T00:00:00"/>
    <n v="19431"/>
    <x v="61"/>
    <n v="30"/>
    <x v="3"/>
    <x v="9"/>
    <x v="111"/>
    <x v="92"/>
  </r>
  <r>
    <d v="2011-05-31T00:00:00"/>
    <n v="19604"/>
    <x v="81"/>
    <n v="31"/>
    <x v="4"/>
    <x v="9"/>
    <x v="112"/>
    <x v="93"/>
  </r>
  <r>
    <d v="2011-06-30T00:00:00"/>
    <n v="19702"/>
    <x v="82"/>
    <n v="30"/>
    <x v="5"/>
    <x v="9"/>
    <x v="113"/>
    <x v="94"/>
  </r>
  <r>
    <d v="2011-07-31T00:00:00"/>
    <n v="19718"/>
    <x v="83"/>
    <n v="31"/>
    <x v="6"/>
    <x v="9"/>
    <x v="114"/>
    <x v="95"/>
  </r>
  <r>
    <d v="2011-08-31T00:00:00"/>
    <n v="19735"/>
    <x v="84"/>
    <n v="31"/>
    <x v="7"/>
    <x v="9"/>
    <x v="115"/>
    <x v="96"/>
  </r>
  <r>
    <d v="2011-09-30T00:00:00"/>
    <n v="19815"/>
    <x v="85"/>
    <n v="30"/>
    <x v="8"/>
    <x v="9"/>
    <x v="116"/>
    <x v="97"/>
  </r>
  <r>
    <d v="2011-10-31T00:00:00"/>
    <n v="19946"/>
    <x v="86"/>
    <n v="31"/>
    <x v="9"/>
    <x v="9"/>
    <x v="117"/>
    <x v="98"/>
  </r>
  <r>
    <d v="2011-11-30T00:00:00"/>
    <n v="20081"/>
    <x v="87"/>
    <n v="30"/>
    <x v="10"/>
    <x v="9"/>
    <x v="118"/>
    <x v="99"/>
  </r>
  <r>
    <d v="2011-12-31T00:00:00"/>
    <n v="20323"/>
    <x v="88"/>
    <n v="31"/>
    <x v="11"/>
    <x v="9"/>
    <x v="119"/>
    <x v="100"/>
  </r>
  <r>
    <d v="2012-01-31T00:00:00"/>
    <n v="20653"/>
    <x v="89"/>
    <n v="31"/>
    <x v="0"/>
    <x v="10"/>
    <x v="120"/>
    <x v="101"/>
  </r>
  <r>
    <d v="2012-02-28T00:00:00"/>
    <n v="21000"/>
    <x v="90"/>
    <n v="28"/>
    <x v="1"/>
    <x v="10"/>
    <x v="121"/>
    <x v="102"/>
  </r>
  <r>
    <d v="2012-03-31T00:00:00"/>
    <n v="21254"/>
    <x v="91"/>
    <n v="31"/>
    <x v="2"/>
    <x v="10"/>
    <x v="122"/>
    <x v="103"/>
  </r>
  <r>
    <d v="2012-04-30T00:00:00"/>
    <n v="21377"/>
    <x v="92"/>
    <n v="30"/>
    <x v="3"/>
    <x v="10"/>
    <x v="123"/>
    <x v="104"/>
  </r>
  <r>
    <d v="2012-05-31T00:00:00"/>
    <n v="21487"/>
    <x v="93"/>
    <n v="31"/>
    <x v="4"/>
    <x v="10"/>
    <x v="124"/>
    <x v="105"/>
  </r>
  <r>
    <d v="2012-06-30T00:00:00"/>
    <n v="21517"/>
    <x v="7"/>
    <n v="30"/>
    <x v="5"/>
    <x v="10"/>
    <x v="125"/>
    <x v="48"/>
  </r>
  <r>
    <d v="2012-07-31T00:00:00"/>
    <n v="21536"/>
    <x v="35"/>
    <n v="31"/>
    <x v="6"/>
    <x v="10"/>
    <x v="126"/>
    <x v="38"/>
  </r>
  <r>
    <d v="2012-08-31T00:00:00"/>
    <n v="21550"/>
    <x v="94"/>
    <n v="31"/>
    <x v="7"/>
    <x v="10"/>
    <x v="127"/>
    <x v="106"/>
  </r>
  <r>
    <d v="2012-09-30T00:00:00"/>
    <n v="21695"/>
    <x v="95"/>
    <n v="30"/>
    <x v="8"/>
    <x v="10"/>
    <x v="128"/>
    <x v="107"/>
  </r>
  <r>
    <d v="2012-10-31T00:00:00"/>
    <n v="21878"/>
    <x v="49"/>
    <n v="31"/>
    <x v="9"/>
    <x v="10"/>
    <x v="129"/>
    <x v="56"/>
  </r>
  <r>
    <d v="2012-11-30T00:00:00"/>
    <n v="22208"/>
    <x v="89"/>
    <n v="30"/>
    <x v="10"/>
    <x v="10"/>
    <x v="130"/>
    <x v="108"/>
  </r>
  <r>
    <d v="2012-12-31T00:00:00"/>
    <n v="22516"/>
    <x v="78"/>
    <n v="31"/>
    <x v="11"/>
    <x v="10"/>
    <x v="131"/>
    <x v="89"/>
  </r>
  <r>
    <d v="2013-01-31T00:00:00"/>
    <n v="22811"/>
    <x v="41"/>
    <n v="31"/>
    <x v="0"/>
    <x v="11"/>
    <x v="132"/>
    <x v="109"/>
  </r>
  <r>
    <d v="2013-02-28T00:00:00"/>
    <n v="23173"/>
    <x v="96"/>
    <n v="28"/>
    <x v="1"/>
    <x v="11"/>
    <x v="133"/>
    <x v="110"/>
  </r>
  <r>
    <d v="2013-03-31T00:00:00"/>
    <n v="23392"/>
    <x v="97"/>
    <n v="31"/>
    <x v="2"/>
    <x v="11"/>
    <x v="134"/>
    <x v="111"/>
  </r>
  <r>
    <d v="2013-04-30T00:00:00"/>
    <n v="23533"/>
    <x v="70"/>
    <n v="30"/>
    <x v="3"/>
    <x v="11"/>
    <x v="135"/>
    <x v="79"/>
  </r>
  <r>
    <d v="2013-05-31T00:00:00"/>
    <n v="23699"/>
    <x v="98"/>
    <n v="31"/>
    <x v="4"/>
    <x v="11"/>
    <x v="136"/>
    <x v="112"/>
  </r>
  <r>
    <d v="2013-06-30T00:00:00"/>
    <n v="23793"/>
    <x v="99"/>
    <n v="30"/>
    <x v="5"/>
    <x v="11"/>
    <x v="137"/>
    <x v="113"/>
  </r>
  <r>
    <d v="2013-07-31T00:00:00"/>
    <n v="23809"/>
    <x v="83"/>
    <n v="31"/>
    <x v="6"/>
    <x v="11"/>
    <x v="138"/>
    <x v="95"/>
  </r>
  <r>
    <d v="2013-08-31T00:00:00"/>
    <n v="23825"/>
    <x v="83"/>
    <n v="31"/>
    <x v="7"/>
    <x v="11"/>
    <x v="139"/>
    <x v="95"/>
  </r>
  <r>
    <d v="2013-09-30T00:00:00"/>
    <n v="23902"/>
    <x v="100"/>
    <n v="30"/>
    <x v="8"/>
    <x v="11"/>
    <x v="140"/>
    <x v="114"/>
  </r>
  <r>
    <d v="2013-10-31T00:00:00"/>
    <n v="24028"/>
    <x v="54"/>
    <n v="31"/>
    <x v="9"/>
    <x v="11"/>
    <x v="141"/>
    <x v="115"/>
  </r>
  <r>
    <d v="2013-11-30T00:00:00"/>
    <n v="24158"/>
    <x v="101"/>
    <n v="30"/>
    <x v="10"/>
    <x v="11"/>
    <x v="142"/>
    <x v="116"/>
  </r>
  <r>
    <d v="2013-12-31T00:00:00"/>
    <n v="24390"/>
    <x v="102"/>
    <n v="31"/>
    <x v="11"/>
    <x v="11"/>
    <x v="143"/>
    <x v="117"/>
  </r>
  <r>
    <d v="2014-01-31T00:00:00"/>
    <n v="24707"/>
    <x v="103"/>
    <n v="31"/>
    <x v="0"/>
    <x v="12"/>
    <x v="144"/>
    <x v="118"/>
  </r>
  <r>
    <d v="2014-02-28T00:00:00"/>
    <n v="25040"/>
    <x v="104"/>
    <n v="28"/>
    <x v="1"/>
    <x v="12"/>
    <x v="145"/>
    <x v="119"/>
  </r>
  <r>
    <d v="2014-03-31T00:00:00"/>
    <n v="25284"/>
    <x v="105"/>
    <n v="31"/>
    <x v="2"/>
    <x v="12"/>
    <x v="146"/>
    <x v="120"/>
  </r>
  <r>
    <d v="2014-04-30T00:00:00"/>
    <n v="25403"/>
    <x v="106"/>
    <n v="30"/>
    <x v="3"/>
    <x v="12"/>
    <x v="147"/>
    <x v="121"/>
  </r>
  <r>
    <d v="2014-05-31T00:00:00"/>
    <n v="25508"/>
    <x v="26"/>
    <n v="31"/>
    <x v="4"/>
    <x v="12"/>
    <x v="148"/>
    <x v="122"/>
  </r>
  <r>
    <d v="2014-06-30T00:00:00"/>
    <n v="25537"/>
    <x v="107"/>
    <n v="30"/>
    <x v="5"/>
    <x v="12"/>
    <x v="149"/>
    <x v="123"/>
  </r>
  <r>
    <d v="2014-07-31T00:00:00"/>
    <n v="25556"/>
    <x v="35"/>
    <n v="31"/>
    <x v="6"/>
    <x v="12"/>
    <x v="150"/>
    <x v="38"/>
  </r>
  <r>
    <d v="2014-08-31T00:00:00"/>
    <n v="25569"/>
    <x v="45"/>
    <n v="31"/>
    <x v="7"/>
    <x v="12"/>
    <x v="151"/>
    <x v="50"/>
  </r>
  <r>
    <d v="2014-09-30T00:00:00"/>
    <n v="25708"/>
    <x v="108"/>
    <n v="30"/>
    <x v="8"/>
    <x v="12"/>
    <x v="152"/>
    <x v="124"/>
  </r>
  <r>
    <d v="2014-10-31T00:00:00"/>
    <n v="25883"/>
    <x v="64"/>
    <n v="31"/>
    <x v="9"/>
    <x v="12"/>
    <x v="153"/>
    <x v="73"/>
  </r>
  <r>
    <d v="2014-11-30T00:00:00"/>
    <n v="26183"/>
    <x v="109"/>
    <n v="30"/>
    <x v="10"/>
    <x v="12"/>
    <x v="154"/>
    <x v="43"/>
  </r>
  <r>
    <d v="2014-12-31T00:00:00"/>
    <n v="26478"/>
    <x v="41"/>
    <n v="31"/>
    <x v="11"/>
    <x v="12"/>
    <x v="155"/>
    <x v="109"/>
  </r>
  <r>
    <d v="2015-01-31T00:00:00"/>
    <n v="26808"/>
    <x v="89"/>
    <n v="31"/>
    <x v="0"/>
    <x v="13"/>
    <x v="156"/>
    <x v="101"/>
  </r>
  <r>
    <d v="2015-02-28T00:00:00"/>
    <n v="27156"/>
    <x v="110"/>
    <n v="28"/>
    <x v="1"/>
    <x v="13"/>
    <x v="157"/>
    <x v="125"/>
  </r>
  <r>
    <d v="2015-03-31T00:00:00"/>
    <n v="27366"/>
    <x v="111"/>
    <n v="31"/>
    <x v="2"/>
    <x v="13"/>
    <x v="158"/>
    <x v="126"/>
  </r>
  <r>
    <d v="2015-04-30T00:00:00"/>
    <n v="27501"/>
    <x v="87"/>
    <n v="30"/>
    <x v="3"/>
    <x v="13"/>
    <x v="159"/>
    <x v="99"/>
  </r>
  <r>
    <d v="2015-05-31T00:00:00"/>
    <n v="27661"/>
    <x v="50"/>
    <n v="31"/>
    <x v="4"/>
    <x v="13"/>
    <x v="160"/>
    <x v="127"/>
  </r>
  <r>
    <d v="2015-06-30T00:00:00"/>
    <n v="27752"/>
    <x v="112"/>
    <n v="30"/>
    <x v="5"/>
    <x v="13"/>
    <x v="161"/>
    <x v="128"/>
  </r>
  <r>
    <d v="2015-07-31T00:00:00"/>
    <n v="27767"/>
    <x v="18"/>
    <n v="31"/>
    <x v="6"/>
    <x v="13"/>
    <x v="162"/>
    <x v="18"/>
  </r>
  <r>
    <d v="2015-08-31T00:00:00"/>
    <n v="27783"/>
    <x v="83"/>
    <n v="31"/>
    <x v="7"/>
    <x v="13"/>
    <x v="163"/>
    <x v="95"/>
  </r>
  <r>
    <d v="2015-09-30T00:00:00"/>
    <n v="27857"/>
    <x v="113"/>
    <n v="30"/>
    <x v="8"/>
    <x v="13"/>
    <x v="164"/>
    <x v="129"/>
  </r>
  <r>
    <d v="2015-10-31T00:00:00"/>
    <n v="27978"/>
    <x v="46"/>
    <n v="31"/>
    <x v="9"/>
    <x v="13"/>
    <x v="165"/>
    <x v="130"/>
  </r>
  <r>
    <d v="2015-11-30T00:00:00"/>
    <n v="28103"/>
    <x v="114"/>
    <n v="30"/>
    <x v="10"/>
    <x v="13"/>
    <x v="166"/>
    <x v="131"/>
  </r>
  <r>
    <d v="2015-12-31T00:00:00"/>
    <n v="28326"/>
    <x v="115"/>
    <n v="31"/>
    <x v="11"/>
    <x v="13"/>
    <x v="167"/>
    <x v="132"/>
  </r>
  <r>
    <d v="2016-01-31T00:00:00"/>
    <n v="28631"/>
    <x v="116"/>
    <n v="31"/>
    <x v="0"/>
    <x v="14"/>
    <x v="168"/>
    <x v="133"/>
  </r>
  <r>
    <d v="2016-02-28T00:00:00"/>
    <n v="28931"/>
    <x v="109"/>
    <n v="28"/>
    <x v="1"/>
    <x v="14"/>
    <x v="169"/>
    <x v="134"/>
  </r>
  <r>
    <d v="2016-03-31T00:00:00"/>
    <n v="29165"/>
    <x v="117"/>
    <n v="31"/>
    <x v="2"/>
    <x v="14"/>
    <x v="170"/>
    <x v="135"/>
  </r>
  <r>
    <d v="2016-04-30T00:00:00"/>
    <n v="29279"/>
    <x v="118"/>
    <n v="30"/>
    <x v="3"/>
    <x v="14"/>
    <x v="171"/>
    <x v="136"/>
  </r>
  <r>
    <d v="2016-05-31T00:00:00"/>
    <n v="29381"/>
    <x v="21"/>
    <n v="31"/>
    <x v="4"/>
    <x v="14"/>
    <x v="172"/>
    <x v="68"/>
  </r>
  <r>
    <d v="2016-06-30T00:00:00"/>
    <n v="29409"/>
    <x v="60"/>
    <n v="30"/>
    <x v="5"/>
    <x v="14"/>
    <x v="173"/>
    <x v="69"/>
  </r>
  <r>
    <d v="2016-07-31T00:00:00"/>
    <n v="29427"/>
    <x v="67"/>
    <n v="31"/>
    <x v="6"/>
    <x v="14"/>
    <x v="174"/>
    <x v="76"/>
  </r>
  <r>
    <d v="2016-08-31T00:00:00"/>
    <n v="29440"/>
    <x v="45"/>
    <n v="31"/>
    <x v="7"/>
    <x v="14"/>
    <x v="175"/>
    <x v="50"/>
  </r>
  <r>
    <d v="2016-09-30T00:00:00"/>
    <n v="29574"/>
    <x v="119"/>
    <n v="30"/>
    <x v="8"/>
    <x v="14"/>
    <x v="176"/>
    <x v="137"/>
  </r>
  <r>
    <d v="2016-10-31T00:00:00"/>
    <n v="29743"/>
    <x v="120"/>
    <n v="31"/>
    <x v="9"/>
    <x v="14"/>
    <x v="177"/>
    <x v="138"/>
  </r>
  <r>
    <d v="2016-11-30T00:00:00"/>
    <n v="30031"/>
    <x v="121"/>
    <n v="30"/>
    <x v="10"/>
    <x v="14"/>
    <x v="178"/>
    <x v="139"/>
  </r>
  <r>
    <d v="2016-12-31T00:00:00"/>
    <n v="30314"/>
    <x v="122"/>
    <n v="31"/>
    <x v="11"/>
    <x v="14"/>
    <x v="179"/>
    <x v="140"/>
  </r>
  <r>
    <d v="2017-01-31T00:00:00"/>
    <n v="30630"/>
    <x v="123"/>
    <n v="31"/>
    <x v="0"/>
    <x v="15"/>
    <x v="180"/>
    <x v="141"/>
  </r>
  <r>
    <d v="2017-02-28T00:00:00"/>
    <n v="30964"/>
    <x v="124"/>
    <n v="28"/>
    <x v="1"/>
    <x v="15"/>
    <x v="181"/>
    <x v="142"/>
  </r>
  <r>
    <d v="2017-03-31T00:00:00"/>
    <n v="31166"/>
    <x v="125"/>
    <n v="31"/>
    <x v="2"/>
    <x v="15"/>
    <x v="182"/>
    <x v="143"/>
  </r>
  <r>
    <d v="2017-04-30T00:00:00"/>
    <n v="31296"/>
    <x v="101"/>
    <n v="30"/>
    <x v="3"/>
    <x v="15"/>
    <x v="183"/>
    <x v="116"/>
  </r>
  <r>
    <d v="2017-05-31T00:00:00"/>
    <n v="31449"/>
    <x v="65"/>
    <n v="31"/>
    <x v="4"/>
    <x v="15"/>
    <x v="184"/>
    <x v="144"/>
  </r>
  <r>
    <d v="2017-06-30T00:00:00"/>
    <n v="31535"/>
    <x v="17"/>
    <n v="30"/>
    <x v="5"/>
    <x v="15"/>
    <x v="185"/>
    <x v="17"/>
  </r>
  <r>
    <d v="2017-07-31T00:00:00"/>
    <n v="31550"/>
    <x v="18"/>
    <n v="31"/>
    <x v="6"/>
    <x v="15"/>
    <x v="186"/>
    <x v="18"/>
  </r>
  <r>
    <d v="2017-08-31T00:00:00"/>
    <n v="31565"/>
    <x v="18"/>
    <n v="31"/>
    <x v="7"/>
    <x v="15"/>
    <x v="187"/>
    <x v="18"/>
  </r>
  <r>
    <d v="2017-09-30T00:00:00"/>
    <n v="31635"/>
    <x v="126"/>
    <n v="30"/>
    <x v="8"/>
    <x v="15"/>
    <x v="188"/>
    <x v="145"/>
  </r>
  <r>
    <d v="2017-10-31T00:00:00"/>
    <n v="31751"/>
    <x v="43"/>
    <n v="31"/>
    <x v="9"/>
    <x v="15"/>
    <x v="189"/>
    <x v="146"/>
  </r>
  <r>
    <d v="2017-11-30T00:00:00"/>
    <n v="31871"/>
    <x v="127"/>
    <n v="30"/>
    <x v="10"/>
    <x v="15"/>
    <x v="190"/>
    <x v="147"/>
  </r>
  <r>
    <d v="2017-12-31T00:00:00"/>
    <n v="32085"/>
    <x v="128"/>
    <n v="31"/>
    <x v="11"/>
    <x v="15"/>
    <x v="191"/>
    <x v="148"/>
  </r>
  <r>
    <d v="2018-01-31T00:00:00"/>
    <n v="32376"/>
    <x v="129"/>
    <n v="31"/>
    <x v="0"/>
    <x v="16"/>
    <x v="192"/>
    <x v="149"/>
  </r>
  <r>
    <d v="2018-02-28T00:00:00"/>
    <n v="32621"/>
    <x v="130"/>
    <n v="28"/>
    <x v="1"/>
    <x v="16"/>
    <x v="193"/>
    <x v="150"/>
  </r>
  <r>
    <d v="2018-03-31T00:00:00"/>
    <n v="32846"/>
    <x v="55"/>
    <n v="31"/>
    <x v="2"/>
    <x v="16"/>
    <x v="194"/>
    <x v="63"/>
  </r>
  <r>
    <d v="2018-04-30T00:00:00"/>
    <n v="32955"/>
    <x v="30"/>
    <n v="30"/>
    <x v="3"/>
    <x v="16"/>
    <x v="195"/>
    <x v="31"/>
  </r>
  <r>
    <d v="2018-05-31T00:00:00"/>
    <n v="33003"/>
    <x v="131"/>
    <n v="31"/>
    <x v="4"/>
    <x v="16"/>
    <x v="196"/>
    <x v="151"/>
  </r>
  <r>
    <d v="2018-06-30T00:00:00"/>
    <n v="33030"/>
    <x v="6"/>
    <n v="30"/>
    <x v="5"/>
    <x v="16"/>
    <x v="197"/>
    <x v="28"/>
  </r>
  <r>
    <d v="2018-07-31T00:00:00"/>
    <n v="33046"/>
    <x v="83"/>
    <n v="31"/>
    <x v="6"/>
    <x v="16"/>
    <x v="198"/>
    <x v="95"/>
  </r>
  <r>
    <d v="2018-08-31T00:00:00"/>
    <n v="33058"/>
    <x v="29"/>
    <n v="31"/>
    <x v="7"/>
    <x v="16"/>
    <x v="199"/>
    <x v="30"/>
  </r>
  <r>
    <d v="2018-09-30T00:00:00"/>
    <n v="33186"/>
    <x v="132"/>
    <n v="30"/>
    <x v="8"/>
    <x v="16"/>
    <x v="200"/>
    <x v="152"/>
  </r>
  <r>
    <d v="2018-10-31T00:00:00"/>
    <n v="33323"/>
    <x v="69"/>
    <n v="31"/>
    <x v="9"/>
    <x v="16"/>
    <x v="201"/>
    <x v="78"/>
  </r>
  <r>
    <d v="2018-11-30T00:00:00"/>
    <n v="33483"/>
    <x v="50"/>
    <n v="30"/>
    <x v="10"/>
    <x v="16"/>
    <x v="202"/>
    <x v="57"/>
  </r>
  <r>
    <d v="2018-12-31T00:00:00"/>
    <n v="33734"/>
    <x v="133"/>
    <n v="31"/>
    <x v="11"/>
    <x v="16"/>
    <x v="203"/>
    <x v="1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d v="2002-01-31T00:00:00"/>
    <n v="2283"/>
    <n v="200"/>
    <n v="31"/>
    <n v="1"/>
    <x v="0"/>
    <s v="31.1.2002"/>
    <n v="6.4516129032258061"/>
    <n v="90"/>
    <n v="0.99"/>
    <n v="288"/>
  </r>
  <r>
    <d v="2002-02-28T00:00:00"/>
    <n v="2518"/>
    <n v="235"/>
    <n v="28"/>
    <n v="2"/>
    <x v="0"/>
    <s v="28.2.2002"/>
    <n v="8.3928571428571423"/>
    <n v="120"/>
    <n v="0.99"/>
    <n v="352.65"/>
  </r>
  <r>
    <d v="2002-03-31T00:00:00"/>
    <n v="2696"/>
    <n v="178"/>
    <n v="31"/>
    <n v="3"/>
    <x v="0"/>
    <s v="31.3.2002"/>
    <n v="5.741935483870968"/>
    <n v="90"/>
    <n v="0.99"/>
    <n v="266.22000000000003"/>
  </r>
  <r>
    <d v="2002-04-30T00:00:00"/>
    <n v="2857"/>
    <n v="161"/>
    <n v="30"/>
    <n v="4"/>
    <x v="0"/>
    <s v="30.4.2002"/>
    <n v="5.3666666666666663"/>
    <n v="90"/>
    <n v="0.99"/>
    <n v="249.39"/>
  </r>
  <r>
    <d v="2002-05-31T00:00:00"/>
    <n v="2917"/>
    <n v="60"/>
    <n v="31"/>
    <n v="5"/>
    <x v="0"/>
    <s v="31.5.2002"/>
    <n v="1.935483870967742"/>
    <n v="70"/>
    <n v="0.99"/>
    <n v="129.4"/>
  </r>
  <r>
    <d v="2002-06-30T00:00:00"/>
    <n v="2952"/>
    <n v="35"/>
    <n v="30"/>
    <n v="6"/>
    <x v="0"/>
    <s v="30.6.2002"/>
    <n v="1.1666666666666667"/>
    <n v="70"/>
    <n v="0.99"/>
    <n v="104.65"/>
  </r>
  <r>
    <d v="2002-07-31T00:00:00"/>
    <n v="2979"/>
    <n v="27"/>
    <n v="31"/>
    <n v="7"/>
    <x v="0"/>
    <s v="31.7.2002"/>
    <n v="0.87096774193548387"/>
    <n v="70"/>
    <n v="0.99"/>
    <n v="96.73"/>
  </r>
  <r>
    <d v="2002-08-31T00:00:00"/>
    <n v="3009"/>
    <n v="30"/>
    <n v="31"/>
    <n v="8"/>
    <x v="0"/>
    <s v="31.8.2002"/>
    <n v="0.967741935483871"/>
    <n v="70"/>
    <n v="0.99"/>
    <n v="99.7"/>
  </r>
  <r>
    <d v="2002-09-30T00:00:00"/>
    <n v="3040"/>
    <n v="31"/>
    <n v="30"/>
    <n v="9"/>
    <x v="0"/>
    <s v="30.9.2002"/>
    <n v="1.0333333333333334"/>
    <n v="70"/>
    <n v="0.99"/>
    <n v="100.69"/>
  </r>
  <r>
    <d v="2002-10-31T00:00:00"/>
    <n v="3116"/>
    <n v="76"/>
    <n v="31"/>
    <n v="10"/>
    <x v="0"/>
    <s v="31.10.2002"/>
    <n v="2.4516129032258065"/>
    <n v="70"/>
    <n v="0.99"/>
    <n v="145.24"/>
  </r>
  <r>
    <d v="2002-11-30T00:00:00"/>
    <n v="3222"/>
    <n v="106"/>
    <n v="30"/>
    <n v="11"/>
    <x v="0"/>
    <s v="30.11.2002"/>
    <n v="3.5333333333333332"/>
    <n v="90"/>
    <n v="0.99"/>
    <n v="194.94"/>
  </r>
  <r>
    <d v="2002-12-31T00:00:00"/>
    <n v="3393"/>
    <n v="171"/>
    <n v="31"/>
    <n v="12"/>
    <x v="0"/>
    <s v="31.12.2002"/>
    <n v="5.5161290322580649"/>
    <n v="90"/>
    <n v="0.99"/>
    <n v="259.28999999999996"/>
  </r>
  <r>
    <d v="2003-01-31T00:00:00"/>
    <n v="3613"/>
    <n v="220"/>
    <n v="31"/>
    <n v="1"/>
    <x v="1"/>
    <s v="31.1.2003"/>
    <n v="7.096774193548387"/>
    <n v="120"/>
    <n v="0.99"/>
    <n v="337.8"/>
  </r>
  <r>
    <d v="2003-02-28T00:00:00"/>
    <n v="3891"/>
    <n v="278"/>
    <n v="28"/>
    <n v="2"/>
    <x v="1"/>
    <s v="28.2.2003"/>
    <n v="9.9285714285714288"/>
    <n v="120"/>
    <n v="0.99"/>
    <n v="395.21999999999997"/>
  </r>
  <r>
    <d v="2003-03-31T00:00:00"/>
    <n v="4151"/>
    <n v="260"/>
    <n v="31"/>
    <n v="3"/>
    <x v="1"/>
    <s v="31.3.2003"/>
    <n v="8.387096774193548"/>
    <n v="120"/>
    <n v="0.99"/>
    <n v="377.4"/>
  </r>
  <r>
    <d v="2003-04-30T00:00:00"/>
    <n v="4401"/>
    <n v="250"/>
    <n v="30"/>
    <n v="4"/>
    <x v="1"/>
    <s v="30.4.2003"/>
    <n v="8.3333333333333339"/>
    <n v="120"/>
    <n v="0.99"/>
    <n v="367.5"/>
  </r>
  <r>
    <d v="2003-05-31T00:00:00"/>
    <n v="4553"/>
    <n v="152"/>
    <n v="31"/>
    <n v="5"/>
    <x v="1"/>
    <s v="31.5.2003"/>
    <n v="4.903225806451613"/>
    <n v="90"/>
    <n v="0.99"/>
    <n v="240.48"/>
  </r>
  <r>
    <d v="2003-06-30T00:00:00"/>
    <n v="4639"/>
    <n v="86"/>
    <n v="30"/>
    <n v="6"/>
    <x v="1"/>
    <s v="30.6.2003"/>
    <n v="2.8666666666666667"/>
    <n v="70"/>
    <n v="0.99"/>
    <n v="155.13999999999999"/>
  </r>
  <r>
    <d v="2003-07-31T00:00:00"/>
    <n v="4654"/>
    <n v="15"/>
    <n v="31"/>
    <n v="7"/>
    <x v="1"/>
    <s v="31.7.2003"/>
    <n v="0.4838709677419355"/>
    <n v="70"/>
    <n v="0.99"/>
    <n v="84.85"/>
  </r>
  <r>
    <d v="2003-08-31T00:00:00"/>
    <n v="4669"/>
    <n v="15"/>
    <n v="31"/>
    <n v="8"/>
    <x v="1"/>
    <s v="31.8.2003"/>
    <n v="0.4838709677419355"/>
    <n v="70"/>
    <n v="0.99"/>
    <n v="84.85"/>
  </r>
  <r>
    <d v="2003-09-30T00:00:00"/>
    <n v="4819"/>
    <n v="150"/>
    <n v="30"/>
    <n v="9"/>
    <x v="1"/>
    <s v="30.9.2003"/>
    <n v="5"/>
    <n v="90"/>
    <n v="0.99"/>
    <n v="238.5"/>
  </r>
  <r>
    <d v="2003-10-31T00:00:00"/>
    <n v="4976"/>
    <n v="157"/>
    <n v="31"/>
    <n v="10"/>
    <x v="1"/>
    <s v="31.10.2003"/>
    <n v="5.064516129032258"/>
    <n v="90"/>
    <n v="0.99"/>
    <n v="245.43"/>
  </r>
  <r>
    <d v="2003-11-30T00:00:00"/>
    <n v="5078"/>
    <n v="102"/>
    <n v="30"/>
    <n v="11"/>
    <x v="1"/>
    <s v="30.11.2003"/>
    <n v="3.4"/>
    <n v="90"/>
    <n v="0.99"/>
    <n v="190.98000000000002"/>
  </r>
  <r>
    <d v="2003-12-31T00:00:00"/>
    <n v="5260"/>
    <n v="182"/>
    <n v="31"/>
    <n v="12"/>
    <x v="1"/>
    <s v="31.12.2003"/>
    <n v="5.870967741935484"/>
    <n v="90"/>
    <n v="0.99"/>
    <n v="270.18"/>
  </r>
  <r>
    <d v="2004-01-31T00:00:00"/>
    <n v="5508"/>
    <n v="248"/>
    <n v="31"/>
    <n v="1"/>
    <x v="2"/>
    <s v="31.1.2004"/>
    <n v="8"/>
    <n v="120"/>
    <n v="0.98"/>
    <n v="363.03999999999996"/>
  </r>
  <r>
    <d v="2004-02-28T00:00:00"/>
    <n v="5754"/>
    <n v="246"/>
    <n v="28"/>
    <n v="2"/>
    <x v="2"/>
    <s v="28.2.2004"/>
    <n v="8.7857142857142865"/>
    <n v="120"/>
    <n v="0.98"/>
    <n v="361.08"/>
  </r>
  <r>
    <d v="2004-03-31T00:00:00"/>
    <n v="5945"/>
    <n v="191"/>
    <n v="31"/>
    <n v="3"/>
    <x v="2"/>
    <s v="31.3.2004"/>
    <n v="6.161290322580645"/>
    <n v="90"/>
    <n v="0.98"/>
    <n v="277.18"/>
  </r>
  <r>
    <d v="2004-04-30T00:00:00"/>
    <n v="6050"/>
    <n v="105"/>
    <n v="30"/>
    <n v="4"/>
    <x v="2"/>
    <s v="30.4.2004"/>
    <n v="3.5"/>
    <n v="90"/>
    <n v="0.98"/>
    <n v="192.89999999999998"/>
  </r>
  <r>
    <d v="2004-05-31T00:00:00"/>
    <n v="6146"/>
    <n v="96"/>
    <n v="31"/>
    <n v="5"/>
    <x v="2"/>
    <s v="31.5.2004"/>
    <n v="3.096774193548387"/>
    <n v="70"/>
    <n v="0.98"/>
    <n v="164.07999999999998"/>
  </r>
  <r>
    <d v="2004-06-30T00:00:00"/>
    <n v="6173"/>
    <n v="27"/>
    <n v="30"/>
    <n v="6"/>
    <x v="2"/>
    <s v="30.6.2004"/>
    <n v="0.9"/>
    <n v="70"/>
    <n v="0.98"/>
    <n v="96.460000000000008"/>
  </r>
  <r>
    <d v="2004-07-31T00:00:00"/>
    <n v="6183"/>
    <n v="10"/>
    <n v="31"/>
    <n v="7"/>
    <x v="2"/>
    <s v="31.7.2004"/>
    <n v="0.32258064516129031"/>
    <n v="70"/>
    <n v="0.98"/>
    <n v="79.8"/>
  </r>
  <r>
    <d v="2004-08-31T00:00:00"/>
    <n v="6195"/>
    <n v="12"/>
    <n v="31"/>
    <n v="8"/>
    <x v="2"/>
    <s v="31.8.2004"/>
    <n v="0.38709677419354838"/>
    <n v="70"/>
    <n v="0.98"/>
    <n v="81.760000000000005"/>
  </r>
  <r>
    <d v="2004-09-30T00:00:00"/>
    <n v="6304"/>
    <n v="109"/>
    <n v="30"/>
    <n v="9"/>
    <x v="2"/>
    <s v="30.9.2004"/>
    <n v="3.6333333333333333"/>
    <n v="90"/>
    <n v="0.98"/>
    <n v="196.82"/>
  </r>
  <r>
    <d v="2004-10-31T00:00:00"/>
    <n v="6459"/>
    <n v="155"/>
    <n v="31"/>
    <n v="10"/>
    <x v="2"/>
    <s v="31.10.2004"/>
    <n v="5"/>
    <n v="90"/>
    <n v="0.98"/>
    <n v="241.9"/>
  </r>
  <r>
    <d v="2004-11-30T00:00:00"/>
    <n v="6737"/>
    <n v="278"/>
    <n v="30"/>
    <n v="11"/>
    <x v="2"/>
    <s v="30.11.2004"/>
    <n v="9.2666666666666675"/>
    <n v="120"/>
    <n v="0.98"/>
    <n v="392.44"/>
  </r>
  <r>
    <d v="2004-12-31T00:00:00"/>
    <n v="6997"/>
    <n v="260"/>
    <n v="31"/>
    <n v="12"/>
    <x v="2"/>
    <s v="31.12.2004"/>
    <n v="8.387096774193548"/>
    <n v="120"/>
    <n v="0.98"/>
    <n v="374.79999999999995"/>
  </r>
  <r>
    <d v="2005-01-31T00:00:00"/>
    <n v="7247"/>
    <n v="250"/>
    <n v="31"/>
    <n v="1"/>
    <x v="3"/>
    <s v="31.1.2005"/>
    <n v="8.064516129032258"/>
    <n v="120"/>
    <n v="1.02"/>
    <n v="375"/>
  </r>
  <r>
    <d v="2005-02-28T00:00:00"/>
    <n v="7399"/>
    <n v="152"/>
    <n v="28"/>
    <n v="2"/>
    <x v="3"/>
    <s v="28.2.2005"/>
    <n v="5.4285714285714288"/>
    <n v="90"/>
    <n v="1.02"/>
    <n v="245.04"/>
  </r>
  <r>
    <d v="2005-03-31T00:00:00"/>
    <n v="7584"/>
    <n v="185"/>
    <n v="31"/>
    <n v="3"/>
    <x v="3"/>
    <s v="31.3.2005"/>
    <n v="5.967741935483871"/>
    <n v="90"/>
    <n v="1.02"/>
    <n v="278.70000000000005"/>
  </r>
  <r>
    <d v="2005-04-30T00:00:00"/>
    <n v="7745"/>
    <n v="161"/>
    <n v="30"/>
    <n v="4"/>
    <x v="3"/>
    <s v="30.4.2005"/>
    <n v="5.3666666666666663"/>
    <n v="90"/>
    <n v="1.02"/>
    <n v="254.22"/>
  </r>
  <r>
    <d v="2005-05-31T00:00:00"/>
    <n v="7935"/>
    <n v="190"/>
    <n v="31"/>
    <n v="5"/>
    <x v="3"/>
    <s v="31.5.2005"/>
    <n v="6.129032258064516"/>
    <n v="90"/>
    <n v="1.02"/>
    <n v="283.8"/>
  </r>
  <r>
    <d v="2005-06-30T00:00:00"/>
    <n v="8043"/>
    <n v="108"/>
    <n v="30"/>
    <n v="6"/>
    <x v="3"/>
    <s v="30.6.2005"/>
    <n v="3.6"/>
    <n v="90"/>
    <n v="1.02"/>
    <n v="200.16"/>
  </r>
  <r>
    <d v="2005-07-31T00:00:00"/>
    <n v="8062"/>
    <n v="19"/>
    <n v="31"/>
    <n v="7"/>
    <x v="3"/>
    <s v="31.7.2005"/>
    <n v="0.61290322580645162"/>
    <n v="70"/>
    <n v="1.02"/>
    <n v="89.38"/>
  </r>
  <r>
    <d v="2005-08-31T00:00:00"/>
    <n v="8081"/>
    <n v="19"/>
    <n v="31"/>
    <n v="8"/>
    <x v="3"/>
    <s v="31.8.2005"/>
    <n v="0.61290322580645162"/>
    <n v="70"/>
    <n v="1.02"/>
    <n v="89.38"/>
  </r>
  <r>
    <d v="2005-09-30T00:00:00"/>
    <n v="8269"/>
    <n v="188"/>
    <n v="30"/>
    <n v="9"/>
    <x v="3"/>
    <s v="30.9.2005"/>
    <n v="6.2666666666666666"/>
    <n v="90"/>
    <n v="1.02"/>
    <n v="281.76"/>
  </r>
  <r>
    <d v="2005-10-31T00:00:00"/>
    <n v="8465"/>
    <n v="196"/>
    <n v="31"/>
    <n v="10"/>
    <x v="3"/>
    <s v="31.10.2005"/>
    <n v="6.32258064516129"/>
    <n v="90"/>
    <n v="1.02"/>
    <n v="289.92"/>
  </r>
  <r>
    <d v="2005-11-30T00:00:00"/>
    <n v="8592"/>
    <n v="127"/>
    <n v="30"/>
    <n v="11"/>
    <x v="3"/>
    <s v="30.11.2005"/>
    <n v="4.2333333333333334"/>
    <n v="90"/>
    <n v="1.02"/>
    <n v="219.54"/>
  </r>
  <r>
    <d v="2005-12-31T00:00:00"/>
    <n v="8819"/>
    <n v="227"/>
    <n v="31"/>
    <n v="12"/>
    <x v="3"/>
    <s v="31.12.2005"/>
    <n v="7.32258064516129"/>
    <n v="120"/>
    <n v="1.02"/>
    <n v="351.53999999999996"/>
  </r>
  <r>
    <d v="2006-01-31T00:00:00"/>
    <n v="9129"/>
    <n v="310"/>
    <n v="31"/>
    <n v="1"/>
    <x v="4"/>
    <s v="31.1.2006"/>
    <n v="10"/>
    <n v="120"/>
    <n v="1.02"/>
    <n v="436.2"/>
  </r>
  <r>
    <d v="2006-02-28T00:00:00"/>
    <n v="9424"/>
    <n v="295"/>
    <n v="28"/>
    <n v="2"/>
    <x v="4"/>
    <s v="28.2.2006"/>
    <n v="10.535714285714286"/>
    <n v="120"/>
    <n v="1.02"/>
    <n v="420.9"/>
  </r>
  <r>
    <d v="2006-03-31T00:00:00"/>
    <n v="9662"/>
    <n v="238"/>
    <n v="31"/>
    <n v="3"/>
    <x v="4"/>
    <s v="31.3.2006"/>
    <n v="7.67741935483871"/>
    <n v="120"/>
    <n v="1.02"/>
    <n v="362.76"/>
  </r>
  <r>
    <d v="2006-04-30T00:00:00"/>
    <n v="9778"/>
    <n v="116"/>
    <n v="30"/>
    <n v="4"/>
    <x v="4"/>
    <s v="30.4.2006"/>
    <n v="3.8666666666666667"/>
    <n v="90"/>
    <n v="1.02"/>
    <n v="208.32"/>
  </r>
  <r>
    <d v="2006-05-31T00:00:00"/>
    <n v="9884"/>
    <n v="106"/>
    <n v="31"/>
    <n v="5"/>
    <x v="4"/>
    <s v="31.5.2006"/>
    <n v="3.4193548387096775"/>
    <n v="90"/>
    <n v="1.02"/>
    <n v="198.12"/>
  </r>
  <r>
    <d v="2006-06-30T00:00:00"/>
    <n v="9914"/>
    <n v="30"/>
    <n v="30"/>
    <n v="6"/>
    <x v="4"/>
    <s v="30.6.2006"/>
    <n v="1"/>
    <n v="70"/>
    <n v="1.02"/>
    <n v="100.6"/>
  </r>
  <r>
    <d v="2006-07-31T00:00:00"/>
    <n v="9925"/>
    <n v="11"/>
    <n v="31"/>
    <n v="7"/>
    <x v="4"/>
    <s v="31.7.2006"/>
    <n v="0.35483870967741937"/>
    <n v="70"/>
    <n v="1.02"/>
    <n v="81.22"/>
  </r>
  <r>
    <d v="2006-08-31T00:00:00"/>
    <n v="9938"/>
    <n v="13"/>
    <n v="31"/>
    <n v="8"/>
    <x v="4"/>
    <s v="31.8.2006"/>
    <n v="0.41935483870967744"/>
    <n v="70"/>
    <n v="1.02"/>
    <n v="83.26"/>
  </r>
  <r>
    <d v="2006-09-30T00:00:00"/>
    <n v="10059"/>
    <n v="121"/>
    <n v="30"/>
    <n v="9"/>
    <x v="4"/>
    <s v="30.9.2006"/>
    <n v="4.0333333333333332"/>
    <n v="90"/>
    <n v="1.02"/>
    <n v="213.42000000000002"/>
  </r>
  <r>
    <d v="2006-10-31T00:00:00"/>
    <n v="10211"/>
    <n v="152"/>
    <n v="31"/>
    <n v="10"/>
    <x v="4"/>
    <s v="31.10.2006"/>
    <n v="4.903225806451613"/>
    <n v="90"/>
    <n v="1.02"/>
    <n v="245.04"/>
  </r>
  <r>
    <d v="2006-11-30T00:00:00"/>
    <n v="10486"/>
    <n v="275"/>
    <n v="30"/>
    <n v="11"/>
    <x v="4"/>
    <s v="30.11.2006"/>
    <n v="9.1666666666666661"/>
    <n v="120"/>
    <n v="1.02"/>
    <n v="400.5"/>
  </r>
  <r>
    <d v="2006-12-31T00:00:00"/>
    <n v="10742"/>
    <n v="256"/>
    <n v="31"/>
    <n v="12"/>
    <x v="4"/>
    <s v="31.12.2006"/>
    <n v="8.258064516129032"/>
    <n v="120"/>
    <n v="1.02"/>
    <n v="381.12"/>
  </r>
  <r>
    <d v="2007-01-31T00:00:00"/>
    <n v="10988"/>
    <n v="246"/>
    <n v="31"/>
    <n v="1"/>
    <x v="5"/>
    <s v="31.1.2007"/>
    <n v="7.935483870967742"/>
    <n v="120"/>
    <n v="1.04"/>
    <n v="375.84000000000003"/>
  </r>
  <r>
    <d v="2007-02-28T00:00:00"/>
    <n v="11138"/>
    <n v="150"/>
    <n v="28"/>
    <n v="2"/>
    <x v="5"/>
    <s v="28.2.2007"/>
    <n v="5.3571428571428568"/>
    <n v="90"/>
    <n v="1.04"/>
    <n v="246"/>
  </r>
  <r>
    <d v="2007-03-31T00:00:00"/>
    <n v="11321"/>
    <n v="183"/>
    <n v="31"/>
    <n v="3"/>
    <x v="5"/>
    <s v="31.3.2007"/>
    <n v="5.903225806451613"/>
    <n v="90"/>
    <n v="1.04"/>
    <n v="280.32"/>
  </r>
  <r>
    <d v="2007-04-30T00:00:00"/>
    <n v="11481"/>
    <n v="160"/>
    <n v="30"/>
    <n v="4"/>
    <x v="5"/>
    <s v="30.4.2007"/>
    <n v="5.333333333333333"/>
    <n v="90"/>
    <n v="1.04"/>
    <n v="256.39999999999998"/>
  </r>
  <r>
    <d v="2007-05-31T00:00:00"/>
    <n v="11669"/>
    <n v="188"/>
    <n v="31"/>
    <n v="5"/>
    <x v="5"/>
    <s v="31.5.2007"/>
    <n v="6.064516129032258"/>
    <n v="90"/>
    <n v="1.04"/>
    <n v="285.52"/>
  </r>
  <r>
    <d v="2007-06-30T00:00:00"/>
    <n v="11776"/>
    <n v="107"/>
    <n v="30"/>
    <n v="6"/>
    <x v="5"/>
    <s v="30.6.2007"/>
    <n v="3.5666666666666669"/>
    <n v="90"/>
    <n v="1.04"/>
    <n v="201.28"/>
  </r>
  <r>
    <d v="2007-07-31T00:00:00"/>
    <n v="11795"/>
    <n v="19"/>
    <n v="31"/>
    <n v="7"/>
    <x v="5"/>
    <s v="31.7.2007"/>
    <n v="0.61290322580645162"/>
    <n v="70"/>
    <n v="1.04"/>
    <n v="89.76"/>
  </r>
  <r>
    <d v="2007-08-31T00:00:00"/>
    <n v="11814"/>
    <n v="19"/>
    <n v="31"/>
    <n v="8"/>
    <x v="5"/>
    <s v="31.8.2007"/>
    <n v="0.61290322580645162"/>
    <n v="70"/>
    <n v="1.04"/>
    <n v="89.76"/>
  </r>
  <r>
    <d v="2007-09-30T00:00:00"/>
    <n v="11901"/>
    <n v="87"/>
    <n v="30"/>
    <n v="9"/>
    <x v="5"/>
    <s v="30.9.2007"/>
    <n v="2.9"/>
    <n v="70"/>
    <n v="1.04"/>
    <n v="160.48000000000002"/>
  </r>
  <r>
    <d v="2007-10-31T00:00:00"/>
    <n v="12044"/>
    <n v="143"/>
    <n v="31"/>
    <n v="10"/>
    <x v="5"/>
    <s v="31.10.2007"/>
    <n v="4.612903225806452"/>
    <n v="90"/>
    <n v="1.04"/>
    <n v="238.72"/>
  </r>
  <r>
    <d v="2007-11-30T00:00:00"/>
    <n v="12170"/>
    <n v="126"/>
    <n v="30"/>
    <n v="11"/>
    <x v="5"/>
    <s v="30.11.2007"/>
    <n v="4.2"/>
    <n v="90"/>
    <n v="1.04"/>
    <n v="221.04"/>
  </r>
  <r>
    <d v="2007-12-31T00:00:00"/>
    <n v="12395"/>
    <n v="225"/>
    <n v="31"/>
    <n v="12"/>
    <x v="5"/>
    <s v="31.12.2007"/>
    <n v="7.258064516129032"/>
    <n v="120"/>
    <n v="1.04"/>
    <n v="354"/>
  </r>
  <r>
    <d v="2008-01-31T00:00:00"/>
    <n v="12702"/>
    <n v="307"/>
    <n v="31"/>
    <n v="1"/>
    <x v="6"/>
    <s v="31.1.2008"/>
    <n v="9.9032258064516121"/>
    <n v="120"/>
    <n v="1.05"/>
    <n v="442.35"/>
  </r>
  <r>
    <d v="2008-02-28T00:00:00"/>
    <n v="13025"/>
    <n v="323"/>
    <n v="28"/>
    <n v="2"/>
    <x v="6"/>
    <s v="28.2.2008"/>
    <n v="11.535714285714286"/>
    <n v="120"/>
    <n v="1.05"/>
    <n v="459.15000000000003"/>
  </r>
  <r>
    <d v="2008-03-31T00:00:00"/>
    <n v="13261"/>
    <n v="236"/>
    <n v="31"/>
    <n v="3"/>
    <x v="6"/>
    <s v="31.3.2008"/>
    <n v="7.612903225806452"/>
    <n v="120"/>
    <n v="1.05"/>
    <n v="367.8"/>
  </r>
  <r>
    <d v="2008-04-30T00:00:00"/>
    <n v="13376"/>
    <n v="115"/>
    <n v="30"/>
    <n v="4"/>
    <x v="6"/>
    <s v="30.4.2008"/>
    <n v="3.8333333333333335"/>
    <n v="90"/>
    <n v="1.05"/>
    <n v="210.75"/>
  </r>
  <r>
    <d v="2008-05-31T00:00:00"/>
    <n v="13478"/>
    <n v="102"/>
    <n v="31"/>
    <n v="5"/>
    <x v="6"/>
    <s v="31.5.2008"/>
    <n v="3.2903225806451615"/>
    <n v="90"/>
    <n v="1.05"/>
    <n v="197.10000000000002"/>
  </r>
  <r>
    <d v="2008-06-30T00:00:00"/>
    <n v="13506"/>
    <n v="28"/>
    <n v="30"/>
    <n v="6"/>
    <x v="6"/>
    <s v="30.6.2008"/>
    <n v="0.93333333333333335"/>
    <n v="70"/>
    <n v="1.05"/>
    <n v="99.4"/>
  </r>
  <r>
    <d v="2008-07-31T00:00:00"/>
    <n v="13516"/>
    <n v="10"/>
    <n v="31"/>
    <n v="7"/>
    <x v="6"/>
    <s v="31.7.2008"/>
    <n v="0.32258064516129031"/>
    <n v="70"/>
    <n v="1.05"/>
    <n v="80.5"/>
  </r>
  <r>
    <d v="2008-08-31T00:00:00"/>
    <n v="13529"/>
    <n v="13"/>
    <n v="31"/>
    <n v="8"/>
    <x v="6"/>
    <s v="31.8.2008"/>
    <n v="0.41935483870967744"/>
    <n v="70"/>
    <n v="1.05"/>
    <n v="83.65"/>
  </r>
  <r>
    <d v="2008-09-30T00:00:00"/>
    <n v="13645"/>
    <n v="116"/>
    <n v="30"/>
    <n v="9"/>
    <x v="6"/>
    <s v="30.9.2008"/>
    <n v="3.8666666666666667"/>
    <n v="90"/>
    <n v="1.05"/>
    <n v="211.8"/>
  </r>
  <r>
    <d v="2008-10-31T00:00:00"/>
    <n v="13791"/>
    <n v="146"/>
    <n v="31"/>
    <n v="10"/>
    <x v="6"/>
    <s v="31.10.2008"/>
    <n v="4.709677419354839"/>
    <n v="90"/>
    <n v="1.05"/>
    <n v="243.3"/>
  </r>
  <r>
    <d v="2008-11-30T00:00:00"/>
    <n v="14055"/>
    <n v="264"/>
    <n v="30"/>
    <n v="11"/>
    <x v="6"/>
    <s v="30.11.2008"/>
    <n v="8.8000000000000007"/>
    <n v="120"/>
    <n v="1.05"/>
    <n v="397.2"/>
  </r>
  <r>
    <d v="2008-12-31T00:00:00"/>
    <n v="14301"/>
    <n v="246"/>
    <n v="31"/>
    <n v="12"/>
    <x v="6"/>
    <s v="31.12.2008"/>
    <n v="7.935483870967742"/>
    <n v="120"/>
    <n v="1.05"/>
    <n v="378.3"/>
  </r>
  <r>
    <d v="2009-01-31T00:00:00"/>
    <n v="14537"/>
    <n v="236"/>
    <n v="31"/>
    <n v="1"/>
    <x v="7"/>
    <s v="31.1.2009"/>
    <n v="7.612903225806452"/>
    <n v="120"/>
    <n v="1.07"/>
    <n v="372.52"/>
  </r>
  <r>
    <d v="2009-02-28T00:00:00"/>
    <n v="14827"/>
    <n v="290"/>
    <n v="28"/>
    <n v="2"/>
    <x v="7"/>
    <s v="28.2.2009"/>
    <n v="10.357142857142858"/>
    <n v="120"/>
    <n v="1.07"/>
    <n v="430.3"/>
  </r>
  <r>
    <d v="2009-03-31T00:00:00"/>
    <n v="15002"/>
    <n v="175"/>
    <n v="31"/>
    <n v="3"/>
    <x v="7"/>
    <s v="31.3.2009"/>
    <n v="5.645161290322581"/>
    <n v="90"/>
    <n v="1.07"/>
    <n v="277.25"/>
  </r>
  <r>
    <d v="2009-04-30T00:00:00"/>
    <n v="15155"/>
    <n v="153"/>
    <n v="30"/>
    <n v="4"/>
    <x v="7"/>
    <s v="30.4.2009"/>
    <n v="5.0999999999999996"/>
    <n v="90"/>
    <n v="1.07"/>
    <n v="253.71"/>
  </r>
  <r>
    <d v="2009-05-31T00:00:00"/>
    <n v="15335"/>
    <n v="180"/>
    <n v="31"/>
    <n v="5"/>
    <x v="7"/>
    <s v="31.5.2009"/>
    <n v="5.806451612903226"/>
    <n v="90"/>
    <n v="1.07"/>
    <n v="282.60000000000002"/>
  </r>
  <r>
    <d v="2009-06-30T00:00:00"/>
    <n v="15437"/>
    <n v="102"/>
    <n v="30"/>
    <n v="6"/>
    <x v="7"/>
    <s v="30.6.2009"/>
    <n v="3.4"/>
    <n v="90"/>
    <n v="1.07"/>
    <n v="199.14"/>
  </r>
  <r>
    <d v="2009-07-31T00:00:00"/>
    <n v="15455"/>
    <n v="18"/>
    <n v="31"/>
    <n v="7"/>
    <x v="7"/>
    <s v="31.7.2009"/>
    <n v="0.58064516129032262"/>
    <n v="70"/>
    <n v="1.07"/>
    <n v="89.26"/>
  </r>
  <r>
    <d v="2009-08-31T00:00:00"/>
    <n v="15474"/>
    <n v="19"/>
    <n v="31"/>
    <n v="8"/>
    <x v="7"/>
    <s v="31.8.2009"/>
    <n v="0.61290322580645162"/>
    <n v="70"/>
    <n v="1.07"/>
    <n v="90.33"/>
  </r>
  <r>
    <d v="2009-09-30T00:00:00"/>
    <n v="15557"/>
    <n v="83"/>
    <n v="30"/>
    <n v="9"/>
    <x v="7"/>
    <s v="30.9.2009"/>
    <n v="2.7666666666666666"/>
    <n v="70"/>
    <n v="1.07"/>
    <n v="158.81"/>
  </r>
  <r>
    <d v="2009-10-31T00:00:00"/>
    <n v="15694"/>
    <n v="137"/>
    <n v="31"/>
    <n v="10"/>
    <x v="7"/>
    <s v="31.10.2009"/>
    <n v="4.419354838709677"/>
    <n v="90"/>
    <n v="1.07"/>
    <n v="236.59"/>
  </r>
  <r>
    <d v="2009-11-30T00:00:00"/>
    <n v="15835"/>
    <n v="141"/>
    <n v="30"/>
    <n v="11"/>
    <x v="7"/>
    <s v="30.11.2009"/>
    <n v="4.7"/>
    <n v="90"/>
    <n v="1.07"/>
    <n v="240.87"/>
  </r>
  <r>
    <d v="2009-12-31T00:00:00"/>
    <n v="16087"/>
    <n v="252"/>
    <n v="31"/>
    <n v="12"/>
    <x v="7"/>
    <s v="31.12.2009"/>
    <n v="8.129032258064516"/>
    <n v="120"/>
    <n v="1.07"/>
    <n v="389.64000000000004"/>
  </r>
  <r>
    <d v="2010-01-31T00:00:00"/>
    <n v="16431"/>
    <n v="344"/>
    <n v="31"/>
    <n v="1"/>
    <x v="8"/>
    <s v="31.1.2010"/>
    <n v="11.096774193548388"/>
    <n v="120"/>
    <n v="1.1100000000000001"/>
    <n v="501.84000000000003"/>
  </r>
  <r>
    <d v="2010-02-28T00:00:00"/>
    <n v="16792"/>
    <n v="361"/>
    <n v="28"/>
    <n v="2"/>
    <x v="8"/>
    <s v="28.2.2010"/>
    <n v="12.892857142857142"/>
    <n v="120"/>
    <n v="1.1100000000000001"/>
    <n v="520.71"/>
  </r>
  <r>
    <d v="2010-03-31T00:00:00"/>
    <n v="17057"/>
    <n v="265"/>
    <n v="31"/>
    <n v="3"/>
    <x v="8"/>
    <s v="31.3.2010"/>
    <n v="8.5483870967741939"/>
    <n v="120"/>
    <n v="1.1100000000000001"/>
    <n v="414.15000000000003"/>
  </r>
  <r>
    <d v="2010-04-30T00:00:00"/>
    <n v="17186"/>
    <n v="129"/>
    <n v="30"/>
    <n v="4"/>
    <x v="8"/>
    <s v="30.4.2010"/>
    <n v="4.3"/>
    <n v="90"/>
    <n v="1.1100000000000001"/>
    <n v="233.19000000000003"/>
  </r>
  <r>
    <d v="2010-05-31T00:00:00"/>
    <n v="17301"/>
    <n v="115"/>
    <n v="31"/>
    <n v="5"/>
    <x v="8"/>
    <s v="31.5.2010"/>
    <n v="3.7096774193548385"/>
    <n v="90"/>
    <n v="1.1100000000000001"/>
    <n v="217.65"/>
  </r>
  <r>
    <d v="2010-06-30T00:00:00"/>
    <n v="17332"/>
    <n v="31"/>
    <n v="30"/>
    <n v="6"/>
    <x v="8"/>
    <s v="30.6.2010"/>
    <n v="1.0333333333333334"/>
    <n v="70"/>
    <n v="1.1100000000000001"/>
    <n v="104.41"/>
  </r>
  <r>
    <d v="2010-07-31T00:00:00"/>
    <n v="17352"/>
    <n v="20"/>
    <n v="31"/>
    <n v="7"/>
    <x v="8"/>
    <s v="31.7.2010"/>
    <n v="0.64516129032258063"/>
    <n v="70"/>
    <n v="1.1100000000000001"/>
    <n v="92.2"/>
  </r>
  <r>
    <d v="2010-08-31T00:00:00"/>
    <n v="17367"/>
    <n v="15"/>
    <n v="31"/>
    <n v="8"/>
    <x v="8"/>
    <s v="31.8.2010"/>
    <n v="0.4838709677419355"/>
    <n v="70"/>
    <n v="1.1100000000000001"/>
    <n v="86.65"/>
  </r>
  <r>
    <d v="2010-09-30T00:00:00"/>
    <n v="17517"/>
    <n v="150"/>
    <n v="30"/>
    <n v="9"/>
    <x v="8"/>
    <s v="30.9.2010"/>
    <n v="5"/>
    <n v="90"/>
    <n v="1.1100000000000001"/>
    <n v="256.5"/>
  </r>
  <r>
    <d v="2010-10-31T00:00:00"/>
    <n v="17708"/>
    <n v="191"/>
    <n v="31"/>
    <n v="10"/>
    <x v="8"/>
    <s v="31.10.2010"/>
    <n v="6.161290322580645"/>
    <n v="90"/>
    <n v="1.1100000000000001"/>
    <n v="302.01"/>
  </r>
  <r>
    <d v="2010-11-30T00:00:00"/>
    <n v="18052"/>
    <n v="344"/>
    <n v="30"/>
    <n v="11"/>
    <x v="8"/>
    <s v="30.11.2010"/>
    <n v="11.466666666666667"/>
    <n v="120"/>
    <n v="1.1100000000000001"/>
    <n v="501.84000000000003"/>
  </r>
  <r>
    <d v="2010-12-31T00:00:00"/>
    <n v="18372"/>
    <n v="320"/>
    <n v="31"/>
    <n v="12"/>
    <x v="8"/>
    <s v="31.12.2010"/>
    <n v="10.32258064516129"/>
    <n v="120"/>
    <n v="1.1100000000000001"/>
    <n v="475.20000000000005"/>
  </r>
  <r>
    <d v="2011-01-31T00:00:00"/>
    <n v="18680"/>
    <n v="308"/>
    <n v="31"/>
    <n v="1"/>
    <x v="9"/>
    <s v="31.1.2011"/>
    <n v="9.935483870967742"/>
    <n v="120"/>
    <n v="1.18"/>
    <n v="483.44"/>
  </r>
  <r>
    <d v="2011-02-28T00:00:00"/>
    <n v="19057"/>
    <n v="377"/>
    <n v="28"/>
    <n v="2"/>
    <x v="9"/>
    <s v="28.2.2011"/>
    <n v="13.464285714285714"/>
    <n v="120"/>
    <n v="1.18"/>
    <n v="564.8599999999999"/>
  </r>
  <r>
    <d v="2011-03-31T00:00:00"/>
    <n v="19285"/>
    <n v="228"/>
    <n v="31"/>
    <n v="3"/>
    <x v="9"/>
    <s v="31.3.2011"/>
    <n v="7.354838709677419"/>
    <n v="120"/>
    <n v="1.18"/>
    <n v="389.03999999999996"/>
  </r>
  <r>
    <d v="2011-04-30T00:00:00"/>
    <n v="19431"/>
    <n v="146"/>
    <n v="30"/>
    <n v="4"/>
    <x v="9"/>
    <s v="30.4.2011"/>
    <n v="4.8666666666666663"/>
    <n v="90"/>
    <n v="1.18"/>
    <n v="262.27999999999997"/>
  </r>
  <r>
    <d v="2011-05-31T00:00:00"/>
    <n v="19604"/>
    <n v="173"/>
    <n v="31"/>
    <n v="5"/>
    <x v="9"/>
    <s v="31.5.2011"/>
    <n v="5.580645161290323"/>
    <n v="90"/>
    <n v="1.18"/>
    <n v="294.14"/>
  </r>
  <r>
    <d v="2011-06-30T00:00:00"/>
    <n v="19702"/>
    <n v="98"/>
    <n v="30"/>
    <n v="6"/>
    <x v="9"/>
    <s v="30.6.2011"/>
    <n v="3.2666666666666666"/>
    <n v="70"/>
    <n v="1.18"/>
    <n v="185.64"/>
  </r>
  <r>
    <d v="2011-07-31T00:00:00"/>
    <n v="19718"/>
    <n v="16"/>
    <n v="31"/>
    <n v="7"/>
    <x v="9"/>
    <s v="31.7.2011"/>
    <n v="0.5161290322580645"/>
    <n v="70"/>
    <n v="1.18"/>
    <n v="88.88"/>
  </r>
  <r>
    <d v="2011-08-31T00:00:00"/>
    <n v="19735"/>
    <n v="17"/>
    <n v="31"/>
    <n v="8"/>
    <x v="9"/>
    <s v="31.8.2011"/>
    <n v="0.54838709677419351"/>
    <n v="70"/>
    <n v="1.18"/>
    <n v="90.06"/>
  </r>
  <r>
    <d v="2011-09-30T00:00:00"/>
    <n v="19815"/>
    <n v="80"/>
    <n v="30"/>
    <n v="9"/>
    <x v="9"/>
    <s v="30.9.2011"/>
    <n v="2.6666666666666665"/>
    <n v="70"/>
    <n v="1.18"/>
    <n v="164.39999999999998"/>
  </r>
  <r>
    <d v="2011-10-31T00:00:00"/>
    <n v="19946"/>
    <n v="131"/>
    <n v="31"/>
    <n v="10"/>
    <x v="9"/>
    <s v="31.10.2011"/>
    <n v="4.225806451612903"/>
    <n v="90"/>
    <n v="1.18"/>
    <n v="244.57999999999998"/>
  </r>
  <r>
    <d v="2011-11-30T00:00:00"/>
    <n v="20081"/>
    <n v="135"/>
    <n v="30"/>
    <n v="11"/>
    <x v="9"/>
    <s v="30.11.2011"/>
    <n v="4.5"/>
    <n v="90"/>
    <n v="1.18"/>
    <n v="249.29999999999998"/>
  </r>
  <r>
    <d v="2011-12-31T00:00:00"/>
    <n v="20323"/>
    <n v="242"/>
    <n v="31"/>
    <n v="12"/>
    <x v="9"/>
    <s v="31.12.2011"/>
    <n v="7.806451612903226"/>
    <n v="120"/>
    <n v="1.18"/>
    <n v="405.56"/>
  </r>
  <r>
    <d v="2012-01-31T00:00:00"/>
    <n v="20653"/>
    <n v="330"/>
    <n v="31"/>
    <n v="1"/>
    <x v="10"/>
    <s v="31.1.2012"/>
    <n v="10.64516129032258"/>
    <n v="120"/>
    <n v="1.23"/>
    <n v="525.9"/>
  </r>
  <r>
    <d v="2012-02-28T00:00:00"/>
    <n v="21000"/>
    <n v="347"/>
    <n v="28"/>
    <n v="2"/>
    <x v="10"/>
    <s v="28.2.2012"/>
    <n v="12.392857142857142"/>
    <n v="120"/>
    <n v="1.23"/>
    <n v="546.80999999999995"/>
  </r>
  <r>
    <d v="2012-03-31T00:00:00"/>
    <n v="21254"/>
    <n v="254"/>
    <n v="31"/>
    <n v="3"/>
    <x v="10"/>
    <s v="31.3.2012"/>
    <n v="8.193548387096774"/>
    <n v="120"/>
    <n v="1.23"/>
    <n v="432.42"/>
  </r>
  <r>
    <d v="2012-04-30T00:00:00"/>
    <n v="21377"/>
    <n v="123"/>
    <n v="30"/>
    <n v="4"/>
    <x v="10"/>
    <s v="30.4.2012"/>
    <n v="4.0999999999999996"/>
    <n v="90"/>
    <n v="1.23"/>
    <n v="241.29"/>
  </r>
  <r>
    <d v="2012-05-31T00:00:00"/>
    <n v="21487"/>
    <n v="110"/>
    <n v="31"/>
    <n v="5"/>
    <x v="10"/>
    <s v="31.5.2012"/>
    <n v="3.5483870967741935"/>
    <n v="90"/>
    <n v="1.23"/>
    <n v="225.3"/>
  </r>
  <r>
    <d v="2012-06-30T00:00:00"/>
    <n v="21517"/>
    <n v="30"/>
    <n v="30"/>
    <n v="6"/>
    <x v="10"/>
    <s v="30.6.2012"/>
    <n v="1"/>
    <n v="70"/>
    <n v="1.23"/>
    <n v="106.9"/>
  </r>
  <r>
    <d v="2012-07-31T00:00:00"/>
    <n v="21536"/>
    <n v="19"/>
    <n v="31"/>
    <n v="7"/>
    <x v="10"/>
    <s v="31.7.2012"/>
    <n v="0.61290322580645162"/>
    <n v="70"/>
    <n v="1.23"/>
    <n v="93.37"/>
  </r>
  <r>
    <d v="2012-08-31T00:00:00"/>
    <n v="21550"/>
    <n v="14"/>
    <n v="31"/>
    <n v="8"/>
    <x v="10"/>
    <s v="31.8.2012"/>
    <n v="0.45161290322580644"/>
    <n v="70"/>
    <n v="1.23"/>
    <n v="87.22"/>
  </r>
  <r>
    <d v="2012-09-30T00:00:00"/>
    <n v="21695"/>
    <n v="145"/>
    <n v="30"/>
    <n v="9"/>
    <x v="10"/>
    <s v="30.9.2012"/>
    <n v="4.833333333333333"/>
    <n v="90"/>
    <n v="1.23"/>
    <n v="268.35000000000002"/>
  </r>
  <r>
    <d v="2012-10-31T00:00:00"/>
    <n v="21878"/>
    <n v="183"/>
    <n v="31"/>
    <n v="10"/>
    <x v="10"/>
    <s v="31.10.2012"/>
    <n v="5.903225806451613"/>
    <n v="90"/>
    <n v="1.23"/>
    <n v="315.09000000000003"/>
  </r>
  <r>
    <d v="2012-11-30T00:00:00"/>
    <n v="22208"/>
    <n v="330"/>
    <n v="30"/>
    <n v="11"/>
    <x v="10"/>
    <s v="30.11.2012"/>
    <n v="11"/>
    <n v="120"/>
    <n v="1.23"/>
    <n v="525.9"/>
  </r>
  <r>
    <d v="2012-12-31T00:00:00"/>
    <n v="22516"/>
    <n v="308"/>
    <n v="31"/>
    <n v="12"/>
    <x v="10"/>
    <s v="31.12.2012"/>
    <n v="9.935483870967742"/>
    <n v="120"/>
    <n v="1.23"/>
    <n v="498.84"/>
  </r>
  <r>
    <d v="2013-01-31T00:00:00"/>
    <n v="22811"/>
    <n v="295"/>
    <n v="31"/>
    <n v="1"/>
    <x v="11"/>
    <s v="31.1.2013"/>
    <n v="9.5161290322580641"/>
    <n v="120"/>
    <n v="1.23"/>
    <n v="482.85"/>
  </r>
  <r>
    <d v="2013-02-28T00:00:00"/>
    <n v="23173"/>
    <n v="362"/>
    <n v="28"/>
    <n v="2"/>
    <x v="11"/>
    <s v="28.2.2013"/>
    <n v="12.928571428571429"/>
    <n v="120"/>
    <n v="1.23"/>
    <n v="565.26"/>
  </r>
  <r>
    <d v="2013-03-31T00:00:00"/>
    <n v="23392"/>
    <n v="219"/>
    <n v="31"/>
    <n v="3"/>
    <x v="11"/>
    <s v="31.3.2013"/>
    <n v="7.064516129032258"/>
    <n v="120"/>
    <n v="1.23"/>
    <n v="389.37"/>
  </r>
  <r>
    <d v="2013-04-30T00:00:00"/>
    <n v="23533"/>
    <n v="141"/>
    <n v="30"/>
    <n v="4"/>
    <x v="11"/>
    <s v="30.4.2013"/>
    <n v="4.7"/>
    <n v="90"/>
    <n v="1.23"/>
    <n v="263.43"/>
  </r>
  <r>
    <d v="2013-05-31T00:00:00"/>
    <n v="23699"/>
    <n v="166"/>
    <n v="31"/>
    <n v="5"/>
    <x v="11"/>
    <s v="31.5.2013"/>
    <n v="5.354838709677419"/>
    <n v="90"/>
    <n v="1.23"/>
    <n v="294.18"/>
  </r>
  <r>
    <d v="2013-06-30T00:00:00"/>
    <n v="23793"/>
    <n v="94"/>
    <n v="30"/>
    <n v="6"/>
    <x v="11"/>
    <s v="30.6.2013"/>
    <n v="3.1333333333333333"/>
    <n v="70"/>
    <n v="1.23"/>
    <n v="185.62"/>
  </r>
  <r>
    <d v="2013-07-31T00:00:00"/>
    <n v="23809"/>
    <n v="16"/>
    <n v="31"/>
    <n v="7"/>
    <x v="11"/>
    <s v="31.7.2013"/>
    <n v="0.5161290322580645"/>
    <n v="70"/>
    <n v="1.23"/>
    <n v="89.68"/>
  </r>
  <r>
    <d v="2013-08-31T00:00:00"/>
    <n v="23825"/>
    <n v="16"/>
    <n v="31"/>
    <n v="8"/>
    <x v="11"/>
    <s v="31.8.2013"/>
    <n v="0.5161290322580645"/>
    <n v="70"/>
    <n v="1.23"/>
    <n v="89.68"/>
  </r>
  <r>
    <d v="2013-09-30T00:00:00"/>
    <n v="23902"/>
    <n v="77"/>
    <n v="30"/>
    <n v="9"/>
    <x v="11"/>
    <s v="30.9.2013"/>
    <n v="2.5666666666666669"/>
    <n v="70"/>
    <n v="1.23"/>
    <n v="164.70999999999998"/>
  </r>
  <r>
    <d v="2013-10-31T00:00:00"/>
    <n v="24028"/>
    <n v="126"/>
    <n v="31"/>
    <n v="10"/>
    <x v="11"/>
    <s v="31.10.2013"/>
    <n v="4.064516129032258"/>
    <n v="90"/>
    <n v="1.23"/>
    <n v="244.98"/>
  </r>
  <r>
    <d v="2013-11-30T00:00:00"/>
    <n v="24158"/>
    <n v="130"/>
    <n v="30"/>
    <n v="11"/>
    <x v="11"/>
    <s v="30.11.2013"/>
    <n v="4.333333333333333"/>
    <n v="90"/>
    <n v="1.23"/>
    <n v="249.9"/>
  </r>
  <r>
    <d v="2013-12-31T00:00:00"/>
    <n v="24390"/>
    <n v="232"/>
    <n v="31"/>
    <n v="12"/>
    <x v="11"/>
    <s v="31.12.2013"/>
    <n v="7.4838709677419351"/>
    <n v="120"/>
    <n v="1.23"/>
    <n v="405.36"/>
  </r>
  <r>
    <d v="2014-01-31T00:00:00"/>
    <n v="24707"/>
    <n v="317"/>
    <n v="31"/>
    <n v="1"/>
    <x v="12"/>
    <s v="31.1.2014"/>
    <n v="10.225806451612904"/>
    <n v="120"/>
    <n v="1.23"/>
    <n v="509.90999999999997"/>
  </r>
  <r>
    <d v="2014-02-28T00:00:00"/>
    <n v="25040"/>
    <n v="333"/>
    <n v="28"/>
    <n v="2"/>
    <x v="12"/>
    <s v="28.2.2014"/>
    <n v="11.892857142857142"/>
    <n v="120"/>
    <n v="1.23"/>
    <n v="529.58999999999992"/>
  </r>
  <r>
    <d v="2014-03-31T00:00:00"/>
    <n v="25284"/>
    <n v="244"/>
    <n v="31"/>
    <n v="3"/>
    <x v="12"/>
    <s v="31.3.2014"/>
    <n v="7.870967741935484"/>
    <n v="120"/>
    <n v="1.23"/>
    <n v="420.12"/>
  </r>
  <r>
    <d v="2014-04-30T00:00:00"/>
    <n v="25403"/>
    <n v="119"/>
    <n v="30"/>
    <n v="4"/>
    <x v="12"/>
    <s v="30.4.2014"/>
    <n v="3.9666666666666668"/>
    <n v="90"/>
    <n v="1.23"/>
    <n v="236.37"/>
  </r>
  <r>
    <d v="2014-05-31T00:00:00"/>
    <n v="25508"/>
    <n v="105"/>
    <n v="31"/>
    <n v="5"/>
    <x v="12"/>
    <s v="31.5.2014"/>
    <n v="3.3870967741935485"/>
    <n v="90"/>
    <n v="1.23"/>
    <n v="219.15"/>
  </r>
  <r>
    <d v="2014-06-30T00:00:00"/>
    <n v="25537"/>
    <n v="29"/>
    <n v="30"/>
    <n v="6"/>
    <x v="12"/>
    <s v="30.6.2014"/>
    <n v="0.96666666666666667"/>
    <n v="70"/>
    <n v="1.23"/>
    <n v="105.67"/>
  </r>
  <r>
    <d v="2014-07-31T00:00:00"/>
    <n v="25556"/>
    <n v="19"/>
    <n v="31"/>
    <n v="7"/>
    <x v="12"/>
    <s v="31.7.2014"/>
    <n v="0.61290322580645162"/>
    <n v="70"/>
    <n v="1.23"/>
    <n v="93.37"/>
  </r>
  <r>
    <d v="2014-08-31T00:00:00"/>
    <n v="25569"/>
    <n v="13"/>
    <n v="31"/>
    <n v="8"/>
    <x v="12"/>
    <s v="31.8.2014"/>
    <n v="0.41935483870967744"/>
    <n v="70"/>
    <n v="1.23"/>
    <n v="85.99"/>
  </r>
  <r>
    <d v="2014-09-30T00:00:00"/>
    <n v="25708"/>
    <n v="139"/>
    <n v="30"/>
    <n v="9"/>
    <x v="12"/>
    <s v="30.9.2014"/>
    <n v="4.6333333333333337"/>
    <n v="90"/>
    <n v="1.23"/>
    <n v="260.97000000000003"/>
  </r>
  <r>
    <d v="2014-10-31T00:00:00"/>
    <n v="25883"/>
    <n v="175"/>
    <n v="31"/>
    <n v="10"/>
    <x v="12"/>
    <s v="31.10.2014"/>
    <n v="5.645161290322581"/>
    <n v="90"/>
    <n v="1.23"/>
    <n v="305.25"/>
  </r>
  <r>
    <d v="2014-11-30T00:00:00"/>
    <n v="26183"/>
    <n v="300"/>
    <n v="30"/>
    <n v="11"/>
    <x v="12"/>
    <s v="30.11.2014"/>
    <n v="10"/>
    <n v="120"/>
    <n v="1.23"/>
    <n v="489"/>
  </r>
  <r>
    <d v="2014-12-31T00:00:00"/>
    <n v="26478"/>
    <n v="295"/>
    <n v="31"/>
    <n v="12"/>
    <x v="12"/>
    <s v="31.12.2014"/>
    <n v="9.5161290322580641"/>
    <n v="120"/>
    <n v="1.23"/>
    <n v="482.85"/>
  </r>
  <r>
    <d v="2015-01-31T00:00:00"/>
    <n v="26808"/>
    <n v="330"/>
    <n v="31"/>
    <n v="1"/>
    <x v="13"/>
    <s v="31.1.2015"/>
    <n v="10.64516129032258"/>
    <n v="120"/>
    <n v="1.2"/>
    <n v="516"/>
  </r>
  <r>
    <d v="2015-02-28T00:00:00"/>
    <n v="27156"/>
    <n v="348"/>
    <n v="28"/>
    <n v="2"/>
    <x v="13"/>
    <s v="28.2.2015"/>
    <n v="12.428571428571429"/>
    <n v="120"/>
    <n v="1.2"/>
    <n v="537.59999999999991"/>
  </r>
  <r>
    <d v="2015-03-31T00:00:00"/>
    <n v="27366"/>
    <n v="210"/>
    <n v="31"/>
    <n v="3"/>
    <x v="13"/>
    <s v="31.3.2015"/>
    <n v="6.774193548387097"/>
    <n v="120"/>
    <n v="1.2"/>
    <n v="372"/>
  </r>
  <r>
    <d v="2015-04-30T00:00:00"/>
    <n v="27501"/>
    <n v="135"/>
    <n v="30"/>
    <n v="4"/>
    <x v="13"/>
    <s v="30.4.2015"/>
    <n v="4.5"/>
    <n v="90"/>
    <n v="1.2"/>
    <n v="252"/>
  </r>
  <r>
    <d v="2015-05-31T00:00:00"/>
    <n v="27661"/>
    <n v="160"/>
    <n v="31"/>
    <n v="5"/>
    <x v="13"/>
    <s v="31.5.2015"/>
    <n v="5.161290322580645"/>
    <n v="90"/>
    <n v="1.2"/>
    <n v="282"/>
  </r>
  <r>
    <d v="2015-06-30T00:00:00"/>
    <n v="27752"/>
    <n v="91"/>
    <n v="30"/>
    <n v="6"/>
    <x v="13"/>
    <s v="30.6.2015"/>
    <n v="3.0333333333333332"/>
    <n v="70"/>
    <n v="1.2"/>
    <n v="179.2"/>
  </r>
  <r>
    <d v="2015-07-31T00:00:00"/>
    <n v="27767"/>
    <n v="15"/>
    <n v="31"/>
    <n v="7"/>
    <x v="13"/>
    <s v="31.7.2015"/>
    <n v="0.4838709677419355"/>
    <n v="70"/>
    <n v="1.2"/>
    <n v="88"/>
  </r>
  <r>
    <d v="2015-08-31T00:00:00"/>
    <n v="27783"/>
    <n v="16"/>
    <n v="31"/>
    <n v="8"/>
    <x v="13"/>
    <s v="31.8.2015"/>
    <n v="0.5161290322580645"/>
    <n v="70"/>
    <n v="1.2"/>
    <n v="89.2"/>
  </r>
  <r>
    <d v="2015-09-30T00:00:00"/>
    <n v="27857"/>
    <n v="74"/>
    <n v="30"/>
    <n v="9"/>
    <x v="13"/>
    <s v="30.9.2015"/>
    <n v="2.4666666666666668"/>
    <n v="70"/>
    <n v="1.2"/>
    <n v="158.80000000000001"/>
  </r>
  <r>
    <d v="2015-10-31T00:00:00"/>
    <n v="27978"/>
    <n v="121"/>
    <n v="31"/>
    <n v="10"/>
    <x v="13"/>
    <s v="31.10.2015"/>
    <n v="3.903225806451613"/>
    <n v="90"/>
    <n v="1.2"/>
    <n v="235.2"/>
  </r>
  <r>
    <d v="2015-11-30T00:00:00"/>
    <n v="28103"/>
    <n v="125"/>
    <n v="30"/>
    <n v="11"/>
    <x v="13"/>
    <s v="30.11.2015"/>
    <n v="4.166666666666667"/>
    <n v="90"/>
    <n v="1.2"/>
    <n v="240"/>
  </r>
  <r>
    <d v="2015-12-31T00:00:00"/>
    <n v="28326"/>
    <n v="223"/>
    <n v="31"/>
    <n v="12"/>
    <x v="13"/>
    <s v="31.12.2015"/>
    <n v="7.193548387096774"/>
    <n v="120"/>
    <n v="1.2"/>
    <n v="387.59999999999997"/>
  </r>
  <r>
    <d v="2016-01-31T00:00:00"/>
    <n v="28631"/>
    <n v="305"/>
    <n v="31"/>
    <n v="1"/>
    <x v="14"/>
    <s v="31.1.2016"/>
    <n v="9.8387096774193541"/>
    <n v="120"/>
    <n v="1.21"/>
    <n v="489.05"/>
  </r>
  <r>
    <d v="2016-02-28T00:00:00"/>
    <n v="28931"/>
    <n v="300"/>
    <n v="28"/>
    <n v="2"/>
    <x v="14"/>
    <s v="28.2.2016"/>
    <n v="10.714285714285714"/>
    <n v="120"/>
    <n v="1.21"/>
    <n v="483"/>
  </r>
  <r>
    <d v="2016-03-31T00:00:00"/>
    <n v="29165"/>
    <n v="234"/>
    <n v="31"/>
    <n v="3"/>
    <x v="14"/>
    <s v="31.3.2016"/>
    <n v="7.5483870967741939"/>
    <n v="120"/>
    <n v="1.21"/>
    <n v="403.14"/>
  </r>
  <r>
    <d v="2016-04-30T00:00:00"/>
    <n v="29279"/>
    <n v="114"/>
    <n v="30"/>
    <n v="4"/>
    <x v="14"/>
    <s v="30.4.2016"/>
    <n v="3.8"/>
    <n v="90"/>
    <n v="1.21"/>
    <n v="227.94"/>
  </r>
  <r>
    <d v="2016-05-31T00:00:00"/>
    <n v="29381"/>
    <n v="102"/>
    <n v="31"/>
    <n v="5"/>
    <x v="14"/>
    <s v="31.5.2016"/>
    <n v="3.2903225806451615"/>
    <n v="90"/>
    <n v="1.21"/>
    <n v="213.42000000000002"/>
  </r>
  <r>
    <d v="2016-06-30T00:00:00"/>
    <n v="29409"/>
    <n v="28"/>
    <n v="30"/>
    <n v="6"/>
    <x v="14"/>
    <s v="30.6.2016"/>
    <n v="0.93333333333333335"/>
    <n v="70"/>
    <n v="1.21"/>
    <n v="103.88"/>
  </r>
  <r>
    <d v="2016-07-31T00:00:00"/>
    <n v="29427"/>
    <n v="18"/>
    <n v="31"/>
    <n v="7"/>
    <x v="14"/>
    <s v="31.7.2016"/>
    <n v="0.58064516129032262"/>
    <n v="70"/>
    <n v="1.21"/>
    <n v="91.78"/>
  </r>
  <r>
    <d v="2016-08-31T00:00:00"/>
    <n v="29440"/>
    <n v="13"/>
    <n v="31"/>
    <n v="8"/>
    <x v="14"/>
    <s v="31.8.2016"/>
    <n v="0.41935483870967744"/>
    <n v="70"/>
    <n v="1.21"/>
    <n v="85.73"/>
  </r>
  <r>
    <d v="2016-09-30T00:00:00"/>
    <n v="29574"/>
    <n v="134"/>
    <n v="30"/>
    <n v="9"/>
    <x v="14"/>
    <s v="30.9.2016"/>
    <n v="4.4666666666666668"/>
    <n v="90"/>
    <n v="1.21"/>
    <n v="252.14"/>
  </r>
  <r>
    <d v="2016-10-31T00:00:00"/>
    <n v="29743"/>
    <n v="169"/>
    <n v="31"/>
    <n v="10"/>
    <x v="14"/>
    <s v="31.10.2016"/>
    <n v="5.4516129032258061"/>
    <n v="90"/>
    <n v="1.21"/>
    <n v="294.49"/>
  </r>
  <r>
    <d v="2016-11-30T00:00:00"/>
    <n v="30031"/>
    <n v="288"/>
    <n v="30"/>
    <n v="11"/>
    <x v="14"/>
    <s v="30.11.2016"/>
    <n v="9.6"/>
    <n v="120"/>
    <n v="1.21"/>
    <n v="468.48"/>
  </r>
  <r>
    <d v="2016-12-31T00:00:00"/>
    <n v="30314"/>
    <n v="283"/>
    <n v="31"/>
    <n v="12"/>
    <x v="14"/>
    <s v="31.12.2016"/>
    <n v="9.129032258064516"/>
    <n v="120"/>
    <n v="1.21"/>
    <n v="462.43"/>
  </r>
  <r>
    <d v="2017-01-31T00:00:00"/>
    <n v="30630"/>
    <n v="316"/>
    <n v="31"/>
    <n v="1"/>
    <x v="15"/>
    <s v="31.1.2017"/>
    <n v="10.193548387096774"/>
    <n v="120"/>
    <n v="1.21"/>
    <n v="502.36"/>
  </r>
  <r>
    <d v="2017-02-28T00:00:00"/>
    <n v="30964"/>
    <n v="334"/>
    <n v="28"/>
    <n v="2"/>
    <x v="15"/>
    <s v="28.2.2017"/>
    <n v="11.928571428571429"/>
    <n v="120"/>
    <n v="1.21"/>
    <n v="524.14"/>
  </r>
  <r>
    <d v="2017-03-31T00:00:00"/>
    <n v="31166"/>
    <n v="202"/>
    <n v="31"/>
    <n v="3"/>
    <x v="15"/>
    <s v="31.3.2017"/>
    <n v="6.5161290322580649"/>
    <n v="120"/>
    <n v="1.21"/>
    <n v="364.41999999999996"/>
  </r>
  <r>
    <d v="2017-04-30T00:00:00"/>
    <n v="31296"/>
    <n v="130"/>
    <n v="30"/>
    <n v="4"/>
    <x v="15"/>
    <s v="30.4.2017"/>
    <n v="4.333333333333333"/>
    <n v="90"/>
    <n v="1.21"/>
    <n v="247.29999999999998"/>
  </r>
  <r>
    <d v="2017-05-31T00:00:00"/>
    <n v="31449"/>
    <n v="153"/>
    <n v="31"/>
    <n v="5"/>
    <x v="15"/>
    <s v="31.5.2017"/>
    <n v="4.935483870967742"/>
    <n v="90"/>
    <n v="1.21"/>
    <n v="275.13"/>
  </r>
  <r>
    <d v="2017-06-30T00:00:00"/>
    <n v="31535"/>
    <n v="86"/>
    <n v="30"/>
    <n v="6"/>
    <x v="15"/>
    <s v="30.6.2017"/>
    <n v="2.8666666666666667"/>
    <n v="70"/>
    <n v="1.21"/>
    <n v="174.06"/>
  </r>
  <r>
    <d v="2017-07-31T00:00:00"/>
    <n v="31550"/>
    <n v="15"/>
    <n v="31"/>
    <n v="7"/>
    <x v="15"/>
    <s v="31.7.2017"/>
    <n v="0.4838709677419355"/>
    <n v="70"/>
    <n v="1.21"/>
    <n v="88.15"/>
  </r>
  <r>
    <d v="2017-08-31T00:00:00"/>
    <n v="31565"/>
    <n v="15"/>
    <n v="31"/>
    <n v="8"/>
    <x v="15"/>
    <s v="31.8.2017"/>
    <n v="0.4838709677419355"/>
    <n v="70"/>
    <n v="1.21"/>
    <n v="88.15"/>
  </r>
  <r>
    <d v="2017-09-30T00:00:00"/>
    <n v="31635"/>
    <n v="70"/>
    <n v="30"/>
    <n v="9"/>
    <x v="15"/>
    <s v="30.9.2017"/>
    <n v="2.3333333333333335"/>
    <n v="70"/>
    <n v="1.21"/>
    <n v="154.69999999999999"/>
  </r>
  <r>
    <d v="2017-10-31T00:00:00"/>
    <n v="31751"/>
    <n v="116"/>
    <n v="31"/>
    <n v="10"/>
    <x v="15"/>
    <s v="31.10.2017"/>
    <n v="3.7419354838709675"/>
    <n v="90"/>
    <n v="1.21"/>
    <n v="230.35999999999999"/>
  </r>
  <r>
    <d v="2017-11-30T00:00:00"/>
    <n v="31871"/>
    <n v="120"/>
    <n v="30"/>
    <n v="11"/>
    <x v="15"/>
    <s v="30.11.2017"/>
    <n v="4"/>
    <n v="90"/>
    <n v="1.21"/>
    <n v="235.2"/>
  </r>
  <r>
    <d v="2017-12-31T00:00:00"/>
    <n v="32085"/>
    <n v="214"/>
    <n v="31"/>
    <n v="12"/>
    <x v="15"/>
    <s v="31.12.2017"/>
    <n v="6.903225806451613"/>
    <n v="120"/>
    <n v="1.21"/>
    <n v="378.94"/>
  </r>
  <r>
    <d v="2018-01-31T00:00:00"/>
    <n v="32376"/>
    <n v="291"/>
    <n v="31"/>
    <n v="1"/>
    <x v="16"/>
    <s v="31.1.2018"/>
    <n v="9.387096774193548"/>
    <n v="120"/>
    <n v="1.22"/>
    <n v="475.02"/>
  </r>
  <r>
    <d v="2018-02-28T00:00:00"/>
    <n v="32621"/>
    <n v="245"/>
    <n v="28"/>
    <n v="2"/>
    <x v="16"/>
    <s v="28.2.2018"/>
    <n v="8.75"/>
    <n v="120"/>
    <n v="1.22"/>
    <n v="418.9"/>
  </r>
  <r>
    <d v="2018-03-31T00:00:00"/>
    <n v="32846"/>
    <n v="225"/>
    <n v="31"/>
    <n v="3"/>
    <x v="16"/>
    <s v="31.3.2018"/>
    <n v="7.258064516129032"/>
    <n v="120"/>
    <n v="1.22"/>
    <n v="394.5"/>
  </r>
  <r>
    <d v="2018-04-30T00:00:00"/>
    <n v="32955"/>
    <n v="109"/>
    <n v="30"/>
    <n v="4"/>
    <x v="16"/>
    <s v="30.4.2018"/>
    <n v="3.6333333333333333"/>
    <n v="90"/>
    <n v="1.22"/>
    <n v="222.98"/>
  </r>
  <r>
    <d v="2018-05-31T00:00:00"/>
    <n v="33003"/>
    <n v="48"/>
    <n v="31"/>
    <n v="5"/>
    <x v="16"/>
    <s v="31.5.2018"/>
    <n v="1.5483870967741935"/>
    <n v="70"/>
    <n v="1.22"/>
    <n v="128.56"/>
  </r>
  <r>
    <d v="2018-06-30T00:00:00"/>
    <n v="33030"/>
    <n v="27"/>
    <n v="30"/>
    <n v="6"/>
    <x v="16"/>
    <s v="30.6.2018"/>
    <n v="0.9"/>
    <n v="70"/>
    <n v="1.22"/>
    <n v="102.94"/>
  </r>
  <r>
    <d v="2018-07-31T00:00:00"/>
    <n v="33046"/>
    <n v="16"/>
    <n v="31"/>
    <n v="7"/>
    <x v="16"/>
    <s v="31.7.2018"/>
    <n v="0.5161290322580645"/>
    <n v="70"/>
    <n v="1.22"/>
    <n v="89.52"/>
  </r>
  <r>
    <d v="2018-08-31T00:00:00"/>
    <n v="33058"/>
    <n v="12"/>
    <n v="31"/>
    <n v="8"/>
    <x v="16"/>
    <s v="31.8.2018"/>
    <n v="0.38709677419354838"/>
    <n v="70"/>
    <n v="1.22"/>
    <n v="84.64"/>
  </r>
  <r>
    <d v="2018-09-30T00:00:00"/>
    <n v="33186"/>
    <n v="128"/>
    <n v="30"/>
    <n v="9"/>
    <x v="16"/>
    <s v="30.9.2018"/>
    <n v="4.2666666666666666"/>
    <n v="90"/>
    <n v="1.22"/>
    <n v="246.16"/>
  </r>
  <r>
    <d v="2018-10-31T00:00:00"/>
    <n v="33323"/>
    <n v="137"/>
    <n v="31"/>
    <n v="10"/>
    <x v="16"/>
    <s v="31.10.2018"/>
    <n v="4.419354838709677"/>
    <n v="90"/>
    <n v="1.22"/>
    <n v="257.14"/>
  </r>
  <r>
    <d v="2018-11-30T00:00:00"/>
    <n v="33483"/>
    <n v="160"/>
    <n v="30"/>
    <n v="11"/>
    <x v="16"/>
    <s v="30.11.2018"/>
    <n v="5.333333333333333"/>
    <n v="90"/>
    <n v="1.22"/>
    <n v="285.2"/>
  </r>
  <r>
    <d v="2018-12-31T00:00:00"/>
    <n v="33734"/>
    <n v="251"/>
    <n v="31"/>
    <n v="12"/>
    <x v="16"/>
    <s v="31.12.2018"/>
    <n v="8.0967741935483879"/>
    <n v="120"/>
    <n v="1.22"/>
    <n v="426.21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66A3E-3FD5-46FA-8318-3DD025084D1D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9" firstHeaderRow="1" firstDataRow="1" firstDataCol="1" rowPageCount="1" colPageCount="1"/>
  <pivotFields count="8">
    <pivotField numFmtId="14" showAll="0"/>
    <pivotField showAll="0"/>
    <pivotField showAll="0"/>
    <pivotField showAll="0"/>
    <pivotField showAll="0"/>
    <pivotField showAll="0"/>
    <pivotField axis="axisRow" showAll="0">
      <items count="205"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t="default"/>
      </items>
    </pivotField>
    <pivotField axis="axisPage" multipleItemSelectionAllowed="1" showAll="0">
      <items count="155">
        <item h="1" x="29"/>
        <item h="1" x="49"/>
        <item h="1" x="30"/>
        <item h="1" x="50"/>
        <item h="1" x="106"/>
        <item h="1" x="18"/>
        <item h="1" x="95"/>
        <item h="1" x="96"/>
        <item h="1" x="76"/>
        <item h="1" x="38"/>
        <item h="1" x="86"/>
        <item h="1" x="6"/>
        <item h="1" x="28"/>
        <item h="1" x="69"/>
        <item h="1" x="123"/>
        <item h="1" x="7"/>
        <item h="1" x="48"/>
        <item h="1" x="8"/>
        <item h="1" x="5"/>
        <item h="1" x="151"/>
        <item h="1" x="4"/>
        <item h="1" x="145"/>
        <item h="1" x="9"/>
        <item h="1" x="129"/>
        <item h="1" x="114"/>
        <item h="1" x="97"/>
        <item h="1" x="77"/>
        <item h="1" x="17"/>
        <item h="1" x="60"/>
        <item h="1" x="128"/>
        <item h="1" x="27"/>
        <item h="1" x="113"/>
        <item h="1" x="94"/>
        <item h="1" x="68"/>
        <item h="1" x="122"/>
        <item h="1" x="21"/>
        <item h="1" x="47"/>
        <item h="1" x="26"/>
        <item h="1" x="10"/>
        <item h="1" x="105"/>
        <item h="1" x="59"/>
        <item h="1" x="37"/>
        <item h="1" x="31"/>
        <item h="1" x="85"/>
        <item h="1" x="146"/>
        <item h="1" x="136"/>
        <item h="1" x="67"/>
        <item h="1" x="46"/>
        <item h="1" x="130"/>
        <item h="1" x="121"/>
        <item h="1" x="147"/>
        <item h="1" x="51"/>
        <item h="1" x="115"/>
        <item h="1" x="104"/>
        <item h="1" x="131"/>
        <item h="1" x="62"/>
        <item h="1" x="98"/>
        <item h="1" x="41"/>
        <item h="1" x="152"/>
        <item h="1" x="84"/>
        <item h="1" x="116"/>
        <item h="1" x="78"/>
        <item h="1" x="137"/>
        <item h="1" x="99"/>
        <item h="1" x="61"/>
        <item h="1" x="124"/>
        <item h="1" x="79"/>
        <item h="1" x="70"/>
        <item h="1" x="107"/>
        <item h="1" x="92"/>
        <item h="1" x="16"/>
        <item h="1" x="144"/>
        <item h="1" x="19"/>
        <item h="1" x="20"/>
        <item h="1" x="74"/>
        <item h="1" x="127"/>
        <item h="1" x="57"/>
        <item h="1" x="112"/>
        <item h="1" x="55"/>
        <item h="1" x="3"/>
        <item h="1" x="34"/>
        <item h="1" x="138"/>
        <item h="1" x="11"/>
        <item h="1" x="93"/>
        <item h="1" x="73"/>
        <item h="1" x="2"/>
        <item h="1" x="75"/>
        <item h="1" x="22"/>
        <item h="1" x="56"/>
        <item h="1" x="35"/>
        <item h="1" x="58"/>
        <item h="1" x="36"/>
        <item h="1" x="25"/>
        <item h="1" x="39"/>
        <item h="1" x="40"/>
        <item h="1" x="0"/>
        <item h="1" x="143"/>
        <item h="1" x="126"/>
        <item h="1" x="148"/>
        <item h="1" x="111"/>
        <item h="1" x="12"/>
        <item h="1" x="132"/>
        <item h="1" x="63"/>
        <item h="1" x="42"/>
        <item h="1" x="91"/>
        <item h="1" x="117"/>
        <item h="1" x="135"/>
        <item h="1" x="66"/>
        <item h="1" x="45"/>
        <item h="1" x="100"/>
        <item h="1" x="120"/>
        <item h="1" x="54"/>
        <item h="1" x="23"/>
        <item h="1" x="33"/>
        <item h="1" x="153"/>
        <item h="1" x="80"/>
        <item h="1" x="103"/>
        <item h="1" x="53"/>
        <item h="1" x="15"/>
        <item h="1" x="14"/>
        <item h="1" x="1"/>
        <item h="1" x="83"/>
        <item h="1" x="150"/>
        <item h="1" x="24"/>
        <item h="1" x="71"/>
        <item h="1" x="140"/>
        <item h="1" x="52"/>
        <item h="1" x="32"/>
        <item h="1" x="149"/>
        <item h="1" x="109"/>
        <item h="1" x="139"/>
        <item h="1" x="133"/>
        <item h="1" x="64"/>
        <item h="1" x="13"/>
        <item h="1" x="89"/>
        <item h="1" x="43"/>
        <item h="1" x="141"/>
        <item h="1" x="118"/>
        <item h="1" x="88"/>
        <item h="1" x="72"/>
        <item h="1" x="44"/>
        <item h="1" x="101"/>
        <item h="1" x="134"/>
        <item h="1" x="108"/>
        <item h="1" x="81"/>
        <item h="1" x="87"/>
        <item h="1" x="65"/>
        <item h="1" x="119"/>
        <item h="1" x="142"/>
        <item x="102"/>
        <item x="125"/>
        <item x="82"/>
        <item x="110"/>
        <item x="90"/>
        <item t="default"/>
      </items>
    </pivotField>
  </pivotFields>
  <rowFields count="1">
    <field x="6"/>
  </rowFields>
  <rowItems count="6">
    <i>
      <x v="8"/>
    </i>
    <i>
      <x v="9"/>
    </i>
    <i>
      <x v="10"/>
    </i>
    <i>
      <x v="11"/>
    </i>
    <i>
      <x v="13"/>
    </i>
    <i t="grand">
      <x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49EE9-FE3A-4023-BD7E-84311D88DEE8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8">
    <pivotField numFmtId="14" showAll="0"/>
    <pivotField showAll="0"/>
    <pivotField dataField="1" showAll="0">
      <items count="135">
        <item x="28"/>
        <item x="44"/>
        <item x="29"/>
        <item x="45"/>
        <item x="94"/>
        <item x="18"/>
        <item x="83"/>
        <item x="84"/>
        <item x="67"/>
        <item x="35"/>
        <item x="76"/>
        <item x="6"/>
        <item x="60"/>
        <item x="107"/>
        <item x="7"/>
        <item x="8"/>
        <item x="5"/>
        <item x="131"/>
        <item x="4"/>
        <item x="126"/>
        <item x="113"/>
        <item x="9"/>
        <item x="100"/>
        <item x="85"/>
        <item x="68"/>
        <item x="17"/>
        <item x="52"/>
        <item x="112"/>
        <item x="99"/>
        <item x="27"/>
        <item x="82"/>
        <item x="21"/>
        <item x="26"/>
        <item x="10"/>
        <item x="51"/>
        <item x="34"/>
        <item x="30"/>
        <item x="93"/>
        <item x="118"/>
        <item x="59"/>
        <item x="43"/>
        <item x="106"/>
        <item x="127"/>
        <item x="46"/>
        <item x="92"/>
        <item x="114"/>
        <item x="54"/>
        <item x="38"/>
        <item x="132"/>
        <item x="75"/>
        <item x="101"/>
        <item x="86"/>
        <item x="119"/>
        <item x="87"/>
        <item x="69"/>
        <item x="108"/>
        <item x="70"/>
        <item x="53"/>
        <item x="95"/>
        <item x="61"/>
        <item x="19"/>
        <item x="16"/>
        <item x="65"/>
        <item x="31"/>
        <item x="20"/>
        <item x="50"/>
        <item x="3"/>
        <item x="98"/>
        <item x="120"/>
        <item x="11"/>
        <item x="81"/>
        <item x="64"/>
        <item x="2"/>
        <item x="66"/>
        <item x="22"/>
        <item x="49"/>
        <item x="32"/>
        <item x="36"/>
        <item x="33"/>
        <item x="25"/>
        <item x="37"/>
        <item x="0"/>
        <item x="125"/>
        <item x="111"/>
        <item x="128"/>
        <item x="97"/>
        <item x="12"/>
        <item x="115"/>
        <item x="55"/>
        <item x="39"/>
        <item x="80"/>
        <item x="102"/>
        <item x="117"/>
        <item x="1"/>
        <item x="58"/>
        <item x="42"/>
        <item x="88"/>
        <item x="105"/>
        <item x="130"/>
        <item x="24"/>
        <item x="23"/>
        <item x="15"/>
        <item x="133"/>
        <item x="71"/>
        <item x="91"/>
        <item x="48"/>
        <item x="14"/>
        <item x="62"/>
        <item x="74"/>
        <item x="47"/>
        <item x="13"/>
        <item x="122"/>
        <item x="121"/>
        <item x="63"/>
        <item x="129"/>
        <item x="41"/>
        <item x="109"/>
        <item x="116"/>
        <item x="56"/>
        <item x="78"/>
        <item x="40"/>
        <item x="123"/>
        <item x="103"/>
        <item x="77"/>
        <item x="57"/>
        <item x="89"/>
        <item x="104"/>
        <item x="124"/>
        <item x="72"/>
        <item x="90"/>
        <item x="110"/>
        <item x="73"/>
        <item x="96"/>
        <item x="79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ile zużyli" fld="2" subtotal="average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92536-6697-491B-9A21-C6C850072EAB}" name="Tabela przestawna1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numFmtId="14"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kwota do zapła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z" connectionId="3" xr16:uid="{FF275ED6-6E9C-4C3D-B513-9F57628A1D8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a_gazu" connectionId="2" xr16:uid="{ED49CC36-E1DD-4B17-908D-5383F8CF3E0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a_gazu" connectionId="1" xr16:uid="{95A74DF9-B578-4158-8350-9796CDFE51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5"/>
  <sheetViews>
    <sheetView workbookViewId="0">
      <selection activeCell="I2" sqref="I2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9.7109375" customWidth="1"/>
    <col min="4" max="4" width="20" customWidth="1"/>
    <col min="6" max="6" width="10.5703125" customWidth="1"/>
    <col min="7" max="7" width="19" customWidth="1"/>
    <col min="8" max="8" width="15" customWidth="1"/>
    <col min="9" max="9" width="8.28515625" customWidth="1"/>
    <col min="10" max="10" width="12.28515625" customWidth="1"/>
    <col min="11" max="11" width="18.7109375" customWidth="1"/>
    <col min="12" max="12" width="5.140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5</v>
      </c>
      <c r="F1" s="1" t="s">
        <v>6</v>
      </c>
      <c r="G1" s="1" t="s">
        <v>7</v>
      </c>
      <c r="H1" s="1" t="s">
        <v>18</v>
      </c>
      <c r="I1" s="1" t="s">
        <v>19</v>
      </c>
      <c r="J1" s="1" t="s">
        <v>20</v>
      </c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2">
        <v>37287</v>
      </c>
      <c r="B2" s="1">
        <v>2283</v>
      </c>
      <c r="C2" s="1">
        <f>B2-2083</f>
        <v>200</v>
      </c>
      <c r="D2" s="1">
        <f>DAY(A2)</f>
        <v>31</v>
      </c>
      <c r="E2" s="1">
        <f>MONTH(A2)</f>
        <v>1</v>
      </c>
      <c r="F2" s="1">
        <f>YEAR(A2)</f>
        <v>2002</v>
      </c>
      <c r="G2" s="1" t="str">
        <f>D2&amp;"."&amp;E2&amp;"."&amp;F2</f>
        <v>31.1.2002</v>
      </c>
      <c r="H2" s="1">
        <f>C2/D2</f>
        <v>6.4516129032258061</v>
      </c>
      <c r="I2" s="1">
        <f>IF(C2&lt;100,70,IF(C2&gt;200,120,90))</f>
        <v>90</v>
      </c>
      <c r="J2" s="1">
        <f>dane_2!B$3</f>
        <v>0.99</v>
      </c>
      <c r="K2" s="5">
        <f>J2*C2+I2</f>
        <v>288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2">
        <v>37315</v>
      </c>
      <c r="B3" s="1">
        <v>2518</v>
      </c>
      <c r="C3" s="1">
        <f>B3-B2</f>
        <v>235</v>
      </c>
      <c r="D3" s="1">
        <f t="shared" ref="D3:D66" si="0">DAY(A3)</f>
        <v>28</v>
      </c>
      <c r="E3" s="1">
        <f t="shared" ref="E3:E66" si="1">MONTH(A3)</f>
        <v>2</v>
      </c>
      <c r="F3" s="1">
        <f t="shared" ref="F3:F66" si="2">YEAR(A3)</f>
        <v>2002</v>
      </c>
      <c r="G3" s="1" t="str">
        <f t="shared" ref="G3:G66" si="3">D3&amp;"."&amp;E3&amp;"."&amp;F3</f>
        <v>28.2.2002</v>
      </c>
      <c r="H3" s="1">
        <f t="shared" ref="H3:H66" si="4">C3/D3</f>
        <v>8.3928571428571423</v>
      </c>
      <c r="I3" s="1">
        <f t="shared" ref="I3:I66" si="5">IF(C3&lt;100,70,IF(C3&gt;200,120,90))</f>
        <v>120</v>
      </c>
      <c r="J3" s="1">
        <f>dane_2!B$3</f>
        <v>0.99</v>
      </c>
      <c r="K3" s="5">
        <f t="shared" ref="K3:K66" si="6">J3*C3+I3</f>
        <v>352.65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2">
        <v>37346</v>
      </c>
      <c r="B4" s="1">
        <v>2696</v>
      </c>
      <c r="C4" s="1">
        <f t="shared" ref="C4:C67" si="7">B4-B3</f>
        <v>178</v>
      </c>
      <c r="D4" s="1">
        <f t="shared" si="0"/>
        <v>31</v>
      </c>
      <c r="E4" s="1">
        <f t="shared" si="1"/>
        <v>3</v>
      </c>
      <c r="F4" s="1">
        <f t="shared" si="2"/>
        <v>2002</v>
      </c>
      <c r="G4" s="1" t="str">
        <f t="shared" si="3"/>
        <v>31.3.2002</v>
      </c>
      <c r="H4" s="1">
        <f t="shared" si="4"/>
        <v>5.741935483870968</v>
      </c>
      <c r="I4" s="1">
        <f t="shared" si="5"/>
        <v>90</v>
      </c>
      <c r="J4" s="1">
        <f>dane_2!B$3</f>
        <v>0.99</v>
      </c>
      <c r="K4" s="5">
        <f t="shared" si="6"/>
        <v>266.22000000000003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2">
        <v>37376</v>
      </c>
      <c r="B5" s="1">
        <v>2857</v>
      </c>
      <c r="C5" s="1">
        <f t="shared" si="7"/>
        <v>161</v>
      </c>
      <c r="D5" s="1">
        <f t="shared" si="0"/>
        <v>30</v>
      </c>
      <c r="E5" s="1">
        <f t="shared" si="1"/>
        <v>4</v>
      </c>
      <c r="F5" s="1">
        <f t="shared" si="2"/>
        <v>2002</v>
      </c>
      <c r="G5" s="1" t="str">
        <f t="shared" si="3"/>
        <v>30.4.2002</v>
      </c>
      <c r="H5" s="1">
        <f t="shared" si="4"/>
        <v>5.3666666666666663</v>
      </c>
      <c r="I5" s="1">
        <f t="shared" si="5"/>
        <v>90</v>
      </c>
      <c r="J5" s="1">
        <f>dane_2!B$3</f>
        <v>0.99</v>
      </c>
      <c r="K5" s="5">
        <f t="shared" si="6"/>
        <v>249.39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2">
        <v>37407</v>
      </c>
      <c r="B6" s="1">
        <v>2917</v>
      </c>
      <c r="C6" s="1">
        <f t="shared" si="7"/>
        <v>60</v>
      </c>
      <c r="D6" s="1">
        <f t="shared" si="0"/>
        <v>31</v>
      </c>
      <c r="E6" s="1">
        <f t="shared" si="1"/>
        <v>5</v>
      </c>
      <c r="F6" s="1">
        <f t="shared" si="2"/>
        <v>2002</v>
      </c>
      <c r="G6" s="1" t="str">
        <f t="shared" si="3"/>
        <v>31.5.2002</v>
      </c>
      <c r="H6" s="1">
        <f t="shared" si="4"/>
        <v>1.935483870967742</v>
      </c>
      <c r="I6" s="1">
        <f t="shared" si="5"/>
        <v>70</v>
      </c>
      <c r="J6" s="1">
        <f>dane_2!B$3</f>
        <v>0.99</v>
      </c>
      <c r="K6" s="5">
        <f t="shared" si="6"/>
        <v>129.4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">
        <v>37437</v>
      </c>
      <c r="B7" s="1">
        <v>2952</v>
      </c>
      <c r="C7" s="1">
        <f t="shared" si="7"/>
        <v>35</v>
      </c>
      <c r="D7" s="1">
        <f t="shared" si="0"/>
        <v>30</v>
      </c>
      <c r="E7" s="1">
        <f t="shared" si="1"/>
        <v>6</v>
      </c>
      <c r="F7" s="1">
        <f t="shared" si="2"/>
        <v>2002</v>
      </c>
      <c r="G7" s="1" t="str">
        <f t="shared" si="3"/>
        <v>30.6.2002</v>
      </c>
      <c r="H7" s="1">
        <f t="shared" si="4"/>
        <v>1.1666666666666667</v>
      </c>
      <c r="I7" s="1">
        <f t="shared" si="5"/>
        <v>70</v>
      </c>
      <c r="J7" s="1">
        <f>dane_2!B$3</f>
        <v>0.99</v>
      </c>
      <c r="K7" s="5">
        <f t="shared" si="6"/>
        <v>104.65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2">
        <v>37468</v>
      </c>
      <c r="B8" s="1">
        <v>2979</v>
      </c>
      <c r="C8" s="1">
        <f t="shared" si="7"/>
        <v>27</v>
      </c>
      <c r="D8" s="1">
        <f t="shared" si="0"/>
        <v>31</v>
      </c>
      <c r="E8" s="1">
        <f t="shared" si="1"/>
        <v>7</v>
      </c>
      <c r="F8" s="1">
        <f t="shared" si="2"/>
        <v>2002</v>
      </c>
      <c r="G8" s="1" t="str">
        <f t="shared" si="3"/>
        <v>31.7.2002</v>
      </c>
      <c r="H8" s="1">
        <f t="shared" si="4"/>
        <v>0.87096774193548387</v>
      </c>
      <c r="I8" s="1">
        <f t="shared" si="5"/>
        <v>70</v>
      </c>
      <c r="J8" s="1">
        <f>dane_2!B$3</f>
        <v>0.99</v>
      </c>
      <c r="K8" s="5">
        <f t="shared" si="6"/>
        <v>96.73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2">
        <v>37499</v>
      </c>
      <c r="B9" s="1">
        <v>3009</v>
      </c>
      <c r="C9" s="1">
        <f t="shared" si="7"/>
        <v>30</v>
      </c>
      <c r="D9" s="1">
        <f t="shared" si="0"/>
        <v>31</v>
      </c>
      <c r="E9" s="1">
        <f t="shared" si="1"/>
        <v>8</v>
      </c>
      <c r="F9" s="1">
        <f t="shared" si="2"/>
        <v>2002</v>
      </c>
      <c r="G9" s="1" t="str">
        <f t="shared" si="3"/>
        <v>31.8.2002</v>
      </c>
      <c r="H9" s="1">
        <f t="shared" si="4"/>
        <v>0.967741935483871</v>
      </c>
      <c r="I9" s="1">
        <f t="shared" si="5"/>
        <v>70</v>
      </c>
      <c r="J9" s="1">
        <f>dane_2!B$3</f>
        <v>0.99</v>
      </c>
      <c r="K9" s="5">
        <f t="shared" si="6"/>
        <v>99.7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2">
        <v>37529</v>
      </c>
      <c r="B10" s="1">
        <v>3040</v>
      </c>
      <c r="C10" s="1">
        <f t="shared" si="7"/>
        <v>31</v>
      </c>
      <c r="D10" s="1">
        <f t="shared" si="0"/>
        <v>30</v>
      </c>
      <c r="E10" s="1">
        <f t="shared" si="1"/>
        <v>9</v>
      </c>
      <c r="F10" s="1">
        <f t="shared" si="2"/>
        <v>2002</v>
      </c>
      <c r="G10" s="1" t="str">
        <f t="shared" si="3"/>
        <v>30.9.2002</v>
      </c>
      <c r="H10" s="1">
        <f t="shared" si="4"/>
        <v>1.0333333333333334</v>
      </c>
      <c r="I10" s="1">
        <f t="shared" si="5"/>
        <v>70</v>
      </c>
      <c r="J10" s="1">
        <f>dane_2!B$3</f>
        <v>0.99</v>
      </c>
      <c r="K10" s="5">
        <f t="shared" si="6"/>
        <v>100.69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2">
        <v>37560</v>
      </c>
      <c r="B11" s="1">
        <v>3116</v>
      </c>
      <c r="C11" s="1">
        <f t="shared" si="7"/>
        <v>76</v>
      </c>
      <c r="D11" s="1">
        <f t="shared" si="0"/>
        <v>31</v>
      </c>
      <c r="E11" s="1">
        <f t="shared" si="1"/>
        <v>10</v>
      </c>
      <c r="F11" s="1">
        <f t="shared" si="2"/>
        <v>2002</v>
      </c>
      <c r="G11" s="1" t="str">
        <f t="shared" si="3"/>
        <v>31.10.2002</v>
      </c>
      <c r="H11" s="1">
        <f t="shared" si="4"/>
        <v>2.4516129032258065</v>
      </c>
      <c r="I11" s="1">
        <f t="shared" si="5"/>
        <v>70</v>
      </c>
      <c r="J11" s="1">
        <f>dane_2!B$3</f>
        <v>0.99</v>
      </c>
      <c r="K11" s="5">
        <f>J11*C11+I11</f>
        <v>145.24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2">
        <v>37590</v>
      </c>
      <c r="B12" s="1">
        <v>3222</v>
      </c>
      <c r="C12" s="1">
        <f t="shared" si="7"/>
        <v>106</v>
      </c>
      <c r="D12" s="1">
        <f t="shared" si="0"/>
        <v>30</v>
      </c>
      <c r="E12" s="1">
        <f t="shared" si="1"/>
        <v>11</v>
      </c>
      <c r="F12" s="1">
        <f t="shared" si="2"/>
        <v>2002</v>
      </c>
      <c r="G12" s="1" t="str">
        <f t="shared" si="3"/>
        <v>30.11.2002</v>
      </c>
      <c r="H12" s="1">
        <f t="shared" si="4"/>
        <v>3.5333333333333332</v>
      </c>
      <c r="I12" s="1">
        <f t="shared" si="5"/>
        <v>90</v>
      </c>
      <c r="J12" s="1">
        <f>dane_2!B$3</f>
        <v>0.99</v>
      </c>
      <c r="K12" s="5">
        <f t="shared" si="6"/>
        <v>194.94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2">
        <v>37621</v>
      </c>
      <c r="B13" s="1">
        <v>3393</v>
      </c>
      <c r="C13" s="1">
        <f t="shared" si="7"/>
        <v>171</v>
      </c>
      <c r="D13" s="1">
        <f t="shared" si="0"/>
        <v>31</v>
      </c>
      <c r="E13" s="1">
        <f t="shared" si="1"/>
        <v>12</v>
      </c>
      <c r="F13" s="1">
        <f t="shared" si="2"/>
        <v>2002</v>
      </c>
      <c r="G13" s="1" t="str">
        <f t="shared" si="3"/>
        <v>31.12.2002</v>
      </c>
      <c r="H13" s="1">
        <f t="shared" si="4"/>
        <v>5.5161290322580649</v>
      </c>
      <c r="I13" s="1">
        <f t="shared" si="5"/>
        <v>90</v>
      </c>
      <c r="J13" s="1">
        <f>dane_2!B$3</f>
        <v>0.99</v>
      </c>
      <c r="K13" s="5">
        <f t="shared" si="6"/>
        <v>259.28999999999996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">
        <v>37652</v>
      </c>
      <c r="B14" s="1">
        <v>3613</v>
      </c>
      <c r="C14" s="1">
        <f t="shared" si="7"/>
        <v>220</v>
      </c>
      <c r="D14" s="1">
        <f t="shared" si="0"/>
        <v>31</v>
      </c>
      <c r="E14" s="1">
        <f t="shared" si="1"/>
        <v>1</v>
      </c>
      <c r="F14" s="1">
        <f t="shared" si="2"/>
        <v>2003</v>
      </c>
      <c r="G14" s="1" t="str">
        <f t="shared" si="3"/>
        <v>31.1.2003</v>
      </c>
      <c r="H14" s="1">
        <f t="shared" si="4"/>
        <v>7.096774193548387</v>
      </c>
      <c r="I14" s="1">
        <f t="shared" si="5"/>
        <v>120</v>
      </c>
      <c r="J14" s="1">
        <f>dane_2!B$4</f>
        <v>0.99</v>
      </c>
      <c r="K14" s="5">
        <f t="shared" si="6"/>
        <v>337.8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2">
        <v>37680</v>
      </c>
      <c r="B15" s="1">
        <v>3891</v>
      </c>
      <c r="C15" s="1">
        <f t="shared" si="7"/>
        <v>278</v>
      </c>
      <c r="D15" s="1">
        <f t="shared" si="0"/>
        <v>28</v>
      </c>
      <c r="E15" s="1">
        <f t="shared" si="1"/>
        <v>2</v>
      </c>
      <c r="F15" s="1">
        <f t="shared" si="2"/>
        <v>2003</v>
      </c>
      <c r="G15" s="1" t="str">
        <f t="shared" si="3"/>
        <v>28.2.2003</v>
      </c>
      <c r="H15" s="1">
        <f t="shared" si="4"/>
        <v>9.9285714285714288</v>
      </c>
      <c r="I15" s="1">
        <f t="shared" si="5"/>
        <v>120</v>
      </c>
      <c r="J15" s="1">
        <f>dane_2!B$4</f>
        <v>0.99</v>
      </c>
      <c r="K15" s="5">
        <f t="shared" si="6"/>
        <v>395.21999999999997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">
        <v>37711</v>
      </c>
      <c r="B16" s="1">
        <v>4151</v>
      </c>
      <c r="C16" s="1">
        <f t="shared" si="7"/>
        <v>260</v>
      </c>
      <c r="D16" s="1">
        <f t="shared" si="0"/>
        <v>31</v>
      </c>
      <c r="E16" s="1">
        <f t="shared" si="1"/>
        <v>3</v>
      </c>
      <c r="F16" s="1">
        <f t="shared" si="2"/>
        <v>2003</v>
      </c>
      <c r="G16" s="1" t="str">
        <f t="shared" si="3"/>
        <v>31.3.2003</v>
      </c>
      <c r="H16" s="1">
        <f t="shared" si="4"/>
        <v>8.387096774193548</v>
      </c>
      <c r="I16" s="1">
        <f t="shared" si="5"/>
        <v>120</v>
      </c>
      <c r="J16" s="1">
        <f>dane_2!B$4</f>
        <v>0.99</v>
      </c>
      <c r="K16" s="5">
        <f t="shared" si="6"/>
        <v>377.4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2">
        <v>37741</v>
      </c>
      <c r="B17" s="1">
        <v>4401</v>
      </c>
      <c r="C17" s="1">
        <f t="shared" si="7"/>
        <v>250</v>
      </c>
      <c r="D17" s="1">
        <f t="shared" si="0"/>
        <v>30</v>
      </c>
      <c r="E17" s="1">
        <f t="shared" si="1"/>
        <v>4</v>
      </c>
      <c r="F17" s="1">
        <f t="shared" si="2"/>
        <v>2003</v>
      </c>
      <c r="G17" s="1" t="str">
        <f t="shared" si="3"/>
        <v>30.4.2003</v>
      </c>
      <c r="H17" s="1">
        <f t="shared" si="4"/>
        <v>8.3333333333333339</v>
      </c>
      <c r="I17" s="1">
        <f t="shared" si="5"/>
        <v>120</v>
      </c>
      <c r="J17" s="1">
        <f>dane_2!B$4</f>
        <v>0.99</v>
      </c>
      <c r="K17" s="5">
        <f t="shared" si="6"/>
        <v>367.5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2">
        <v>37772</v>
      </c>
      <c r="B18" s="1">
        <v>4553</v>
      </c>
      <c r="C18" s="1">
        <f t="shared" si="7"/>
        <v>152</v>
      </c>
      <c r="D18" s="1">
        <f t="shared" si="0"/>
        <v>31</v>
      </c>
      <c r="E18" s="1">
        <f t="shared" si="1"/>
        <v>5</v>
      </c>
      <c r="F18" s="1">
        <f t="shared" si="2"/>
        <v>2003</v>
      </c>
      <c r="G18" s="1" t="str">
        <f t="shared" si="3"/>
        <v>31.5.2003</v>
      </c>
      <c r="H18" s="1">
        <f t="shared" si="4"/>
        <v>4.903225806451613</v>
      </c>
      <c r="I18" s="1">
        <f t="shared" si="5"/>
        <v>90</v>
      </c>
      <c r="J18" s="1">
        <f>dane_2!B$4</f>
        <v>0.99</v>
      </c>
      <c r="K18" s="5">
        <f t="shared" si="6"/>
        <v>240.48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">
        <v>37802</v>
      </c>
      <c r="B19" s="1">
        <v>4639</v>
      </c>
      <c r="C19" s="1">
        <f t="shared" si="7"/>
        <v>86</v>
      </c>
      <c r="D19" s="1">
        <f t="shared" si="0"/>
        <v>30</v>
      </c>
      <c r="E19" s="1">
        <f t="shared" si="1"/>
        <v>6</v>
      </c>
      <c r="F19" s="1">
        <f t="shared" si="2"/>
        <v>2003</v>
      </c>
      <c r="G19" s="1" t="str">
        <f t="shared" si="3"/>
        <v>30.6.2003</v>
      </c>
      <c r="H19" s="1">
        <f t="shared" si="4"/>
        <v>2.8666666666666667</v>
      </c>
      <c r="I19" s="1">
        <f t="shared" si="5"/>
        <v>70</v>
      </c>
      <c r="J19" s="1">
        <f>dane_2!B$4</f>
        <v>0.99</v>
      </c>
      <c r="K19" s="5">
        <f t="shared" si="6"/>
        <v>155.13999999999999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2">
        <v>37833</v>
      </c>
      <c r="B20" s="1">
        <v>4654</v>
      </c>
      <c r="C20" s="1">
        <f t="shared" si="7"/>
        <v>15</v>
      </c>
      <c r="D20" s="1">
        <f t="shared" si="0"/>
        <v>31</v>
      </c>
      <c r="E20" s="1">
        <f t="shared" si="1"/>
        <v>7</v>
      </c>
      <c r="F20" s="1">
        <f t="shared" si="2"/>
        <v>2003</v>
      </c>
      <c r="G20" s="1" t="str">
        <f t="shared" si="3"/>
        <v>31.7.2003</v>
      </c>
      <c r="H20" s="1">
        <f t="shared" si="4"/>
        <v>0.4838709677419355</v>
      </c>
      <c r="I20" s="1">
        <f t="shared" si="5"/>
        <v>70</v>
      </c>
      <c r="J20" s="1">
        <f>dane_2!B$4</f>
        <v>0.99</v>
      </c>
      <c r="K20" s="5">
        <f t="shared" si="6"/>
        <v>84.85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2">
        <v>37864</v>
      </c>
      <c r="B21" s="1">
        <v>4669</v>
      </c>
      <c r="C21" s="1">
        <f t="shared" si="7"/>
        <v>15</v>
      </c>
      <c r="D21" s="1">
        <f t="shared" si="0"/>
        <v>31</v>
      </c>
      <c r="E21" s="1">
        <f t="shared" si="1"/>
        <v>8</v>
      </c>
      <c r="F21" s="1">
        <f t="shared" si="2"/>
        <v>2003</v>
      </c>
      <c r="G21" s="1" t="str">
        <f t="shared" si="3"/>
        <v>31.8.2003</v>
      </c>
      <c r="H21" s="1">
        <f t="shared" si="4"/>
        <v>0.4838709677419355</v>
      </c>
      <c r="I21" s="1">
        <f t="shared" si="5"/>
        <v>70</v>
      </c>
      <c r="J21" s="1">
        <f>dane_2!B$4</f>
        <v>0.99</v>
      </c>
      <c r="K21" s="5">
        <f t="shared" si="6"/>
        <v>84.85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2">
        <v>37894</v>
      </c>
      <c r="B22" s="1">
        <v>4819</v>
      </c>
      <c r="C22" s="1">
        <f t="shared" si="7"/>
        <v>150</v>
      </c>
      <c r="D22" s="1">
        <f t="shared" si="0"/>
        <v>30</v>
      </c>
      <c r="E22" s="1">
        <f t="shared" si="1"/>
        <v>9</v>
      </c>
      <c r="F22" s="1">
        <f t="shared" si="2"/>
        <v>2003</v>
      </c>
      <c r="G22" s="1" t="str">
        <f t="shared" si="3"/>
        <v>30.9.2003</v>
      </c>
      <c r="H22" s="1">
        <f t="shared" si="4"/>
        <v>5</v>
      </c>
      <c r="I22" s="1">
        <f t="shared" si="5"/>
        <v>90</v>
      </c>
      <c r="J22" s="1">
        <f>dane_2!B$4</f>
        <v>0.99</v>
      </c>
      <c r="K22" s="5">
        <f t="shared" si="6"/>
        <v>238.5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">
        <v>37925</v>
      </c>
      <c r="B23" s="1">
        <v>4976</v>
      </c>
      <c r="C23" s="1">
        <f t="shared" si="7"/>
        <v>157</v>
      </c>
      <c r="D23" s="1">
        <f t="shared" si="0"/>
        <v>31</v>
      </c>
      <c r="E23" s="1">
        <f t="shared" si="1"/>
        <v>10</v>
      </c>
      <c r="F23" s="1">
        <f t="shared" si="2"/>
        <v>2003</v>
      </c>
      <c r="G23" s="1" t="str">
        <f t="shared" si="3"/>
        <v>31.10.2003</v>
      </c>
      <c r="H23" s="1">
        <f t="shared" si="4"/>
        <v>5.064516129032258</v>
      </c>
      <c r="I23" s="1">
        <f t="shared" si="5"/>
        <v>90</v>
      </c>
      <c r="J23" s="1">
        <f>dane_2!B$4</f>
        <v>0.99</v>
      </c>
      <c r="K23" s="5">
        <f t="shared" si="6"/>
        <v>245.43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2">
        <v>37955</v>
      </c>
      <c r="B24" s="1">
        <v>5078</v>
      </c>
      <c r="C24" s="1">
        <f t="shared" si="7"/>
        <v>102</v>
      </c>
      <c r="D24" s="1">
        <f t="shared" si="0"/>
        <v>30</v>
      </c>
      <c r="E24" s="1">
        <f t="shared" si="1"/>
        <v>11</v>
      </c>
      <c r="F24" s="1">
        <f t="shared" si="2"/>
        <v>2003</v>
      </c>
      <c r="G24" s="1" t="str">
        <f t="shared" si="3"/>
        <v>30.11.2003</v>
      </c>
      <c r="H24" s="1">
        <f t="shared" si="4"/>
        <v>3.4</v>
      </c>
      <c r="I24" s="1">
        <f t="shared" si="5"/>
        <v>90</v>
      </c>
      <c r="J24" s="1">
        <f>dane_2!B$4</f>
        <v>0.99</v>
      </c>
      <c r="K24" s="5">
        <f t="shared" si="6"/>
        <v>190.98000000000002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2">
        <v>37986</v>
      </c>
      <c r="B25" s="1">
        <v>5260</v>
      </c>
      <c r="C25" s="1">
        <f t="shared" si="7"/>
        <v>182</v>
      </c>
      <c r="D25" s="1">
        <f t="shared" si="0"/>
        <v>31</v>
      </c>
      <c r="E25" s="1">
        <f t="shared" si="1"/>
        <v>12</v>
      </c>
      <c r="F25" s="1">
        <f t="shared" si="2"/>
        <v>2003</v>
      </c>
      <c r="G25" s="1" t="str">
        <f t="shared" si="3"/>
        <v>31.12.2003</v>
      </c>
      <c r="H25" s="1">
        <f t="shared" si="4"/>
        <v>5.870967741935484</v>
      </c>
      <c r="I25" s="1">
        <f t="shared" si="5"/>
        <v>90</v>
      </c>
      <c r="J25" s="1">
        <f>dane_2!B$4</f>
        <v>0.99</v>
      </c>
      <c r="K25" s="5">
        <f t="shared" si="6"/>
        <v>270.18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2">
        <v>38017</v>
      </c>
      <c r="B26" s="1">
        <v>5508</v>
      </c>
      <c r="C26" s="1">
        <f t="shared" si="7"/>
        <v>248</v>
      </c>
      <c r="D26" s="1">
        <f t="shared" si="0"/>
        <v>31</v>
      </c>
      <c r="E26" s="1">
        <f t="shared" si="1"/>
        <v>1</v>
      </c>
      <c r="F26" s="1">
        <f t="shared" si="2"/>
        <v>2004</v>
      </c>
      <c r="G26" s="1" t="str">
        <f t="shared" si="3"/>
        <v>31.1.2004</v>
      </c>
      <c r="H26" s="1">
        <f t="shared" si="4"/>
        <v>8</v>
      </c>
      <c r="I26" s="1">
        <f t="shared" si="5"/>
        <v>120</v>
      </c>
      <c r="J26" s="1">
        <f>dane_2!B$5</f>
        <v>0.98</v>
      </c>
      <c r="K26" s="5">
        <f t="shared" si="6"/>
        <v>363.03999999999996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2">
        <v>38045</v>
      </c>
      <c r="B27" s="1">
        <v>5754</v>
      </c>
      <c r="C27" s="1">
        <f t="shared" si="7"/>
        <v>246</v>
      </c>
      <c r="D27" s="1">
        <f t="shared" si="0"/>
        <v>28</v>
      </c>
      <c r="E27" s="1">
        <f t="shared" si="1"/>
        <v>2</v>
      </c>
      <c r="F27" s="1">
        <f t="shared" si="2"/>
        <v>2004</v>
      </c>
      <c r="G27" s="1" t="str">
        <f t="shared" si="3"/>
        <v>28.2.2004</v>
      </c>
      <c r="H27" s="1">
        <f t="shared" si="4"/>
        <v>8.7857142857142865</v>
      </c>
      <c r="I27" s="1">
        <f t="shared" si="5"/>
        <v>120</v>
      </c>
      <c r="J27" s="1">
        <f>dane_2!B$5</f>
        <v>0.98</v>
      </c>
      <c r="K27" s="5">
        <f t="shared" si="6"/>
        <v>361.08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2">
        <v>38077</v>
      </c>
      <c r="B28" s="1">
        <v>5945</v>
      </c>
      <c r="C28" s="1">
        <f t="shared" si="7"/>
        <v>191</v>
      </c>
      <c r="D28" s="1">
        <f t="shared" si="0"/>
        <v>31</v>
      </c>
      <c r="E28" s="1">
        <f t="shared" si="1"/>
        <v>3</v>
      </c>
      <c r="F28" s="1">
        <f t="shared" si="2"/>
        <v>2004</v>
      </c>
      <c r="G28" s="1" t="str">
        <f t="shared" si="3"/>
        <v>31.3.2004</v>
      </c>
      <c r="H28" s="1">
        <f t="shared" si="4"/>
        <v>6.161290322580645</v>
      </c>
      <c r="I28" s="1">
        <f t="shared" si="5"/>
        <v>90</v>
      </c>
      <c r="J28" s="1">
        <f>dane_2!B$5</f>
        <v>0.98</v>
      </c>
      <c r="K28" s="5">
        <f t="shared" si="6"/>
        <v>277.18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2">
        <v>38107</v>
      </c>
      <c r="B29" s="1">
        <v>6050</v>
      </c>
      <c r="C29" s="1">
        <f t="shared" si="7"/>
        <v>105</v>
      </c>
      <c r="D29" s="1">
        <f t="shared" si="0"/>
        <v>30</v>
      </c>
      <c r="E29" s="1">
        <f t="shared" si="1"/>
        <v>4</v>
      </c>
      <c r="F29" s="1">
        <f t="shared" si="2"/>
        <v>2004</v>
      </c>
      <c r="G29" s="1" t="str">
        <f t="shared" si="3"/>
        <v>30.4.2004</v>
      </c>
      <c r="H29" s="1">
        <f t="shared" si="4"/>
        <v>3.5</v>
      </c>
      <c r="I29" s="1">
        <f t="shared" si="5"/>
        <v>90</v>
      </c>
      <c r="J29" s="1">
        <f>dane_2!B$5</f>
        <v>0.98</v>
      </c>
      <c r="K29" s="5">
        <f t="shared" si="6"/>
        <v>192.89999999999998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2">
        <v>38138</v>
      </c>
      <c r="B30" s="1">
        <v>6146</v>
      </c>
      <c r="C30" s="1">
        <f t="shared" si="7"/>
        <v>96</v>
      </c>
      <c r="D30" s="1">
        <f t="shared" si="0"/>
        <v>31</v>
      </c>
      <c r="E30" s="1">
        <f t="shared" si="1"/>
        <v>5</v>
      </c>
      <c r="F30" s="1">
        <f t="shared" si="2"/>
        <v>2004</v>
      </c>
      <c r="G30" s="1" t="str">
        <f t="shared" si="3"/>
        <v>31.5.2004</v>
      </c>
      <c r="H30" s="1">
        <f t="shared" si="4"/>
        <v>3.096774193548387</v>
      </c>
      <c r="I30" s="1">
        <f t="shared" si="5"/>
        <v>70</v>
      </c>
      <c r="J30" s="1">
        <f>dane_2!B$5</f>
        <v>0.98</v>
      </c>
      <c r="K30" s="5">
        <f t="shared" si="6"/>
        <v>164.07999999999998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2">
        <v>38168</v>
      </c>
      <c r="B31" s="1">
        <v>6173</v>
      </c>
      <c r="C31" s="1">
        <f t="shared" si="7"/>
        <v>27</v>
      </c>
      <c r="D31" s="1">
        <f t="shared" si="0"/>
        <v>30</v>
      </c>
      <c r="E31" s="1">
        <f t="shared" si="1"/>
        <v>6</v>
      </c>
      <c r="F31" s="1">
        <f t="shared" si="2"/>
        <v>2004</v>
      </c>
      <c r="G31" s="1" t="str">
        <f t="shared" si="3"/>
        <v>30.6.2004</v>
      </c>
      <c r="H31" s="1">
        <f t="shared" si="4"/>
        <v>0.9</v>
      </c>
      <c r="I31" s="1">
        <f t="shared" si="5"/>
        <v>70</v>
      </c>
      <c r="J31" s="1">
        <f>dane_2!B$5</f>
        <v>0.98</v>
      </c>
      <c r="K31" s="5">
        <f t="shared" si="6"/>
        <v>96.460000000000008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2">
        <v>38199</v>
      </c>
      <c r="B32" s="1">
        <v>6183</v>
      </c>
      <c r="C32" s="1">
        <f t="shared" si="7"/>
        <v>10</v>
      </c>
      <c r="D32" s="1">
        <f t="shared" si="0"/>
        <v>31</v>
      </c>
      <c r="E32" s="1">
        <f t="shared" si="1"/>
        <v>7</v>
      </c>
      <c r="F32" s="1">
        <f t="shared" si="2"/>
        <v>2004</v>
      </c>
      <c r="G32" s="1" t="str">
        <f t="shared" si="3"/>
        <v>31.7.2004</v>
      </c>
      <c r="H32" s="1">
        <f t="shared" si="4"/>
        <v>0.32258064516129031</v>
      </c>
      <c r="I32" s="1">
        <f t="shared" si="5"/>
        <v>70</v>
      </c>
      <c r="J32" s="1">
        <f>dane_2!B$5</f>
        <v>0.98</v>
      </c>
      <c r="K32" s="5">
        <f t="shared" si="6"/>
        <v>79.8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2">
        <v>38230</v>
      </c>
      <c r="B33" s="1">
        <v>6195</v>
      </c>
      <c r="C33" s="1">
        <f t="shared" si="7"/>
        <v>12</v>
      </c>
      <c r="D33" s="1">
        <f t="shared" si="0"/>
        <v>31</v>
      </c>
      <c r="E33" s="1">
        <f t="shared" si="1"/>
        <v>8</v>
      </c>
      <c r="F33" s="1">
        <f t="shared" si="2"/>
        <v>2004</v>
      </c>
      <c r="G33" s="1" t="str">
        <f t="shared" si="3"/>
        <v>31.8.2004</v>
      </c>
      <c r="H33" s="1">
        <f t="shared" si="4"/>
        <v>0.38709677419354838</v>
      </c>
      <c r="I33" s="1">
        <f t="shared" si="5"/>
        <v>70</v>
      </c>
      <c r="J33" s="1">
        <f>dane_2!B$5</f>
        <v>0.98</v>
      </c>
      <c r="K33" s="5">
        <f t="shared" si="6"/>
        <v>81.760000000000005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2">
        <v>38260</v>
      </c>
      <c r="B34" s="1">
        <v>6304</v>
      </c>
      <c r="C34" s="1">
        <f t="shared" si="7"/>
        <v>109</v>
      </c>
      <c r="D34" s="1">
        <f t="shared" si="0"/>
        <v>30</v>
      </c>
      <c r="E34" s="1">
        <f t="shared" si="1"/>
        <v>9</v>
      </c>
      <c r="F34" s="1">
        <f t="shared" si="2"/>
        <v>2004</v>
      </c>
      <c r="G34" s="1" t="str">
        <f t="shared" si="3"/>
        <v>30.9.2004</v>
      </c>
      <c r="H34" s="1">
        <f t="shared" si="4"/>
        <v>3.6333333333333333</v>
      </c>
      <c r="I34" s="1">
        <f t="shared" si="5"/>
        <v>90</v>
      </c>
      <c r="J34" s="1">
        <f>dane_2!B$5</f>
        <v>0.98</v>
      </c>
      <c r="K34" s="5">
        <f t="shared" si="6"/>
        <v>196.82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2">
        <v>38291</v>
      </c>
      <c r="B35" s="1">
        <v>6459</v>
      </c>
      <c r="C35" s="1">
        <f t="shared" si="7"/>
        <v>155</v>
      </c>
      <c r="D35" s="1">
        <f t="shared" si="0"/>
        <v>31</v>
      </c>
      <c r="E35" s="1">
        <f t="shared" si="1"/>
        <v>10</v>
      </c>
      <c r="F35" s="1">
        <f t="shared" si="2"/>
        <v>2004</v>
      </c>
      <c r="G35" s="1" t="str">
        <f t="shared" si="3"/>
        <v>31.10.2004</v>
      </c>
      <c r="H35" s="1">
        <f t="shared" si="4"/>
        <v>5</v>
      </c>
      <c r="I35" s="1">
        <f t="shared" si="5"/>
        <v>90</v>
      </c>
      <c r="J35" s="1">
        <f>dane_2!B$5</f>
        <v>0.98</v>
      </c>
      <c r="K35" s="5">
        <f t="shared" si="6"/>
        <v>241.9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2">
        <v>38321</v>
      </c>
      <c r="B36" s="1">
        <v>6737</v>
      </c>
      <c r="C36" s="1">
        <f t="shared" si="7"/>
        <v>278</v>
      </c>
      <c r="D36" s="1">
        <f t="shared" si="0"/>
        <v>30</v>
      </c>
      <c r="E36" s="1">
        <f t="shared" si="1"/>
        <v>11</v>
      </c>
      <c r="F36" s="1">
        <f t="shared" si="2"/>
        <v>2004</v>
      </c>
      <c r="G36" s="1" t="str">
        <f t="shared" si="3"/>
        <v>30.11.2004</v>
      </c>
      <c r="H36" s="1">
        <f t="shared" si="4"/>
        <v>9.2666666666666675</v>
      </c>
      <c r="I36" s="1">
        <f t="shared" si="5"/>
        <v>120</v>
      </c>
      <c r="J36" s="1">
        <f>dane_2!B$5</f>
        <v>0.98</v>
      </c>
      <c r="K36" s="5">
        <f t="shared" si="6"/>
        <v>392.44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2">
        <v>38352</v>
      </c>
      <c r="B37" s="1">
        <v>6997</v>
      </c>
      <c r="C37" s="1">
        <f t="shared" si="7"/>
        <v>260</v>
      </c>
      <c r="D37" s="1">
        <f t="shared" si="0"/>
        <v>31</v>
      </c>
      <c r="E37" s="1">
        <f t="shared" si="1"/>
        <v>12</v>
      </c>
      <c r="F37" s="1">
        <f t="shared" si="2"/>
        <v>2004</v>
      </c>
      <c r="G37" s="1" t="str">
        <f t="shared" si="3"/>
        <v>31.12.2004</v>
      </c>
      <c r="H37" s="1">
        <f t="shared" si="4"/>
        <v>8.387096774193548</v>
      </c>
      <c r="I37" s="1">
        <f t="shared" si="5"/>
        <v>120</v>
      </c>
      <c r="J37" s="1">
        <f>dane_2!B$5</f>
        <v>0.98</v>
      </c>
      <c r="K37" s="5">
        <f t="shared" si="6"/>
        <v>374.79999999999995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2">
        <v>38383</v>
      </c>
      <c r="B38" s="1">
        <v>7247</v>
      </c>
      <c r="C38" s="1">
        <f t="shared" si="7"/>
        <v>250</v>
      </c>
      <c r="D38" s="1">
        <f t="shared" si="0"/>
        <v>31</v>
      </c>
      <c r="E38" s="1">
        <f t="shared" si="1"/>
        <v>1</v>
      </c>
      <c r="F38" s="1">
        <f t="shared" si="2"/>
        <v>2005</v>
      </c>
      <c r="G38" s="1" t="str">
        <f t="shared" si="3"/>
        <v>31.1.2005</v>
      </c>
      <c r="H38" s="1">
        <f t="shared" si="4"/>
        <v>8.064516129032258</v>
      </c>
      <c r="I38" s="1">
        <f t="shared" si="5"/>
        <v>120</v>
      </c>
      <c r="J38" s="1">
        <f>dane_2!B$6</f>
        <v>1.02</v>
      </c>
      <c r="K38" s="5">
        <f t="shared" si="6"/>
        <v>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2">
        <v>38411</v>
      </c>
      <c r="B39" s="1">
        <v>7399</v>
      </c>
      <c r="C39" s="1">
        <f t="shared" si="7"/>
        <v>152</v>
      </c>
      <c r="D39" s="1">
        <f t="shared" si="0"/>
        <v>28</v>
      </c>
      <c r="E39" s="1">
        <f t="shared" si="1"/>
        <v>2</v>
      </c>
      <c r="F39" s="1">
        <f t="shared" si="2"/>
        <v>2005</v>
      </c>
      <c r="G39" s="1" t="str">
        <f t="shared" si="3"/>
        <v>28.2.2005</v>
      </c>
      <c r="H39" s="1">
        <f t="shared" si="4"/>
        <v>5.4285714285714288</v>
      </c>
      <c r="I39" s="1">
        <f t="shared" si="5"/>
        <v>90</v>
      </c>
      <c r="J39" s="1">
        <f>dane_2!B$6</f>
        <v>1.02</v>
      </c>
      <c r="K39" s="5">
        <f t="shared" si="6"/>
        <v>245.04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2">
        <v>38442</v>
      </c>
      <c r="B40" s="1">
        <v>7584</v>
      </c>
      <c r="C40" s="1">
        <f t="shared" si="7"/>
        <v>185</v>
      </c>
      <c r="D40" s="1">
        <f t="shared" si="0"/>
        <v>31</v>
      </c>
      <c r="E40" s="1">
        <f t="shared" si="1"/>
        <v>3</v>
      </c>
      <c r="F40" s="1">
        <f t="shared" si="2"/>
        <v>2005</v>
      </c>
      <c r="G40" s="1" t="str">
        <f t="shared" si="3"/>
        <v>31.3.2005</v>
      </c>
      <c r="H40" s="1">
        <f t="shared" si="4"/>
        <v>5.967741935483871</v>
      </c>
      <c r="I40" s="1">
        <f t="shared" si="5"/>
        <v>90</v>
      </c>
      <c r="J40" s="1">
        <f>dane_2!B$6</f>
        <v>1.02</v>
      </c>
      <c r="K40" s="5">
        <f t="shared" si="6"/>
        <v>278.70000000000005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2">
        <v>38472</v>
      </c>
      <c r="B41" s="1">
        <v>7745</v>
      </c>
      <c r="C41" s="1">
        <f t="shared" si="7"/>
        <v>161</v>
      </c>
      <c r="D41" s="1">
        <f t="shared" si="0"/>
        <v>30</v>
      </c>
      <c r="E41" s="1">
        <f t="shared" si="1"/>
        <v>4</v>
      </c>
      <c r="F41" s="1">
        <f t="shared" si="2"/>
        <v>2005</v>
      </c>
      <c r="G41" s="1" t="str">
        <f t="shared" si="3"/>
        <v>30.4.2005</v>
      </c>
      <c r="H41" s="1">
        <f t="shared" si="4"/>
        <v>5.3666666666666663</v>
      </c>
      <c r="I41" s="1">
        <f t="shared" si="5"/>
        <v>90</v>
      </c>
      <c r="J41" s="1">
        <f>dane_2!B$6</f>
        <v>1.02</v>
      </c>
      <c r="K41" s="5">
        <f t="shared" si="6"/>
        <v>254.22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2">
        <v>38503</v>
      </c>
      <c r="B42" s="1">
        <v>7935</v>
      </c>
      <c r="C42" s="1">
        <f t="shared" si="7"/>
        <v>190</v>
      </c>
      <c r="D42" s="1">
        <f t="shared" si="0"/>
        <v>31</v>
      </c>
      <c r="E42" s="1">
        <f t="shared" si="1"/>
        <v>5</v>
      </c>
      <c r="F42" s="1">
        <f t="shared" si="2"/>
        <v>2005</v>
      </c>
      <c r="G42" s="1" t="str">
        <f t="shared" si="3"/>
        <v>31.5.2005</v>
      </c>
      <c r="H42" s="1">
        <f t="shared" si="4"/>
        <v>6.129032258064516</v>
      </c>
      <c r="I42" s="1">
        <f t="shared" si="5"/>
        <v>90</v>
      </c>
      <c r="J42" s="1">
        <f>dane_2!B$6</f>
        <v>1.02</v>
      </c>
      <c r="K42" s="5">
        <f t="shared" si="6"/>
        <v>283.8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2">
        <v>38533</v>
      </c>
      <c r="B43" s="1">
        <v>8043</v>
      </c>
      <c r="C43" s="1">
        <f t="shared" si="7"/>
        <v>108</v>
      </c>
      <c r="D43" s="1">
        <f t="shared" si="0"/>
        <v>30</v>
      </c>
      <c r="E43" s="1">
        <f t="shared" si="1"/>
        <v>6</v>
      </c>
      <c r="F43" s="1">
        <f t="shared" si="2"/>
        <v>2005</v>
      </c>
      <c r="G43" s="1" t="str">
        <f t="shared" si="3"/>
        <v>30.6.2005</v>
      </c>
      <c r="H43" s="1">
        <f t="shared" si="4"/>
        <v>3.6</v>
      </c>
      <c r="I43" s="1">
        <f t="shared" si="5"/>
        <v>90</v>
      </c>
      <c r="J43" s="1">
        <f>dane_2!B$6</f>
        <v>1.02</v>
      </c>
      <c r="K43" s="5">
        <f t="shared" si="6"/>
        <v>200.16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2">
        <v>38564</v>
      </c>
      <c r="B44" s="1">
        <v>8062</v>
      </c>
      <c r="C44" s="1">
        <f t="shared" si="7"/>
        <v>19</v>
      </c>
      <c r="D44" s="1">
        <f t="shared" si="0"/>
        <v>31</v>
      </c>
      <c r="E44" s="1">
        <f t="shared" si="1"/>
        <v>7</v>
      </c>
      <c r="F44" s="1">
        <f t="shared" si="2"/>
        <v>2005</v>
      </c>
      <c r="G44" s="1" t="str">
        <f t="shared" si="3"/>
        <v>31.7.2005</v>
      </c>
      <c r="H44" s="1">
        <f t="shared" si="4"/>
        <v>0.61290322580645162</v>
      </c>
      <c r="I44" s="1">
        <f t="shared" si="5"/>
        <v>70</v>
      </c>
      <c r="J44" s="1">
        <f>dane_2!B$6</f>
        <v>1.02</v>
      </c>
      <c r="K44" s="5">
        <f t="shared" si="6"/>
        <v>89.38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2">
        <v>38595</v>
      </c>
      <c r="B45" s="1">
        <v>8081</v>
      </c>
      <c r="C45" s="1">
        <f t="shared" si="7"/>
        <v>19</v>
      </c>
      <c r="D45" s="1">
        <f t="shared" si="0"/>
        <v>31</v>
      </c>
      <c r="E45" s="1">
        <f t="shared" si="1"/>
        <v>8</v>
      </c>
      <c r="F45" s="1">
        <f t="shared" si="2"/>
        <v>2005</v>
      </c>
      <c r="G45" s="1" t="str">
        <f t="shared" si="3"/>
        <v>31.8.2005</v>
      </c>
      <c r="H45" s="1">
        <f t="shared" si="4"/>
        <v>0.61290322580645162</v>
      </c>
      <c r="I45" s="1">
        <f t="shared" si="5"/>
        <v>70</v>
      </c>
      <c r="J45" s="1">
        <f>dane_2!B$6</f>
        <v>1.02</v>
      </c>
      <c r="K45" s="5">
        <f t="shared" si="6"/>
        <v>89.38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2">
        <v>38625</v>
      </c>
      <c r="B46" s="1">
        <v>8269</v>
      </c>
      <c r="C46" s="1">
        <f t="shared" si="7"/>
        <v>188</v>
      </c>
      <c r="D46" s="1">
        <f t="shared" si="0"/>
        <v>30</v>
      </c>
      <c r="E46" s="1">
        <f t="shared" si="1"/>
        <v>9</v>
      </c>
      <c r="F46" s="1">
        <f t="shared" si="2"/>
        <v>2005</v>
      </c>
      <c r="G46" s="1" t="str">
        <f t="shared" si="3"/>
        <v>30.9.2005</v>
      </c>
      <c r="H46" s="1">
        <f t="shared" si="4"/>
        <v>6.2666666666666666</v>
      </c>
      <c r="I46" s="1">
        <f t="shared" si="5"/>
        <v>90</v>
      </c>
      <c r="J46" s="1">
        <f>dane_2!B$6</f>
        <v>1.02</v>
      </c>
      <c r="K46" s="5">
        <f t="shared" si="6"/>
        <v>281.76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2">
        <v>38656</v>
      </c>
      <c r="B47" s="1">
        <v>8465</v>
      </c>
      <c r="C47" s="1">
        <f t="shared" si="7"/>
        <v>196</v>
      </c>
      <c r="D47" s="1">
        <f t="shared" si="0"/>
        <v>31</v>
      </c>
      <c r="E47" s="1">
        <f t="shared" si="1"/>
        <v>10</v>
      </c>
      <c r="F47" s="1">
        <f t="shared" si="2"/>
        <v>2005</v>
      </c>
      <c r="G47" s="1" t="str">
        <f t="shared" si="3"/>
        <v>31.10.2005</v>
      </c>
      <c r="H47" s="1">
        <f t="shared" si="4"/>
        <v>6.32258064516129</v>
      </c>
      <c r="I47" s="1">
        <f t="shared" si="5"/>
        <v>90</v>
      </c>
      <c r="J47" s="1">
        <f>dane_2!B$6</f>
        <v>1.02</v>
      </c>
      <c r="K47" s="5">
        <f t="shared" si="6"/>
        <v>289.92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2">
        <v>38686</v>
      </c>
      <c r="B48" s="1">
        <v>8592</v>
      </c>
      <c r="C48" s="1">
        <f t="shared" si="7"/>
        <v>127</v>
      </c>
      <c r="D48" s="1">
        <f t="shared" si="0"/>
        <v>30</v>
      </c>
      <c r="E48" s="1">
        <f t="shared" si="1"/>
        <v>11</v>
      </c>
      <c r="F48" s="1">
        <f t="shared" si="2"/>
        <v>2005</v>
      </c>
      <c r="G48" s="1" t="str">
        <f t="shared" si="3"/>
        <v>30.11.2005</v>
      </c>
      <c r="H48" s="1">
        <f t="shared" si="4"/>
        <v>4.2333333333333334</v>
      </c>
      <c r="I48" s="1">
        <f t="shared" si="5"/>
        <v>90</v>
      </c>
      <c r="J48" s="1">
        <f>dane_2!B$6</f>
        <v>1.02</v>
      </c>
      <c r="K48" s="5">
        <f t="shared" si="6"/>
        <v>219.54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2">
        <v>38717</v>
      </c>
      <c r="B49" s="1">
        <v>8819</v>
      </c>
      <c r="C49" s="1">
        <f t="shared" si="7"/>
        <v>227</v>
      </c>
      <c r="D49" s="1">
        <f t="shared" si="0"/>
        <v>31</v>
      </c>
      <c r="E49" s="1">
        <f t="shared" si="1"/>
        <v>12</v>
      </c>
      <c r="F49" s="1">
        <f t="shared" si="2"/>
        <v>2005</v>
      </c>
      <c r="G49" s="1" t="str">
        <f t="shared" si="3"/>
        <v>31.12.2005</v>
      </c>
      <c r="H49" s="1">
        <f t="shared" si="4"/>
        <v>7.32258064516129</v>
      </c>
      <c r="I49" s="1">
        <f t="shared" si="5"/>
        <v>120</v>
      </c>
      <c r="J49" s="1">
        <f>dane_2!B$6</f>
        <v>1.02</v>
      </c>
      <c r="K49" s="5">
        <f t="shared" si="6"/>
        <v>351.53999999999996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2">
        <v>38748</v>
      </c>
      <c r="B50" s="1">
        <v>9129</v>
      </c>
      <c r="C50" s="1">
        <f t="shared" si="7"/>
        <v>310</v>
      </c>
      <c r="D50" s="1">
        <f t="shared" si="0"/>
        <v>31</v>
      </c>
      <c r="E50" s="1">
        <f t="shared" si="1"/>
        <v>1</v>
      </c>
      <c r="F50" s="1">
        <f t="shared" si="2"/>
        <v>2006</v>
      </c>
      <c r="G50" s="1" t="str">
        <f t="shared" si="3"/>
        <v>31.1.2006</v>
      </c>
      <c r="H50" s="1">
        <f t="shared" si="4"/>
        <v>10</v>
      </c>
      <c r="I50" s="1">
        <f t="shared" si="5"/>
        <v>120</v>
      </c>
      <c r="J50" s="1">
        <f>dane_2!B$7</f>
        <v>1.02</v>
      </c>
      <c r="K50" s="5">
        <f t="shared" si="6"/>
        <v>436.2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2">
        <v>38776</v>
      </c>
      <c r="B51" s="1">
        <v>9424</v>
      </c>
      <c r="C51" s="1">
        <f t="shared" si="7"/>
        <v>295</v>
      </c>
      <c r="D51" s="1">
        <f t="shared" si="0"/>
        <v>28</v>
      </c>
      <c r="E51" s="1">
        <f t="shared" si="1"/>
        <v>2</v>
      </c>
      <c r="F51" s="1">
        <f t="shared" si="2"/>
        <v>2006</v>
      </c>
      <c r="G51" s="1" t="str">
        <f t="shared" si="3"/>
        <v>28.2.2006</v>
      </c>
      <c r="H51" s="1">
        <f t="shared" si="4"/>
        <v>10.535714285714286</v>
      </c>
      <c r="I51" s="1">
        <f t="shared" si="5"/>
        <v>120</v>
      </c>
      <c r="J51" s="1">
        <f>dane_2!B$7</f>
        <v>1.02</v>
      </c>
      <c r="K51" s="5">
        <f t="shared" si="6"/>
        <v>420.9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2">
        <v>38807</v>
      </c>
      <c r="B52" s="1">
        <v>9662</v>
      </c>
      <c r="C52" s="1">
        <f t="shared" si="7"/>
        <v>238</v>
      </c>
      <c r="D52" s="1">
        <f t="shared" si="0"/>
        <v>31</v>
      </c>
      <c r="E52" s="1">
        <f t="shared" si="1"/>
        <v>3</v>
      </c>
      <c r="F52" s="1">
        <f t="shared" si="2"/>
        <v>2006</v>
      </c>
      <c r="G52" s="1" t="str">
        <f t="shared" si="3"/>
        <v>31.3.2006</v>
      </c>
      <c r="H52" s="1">
        <f t="shared" si="4"/>
        <v>7.67741935483871</v>
      </c>
      <c r="I52" s="1">
        <f t="shared" si="5"/>
        <v>120</v>
      </c>
      <c r="J52" s="1">
        <f>dane_2!B$7</f>
        <v>1.02</v>
      </c>
      <c r="K52" s="5">
        <f t="shared" si="6"/>
        <v>362.76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2">
        <v>38837</v>
      </c>
      <c r="B53" s="1">
        <v>9778</v>
      </c>
      <c r="C53" s="1">
        <f t="shared" si="7"/>
        <v>116</v>
      </c>
      <c r="D53" s="1">
        <f t="shared" si="0"/>
        <v>30</v>
      </c>
      <c r="E53" s="1">
        <f t="shared" si="1"/>
        <v>4</v>
      </c>
      <c r="F53" s="1">
        <f t="shared" si="2"/>
        <v>2006</v>
      </c>
      <c r="G53" s="1" t="str">
        <f t="shared" si="3"/>
        <v>30.4.2006</v>
      </c>
      <c r="H53" s="1">
        <f t="shared" si="4"/>
        <v>3.8666666666666667</v>
      </c>
      <c r="I53" s="1">
        <f t="shared" si="5"/>
        <v>90</v>
      </c>
      <c r="J53" s="1">
        <f>dane_2!B$7</f>
        <v>1.02</v>
      </c>
      <c r="K53" s="5">
        <f t="shared" si="6"/>
        <v>208.32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2">
        <v>38868</v>
      </c>
      <c r="B54" s="1">
        <v>9884</v>
      </c>
      <c r="C54" s="1">
        <f t="shared" si="7"/>
        <v>106</v>
      </c>
      <c r="D54" s="1">
        <f t="shared" si="0"/>
        <v>31</v>
      </c>
      <c r="E54" s="1">
        <f t="shared" si="1"/>
        <v>5</v>
      </c>
      <c r="F54" s="1">
        <f t="shared" si="2"/>
        <v>2006</v>
      </c>
      <c r="G54" s="1" t="str">
        <f t="shared" si="3"/>
        <v>31.5.2006</v>
      </c>
      <c r="H54" s="1">
        <f t="shared" si="4"/>
        <v>3.4193548387096775</v>
      </c>
      <c r="I54" s="1">
        <f t="shared" si="5"/>
        <v>90</v>
      </c>
      <c r="J54" s="1">
        <f>dane_2!B$7</f>
        <v>1.02</v>
      </c>
      <c r="K54" s="5">
        <f t="shared" si="6"/>
        <v>198.12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2">
        <v>38898</v>
      </c>
      <c r="B55" s="1">
        <v>9914</v>
      </c>
      <c r="C55" s="1">
        <f t="shared" si="7"/>
        <v>30</v>
      </c>
      <c r="D55" s="1">
        <f t="shared" si="0"/>
        <v>30</v>
      </c>
      <c r="E55" s="1">
        <f t="shared" si="1"/>
        <v>6</v>
      </c>
      <c r="F55" s="1">
        <f t="shared" si="2"/>
        <v>2006</v>
      </c>
      <c r="G55" s="1" t="str">
        <f t="shared" si="3"/>
        <v>30.6.2006</v>
      </c>
      <c r="H55" s="1">
        <f t="shared" si="4"/>
        <v>1</v>
      </c>
      <c r="I55" s="1">
        <f t="shared" si="5"/>
        <v>70</v>
      </c>
      <c r="J55" s="1">
        <f>dane_2!B$7</f>
        <v>1.02</v>
      </c>
      <c r="K55" s="5">
        <f t="shared" si="6"/>
        <v>100.6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2">
        <v>38929</v>
      </c>
      <c r="B56" s="1">
        <v>9925</v>
      </c>
      <c r="C56" s="1">
        <f t="shared" si="7"/>
        <v>11</v>
      </c>
      <c r="D56" s="1">
        <f t="shared" si="0"/>
        <v>31</v>
      </c>
      <c r="E56" s="1">
        <f t="shared" si="1"/>
        <v>7</v>
      </c>
      <c r="F56" s="1">
        <f t="shared" si="2"/>
        <v>2006</v>
      </c>
      <c r="G56" s="1" t="str">
        <f t="shared" si="3"/>
        <v>31.7.2006</v>
      </c>
      <c r="H56" s="1">
        <f t="shared" si="4"/>
        <v>0.35483870967741937</v>
      </c>
      <c r="I56" s="1">
        <f t="shared" si="5"/>
        <v>70</v>
      </c>
      <c r="J56" s="1">
        <f>dane_2!B$7</f>
        <v>1.02</v>
      </c>
      <c r="K56" s="5">
        <f t="shared" si="6"/>
        <v>81.22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2">
        <v>38960</v>
      </c>
      <c r="B57" s="1">
        <v>9938</v>
      </c>
      <c r="C57" s="1">
        <f t="shared" si="7"/>
        <v>13</v>
      </c>
      <c r="D57" s="1">
        <f t="shared" si="0"/>
        <v>31</v>
      </c>
      <c r="E57" s="1">
        <f t="shared" si="1"/>
        <v>8</v>
      </c>
      <c r="F57" s="1">
        <f t="shared" si="2"/>
        <v>2006</v>
      </c>
      <c r="G57" s="1" t="str">
        <f t="shared" si="3"/>
        <v>31.8.2006</v>
      </c>
      <c r="H57" s="1">
        <f t="shared" si="4"/>
        <v>0.41935483870967744</v>
      </c>
      <c r="I57" s="1">
        <f t="shared" si="5"/>
        <v>70</v>
      </c>
      <c r="J57" s="1">
        <f>dane_2!B$7</f>
        <v>1.02</v>
      </c>
      <c r="K57" s="5">
        <f t="shared" si="6"/>
        <v>83.26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2">
        <v>38990</v>
      </c>
      <c r="B58" s="1">
        <v>10059</v>
      </c>
      <c r="C58" s="1">
        <f t="shared" si="7"/>
        <v>121</v>
      </c>
      <c r="D58" s="1">
        <f t="shared" si="0"/>
        <v>30</v>
      </c>
      <c r="E58" s="1">
        <f t="shared" si="1"/>
        <v>9</v>
      </c>
      <c r="F58" s="1">
        <f t="shared" si="2"/>
        <v>2006</v>
      </c>
      <c r="G58" s="1" t="str">
        <f t="shared" si="3"/>
        <v>30.9.2006</v>
      </c>
      <c r="H58" s="1">
        <f t="shared" si="4"/>
        <v>4.0333333333333332</v>
      </c>
      <c r="I58" s="1">
        <f t="shared" si="5"/>
        <v>90</v>
      </c>
      <c r="J58" s="1">
        <f>dane_2!B$7</f>
        <v>1.02</v>
      </c>
      <c r="K58" s="5">
        <f t="shared" si="6"/>
        <v>213.42000000000002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2">
        <v>39021</v>
      </c>
      <c r="B59" s="1">
        <v>10211</v>
      </c>
      <c r="C59" s="1">
        <f t="shared" si="7"/>
        <v>152</v>
      </c>
      <c r="D59" s="1">
        <f t="shared" si="0"/>
        <v>31</v>
      </c>
      <c r="E59" s="1">
        <f t="shared" si="1"/>
        <v>10</v>
      </c>
      <c r="F59" s="1">
        <f t="shared" si="2"/>
        <v>2006</v>
      </c>
      <c r="G59" s="1" t="str">
        <f t="shared" si="3"/>
        <v>31.10.2006</v>
      </c>
      <c r="H59" s="1">
        <f t="shared" si="4"/>
        <v>4.903225806451613</v>
      </c>
      <c r="I59" s="1">
        <f t="shared" si="5"/>
        <v>90</v>
      </c>
      <c r="J59" s="1">
        <f>dane_2!B$7</f>
        <v>1.02</v>
      </c>
      <c r="K59" s="5">
        <f t="shared" si="6"/>
        <v>245.04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2">
        <v>39051</v>
      </c>
      <c r="B60" s="1">
        <v>10486</v>
      </c>
      <c r="C60" s="1">
        <f t="shared" si="7"/>
        <v>275</v>
      </c>
      <c r="D60" s="1">
        <f t="shared" si="0"/>
        <v>30</v>
      </c>
      <c r="E60" s="1">
        <f t="shared" si="1"/>
        <v>11</v>
      </c>
      <c r="F60" s="1">
        <f t="shared" si="2"/>
        <v>2006</v>
      </c>
      <c r="G60" s="1" t="str">
        <f t="shared" si="3"/>
        <v>30.11.2006</v>
      </c>
      <c r="H60" s="1">
        <f t="shared" si="4"/>
        <v>9.1666666666666661</v>
      </c>
      <c r="I60" s="1">
        <f t="shared" si="5"/>
        <v>120</v>
      </c>
      <c r="J60" s="1">
        <f>dane_2!B$7</f>
        <v>1.02</v>
      </c>
      <c r="K60" s="5">
        <f t="shared" si="6"/>
        <v>400.5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2">
        <v>39082</v>
      </c>
      <c r="B61" s="1">
        <v>10742</v>
      </c>
      <c r="C61" s="1">
        <f t="shared" si="7"/>
        <v>256</v>
      </c>
      <c r="D61" s="1">
        <f t="shared" si="0"/>
        <v>31</v>
      </c>
      <c r="E61" s="1">
        <f t="shared" si="1"/>
        <v>12</v>
      </c>
      <c r="F61" s="1">
        <f t="shared" si="2"/>
        <v>2006</v>
      </c>
      <c r="G61" s="1" t="str">
        <f t="shared" si="3"/>
        <v>31.12.2006</v>
      </c>
      <c r="H61" s="1">
        <f t="shared" si="4"/>
        <v>8.258064516129032</v>
      </c>
      <c r="I61" s="1">
        <f t="shared" si="5"/>
        <v>120</v>
      </c>
      <c r="J61" s="1">
        <f>dane_2!B$7</f>
        <v>1.02</v>
      </c>
      <c r="K61" s="5">
        <f t="shared" si="6"/>
        <v>381.12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2">
        <v>39113</v>
      </c>
      <c r="B62" s="1">
        <v>10988</v>
      </c>
      <c r="C62" s="1">
        <f t="shared" si="7"/>
        <v>246</v>
      </c>
      <c r="D62" s="1">
        <f t="shared" si="0"/>
        <v>31</v>
      </c>
      <c r="E62" s="1">
        <f t="shared" si="1"/>
        <v>1</v>
      </c>
      <c r="F62" s="1">
        <f t="shared" si="2"/>
        <v>2007</v>
      </c>
      <c r="G62" s="1" t="str">
        <f t="shared" si="3"/>
        <v>31.1.2007</v>
      </c>
      <c r="H62" s="1">
        <f t="shared" si="4"/>
        <v>7.935483870967742</v>
      </c>
      <c r="I62" s="1">
        <f t="shared" si="5"/>
        <v>120</v>
      </c>
      <c r="J62" s="1">
        <f>dane_2!B$8</f>
        <v>1.04</v>
      </c>
      <c r="K62" s="5">
        <f t="shared" si="6"/>
        <v>375.84000000000003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2">
        <v>39141</v>
      </c>
      <c r="B63" s="1">
        <v>11138</v>
      </c>
      <c r="C63" s="1">
        <f t="shared" si="7"/>
        <v>150</v>
      </c>
      <c r="D63" s="1">
        <f t="shared" si="0"/>
        <v>28</v>
      </c>
      <c r="E63" s="1">
        <f t="shared" si="1"/>
        <v>2</v>
      </c>
      <c r="F63" s="1">
        <f t="shared" si="2"/>
        <v>2007</v>
      </c>
      <c r="G63" s="1" t="str">
        <f t="shared" si="3"/>
        <v>28.2.2007</v>
      </c>
      <c r="H63" s="1">
        <f t="shared" si="4"/>
        <v>5.3571428571428568</v>
      </c>
      <c r="I63" s="1">
        <f t="shared" si="5"/>
        <v>90</v>
      </c>
      <c r="J63" s="1">
        <f>dane_2!B$8</f>
        <v>1.04</v>
      </c>
      <c r="K63" s="5">
        <f t="shared" si="6"/>
        <v>246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2">
        <v>39172</v>
      </c>
      <c r="B64" s="1">
        <v>11321</v>
      </c>
      <c r="C64" s="1">
        <f t="shared" si="7"/>
        <v>183</v>
      </c>
      <c r="D64" s="1">
        <f t="shared" si="0"/>
        <v>31</v>
      </c>
      <c r="E64" s="1">
        <f t="shared" si="1"/>
        <v>3</v>
      </c>
      <c r="F64" s="1">
        <f t="shared" si="2"/>
        <v>2007</v>
      </c>
      <c r="G64" s="1" t="str">
        <f t="shared" si="3"/>
        <v>31.3.2007</v>
      </c>
      <c r="H64" s="1">
        <f t="shared" si="4"/>
        <v>5.903225806451613</v>
      </c>
      <c r="I64" s="1">
        <f t="shared" si="5"/>
        <v>90</v>
      </c>
      <c r="J64" s="1">
        <f>dane_2!B$8</f>
        <v>1.04</v>
      </c>
      <c r="K64" s="5">
        <f t="shared" si="6"/>
        <v>280.32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2">
        <v>39202</v>
      </c>
      <c r="B65" s="1">
        <v>11481</v>
      </c>
      <c r="C65" s="1">
        <f t="shared" si="7"/>
        <v>160</v>
      </c>
      <c r="D65" s="1">
        <f t="shared" si="0"/>
        <v>30</v>
      </c>
      <c r="E65" s="1">
        <f t="shared" si="1"/>
        <v>4</v>
      </c>
      <c r="F65" s="1">
        <f t="shared" si="2"/>
        <v>2007</v>
      </c>
      <c r="G65" s="1" t="str">
        <f t="shared" si="3"/>
        <v>30.4.2007</v>
      </c>
      <c r="H65" s="1">
        <f t="shared" si="4"/>
        <v>5.333333333333333</v>
      </c>
      <c r="I65" s="1">
        <f t="shared" si="5"/>
        <v>90</v>
      </c>
      <c r="J65" s="1">
        <f>dane_2!B$8</f>
        <v>1.04</v>
      </c>
      <c r="K65" s="5">
        <f t="shared" si="6"/>
        <v>256.39999999999998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2">
        <v>39233</v>
      </c>
      <c r="B66" s="1">
        <v>11669</v>
      </c>
      <c r="C66" s="1">
        <f t="shared" si="7"/>
        <v>188</v>
      </c>
      <c r="D66" s="1">
        <f t="shared" si="0"/>
        <v>31</v>
      </c>
      <c r="E66" s="1">
        <f t="shared" si="1"/>
        <v>5</v>
      </c>
      <c r="F66" s="1">
        <f t="shared" si="2"/>
        <v>2007</v>
      </c>
      <c r="G66" s="1" t="str">
        <f t="shared" si="3"/>
        <v>31.5.2007</v>
      </c>
      <c r="H66" s="1">
        <f t="shared" si="4"/>
        <v>6.064516129032258</v>
      </c>
      <c r="I66" s="1">
        <f t="shared" si="5"/>
        <v>90</v>
      </c>
      <c r="J66" s="1">
        <f>dane_2!B$8</f>
        <v>1.04</v>
      </c>
      <c r="K66" s="5">
        <f t="shared" si="6"/>
        <v>285.52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2">
        <v>39263</v>
      </c>
      <c r="B67" s="1">
        <v>11776</v>
      </c>
      <c r="C67" s="1">
        <f t="shared" si="7"/>
        <v>107</v>
      </c>
      <c r="D67" s="1">
        <f t="shared" ref="D67:D130" si="8">DAY(A67)</f>
        <v>30</v>
      </c>
      <c r="E67" s="1">
        <f t="shared" ref="E67:E130" si="9">MONTH(A67)</f>
        <v>6</v>
      </c>
      <c r="F67" s="1">
        <f t="shared" ref="F67:F130" si="10">YEAR(A67)</f>
        <v>2007</v>
      </c>
      <c r="G67" s="1" t="str">
        <f t="shared" ref="G67:G130" si="11">D67&amp;"."&amp;E67&amp;"."&amp;F67</f>
        <v>30.6.2007</v>
      </c>
      <c r="H67" s="1">
        <f t="shared" ref="H67:H130" si="12">C67/D67</f>
        <v>3.5666666666666669</v>
      </c>
      <c r="I67" s="1">
        <f t="shared" ref="I67:I130" si="13">IF(C67&lt;100,70,IF(C67&gt;200,120,90))</f>
        <v>90</v>
      </c>
      <c r="J67" s="1">
        <f>dane_2!B$8</f>
        <v>1.04</v>
      </c>
      <c r="K67" s="5">
        <f t="shared" ref="K67:K130" si="14">J67*C67+I67</f>
        <v>201.28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2">
        <v>39294</v>
      </c>
      <c r="B68" s="1">
        <v>11795</v>
      </c>
      <c r="C68" s="1">
        <f t="shared" ref="C68:C131" si="15">B68-B67</f>
        <v>19</v>
      </c>
      <c r="D68" s="1">
        <f t="shared" si="8"/>
        <v>31</v>
      </c>
      <c r="E68" s="1">
        <f t="shared" si="9"/>
        <v>7</v>
      </c>
      <c r="F68" s="1">
        <f t="shared" si="10"/>
        <v>2007</v>
      </c>
      <c r="G68" s="1" t="str">
        <f t="shared" si="11"/>
        <v>31.7.2007</v>
      </c>
      <c r="H68" s="1">
        <f t="shared" si="12"/>
        <v>0.61290322580645162</v>
      </c>
      <c r="I68" s="1">
        <f t="shared" si="13"/>
        <v>70</v>
      </c>
      <c r="J68" s="1">
        <f>dane_2!B$8</f>
        <v>1.04</v>
      </c>
      <c r="K68" s="5">
        <f t="shared" si="14"/>
        <v>89.76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2">
        <v>39325</v>
      </c>
      <c r="B69" s="1">
        <v>11814</v>
      </c>
      <c r="C69" s="1">
        <f t="shared" si="15"/>
        <v>19</v>
      </c>
      <c r="D69" s="1">
        <f t="shared" si="8"/>
        <v>31</v>
      </c>
      <c r="E69" s="1">
        <f t="shared" si="9"/>
        <v>8</v>
      </c>
      <c r="F69" s="1">
        <f t="shared" si="10"/>
        <v>2007</v>
      </c>
      <c r="G69" s="1" t="str">
        <f t="shared" si="11"/>
        <v>31.8.2007</v>
      </c>
      <c r="H69" s="1">
        <f t="shared" si="12"/>
        <v>0.61290322580645162</v>
      </c>
      <c r="I69" s="1">
        <f t="shared" si="13"/>
        <v>70</v>
      </c>
      <c r="J69" s="1">
        <f>dane_2!B$8</f>
        <v>1.04</v>
      </c>
      <c r="K69" s="5">
        <f t="shared" si="14"/>
        <v>89.76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2">
        <v>39355</v>
      </c>
      <c r="B70" s="1">
        <v>11901</v>
      </c>
      <c r="C70" s="1">
        <f t="shared" si="15"/>
        <v>87</v>
      </c>
      <c r="D70" s="1">
        <f t="shared" si="8"/>
        <v>30</v>
      </c>
      <c r="E70" s="1">
        <f t="shared" si="9"/>
        <v>9</v>
      </c>
      <c r="F70" s="1">
        <f t="shared" si="10"/>
        <v>2007</v>
      </c>
      <c r="G70" s="1" t="str">
        <f t="shared" si="11"/>
        <v>30.9.2007</v>
      </c>
      <c r="H70" s="1">
        <f t="shared" si="12"/>
        <v>2.9</v>
      </c>
      <c r="I70" s="1">
        <f t="shared" si="13"/>
        <v>70</v>
      </c>
      <c r="J70" s="1">
        <f>dane_2!B$8</f>
        <v>1.04</v>
      </c>
      <c r="K70" s="5">
        <f t="shared" si="14"/>
        <v>160.48000000000002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2">
        <v>39386</v>
      </c>
      <c r="B71" s="1">
        <v>12044</v>
      </c>
      <c r="C71" s="1">
        <f t="shared" si="15"/>
        <v>143</v>
      </c>
      <c r="D71" s="1">
        <f t="shared" si="8"/>
        <v>31</v>
      </c>
      <c r="E71" s="1">
        <f t="shared" si="9"/>
        <v>10</v>
      </c>
      <c r="F71" s="1">
        <f t="shared" si="10"/>
        <v>2007</v>
      </c>
      <c r="G71" s="1" t="str">
        <f t="shared" si="11"/>
        <v>31.10.2007</v>
      </c>
      <c r="H71" s="1">
        <f t="shared" si="12"/>
        <v>4.612903225806452</v>
      </c>
      <c r="I71" s="1">
        <f t="shared" si="13"/>
        <v>90</v>
      </c>
      <c r="J71" s="1">
        <f>dane_2!B$8</f>
        <v>1.04</v>
      </c>
      <c r="K71" s="5">
        <f t="shared" si="14"/>
        <v>238.72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2">
        <v>39416</v>
      </c>
      <c r="B72" s="1">
        <v>12170</v>
      </c>
      <c r="C72" s="1">
        <f t="shared" si="15"/>
        <v>126</v>
      </c>
      <c r="D72" s="1">
        <f t="shared" si="8"/>
        <v>30</v>
      </c>
      <c r="E72" s="1">
        <f t="shared" si="9"/>
        <v>11</v>
      </c>
      <c r="F72" s="1">
        <f t="shared" si="10"/>
        <v>2007</v>
      </c>
      <c r="G72" s="1" t="str">
        <f t="shared" si="11"/>
        <v>30.11.2007</v>
      </c>
      <c r="H72" s="1">
        <f t="shared" si="12"/>
        <v>4.2</v>
      </c>
      <c r="I72" s="1">
        <f t="shared" si="13"/>
        <v>90</v>
      </c>
      <c r="J72" s="1">
        <f>dane_2!B$8</f>
        <v>1.04</v>
      </c>
      <c r="K72" s="5">
        <f t="shared" si="14"/>
        <v>221.04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2">
        <v>39447</v>
      </c>
      <c r="B73" s="1">
        <v>12395</v>
      </c>
      <c r="C73" s="1">
        <f t="shared" si="15"/>
        <v>225</v>
      </c>
      <c r="D73" s="1">
        <f t="shared" si="8"/>
        <v>31</v>
      </c>
      <c r="E73" s="1">
        <f t="shared" si="9"/>
        <v>12</v>
      </c>
      <c r="F73" s="1">
        <f t="shared" si="10"/>
        <v>2007</v>
      </c>
      <c r="G73" s="1" t="str">
        <f t="shared" si="11"/>
        <v>31.12.2007</v>
      </c>
      <c r="H73" s="1">
        <f t="shared" si="12"/>
        <v>7.258064516129032</v>
      </c>
      <c r="I73" s="1">
        <f t="shared" si="13"/>
        <v>120</v>
      </c>
      <c r="J73" s="1">
        <f>dane_2!B$8</f>
        <v>1.04</v>
      </c>
      <c r="K73" s="5">
        <f t="shared" si="14"/>
        <v>354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2">
        <v>39478</v>
      </c>
      <c r="B74" s="1">
        <v>12702</v>
      </c>
      <c r="C74" s="1">
        <f t="shared" si="15"/>
        <v>307</v>
      </c>
      <c r="D74" s="1">
        <f t="shared" si="8"/>
        <v>31</v>
      </c>
      <c r="E74" s="1">
        <f t="shared" si="9"/>
        <v>1</v>
      </c>
      <c r="F74" s="1">
        <f t="shared" si="10"/>
        <v>2008</v>
      </c>
      <c r="G74" s="1" t="str">
        <f t="shared" si="11"/>
        <v>31.1.2008</v>
      </c>
      <c r="H74" s="1">
        <f t="shared" si="12"/>
        <v>9.9032258064516121</v>
      </c>
      <c r="I74" s="1">
        <f t="shared" si="13"/>
        <v>120</v>
      </c>
      <c r="J74" s="1">
        <f>dane_2!B$9</f>
        <v>1.05</v>
      </c>
      <c r="K74" s="5">
        <f t="shared" si="14"/>
        <v>442.35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2">
        <v>39506</v>
      </c>
      <c r="B75" s="1">
        <v>13025</v>
      </c>
      <c r="C75" s="1">
        <f t="shared" si="15"/>
        <v>323</v>
      </c>
      <c r="D75" s="1">
        <f t="shared" si="8"/>
        <v>28</v>
      </c>
      <c r="E75" s="1">
        <f t="shared" si="9"/>
        <v>2</v>
      </c>
      <c r="F75" s="1">
        <f t="shared" si="10"/>
        <v>2008</v>
      </c>
      <c r="G75" s="1" t="str">
        <f t="shared" si="11"/>
        <v>28.2.2008</v>
      </c>
      <c r="H75" s="1">
        <f t="shared" si="12"/>
        <v>11.535714285714286</v>
      </c>
      <c r="I75" s="1">
        <f t="shared" si="13"/>
        <v>120</v>
      </c>
      <c r="J75" s="1">
        <f>dane_2!B$9</f>
        <v>1.05</v>
      </c>
      <c r="K75" s="5">
        <f t="shared" si="14"/>
        <v>459.15000000000003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2">
        <v>39538</v>
      </c>
      <c r="B76" s="1">
        <v>13261</v>
      </c>
      <c r="C76" s="1">
        <f t="shared" si="15"/>
        <v>236</v>
      </c>
      <c r="D76" s="1">
        <f t="shared" si="8"/>
        <v>31</v>
      </c>
      <c r="E76" s="1">
        <f t="shared" si="9"/>
        <v>3</v>
      </c>
      <c r="F76" s="1">
        <f t="shared" si="10"/>
        <v>2008</v>
      </c>
      <c r="G76" s="1" t="str">
        <f t="shared" si="11"/>
        <v>31.3.2008</v>
      </c>
      <c r="H76" s="1">
        <f t="shared" si="12"/>
        <v>7.612903225806452</v>
      </c>
      <c r="I76" s="1">
        <f t="shared" si="13"/>
        <v>120</v>
      </c>
      <c r="J76" s="1">
        <f>dane_2!B$9</f>
        <v>1.05</v>
      </c>
      <c r="K76" s="5">
        <f t="shared" si="14"/>
        <v>367.8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2">
        <v>39568</v>
      </c>
      <c r="B77" s="1">
        <v>13376</v>
      </c>
      <c r="C77" s="1">
        <f t="shared" si="15"/>
        <v>115</v>
      </c>
      <c r="D77" s="1">
        <f t="shared" si="8"/>
        <v>30</v>
      </c>
      <c r="E77" s="1">
        <f t="shared" si="9"/>
        <v>4</v>
      </c>
      <c r="F77" s="1">
        <f t="shared" si="10"/>
        <v>2008</v>
      </c>
      <c r="G77" s="1" t="str">
        <f t="shared" si="11"/>
        <v>30.4.2008</v>
      </c>
      <c r="H77" s="1">
        <f t="shared" si="12"/>
        <v>3.8333333333333335</v>
      </c>
      <c r="I77" s="1">
        <f t="shared" si="13"/>
        <v>90</v>
      </c>
      <c r="J77" s="1">
        <f>dane_2!B$9</f>
        <v>1.05</v>
      </c>
      <c r="K77" s="5">
        <f t="shared" si="14"/>
        <v>210.75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2">
        <v>39599</v>
      </c>
      <c r="B78" s="1">
        <v>13478</v>
      </c>
      <c r="C78" s="1">
        <f t="shared" si="15"/>
        <v>102</v>
      </c>
      <c r="D78" s="1">
        <f t="shared" si="8"/>
        <v>31</v>
      </c>
      <c r="E78" s="1">
        <f t="shared" si="9"/>
        <v>5</v>
      </c>
      <c r="F78" s="1">
        <f t="shared" si="10"/>
        <v>2008</v>
      </c>
      <c r="G78" s="1" t="str">
        <f t="shared" si="11"/>
        <v>31.5.2008</v>
      </c>
      <c r="H78" s="1">
        <f t="shared" si="12"/>
        <v>3.2903225806451615</v>
      </c>
      <c r="I78" s="1">
        <f t="shared" si="13"/>
        <v>90</v>
      </c>
      <c r="J78" s="1">
        <f>dane_2!B$9</f>
        <v>1.05</v>
      </c>
      <c r="K78" s="5">
        <f t="shared" si="14"/>
        <v>197.10000000000002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2">
        <v>39629</v>
      </c>
      <c r="B79" s="1">
        <v>13506</v>
      </c>
      <c r="C79" s="1">
        <f t="shared" si="15"/>
        <v>28</v>
      </c>
      <c r="D79" s="1">
        <f t="shared" si="8"/>
        <v>30</v>
      </c>
      <c r="E79" s="1">
        <f t="shared" si="9"/>
        <v>6</v>
      </c>
      <c r="F79" s="1">
        <f t="shared" si="10"/>
        <v>2008</v>
      </c>
      <c r="G79" s="1" t="str">
        <f t="shared" si="11"/>
        <v>30.6.2008</v>
      </c>
      <c r="H79" s="1">
        <f t="shared" si="12"/>
        <v>0.93333333333333335</v>
      </c>
      <c r="I79" s="1">
        <f t="shared" si="13"/>
        <v>70</v>
      </c>
      <c r="J79" s="1">
        <f>dane_2!B$9</f>
        <v>1.05</v>
      </c>
      <c r="K79" s="5">
        <f t="shared" si="14"/>
        <v>99.4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2">
        <v>39660</v>
      </c>
      <c r="B80" s="1">
        <v>13516</v>
      </c>
      <c r="C80" s="1">
        <f t="shared" si="15"/>
        <v>10</v>
      </c>
      <c r="D80" s="1">
        <f t="shared" si="8"/>
        <v>31</v>
      </c>
      <c r="E80" s="1">
        <f t="shared" si="9"/>
        <v>7</v>
      </c>
      <c r="F80" s="1">
        <f t="shared" si="10"/>
        <v>2008</v>
      </c>
      <c r="G80" s="1" t="str">
        <f t="shared" si="11"/>
        <v>31.7.2008</v>
      </c>
      <c r="H80" s="1">
        <f t="shared" si="12"/>
        <v>0.32258064516129031</v>
      </c>
      <c r="I80" s="1">
        <f t="shared" si="13"/>
        <v>70</v>
      </c>
      <c r="J80" s="1">
        <f>dane_2!B$9</f>
        <v>1.05</v>
      </c>
      <c r="K80" s="5">
        <f t="shared" si="14"/>
        <v>80.5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2">
        <v>39691</v>
      </c>
      <c r="B81" s="1">
        <v>13529</v>
      </c>
      <c r="C81" s="1">
        <f t="shared" si="15"/>
        <v>13</v>
      </c>
      <c r="D81" s="1">
        <f t="shared" si="8"/>
        <v>31</v>
      </c>
      <c r="E81" s="1">
        <f t="shared" si="9"/>
        <v>8</v>
      </c>
      <c r="F81" s="1">
        <f t="shared" si="10"/>
        <v>2008</v>
      </c>
      <c r="G81" s="1" t="str">
        <f t="shared" si="11"/>
        <v>31.8.2008</v>
      </c>
      <c r="H81" s="1">
        <f t="shared" si="12"/>
        <v>0.41935483870967744</v>
      </c>
      <c r="I81" s="1">
        <f t="shared" si="13"/>
        <v>70</v>
      </c>
      <c r="J81" s="1">
        <f>dane_2!B$9</f>
        <v>1.05</v>
      </c>
      <c r="K81" s="5">
        <f t="shared" si="14"/>
        <v>83.65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2">
        <v>39721</v>
      </c>
      <c r="B82" s="1">
        <v>13645</v>
      </c>
      <c r="C82" s="1">
        <f t="shared" si="15"/>
        <v>116</v>
      </c>
      <c r="D82" s="1">
        <f t="shared" si="8"/>
        <v>30</v>
      </c>
      <c r="E82" s="1">
        <f t="shared" si="9"/>
        <v>9</v>
      </c>
      <c r="F82" s="1">
        <f t="shared" si="10"/>
        <v>2008</v>
      </c>
      <c r="G82" s="1" t="str">
        <f t="shared" si="11"/>
        <v>30.9.2008</v>
      </c>
      <c r="H82" s="1">
        <f t="shared" si="12"/>
        <v>3.8666666666666667</v>
      </c>
      <c r="I82" s="1">
        <f t="shared" si="13"/>
        <v>90</v>
      </c>
      <c r="J82" s="1">
        <f>dane_2!B$9</f>
        <v>1.05</v>
      </c>
      <c r="K82" s="5">
        <f t="shared" si="14"/>
        <v>211.8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2">
        <v>39752</v>
      </c>
      <c r="B83" s="1">
        <v>13791</v>
      </c>
      <c r="C83" s="1">
        <f t="shared" si="15"/>
        <v>146</v>
      </c>
      <c r="D83" s="1">
        <f t="shared" si="8"/>
        <v>31</v>
      </c>
      <c r="E83" s="1">
        <f t="shared" si="9"/>
        <v>10</v>
      </c>
      <c r="F83" s="1">
        <f t="shared" si="10"/>
        <v>2008</v>
      </c>
      <c r="G83" s="1" t="str">
        <f t="shared" si="11"/>
        <v>31.10.2008</v>
      </c>
      <c r="H83" s="1">
        <f t="shared" si="12"/>
        <v>4.709677419354839</v>
      </c>
      <c r="I83" s="1">
        <f t="shared" si="13"/>
        <v>90</v>
      </c>
      <c r="J83" s="1">
        <f>dane_2!B$9</f>
        <v>1.05</v>
      </c>
      <c r="K83" s="5">
        <f t="shared" si="14"/>
        <v>243.3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2">
        <v>39782</v>
      </c>
      <c r="B84" s="1">
        <v>14055</v>
      </c>
      <c r="C84" s="1">
        <f t="shared" si="15"/>
        <v>264</v>
      </c>
      <c r="D84" s="1">
        <f t="shared" si="8"/>
        <v>30</v>
      </c>
      <c r="E84" s="1">
        <f t="shared" si="9"/>
        <v>11</v>
      </c>
      <c r="F84" s="1">
        <f t="shared" si="10"/>
        <v>2008</v>
      </c>
      <c r="G84" s="1" t="str">
        <f t="shared" si="11"/>
        <v>30.11.2008</v>
      </c>
      <c r="H84" s="1">
        <f t="shared" si="12"/>
        <v>8.8000000000000007</v>
      </c>
      <c r="I84" s="1">
        <f t="shared" si="13"/>
        <v>120</v>
      </c>
      <c r="J84" s="1">
        <f>dane_2!B$9</f>
        <v>1.05</v>
      </c>
      <c r="K84" s="5">
        <f t="shared" si="14"/>
        <v>397.2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2">
        <v>39813</v>
      </c>
      <c r="B85" s="1">
        <v>14301</v>
      </c>
      <c r="C85" s="1">
        <f t="shared" si="15"/>
        <v>246</v>
      </c>
      <c r="D85" s="1">
        <f t="shared" si="8"/>
        <v>31</v>
      </c>
      <c r="E85" s="1">
        <f t="shared" si="9"/>
        <v>12</v>
      </c>
      <c r="F85" s="1">
        <f t="shared" si="10"/>
        <v>2008</v>
      </c>
      <c r="G85" s="1" t="str">
        <f t="shared" si="11"/>
        <v>31.12.2008</v>
      </c>
      <c r="H85" s="1">
        <f t="shared" si="12"/>
        <v>7.935483870967742</v>
      </c>
      <c r="I85" s="1">
        <f t="shared" si="13"/>
        <v>120</v>
      </c>
      <c r="J85" s="1">
        <f>dane_2!B$9</f>
        <v>1.05</v>
      </c>
      <c r="K85" s="5">
        <f t="shared" si="14"/>
        <v>378.3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2">
        <v>39844</v>
      </c>
      <c r="B86" s="1">
        <v>14537</v>
      </c>
      <c r="C86" s="1">
        <f t="shared" si="15"/>
        <v>236</v>
      </c>
      <c r="D86" s="1">
        <f t="shared" si="8"/>
        <v>31</v>
      </c>
      <c r="E86" s="1">
        <f t="shared" si="9"/>
        <v>1</v>
      </c>
      <c r="F86" s="1">
        <f t="shared" si="10"/>
        <v>2009</v>
      </c>
      <c r="G86" s="1" t="str">
        <f t="shared" si="11"/>
        <v>31.1.2009</v>
      </c>
      <c r="H86" s="1">
        <f t="shared" si="12"/>
        <v>7.612903225806452</v>
      </c>
      <c r="I86" s="1">
        <f t="shared" si="13"/>
        <v>120</v>
      </c>
      <c r="J86" s="1">
        <f>dane_2!B$10</f>
        <v>1.07</v>
      </c>
      <c r="K86" s="5">
        <f t="shared" si="14"/>
        <v>372.52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2">
        <v>39872</v>
      </c>
      <c r="B87" s="1">
        <v>14827</v>
      </c>
      <c r="C87" s="1">
        <f t="shared" si="15"/>
        <v>290</v>
      </c>
      <c r="D87" s="1">
        <f t="shared" si="8"/>
        <v>28</v>
      </c>
      <c r="E87" s="1">
        <f t="shared" si="9"/>
        <v>2</v>
      </c>
      <c r="F87" s="1">
        <f t="shared" si="10"/>
        <v>2009</v>
      </c>
      <c r="G87" s="1" t="str">
        <f t="shared" si="11"/>
        <v>28.2.2009</v>
      </c>
      <c r="H87" s="1">
        <f t="shared" si="12"/>
        <v>10.357142857142858</v>
      </c>
      <c r="I87" s="1">
        <f t="shared" si="13"/>
        <v>120</v>
      </c>
      <c r="J87" s="1">
        <f>dane_2!B$10</f>
        <v>1.07</v>
      </c>
      <c r="K87" s="5">
        <f t="shared" si="14"/>
        <v>430.3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2">
        <v>39903</v>
      </c>
      <c r="B88" s="1">
        <v>15002</v>
      </c>
      <c r="C88" s="1">
        <f t="shared" si="15"/>
        <v>175</v>
      </c>
      <c r="D88" s="1">
        <f t="shared" si="8"/>
        <v>31</v>
      </c>
      <c r="E88" s="1">
        <f t="shared" si="9"/>
        <v>3</v>
      </c>
      <c r="F88" s="1">
        <f t="shared" si="10"/>
        <v>2009</v>
      </c>
      <c r="G88" s="1" t="str">
        <f t="shared" si="11"/>
        <v>31.3.2009</v>
      </c>
      <c r="H88" s="1">
        <f t="shared" si="12"/>
        <v>5.645161290322581</v>
      </c>
      <c r="I88" s="1">
        <f t="shared" si="13"/>
        <v>90</v>
      </c>
      <c r="J88" s="1">
        <f>dane_2!B$10</f>
        <v>1.07</v>
      </c>
      <c r="K88" s="5">
        <f t="shared" si="14"/>
        <v>277.25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2">
        <v>39933</v>
      </c>
      <c r="B89" s="1">
        <v>15155</v>
      </c>
      <c r="C89" s="1">
        <f t="shared" si="15"/>
        <v>153</v>
      </c>
      <c r="D89" s="1">
        <f t="shared" si="8"/>
        <v>30</v>
      </c>
      <c r="E89" s="1">
        <f t="shared" si="9"/>
        <v>4</v>
      </c>
      <c r="F89" s="1">
        <f t="shared" si="10"/>
        <v>2009</v>
      </c>
      <c r="G89" s="1" t="str">
        <f t="shared" si="11"/>
        <v>30.4.2009</v>
      </c>
      <c r="H89" s="1">
        <f t="shared" si="12"/>
        <v>5.0999999999999996</v>
      </c>
      <c r="I89" s="1">
        <f t="shared" si="13"/>
        <v>90</v>
      </c>
      <c r="J89" s="1">
        <f>dane_2!B$10</f>
        <v>1.07</v>
      </c>
      <c r="K89" s="5">
        <f t="shared" si="14"/>
        <v>253.71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2">
        <v>39964</v>
      </c>
      <c r="B90" s="1">
        <v>15335</v>
      </c>
      <c r="C90" s="1">
        <f t="shared" si="15"/>
        <v>180</v>
      </c>
      <c r="D90" s="1">
        <f t="shared" si="8"/>
        <v>31</v>
      </c>
      <c r="E90" s="1">
        <f t="shared" si="9"/>
        <v>5</v>
      </c>
      <c r="F90" s="1">
        <f t="shared" si="10"/>
        <v>2009</v>
      </c>
      <c r="G90" s="1" t="str">
        <f t="shared" si="11"/>
        <v>31.5.2009</v>
      </c>
      <c r="H90" s="1">
        <f t="shared" si="12"/>
        <v>5.806451612903226</v>
      </c>
      <c r="I90" s="1">
        <f t="shared" si="13"/>
        <v>90</v>
      </c>
      <c r="J90" s="1">
        <f>dane_2!B$10</f>
        <v>1.07</v>
      </c>
      <c r="K90" s="5">
        <f t="shared" si="14"/>
        <v>282.60000000000002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2">
        <v>39994</v>
      </c>
      <c r="B91" s="1">
        <v>15437</v>
      </c>
      <c r="C91" s="1">
        <f t="shared" si="15"/>
        <v>102</v>
      </c>
      <c r="D91" s="1">
        <f t="shared" si="8"/>
        <v>30</v>
      </c>
      <c r="E91" s="1">
        <f t="shared" si="9"/>
        <v>6</v>
      </c>
      <c r="F91" s="1">
        <f t="shared" si="10"/>
        <v>2009</v>
      </c>
      <c r="G91" s="1" t="str">
        <f t="shared" si="11"/>
        <v>30.6.2009</v>
      </c>
      <c r="H91" s="1">
        <f t="shared" si="12"/>
        <v>3.4</v>
      </c>
      <c r="I91" s="1">
        <f t="shared" si="13"/>
        <v>90</v>
      </c>
      <c r="J91" s="1">
        <f>dane_2!B$10</f>
        <v>1.07</v>
      </c>
      <c r="K91" s="5">
        <f t="shared" si="14"/>
        <v>199.14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2">
        <v>40025</v>
      </c>
      <c r="B92" s="1">
        <v>15455</v>
      </c>
      <c r="C92" s="1">
        <f t="shared" si="15"/>
        <v>18</v>
      </c>
      <c r="D92" s="1">
        <f t="shared" si="8"/>
        <v>31</v>
      </c>
      <c r="E92" s="1">
        <f t="shared" si="9"/>
        <v>7</v>
      </c>
      <c r="F92" s="1">
        <f t="shared" si="10"/>
        <v>2009</v>
      </c>
      <c r="G92" s="1" t="str">
        <f t="shared" si="11"/>
        <v>31.7.2009</v>
      </c>
      <c r="H92" s="1">
        <f t="shared" si="12"/>
        <v>0.58064516129032262</v>
      </c>
      <c r="I92" s="1">
        <f t="shared" si="13"/>
        <v>70</v>
      </c>
      <c r="J92" s="1">
        <f>dane_2!B$10</f>
        <v>1.07</v>
      </c>
      <c r="K92" s="5">
        <f t="shared" si="14"/>
        <v>89.26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2">
        <v>40056</v>
      </c>
      <c r="B93" s="1">
        <v>15474</v>
      </c>
      <c r="C93" s="1">
        <f t="shared" si="15"/>
        <v>19</v>
      </c>
      <c r="D93" s="1">
        <f t="shared" si="8"/>
        <v>31</v>
      </c>
      <c r="E93" s="1">
        <f t="shared" si="9"/>
        <v>8</v>
      </c>
      <c r="F93" s="1">
        <f t="shared" si="10"/>
        <v>2009</v>
      </c>
      <c r="G93" s="1" t="str">
        <f t="shared" si="11"/>
        <v>31.8.2009</v>
      </c>
      <c r="H93" s="1">
        <f t="shared" si="12"/>
        <v>0.61290322580645162</v>
      </c>
      <c r="I93" s="1">
        <f t="shared" si="13"/>
        <v>70</v>
      </c>
      <c r="J93" s="1">
        <f>dane_2!B$10</f>
        <v>1.07</v>
      </c>
      <c r="K93" s="5">
        <f t="shared" si="14"/>
        <v>90.33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2">
        <v>40086</v>
      </c>
      <c r="B94" s="1">
        <v>15557</v>
      </c>
      <c r="C94" s="1">
        <f t="shared" si="15"/>
        <v>83</v>
      </c>
      <c r="D94" s="1">
        <f t="shared" si="8"/>
        <v>30</v>
      </c>
      <c r="E94" s="1">
        <f t="shared" si="9"/>
        <v>9</v>
      </c>
      <c r="F94" s="1">
        <f t="shared" si="10"/>
        <v>2009</v>
      </c>
      <c r="G94" s="1" t="str">
        <f t="shared" si="11"/>
        <v>30.9.2009</v>
      </c>
      <c r="H94" s="1">
        <f t="shared" si="12"/>
        <v>2.7666666666666666</v>
      </c>
      <c r="I94" s="1">
        <f t="shared" si="13"/>
        <v>70</v>
      </c>
      <c r="J94" s="1">
        <f>dane_2!B$10</f>
        <v>1.07</v>
      </c>
      <c r="K94" s="5">
        <f t="shared" si="14"/>
        <v>158.81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2">
        <v>40117</v>
      </c>
      <c r="B95" s="1">
        <v>15694</v>
      </c>
      <c r="C95" s="1">
        <f t="shared" si="15"/>
        <v>137</v>
      </c>
      <c r="D95" s="1">
        <f t="shared" si="8"/>
        <v>31</v>
      </c>
      <c r="E95" s="1">
        <f t="shared" si="9"/>
        <v>10</v>
      </c>
      <c r="F95" s="1">
        <f t="shared" si="10"/>
        <v>2009</v>
      </c>
      <c r="G95" s="1" t="str">
        <f t="shared" si="11"/>
        <v>31.10.2009</v>
      </c>
      <c r="H95" s="1">
        <f t="shared" si="12"/>
        <v>4.419354838709677</v>
      </c>
      <c r="I95" s="1">
        <f t="shared" si="13"/>
        <v>90</v>
      </c>
      <c r="J95" s="1">
        <f>dane_2!B$10</f>
        <v>1.07</v>
      </c>
      <c r="K95" s="5">
        <f t="shared" si="14"/>
        <v>236.59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2">
        <v>40147</v>
      </c>
      <c r="B96" s="1">
        <v>15835</v>
      </c>
      <c r="C96" s="1">
        <f t="shared" si="15"/>
        <v>141</v>
      </c>
      <c r="D96" s="1">
        <f t="shared" si="8"/>
        <v>30</v>
      </c>
      <c r="E96" s="1">
        <f t="shared" si="9"/>
        <v>11</v>
      </c>
      <c r="F96" s="1">
        <f t="shared" si="10"/>
        <v>2009</v>
      </c>
      <c r="G96" s="1" t="str">
        <f t="shared" si="11"/>
        <v>30.11.2009</v>
      </c>
      <c r="H96" s="1">
        <f t="shared" si="12"/>
        <v>4.7</v>
      </c>
      <c r="I96" s="1">
        <f t="shared" si="13"/>
        <v>90</v>
      </c>
      <c r="J96" s="1">
        <f>dane_2!B$10</f>
        <v>1.07</v>
      </c>
      <c r="K96" s="5">
        <f t="shared" si="14"/>
        <v>240.87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2">
        <v>40178</v>
      </c>
      <c r="B97" s="1">
        <v>16087</v>
      </c>
      <c r="C97" s="1">
        <f t="shared" si="15"/>
        <v>252</v>
      </c>
      <c r="D97" s="1">
        <f t="shared" si="8"/>
        <v>31</v>
      </c>
      <c r="E97" s="1">
        <f t="shared" si="9"/>
        <v>12</v>
      </c>
      <c r="F97" s="1">
        <f t="shared" si="10"/>
        <v>2009</v>
      </c>
      <c r="G97" s="1" t="str">
        <f t="shared" si="11"/>
        <v>31.12.2009</v>
      </c>
      <c r="H97" s="1">
        <f t="shared" si="12"/>
        <v>8.129032258064516</v>
      </c>
      <c r="I97" s="1">
        <f t="shared" si="13"/>
        <v>120</v>
      </c>
      <c r="J97" s="1">
        <f>dane_2!B$10</f>
        <v>1.07</v>
      </c>
      <c r="K97" s="5">
        <f t="shared" si="14"/>
        <v>389.64000000000004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2">
        <v>40209</v>
      </c>
      <c r="B98" s="1">
        <v>16431</v>
      </c>
      <c r="C98" s="1">
        <f t="shared" si="15"/>
        <v>344</v>
      </c>
      <c r="D98" s="1">
        <f t="shared" si="8"/>
        <v>31</v>
      </c>
      <c r="E98" s="1">
        <f t="shared" si="9"/>
        <v>1</v>
      </c>
      <c r="F98" s="1">
        <f t="shared" si="10"/>
        <v>2010</v>
      </c>
      <c r="G98" s="1" t="str">
        <f t="shared" si="11"/>
        <v>31.1.2010</v>
      </c>
      <c r="H98" s="1">
        <f t="shared" si="12"/>
        <v>11.096774193548388</v>
      </c>
      <c r="I98" s="1">
        <f t="shared" si="13"/>
        <v>120</v>
      </c>
      <c r="J98" s="1">
        <f>dane_2!B$11</f>
        <v>1.1100000000000001</v>
      </c>
      <c r="K98" s="5">
        <f t="shared" si="14"/>
        <v>501.84000000000003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2">
        <v>40237</v>
      </c>
      <c r="B99" s="1">
        <v>16792</v>
      </c>
      <c r="C99" s="1">
        <f t="shared" si="15"/>
        <v>361</v>
      </c>
      <c r="D99" s="1">
        <f t="shared" si="8"/>
        <v>28</v>
      </c>
      <c r="E99" s="1">
        <f t="shared" si="9"/>
        <v>2</v>
      </c>
      <c r="F99" s="1">
        <f t="shared" si="10"/>
        <v>2010</v>
      </c>
      <c r="G99" s="1" t="str">
        <f t="shared" si="11"/>
        <v>28.2.2010</v>
      </c>
      <c r="H99" s="1">
        <f t="shared" si="12"/>
        <v>12.892857142857142</v>
      </c>
      <c r="I99" s="1">
        <f t="shared" si="13"/>
        <v>120</v>
      </c>
      <c r="J99" s="1">
        <f>dane_2!B$11</f>
        <v>1.1100000000000001</v>
      </c>
      <c r="K99" s="5">
        <f t="shared" si="14"/>
        <v>520.71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2">
        <v>40268</v>
      </c>
      <c r="B100" s="1">
        <v>17057</v>
      </c>
      <c r="C100" s="1">
        <f t="shared" si="15"/>
        <v>265</v>
      </c>
      <c r="D100" s="1">
        <f t="shared" si="8"/>
        <v>31</v>
      </c>
      <c r="E100" s="1">
        <f t="shared" si="9"/>
        <v>3</v>
      </c>
      <c r="F100" s="1">
        <f t="shared" si="10"/>
        <v>2010</v>
      </c>
      <c r="G100" s="1" t="str">
        <f t="shared" si="11"/>
        <v>31.3.2010</v>
      </c>
      <c r="H100" s="1">
        <f t="shared" si="12"/>
        <v>8.5483870967741939</v>
      </c>
      <c r="I100" s="1">
        <f t="shared" si="13"/>
        <v>120</v>
      </c>
      <c r="J100" s="1">
        <f>dane_2!B$11</f>
        <v>1.1100000000000001</v>
      </c>
      <c r="K100" s="5">
        <f t="shared" si="14"/>
        <v>414.15000000000003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2">
        <v>40298</v>
      </c>
      <c r="B101" s="1">
        <v>17186</v>
      </c>
      <c r="C101" s="1">
        <f t="shared" si="15"/>
        <v>129</v>
      </c>
      <c r="D101" s="1">
        <f t="shared" si="8"/>
        <v>30</v>
      </c>
      <c r="E101" s="1">
        <f t="shared" si="9"/>
        <v>4</v>
      </c>
      <c r="F101" s="1">
        <f t="shared" si="10"/>
        <v>2010</v>
      </c>
      <c r="G101" s="1" t="str">
        <f t="shared" si="11"/>
        <v>30.4.2010</v>
      </c>
      <c r="H101" s="1">
        <f t="shared" si="12"/>
        <v>4.3</v>
      </c>
      <c r="I101" s="1">
        <f t="shared" si="13"/>
        <v>90</v>
      </c>
      <c r="J101" s="1">
        <f>dane_2!B$11</f>
        <v>1.1100000000000001</v>
      </c>
      <c r="K101" s="5">
        <f t="shared" si="14"/>
        <v>233.19000000000003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2">
        <v>40329</v>
      </c>
      <c r="B102" s="1">
        <v>17301</v>
      </c>
      <c r="C102" s="1">
        <f t="shared" si="15"/>
        <v>115</v>
      </c>
      <c r="D102" s="1">
        <f t="shared" si="8"/>
        <v>31</v>
      </c>
      <c r="E102" s="1">
        <f t="shared" si="9"/>
        <v>5</v>
      </c>
      <c r="F102" s="1">
        <f t="shared" si="10"/>
        <v>2010</v>
      </c>
      <c r="G102" s="1" t="str">
        <f t="shared" si="11"/>
        <v>31.5.2010</v>
      </c>
      <c r="H102" s="1">
        <f t="shared" si="12"/>
        <v>3.7096774193548385</v>
      </c>
      <c r="I102" s="1">
        <f t="shared" si="13"/>
        <v>90</v>
      </c>
      <c r="J102" s="1">
        <f>dane_2!B$11</f>
        <v>1.1100000000000001</v>
      </c>
      <c r="K102" s="5">
        <f t="shared" si="14"/>
        <v>217.65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2">
        <v>40359</v>
      </c>
      <c r="B103" s="1">
        <v>17332</v>
      </c>
      <c r="C103" s="1">
        <f t="shared" si="15"/>
        <v>31</v>
      </c>
      <c r="D103" s="1">
        <f t="shared" si="8"/>
        <v>30</v>
      </c>
      <c r="E103" s="1">
        <f t="shared" si="9"/>
        <v>6</v>
      </c>
      <c r="F103" s="1">
        <f t="shared" si="10"/>
        <v>2010</v>
      </c>
      <c r="G103" s="1" t="str">
        <f t="shared" si="11"/>
        <v>30.6.2010</v>
      </c>
      <c r="H103" s="1">
        <f t="shared" si="12"/>
        <v>1.0333333333333334</v>
      </c>
      <c r="I103" s="1">
        <f t="shared" si="13"/>
        <v>70</v>
      </c>
      <c r="J103" s="1">
        <f>dane_2!B$11</f>
        <v>1.1100000000000001</v>
      </c>
      <c r="K103" s="5">
        <f t="shared" si="14"/>
        <v>104.41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2">
        <v>40390</v>
      </c>
      <c r="B104" s="1">
        <v>17352</v>
      </c>
      <c r="C104" s="1">
        <f t="shared" si="15"/>
        <v>20</v>
      </c>
      <c r="D104" s="1">
        <f t="shared" si="8"/>
        <v>31</v>
      </c>
      <c r="E104" s="1">
        <f t="shared" si="9"/>
        <v>7</v>
      </c>
      <c r="F104" s="1">
        <f t="shared" si="10"/>
        <v>2010</v>
      </c>
      <c r="G104" s="1" t="str">
        <f t="shared" si="11"/>
        <v>31.7.2010</v>
      </c>
      <c r="H104" s="1">
        <f t="shared" si="12"/>
        <v>0.64516129032258063</v>
      </c>
      <c r="I104" s="1">
        <f t="shared" si="13"/>
        <v>70</v>
      </c>
      <c r="J104" s="1">
        <f>dane_2!B$11</f>
        <v>1.1100000000000001</v>
      </c>
      <c r="K104" s="5">
        <f t="shared" si="14"/>
        <v>92.2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2">
        <v>40421</v>
      </c>
      <c r="B105" s="1">
        <v>17367</v>
      </c>
      <c r="C105" s="1">
        <f t="shared" si="15"/>
        <v>15</v>
      </c>
      <c r="D105" s="1">
        <f t="shared" si="8"/>
        <v>31</v>
      </c>
      <c r="E105" s="1">
        <f t="shared" si="9"/>
        <v>8</v>
      </c>
      <c r="F105" s="1">
        <f t="shared" si="10"/>
        <v>2010</v>
      </c>
      <c r="G105" s="1" t="str">
        <f t="shared" si="11"/>
        <v>31.8.2010</v>
      </c>
      <c r="H105" s="1">
        <f t="shared" si="12"/>
        <v>0.4838709677419355</v>
      </c>
      <c r="I105" s="1">
        <f t="shared" si="13"/>
        <v>70</v>
      </c>
      <c r="J105" s="1">
        <f>dane_2!B$11</f>
        <v>1.1100000000000001</v>
      </c>
      <c r="K105" s="5">
        <f t="shared" si="14"/>
        <v>86.65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2">
        <v>40451</v>
      </c>
      <c r="B106" s="1">
        <v>17517</v>
      </c>
      <c r="C106" s="1">
        <f t="shared" si="15"/>
        <v>150</v>
      </c>
      <c r="D106" s="1">
        <f t="shared" si="8"/>
        <v>30</v>
      </c>
      <c r="E106" s="1">
        <f t="shared" si="9"/>
        <v>9</v>
      </c>
      <c r="F106" s="1">
        <f t="shared" si="10"/>
        <v>2010</v>
      </c>
      <c r="G106" s="1" t="str">
        <f t="shared" si="11"/>
        <v>30.9.2010</v>
      </c>
      <c r="H106" s="1">
        <f t="shared" si="12"/>
        <v>5</v>
      </c>
      <c r="I106" s="1">
        <f t="shared" si="13"/>
        <v>90</v>
      </c>
      <c r="J106" s="1">
        <f>dane_2!B$11</f>
        <v>1.1100000000000001</v>
      </c>
      <c r="K106" s="5">
        <f t="shared" si="14"/>
        <v>256.5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2">
        <v>40482</v>
      </c>
      <c r="B107" s="1">
        <v>17708</v>
      </c>
      <c r="C107" s="1">
        <f t="shared" si="15"/>
        <v>191</v>
      </c>
      <c r="D107" s="1">
        <f t="shared" si="8"/>
        <v>31</v>
      </c>
      <c r="E107" s="1">
        <f t="shared" si="9"/>
        <v>10</v>
      </c>
      <c r="F107" s="1">
        <f t="shared" si="10"/>
        <v>2010</v>
      </c>
      <c r="G107" s="1" t="str">
        <f t="shared" si="11"/>
        <v>31.10.2010</v>
      </c>
      <c r="H107" s="1">
        <f t="shared" si="12"/>
        <v>6.161290322580645</v>
      </c>
      <c r="I107" s="1">
        <f t="shared" si="13"/>
        <v>90</v>
      </c>
      <c r="J107" s="1">
        <f>dane_2!B$11</f>
        <v>1.1100000000000001</v>
      </c>
      <c r="K107" s="5">
        <f t="shared" si="14"/>
        <v>302.01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2">
        <v>40512</v>
      </c>
      <c r="B108" s="1">
        <v>18052</v>
      </c>
      <c r="C108" s="1">
        <f t="shared" si="15"/>
        <v>344</v>
      </c>
      <c r="D108" s="1">
        <f t="shared" si="8"/>
        <v>30</v>
      </c>
      <c r="E108" s="1">
        <f t="shared" si="9"/>
        <v>11</v>
      </c>
      <c r="F108" s="1">
        <f t="shared" si="10"/>
        <v>2010</v>
      </c>
      <c r="G108" s="1" t="str">
        <f t="shared" si="11"/>
        <v>30.11.2010</v>
      </c>
      <c r="H108" s="1">
        <f t="shared" si="12"/>
        <v>11.466666666666667</v>
      </c>
      <c r="I108" s="1">
        <f t="shared" si="13"/>
        <v>120</v>
      </c>
      <c r="J108" s="1">
        <f>dane_2!B$11</f>
        <v>1.1100000000000001</v>
      </c>
      <c r="K108" s="5">
        <f t="shared" si="14"/>
        <v>501.84000000000003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2">
        <v>40543</v>
      </c>
      <c r="B109" s="1">
        <v>18372</v>
      </c>
      <c r="C109" s="1">
        <f t="shared" si="15"/>
        <v>320</v>
      </c>
      <c r="D109" s="1">
        <f t="shared" si="8"/>
        <v>31</v>
      </c>
      <c r="E109" s="1">
        <f t="shared" si="9"/>
        <v>12</v>
      </c>
      <c r="F109" s="1">
        <f t="shared" si="10"/>
        <v>2010</v>
      </c>
      <c r="G109" s="1" t="str">
        <f t="shared" si="11"/>
        <v>31.12.2010</v>
      </c>
      <c r="H109" s="1">
        <f t="shared" si="12"/>
        <v>10.32258064516129</v>
      </c>
      <c r="I109" s="1">
        <f t="shared" si="13"/>
        <v>120</v>
      </c>
      <c r="J109" s="1">
        <f>dane_2!B$11</f>
        <v>1.1100000000000001</v>
      </c>
      <c r="K109" s="5">
        <f t="shared" si="14"/>
        <v>475.20000000000005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2">
        <v>40574</v>
      </c>
      <c r="B110" s="1">
        <v>18680</v>
      </c>
      <c r="C110" s="1">
        <f t="shared" si="15"/>
        <v>308</v>
      </c>
      <c r="D110" s="1">
        <f t="shared" si="8"/>
        <v>31</v>
      </c>
      <c r="E110" s="1">
        <f t="shared" si="9"/>
        <v>1</v>
      </c>
      <c r="F110" s="1">
        <f t="shared" si="10"/>
        <v>2011</v>
      </c>
      <c r="G110" s="1" t="str">
        <f t="shared" si="11"/>
        <v>31.1.2011</v>
      </c>
      <c r="H110" s="1">
        <f t="shared" si="12"/>
        <v>9.935483870967742</v>
      </c>
      <c r="I110" s="1">
        <f t="shared" si="13"/>
        <v>120</v>
      </c>
      <c r="J110" s="1">
        <f>dane_2!B$12</f>
        <v>1.18</v>
      </c>
      <c r="K110" s="5">
        <f t="shared" si="14"/>
        <v>483.44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2">
        <v>40602</v>
      </c>
      <c r="B111" s="1">
        <v>19057</v>
      </c>
      <c r="C111" s="1">
        <f t="shared" si="15"/>
        <v>377</v>
      </c>
      <c r="D111" s="1">
        <f t="shared" si="8"/>
        <v>28</v>
      </c>
      <c r="E111" s="1">
        <f t="shared" si="9"/>
        <v>2</v>
      </c>
      <c r="F111" s="1">
        <f t="shared" si="10"/>
        <v>2011</v>
      </c>
      <c r="G111" s="1" t="str">
        <f t="shared" si="11"/>
        <v>28.2.2011</v>
      </c>
      <c r="H111" s="1">
        <f t="shared" si="12"/>
        <v>13.464285714285714</v>
      </c>
      <c r="I111" s="1">
        <f t="shared" si="13"/>
        <v>120</v>
      </c>
      <c r="J111" s="1">
        <f>dane_2!B$12</f>
        <v>1.18</v>
      </c>
      <c r="K111" s="5">
        <f t="shared" si="14"/>
        <v>564.8599999999999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2">
        <v>40633</v>
      </c>
      <c r="B112" s="1">
        <v>19285</v>
      </c>
      <c r="C112" s="1">
        <f t="shared" si="15"/>
        <v>228</v>
      </c>
      <c r="D112" s="1">
        <f t="shared" si="8"/>
        <v>31</v>
      </c>
      <c r="E112" s="1">
        <f t="shared" si="9"/>
        <v>3</v>
      </c>
      <c r="F112" s="1">
        <f t="shared" si="10"/>
        <v>2011</v>
      </c>
      <c r="G112" s="1" t="str">
        <f t="shared" si="11"/>
        <v>31.3.2011</v>
      </c>
      <c r="H112" s="1">
        <f t="shared" si="12"/>
        <v>7.354838709677419</v>
      </c>
      <c r="I112" s="1">
        <f t="shared" si="13"/>
        <v>120</v>
      </c>
      <c r="J112" s="1">
        <f>dane_2!B$12</f>
        <v>1.18</v>
      </c>
      <c r="K112" s="5">
        <f t="shared" si="14"/>
        <v>389.03999999999996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2">
        <v>40663</v>
      </c>
      <c r="B113" s="1">
        <v>19431</v>
      </c>
      <c r="C113" s="1">
        <f t="shared" si="15"/>
        <v>146</v>
      </c>
      <c r="D113" s="1">
        <f t="shared" si="8"/>
        <v>30</v>
      </c>
      <c r="E113" s="1">
        <f t="shared" si="9"/>
        <v>4</v>
      </c>
      <c r="F113" s="1">
        <f t="shared" si="10"/>
        <v>2011</v>
      </c>
      <c r="G113" s="1" t="str">
        <f t="shared" si="11"/>
        <v>30.4.2011</v>
      </c>
      <c r="H113" s="1">
        <f t="shared" si="12"/>
        <v>4.8666666666666663</v>
      </c>
      <c r="I113" s="1">
        <f t="shared" si="13"/>
        <v>90</v>
      </c>
      <c r="J113" s="1">
        <f>dane_2!B$12</f>
        <v>1.18</v>
      </c>
      <c r="K113" s="5">
        <f t="shared" si="14"/>
        <v>262.27999999999997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2">
        <v>40694</v>
      </c>
      <c r="B114" s="1">
        <v>19604</v>
      </c>
      <c r="C114" s="1">
        <f t="shared" si="15"/>
        <v>173</v>
      </c>
      <c r="D114" s="1">
        <f t="shared" si="8"/>
        <v>31</v>
      </c>
      <c r="E114" s="1">
        <f t="shared" si="9"/>
        <v>5</v>
      </c>
      <c r="F114" s="1">
        <f t="shared" si="10"/>
        <v>2011</v>
      </c>
      <c r="G114" s="1" t="str">
        <f t="shared" si="11"/>
        <v>31.5.2011</v>
      </c>
      <c r="H114" s="1">
        <f t="shared" si="12"/>
        <v>5.580645161290323</v>
      </c>
      <c r="I114" s="1">
        <f t="shared" si="13"/>
        <v>90</v>
      </c>
      <c r="J114" s="1">
        <f>dane_2!B$12</f>
        <v>1.18</v>
      </c>
      <c r="K114" s="5">
        <f t="shared" si="14"/>
        <v>294.14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2">
        <v>40724</v>
      </c>
      <c r="B115" s="1">
        <v>19702</v>
      </c>
      <c r="C115" s="1">
        <f t="shared" si="15"/>
        <v>98</v>
      </c>
      <c r="D115" s="1">
        <f t="shared" si="8"/>
        <v>30</v>
      </c>
      <c r="E115" s="1">
        <f t="shared" si="9"/>
        <v>6</v>
      </c>
      <c r="F115" s="1">
        <f t="shared" si="10"/>
        <v>2011</v>
      </c>
      <c r="G115" s="1" t="str">
        <f t="shared" si="11"/>
        <v>30.6.2011</v>
      </c>
      <c r="H115" s="1">
        <f t="shared" si="12"/>
        <v>3.2666666666666666</v>
      </c>
      <c r="I115" s="1">
        <f t="shared" si="13"/>
        <v>70</v>
      </c>
      <c r="J115" s="1">
        <f>dane_2!B$12</f>
        <v>1.18</v>
      </c>
      <c r="K115" s="5">
        <f t="shared" si="14"/>
        <v>185.64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2">
        <v>40755</v>
      </c>
      <c r="B116" s="1">
        <v>19718</v>
      </c>
      <c r="C116" s="1">
        <f t="shared" si="15"/>
        <v>16</v>
      </c>
      <c r="D116" s="1">
        <f t="shared" si="8"/>
        <v>31</v>
      </c>
      <c r="E116" s="1">
        <f t="shared" si="9"/>
        <v>7</v>
      </c>
      <c r="F116" s="1">
        <f t="shared" si="10"/>
        <v>2011</v>
      </c>
      <c r="G116" s="1" t="str">
        <f t="shared" si="11"/>
        <v>31.7.2011</v>
      </c>
      <c r="H116" s="1">
        <f t="shared" si="12"/>
        <v>0.5161290322580645</v>
      </c>
      <c r="I116" s="1">
        <f t="shared" si="13"/>
        <v>70</v>
      </c>
      <c r="J116" s="1">
        <f>dane_2!B$12</f>
        <v>1.18</v>
      </c>
      <c r="K116" s="5">
        <f t="shared" si="14"/>
        <v>88.88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2">
        <v>40786</v>
      </c>
      <c r="B117" s="1">
        <v>19735</v>
      </c>
      <c r="C117" s="1">
        <f t="shared" si="15"/>
        <v>17</v>
      </c>
      <c r="D117" s="1">
        <f t="shared" si="8"/>
        <v>31</v>
      </c>
      <c r="E117" s="1">
        <f t="shared" si="9"/>
        <v>8</v>
      </c>
      <c r="F117" s="1">
        <f t="shared" si="10"/>
        <v>2011</v>
      </c>
      <c r="G117" s="1" t="str">
        <f t="shared" si="11"/>
        <v>31.8.2011</v>
      </c>
      <c r="H117" s="1">
        <f t="shared" si="12"/>
        <v>0.54838709677419351</v>
      </c>
      <c r="I117" s="1">
        <f t="shared" si="13"/>
        <v>70</v>
      </c>
      <c r="J117" s="1">
        <f>dane_2!B$12</f>
        <v>1.18</v>
      </c>
      <c r="K117" s="5">
        <f t="shared" si="14"/>
        <v>90.06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2">
        <v>40816</v>
      </c>
      <c r="B118" s="1">
        <v>19815</v>
      </c>
      <c r="C118" s="1">
        <f t="shared" si="15"/>
        <v>80</v>
      </c>
      <c r="D118" s="1">
        <f t="shared" si="8"/>
        <v>30</v>
      </c>
      <c r="E118" s="1">
        <f t="shared" si="9"/>
        <v>9</v>
      </c>
      <c r="F118" s="1">
        <f t="shared" si="10"/>
        <v>2011</v>
      </c>
      <c r="G118" s="1" t="str">
        <f t="shared" si="11"/>
        <v>30.9.2011</v>
      </c>
      <c r="H118" s="1">
        <f t="shared" si="12"/>
        <v>2.6666666666666665</v>
      </c>
      <c r="I118" s="1">
        <f t="shared" si="13"/>
        <v>70</v>
      </c>
      <c r="J118" s="1">
        <f>dane_2!B$12</f>
        <v>1.18</v>
      </c>
      <c r="K118" s="5">
        <f t="shared" si="14"/>
        <v>164.39999999999998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2">
        <v>40847</v>
      </c>
      <c r="B119" s="1">
        <v>19946</v>
      </c>
      <c r="C119" s="1">
        <f t="shared" si="15"/>
        <v>131</v>
      </c>
      <c r="D119" s="1">
        <f t="shared" si="8"/>
        <v>31</v>
      </c>
      <c r="E119" s="1">
        <f t="shared" si="9"/>
        <v>10</v>
      </c>
      <c r="F119" s="1">
        <f t="shared" si="10"/>
        <v>2011</v>
      </c>
      <c r="G119" s="1" t="str">
        <f t="shared" si="11"/>
        <v>31.10.2011</v>
      </c>
      <c r="H119" s="1">
        <f t="shared" si="12"/>
        <v>4.225806451612903</v>
      </c>
      <c r="I119" s="1">
        <f t="shared" si="13"/>
        <v>90</v>
      </c>
      <c r="J119" s="1">
        <f>dane_2!B$12</f>
        <v>1.18</v>
      </c>
      <c r="K119" s="5">
        <f t="shared" si="14"/>
        <v>244.57999999999998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2">
        <v>40877</v>
      </c>
      <c r="B120" s="1">
        <v>20081</v>
      </c>
      <c r="C120" s="1">
        <f t="shared" si="15"/>
        <v>135</v>
      </c>
      <c r="D120" s="1">
        <f t="shared" si="8"/>
        <v>30</v>
      </c>
      <c r="E120" s="1">
        <f t="shared" si="9"/>
        <v>11</v>
      </c>
      <c r="F120" s="1">
        <f t="shared" si="10"/>
        <v>2011</v>
      </c>
      <c r="G120" s="1" t="str">
        <f t="shared" si="11"/>
        <v>30.11.2011</v>
      </c>
      <c r="H120" s="1">
        <f t="shared" si="12"/>
        <v>4.5</v>
      </c>
      <c r="I120" s="1">
        <f t="shared" si="13"/>
        <v>90</v>
      </c>
      <c r="J120" s="1">
        <f>dane_2!B$12</f>
        <v>1.18</v>
      </c>
      <c r="K120" s="5">
        <f t="shared" si="14"/>
        <v>249.29999999999998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2">
        <v>40908</v>
      </c>
      <c r="B121" s="1">
        <v>20323</v>
      </c>
      <c r="C121" s="1">
        <f t="shared" si="15"/>
        <v>242</v>
      </c>
      <c r="D121" s="1">
        <f t="shared" si="8"/>
        <v>31</v>
      </c>
      <c r="E121" s="1">
        <f t="shared" si="9"/>
        <v>12</v>
      </c>
      <c r="F121" s="1">
        <f t="shared" si="10"/>
        <v>2011</v>
      </c>
      <c r="G121" s="1" t="str">
        <f t="shared" si="11"/>
        <v>31.12.2011</v>
      </c>
      <c r="H121" s="1">
        <f t="shared" si="12"/>
        <v>7.806451612903226</v>
      </c>
      <c r="I121" s="1">
        <f t="shared" si="13"/>
        <v>120</v>
      </c>
      <c r="J121" s="1">
        <f>dane_2!B$12</f>
        <v>1.18</v>
      </c>
      <c r="K121" s="5">
        <f t="shared" si="14"/>
        <v>405.56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2">
        <v>40939</v>
      </c>
      <c r="B122" s="1">
        <v>20653</v>
      </c>
      <c r="C122" s="1">
        <f t="shared" si="15"/>
        <v>330</v>
      </c>
      <c r="D122" s="1">
        <f t="shared" si="8"/>
        <v>31</v>
      </c>
      <c r="E122" s="1">
        <f t="shared" si="9"/>
        <v>1</v>
      </c>
      <c r="F122" s="1">
        <f t="shared" si="10"/>
        <v>2012</v>
      </c>
      <c r="G122" s="1" t="str">
        <f t="shared" si="11"/>
        <v>31.1.2012</v>
      </c>
      <c r="H122" s="1">
        <f t="shared" si="12"/>
        <v>10.64516129032258</v>
      </c>
      <c r="I122" s="1">
        <f t="shared" si="13"/>
        <v>120</v>
      </c>
      <c r="J122" s="1">
        <f>dane_2!B$13</f>
        <v>1.23</v>
      </c>
      <c r="K122" s="5">
        <f t="shared" si="14"/>
        <v>525.9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2">
        <v>40967</v>
      </c>
      <c r="B123" s="1">
        <v>21000</v>
      </c>
      <c r="C123" s="1">
        <f t="shared" si="15"/>
        <v>347</v>
      </c>
      <c r="D123" s="1">
        <f t="shared" si="8"/>
        <v>28</v>
      </c>
      <c r="E123" s="1">
        <f t="shared" si="9"/>
        <v>2</v>
      </c>
      <c r="F123" s="1">
        <f t="shared" si="10"/>
        <v>2012</v>
      </c>
      <c r="G123" s="1" t="str">
        <f t="shared" si="11"/>
        <v>28.2.2012</v>
      </c>
      <c r="H123" s="1">
        <f t="shared" si="12"/>
        <v>12.392857142857142</v>
      </c>
      <c r="I123" s="1">
        <f t="shared" si="13"/>
        <v>120</v>
      </c>
      <c r="J123" s="1">
        <f>dane_2!B$13</f>
        <v>1.23</v>
      </c>
      <c r="K123" s="5">
        <f t="shared" si="14"/>
        <v>546.80999999999995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2">
        <v>40999</v>
      </c>
      <c r="B124" s="1">
        <v>21254</v>
      </c>
      <c r="C124" s="1">
        <f t="shared" si="15"/>
        <v>254</v>
      </c>
      <c r="D124" s="1">
        <f t="shared" si="8"/>
        <v>31</v>
      </c>
      <c r="E124" s="1">
        <f t="shared" si="9"/>
        <v>3</v>
      </c>
      <c r="F124" s="1">
        <f t="shared" si="10"/>
        <v>2012</v>
      </c>
      <c r="G124" s="1" t="str">
        <f t="shared" si="11"/>
        <v>31.3.2012</v>
      </c>
      <c r="H124" s="1">
        <f t="shared" si="12"/>
        <v>8.193548387096774</v>
      </c>
      <c r="I124" s="1">
        <f t="shared" si="13"/>
        <v>120</v>
      </c>
      <c r="J124" s="1">
        <f>dane_2!B$13</f>
        <v>1.23</v>
      </c>
      <c r="K124" s="5">
        <f t="shared" si="14"/>
        <v>432.42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2">
        <v>41029</v>
      </c>
      <c r="B125" s="1">
        <v>21377</v>
      </c>
      <c r="C125" s="1">
        <f t="shared" si="15"/>
        <v>123</v>
      </c>
      <c r="D125" s="1">
        <f t="shared" si="8"/>
        <v>30</v>
      </c>
      <c r="E125" s="1">
        <f t="shared" si="9"/>
        <v>4</v>
      </c>
      <c r="F125" s="1">
        <f t="shared" si="10"/>
        <v>2012</v>
      </c>
      <c r="G125" s="1" t="str">
        <f t="shared" si="11"/>
        <v>30.4.2012</v>
      </c>
      <c r="H125" s="1">
        <f t="shared" si="12"/>
        <v>4.0999999999999996</v>
      </c>
      <c r="I125" s="1">
        <f t="shared" si="13"/>
        <v>90</v>
      </c>
      <c r="J125" s="1">
        <f>dane_2!B$13</f>
        <v>1.23</v>
      </c>
      <c r="K125" s="5">
        <f t="shared" si="14"/>
        <v>241.29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2">
        <v>41060</v>
      </c>
      <c r="B126" s="1">
        <v>21487</v>
      </c>
      <c r="C126" s="1">
        <f t="shared" si="15"/>
        <v>110</v>
      </c>
      <c r="D126" s="1">
        <f t="shared" si="8"/>
        <v>31</v>
      </c>
      <c r="E126" s="1">
        <f t="shared" si="9"/>
        <v>5</v>
      </c>
      <c r="F126" s="1">
        <f t="shared" si="10"/>
        <v>2012</v>
      </c>
      <c r="G126" s="1" t="str">
        <f t="shared" si="11"/>
        <v>31.5.2012</v>
      </c>
      <c r="H126" s="1">
        <f t="shared" si="12"/>
        <v>3.5483870967741935</v>
      </c>
      <c r="I126" s="1">
        <f t="shared" si="13"/>
        <v>90</v>
      </c>
      <c r="J126" s="1">
        <f>dane_2!B$13</f>
        <v>1.23</v>
      </c>
      <c r="K126" s="5">
        <f t="shared" si="14"/>
        <v>225.3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2">
        <v>41090</v>
      </c>
      <c r="B127" s="1">
        <v>21517</v>
      </c>
      <c r="C127" s="1">
        <f t="shared" si="15"/>
        <v>30</v>
      </c>
      <c r="D127" s="1">
        <f t="shared" si="8"/>
        <v>30</v>
      </c>
      <c r="E127" s="1">
        <f t="shared" si="9"/>
        <v>6</v>
      </c>
      <c r="F127" s="1">
        <f t="shared" si="10"/>
        <v>2012</v>
      </c>
      <c r="G127" s="1" t="str">
        <f t="shared" si="11"/>
        <v>30.6.2012</v>
      </c>
      <c r="H127" s="1">
        <f t="shared" si="12"/>
        <v>1</v>
      </c>
      <c r="I127" s="1">
        <f t="shared" si="13"/>
        <v>70</v>
      </c>
      <c r="J127" s="1">
        <f>dane_2!B$13</f>
        <v>1.23</v>
      </c>
      <c r="K127" s="5">
        <f t="shared" si="14"/>
        <v>106.9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2">
        <v>41121</v>
      </c>
      <c r="B128" s="1">
        <v>21536</v>
      </c>
      <c r="C128" s="1">
        <f t="shared" si="15"/>
        <v>19</v>
      </c>
      <c r="D128" s="1">
        <f t="shared" si="8"/>
        <v>31</v>
      </c>
      <c r="E128" s="1">
        <f t="shared" si="9"/>
        <v>7</v>
      </c>
      <c r="F128" s="1">
        <f t="shared" si="10"/>
        <v>2012</v>
      </c>
      <c r="G128" s="1" t="str">
        <f t="shared" si="11"/>
        <v>31.7.2012</v>
      </c>
      <c r="H128" s="1">
        <f t="shared" si="12"/>
        <v>0.61290322580645162</v>
      </c>
      <c r="I128" s="1">
        <f t="shared" si="13"/>
        <v>70</v>
      </c>
      <c r="J128" s="1">
        <f>dane_2!B$13</f>
        <v>1.23</v>
      </c>
      <c r="K128" s="5">
        <f t="shared" si="14"/>
        <v>93.37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2">
        <v>41152</v>
      </c>
      <c r="B129" s="1">
        <v>21550</v>
      </c>
      <c r="C129" s="1">
        <f t="shared" si="15"/>
        <v>14</v>
      </c>
      <c r="D129" s="1">
        <f t="shared" si="8"/>
        <v>31</v>
      </c>
      <c r="E129" s="1">
        <f t="shared" si="9"/>
        <v>8</v>
      </c>
      <c r="F129" s="1">
        <f t="shared" si="10"/>
        <v>2012</v>
      </c>
      <c r="G129" s="1" t="str">
        <f t="shared" si="11"/>
        <v>31.8.2012</v>
      </c>
      <c r="H129" s="1">
        <f t="shared" si="12"/>
        <v>0.45161290322580644</v>
      </c>
      <c r="I129" s="1">
        <f t="shared" si="13"/>
        <v>70</v>
      </c>
      <c r="J129" s="1">
        <f>dane_2!B$13</f>
        <v>1.23</v>
      </c>
      <c r="K129" s="5">
        <f t="shared" si="14"/>
        <v>87.22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2">
        <v>41182</v>
      </c>
      <c r="B130" s="1">
        <v>21695</v>
      </c>
      <c r="C130" s="1">
        <f t="shared" si="15"/>
        <v>145</v>
      </c>
      <c r="D130" s="1">
        <f t="shared" si="8"/>
        <v>30</v>
      </c>
      <c r="E130" s="1">
        <f t="shared" si="9"/>
        <v>9</v>
      </c>
      <c r="F130" s="1">
        <f t="shared" si="10"/>
        <v>2012</v>
      </c>
      <c r="G130" s="1" t="str">
        <f t="shared" si="11"/>
        <v>30.9.2012</v>
      </c>
      <c r="H130" s="1">
        <f t="shared" si="12"/>
        <v>4.833333333333333</v>
      </c>
      <c r="I130" s="1">
        <f t="shared" si="13"/>
        <v>90</v>
      </c>
      <c r="J130" s="1">
        <f>dane_2!B$13</f>
        <v>1.23</v>
      </c>
      <c r="K130" s="5">
        <f t="shared" si="14"/>
        <v>268.35000000000002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2">
        <v>41213</v>
      </c>
      <c r="B131" s="1">
        <v>21878</v>
      </c>
      <c r="C131" s="1">
        <f t="shared" si="15"/>
        <v>183</v>
      </c>
      <c r="D131" s="1">
        <f t="shared" ref="D131:D194" si="16">DAY(A131)</f>
        <v>31</v>
      </c>
      <c r="E131" s="1">
        <f t="shared" ref="E131:E194" si="17">MONTH(A131)</f>
        <v>10</v>
      </c>
      <c r="F131" s="1">
        <f t="shared" ref="F131:F194" si="18">YEAR(A131)</f>
        <v>2012</v>
      </c>
      <c r="G131" s="1" t="str">
        <f t="shared" ref="G131:G194" si="19">D131&amp;"."&amp;E131&amp;"."&amp;F131</f>
        <v>31.10.2012</v>
      </c>
      <c r="H131" s="1">
        <f t="shared" ref="H131:H194" si="20">C131/D131</f>
        <v>5.903225806451613</v>
      </c>
      <c r="I131" s="1">
        <f t="shared" ref="I131:I194" si="21">IF(C131&lt;100,70,IF(C131&gt;200,120,90))</f>
        <v>90</v>
      </c>
      <c r="J131" s="1">
        <f>dane_2!B$13</f>
        <v>1.23</v>
      </c>
      <c r="K131" s="5">
        <f t="shared" ref="K131:K194" si="22">J131*C131+I131</f>
        <v>315.09000000000003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2">
        <v>41243</v>
      </c>
      <c r="B132" s="1">
        <v>22208</v>
      </c>
      <c r="C132" s="1">
        <f t="shared" ref="C132:C195" si="23">B132-B131</f>
        <v>330</v>
      </c>
      <c r="D132" s="1">
        <f t="shared" si="16"/>
        <v>30</v>
      </c>
      <c r="E132" s="1">
        <f t="shared" si="17"/>
        <v>11</v>
      </c>
      <c r="F132" s="1">
        <f t="shared" si="18"/>
        <v>2012</v>
      </c>
      <c r="G132" s="1" t="str">
        <f t="shared" si="19"/>
        <v>30.11.2012</v>
      </c>
      <c r="H132" s="1">
        <f t="shared" si="20"/>
        <v>11</v>
      </c>
      <c r="I132" s="1">
        <f t="shared" si="21"/>
        <v>120</v>
      </c>
      <c r="J132" s="1">
        <f>dane_2!B$13</f>
        <v>1.23</v>
      </c>
      <c r="K132" s="5">
        <f t="shared" si="22"/>
        <v>525.9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2">
        <v>41274</v>
      </c>
      <c r="B133" s="1">
        <v>22516</v>
      </c>
      <c r="C133" s="1">
        <f t="shared" si="23"/>
        <v>308</v>
      </c>
      <c r="D133" s="1">
        <f t="shared" si="16"/>
        <v>31</v>
      </c>
      <c r="E133" s="1">
        <f t="shared" si="17"/>
        <v>12</v>
      </c>
      <c r="F133" s="1">
        <f t="shared" si="18"/>
        <v>2012</v>
      </c>
      <c r="G133" s="1" t="str">
        <f t="shared" si="19"/>
        <v>31.12.2012</v>
      </c>
      <c r="H133" s="1">
        <f t="shared" si="20"/>
        <v>9.935483870967742</v>
      </c>
      <c r="I133" s="1">
        <f t="shared" si="21"/>
        <v>120</v>
      </c>
      <c r="J133" s="1">
        <f>dane_2!B$13</f>
        <v>1.23</v>
      </c>
      <c r="K133" s="5">
        <f t="shared" si="22"/>
        <v>498.84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2">
        <v>41305</v>
      </c>
      <c r="B134" s="1">
        <v>22811</v>
      </c>
      <c r="C134" s="1">
        <f t="shared" si="23"/>
        <v>295</v>
      </c>
      <c r="D134" s="1">
        <f t="shared" si="16"/>
        <v>31</v>
      </c>
      <c r="E134" s="1">
        <f t="shared" si="17"/>
        <v>1</v>
      </c>
      <c r="F134" s="1">
        <f t="shared" si="18"/>
        <v>2013</v>
      </c>
      <c r="G134" s="1" t="str">
        <f t="shared" si="19"/>
        <v>31.1.2013</v>
      </c>
      <c r="H134" s="1">
        <f t="shared" si="20"/>
        <v>9.5161290322580641</v>
      </c>
      <c r="I134" s="1">
        <f t="shared" si="21"/>
        <v>120</v>
      </c>
      <c r="J134" s="1">
        <f>dane_2!B$14</f>
        <v>1.23</v>
      </c>
      <c r="K134" s="5">
        <f t="shared" si="22"/>
        <v>482.85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2">
        <v>41333</v>
      </c>
      <c r="B135" s="1">
        <v>23173</v>
      </c>
      <c r="C135" s="1">
        <f t="shared" si="23"/>
        <v>362</v>
      </c>
      <c r="D135" s="1">
        <f t="shared" si="16"/>
        <v>28</v>
      </c>
      <c r="E135" s="1">
        <f t="shared" si="17"/>
        <v>2</v>
      </c>
      <c r="F135" s="1">
        <f t="shared" si="18"/>
        <v>2013</v>
      </c>
      <c r="G135" s="1" t="str">
        <f t="shared" si="19"/>
        <v>28.2.2013</v>
      </c>
      <c r="H135" s="1">
        <f t="shared" si="20"/>
        <v>12.928571428571429</v>
      </c>
      <c r="I135" s="1">
        <f t="shared" si="21"/>
        <v>120</v>
      </c>
      <c r="J135" s="1">
        <f>dane_2!B$14</f>
        <v>1.23</v>
      </c>
      <c r="K135" s="5">
        <f t="shared" si="22"/>
        <v>565.26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2">
        <v>41364</v>
      </c>
      <c r="B136" s="1">
        <v>23392</v>
      </c>
      <c r="C136" s="1">
        <f t="shared" si="23"/>
        <v>219</v>
      </c>
      <c r="D136" s="1">
        <f t="shared" si="16"/>
        <v>31</v>
      </c>
      <c r="E136" s="1">
        <f t="shared" si="17"/>
        <v>3</v>
      </c>
      <c r="F136" s="1">
        <f t="shared" si="18"/>
        <v>2013</v>
      </c>
      <c r="G136" s="1" t="str">
        <f t="shared" si="19"/>
        <v>31.3.2013</v>
      </c>
      <c r="H136" s="1">
        <f t="shared" si="20"/>
        <v>7.064516129032258</v>
      </c>
      <c r="I136" s="1">
        <f t="shared" si="21"/>
        <v>120</v>
      </c>
      <c r="J136" s="1">
        <f>dane_2!B$14</f>
        <v>1.23</v>
      </c>
      <c r="K136" s="5">
        <f t="shared" si="22"/>
        <v>389.37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2">
        <v>41394</v>
      </c>
      <c r="B137" s="1">
        <v>23533</v>
      </c>
      <c r="C137" s="1">
        <f t="shared" si="23"/>
        <v>141</v>
      </c>
      <c r="D137" s="1">
        <f t="shared" si="16"/>
        <v>30</v>
      </c>
      <c r="E137" s="1">
        <f t="shared" si="17"/>
        <v>4</v>
      </c>
      <c r="F137" s="1">
        <f t="shared" si="18"/>
        <v>2013</v>
      </c>
      <c r="G137" s="1" t="str">
        <f t="shared" si="19"/>
        <v>30.4.2013</v>
      </c>
      <c r="H137" s="1">
        <f t="shared" si="20"/>
        <v>4.7</v>
      </c>
      <c r="I137" s="1">
        <f t="shared" si="21"/>
        <v>90</v>
      </c>
      <c r="J137" s="1">
        <f>dane_2!B$14</f>
        <v>1.23</v>
      </c>
      <c r="K137" s="5">
        <f t="shared" si="22"/>
        <v>263.43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2">
        <v>41425</v>
      </c>
      <c r="B138" s="1">
        <v>23699</v>
      </c>
      <c r="C138" s="1">
        <f t="shared" si="23"/>
        <v>166</v>
      </c>
      <c r="D138" s="1">
        <f t="shared" si="16"/>
        <v>31</v>
      </c>
      <c r="E138" s="1">
        <f t="shared" si="17"/>
        <v>5</v>
      </c>
      <c r="F138" s="1">
        <f t="shared" si="18"/>
        <v>2013</v>
      </c>
      <c r="G138" s="1" t="str">
        <f t="shared" si="19"/>
        <v>31.5.2013</v>
      </c>
      <c r="H138" s="1">
        <f t="shared" si="20"/>
        <v>5.354838709677419</v>
      </c>
      <c r="I138" s="1">
        <f t="shared" si="21"/>
        <v>90</v>
      </c>
      <c r="J138" s="1">
        <f>dane_2!B$14</f>
        <v>1.23</v>
      </c>
      <c r="K138" s="5">
        <f t="shared" si="22"/>
        <v>294.18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2">
        <v>41455</v>
      </c>
      <c r="B139" s="1">
        <v>23793</v>
      </c>
      <c r="C139" s="1">
        <f t="shared" si="23"/>
        <v>94</v>
      </c>
      <c r="D139" s="1">
        <f t="shared" si="16"/>
        <v>30</v>
      </c>
      <c r="E139" s="1">
        <f t="shared" si="17"/>
        <v>6</v>
      </c>
      <c r="F139" s="1">
        <f t="shared" si="18"/>
        <v>2013</v>
      </c>
      <c r="G139" s="1" t="str">
        <f t="shared" si="19"/>
        <v>30.6.2013</v>
      </c>
      <c r="H139" s="1">
        <f t="shared" si="20"/>
        <v>3.1333333333333333</v>
      </c>
      <c r="I139" s="1">
        <f t="shared" si="21"/>
        <v>70</v>
      </c>
      <c r="J139" s="1">
        <f>dane_2!B$14</f>
        <v>1.23</v>
      </c>
      <c r="K139" s="5">
        <f t="shared" si="22"/>
        <v>185.62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2">
        <v>41486</v>
      </c>
      <c r="B140" s="1">
        <v>23809</v>
      </c>
      <c r="C140" s="1">
        <f t="shared" si="23"/>
        <v>16</v>
      </c>
      <c r="D140" s="1">
        <f t="shared" si="16"/>
        <v>31</v>
      </c>
      <c r="E140" s="1">
        <f t="shared" si="17"/>
        <v>7</v>
      </c>
      <c r="F140" s="1">
        <f t="shared" si="18"/>
        <v>2013</v>
      </c>
      <c r="G140" s="1" t="str">
        <f t="shared" si="19"/>
        <v>31.7.2013</v>
      </c>
      <c r="H140" s="1">
        <f t="shared" si="20"/>
        <v>0.5161290322580645</v>
      </c>
      <c r="I140" s="1">
        <f t="shared" si="21"/>
        <v>70</v>
      </c>
      <c r="J140" s="1">
        <f>dane_2!B$14</f>
        <v>1.23</v>
      </c>
      <c r="K140" s="5">
        <f t="shared" si="22"/>
        <v>89.68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2">
        <v>41517</v>
      </c>
      <c r="B141" s="1">
        <v>23825</v>
      </c>
      <c r="C141" s="1">
        <f t="shared" si="23"/>
        <v>16</v>
      </c>
      <c r="D141" s="1">
        <f t="shared" si="16"/>
        <v>31</v>
      </c>
      <c r="E141" s="1">
        <f t="shared" si="17"/>
        <v>8</v>
      </c>
      <c r="F141" s="1">
        <f t="shared" si="18"/>
        <v>2013</v>
      </c>
      <c r="G141" s="1" t="str">
        <f t="shared" si="19"/>
        <v>31.8.2013</v>
      </c>
      <c r="H141" s="1">
        <f t="shared" si="20"/>
        <v>0.5161290322580645</v>
      </c>
      <c r="I141" s="1">
        <f t="shared" si="21"/>
        <v>70</v>
      </c>
      <c r="J141" s="1">
        <f>dane_2!B$14</f>
        <v>1.23</v>
      </c>
      <c r="K141" s="5">
        <f t="shared" si="22"/>
        <v>89.68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2">
        <v>41547</v>
      </c>
      <c r="B142" s="1">
        <v>23902</v>
      </c>
      <c r="C142" s="1">
        <f t="shared" si="23"/>
        <v>77</v>
      </c>
      <c r="D142" s="1">
        <f t="shared" si="16"/>
        <v>30</v>
      </c>
      <c r="E142" s="1">
        <f t="shared" si="17"/>
        <v>9</v>
      </c>
      <c r="F142" s="1">
        <f t="shared" si="18"/>
        <v>2013</v>
      </c>
      <c r="G142" s="1" t="str">
        <f t="shared" si="19"/>
        <v>30.9.2013</v>
      </c>
      <c r="H142" s="1">
        <f t="shared" si="20"/>
        <v>2.5666666666666669</v>
      </c>
      <c r="I142" s="1">
        <f t="shared" si="21"/>
        <v>70</v>
      </c>
      <c r="J142" s="1">
        <f>dane_2!B$14</f>
        <v>1.23</v>
      </c>
      <c r="K142" s="5">
        <f t="shared" si="22"/>
        <v>164.70999999999998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2">
        <v>41578</v>
      </c>
      <c r="B143" s="1">
        <v>24028</v>
      </c>
      <c r="C143" s="1">
        <f t="shared" si="23"/>
        <v>126</v>
      </c>
      <c r="D143" s="1">
        <f t="shared" si="16"/>
        <v>31</v>
      </c>
      <c r="E143" s="1">
        <f t="shared" si="17"/>
        <v>10</v>
      </c>
      <c r="F143" s="1">
        <f t="shared" si="18"/>
        <v>2013</v>
      </c>
      <c r="G143" s="1" t="str">
        <f t="shared" si="19"/>
        <v>31.10.2013</v>
      </c>
      <c r="H143" s="1">
        <f t="shared" si="20"/>
        <v>4.064516129032258</v>
      </c>
      <c r="I143" s="1">
        <f t="shared" si="21"/>
        <v>90</v>
      </c>
      <c r="J143" s="1">
        <f>dane_2!B$14</f>
        <v>1.23</v>
      </c>
      <c r="K143" s="5">
        <f t="shared" si="22"/>
        <v>244.98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2">
        <v>41608</v>
      </c>
      <c r="B144" s="1">
        <v>24158</v>
      </c>
      <c r="C144" s="1">
        <f t="shared" si="23"/>
        <v>130</v>
      </c>
      <c r="D144" s="1">
        <f t="shared" si="16"/>
        <v>30</v>
      </c>
      <c r="E144" s="1">
        <f t="shared" si="17"/>
        <v>11</v>
      </c>
      <c r="F144" s="1">
        <f t="shared" si="18"/>
        <v>2013</v>
      </c>
      <c r="G144" s="1" t="str">
        <f t="shared" si="19"/>
        <v>30.11.2013</v>
      </c>
      <c r="H144" s="1">
        <f t="shared" si="20"/>
        <v>4.333333333333333</v>
      </c>
      <c r="I144" s="1">
        <f t="shared" si="21"/>
        <v>90</v>
      </c>
      <c r="J144" s="1">
        <f>dane_2!B$14</f>
        <v>1.23</v>
      </c>
      <c r="K144" s="5">
        <f t="shared" si="22"/>
        <v>249.9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2">
        <v>41639</v>
      </c>
      <c r="B145" s="1">
        <v>24390</v>
      </c>
      <c r="C145" s="1">
        <f t="shared" si="23"/>
        <v>232</v>
      </c>
      <c r="D145" s="1">
        <f t="shared" si="16"/>
        <v>31</v>
      </c>
      <c r="E145" s="1">
        <f t="shared" si="17"/>
        <v>12</v>
      </c>
      <c r="F145" s="1">
        <f t="shared" si="18"/>
        <v>2013</v>
      </c>
      <c r="G145" s="1" t="str">
        <f t="shared" si="19"/>
        <v>31.12.2013</v>
      </c>
      <c r="H145" s="1">
        <f t="shared" si="20"/>
        <v>7.4838709677419351</v>
      </c>
      <c r="I145" s="1">
        <f t="shared" si="21"/>
        <v>120</v>
      </c>
      <c r="J145" s="1">
        <f>dane_2!B$14</f>
        <v>1.23</v>
      </c>
      <c r="K145" s="5">
        <f t="shared" si="22"/>
        <v>405.36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2">
        <v>41670</v>
      </c>
      <c r="B146" s="1">
        <v>24707</v>
      </c>
      <c r="C146" s="1">
        <f t="shared" si="23"/>
        <v>317</v>
      </c>
      <c r="D146" s="1">
        <f t="shared" si="16"/>
        <v>31</v>
      </c>
      <c r="E146" s="1">
        <f t="shared" si="17"/>
        <v>1</v>
      </c>
      <c r="F146" s="1">
        <f t="shared" si="18"/>
        <v>2014</v>
      </c>
      <c r="G146" s="1" t="str">
        <f t="shared" si="19"/>
        <v>31.1.2014</v>
      </c>
      <c r="H146" s="1">
        <f t="shared" si="20"/>
        <v>10.225806451612904</v>
      </c>
      <c r="I146" s="1">
        <f t="shared" si="21"/>
        <v>120</v>
      </c>
      <c r="J146" s="1">
        <f>dane_2!B$15</f>
        <v>1.23</v>
      </c>
      <c r="K146" s="5">
        <f t="shared" si="22"/>
        <v>509.90999999999997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2">
        <v>41698</v>
      </c>
      <c r="B147" s="1">
        <v>25040</v>
      </c>
      <c r="C147" s="1">
        <f t="shared" si="23"/>
        <v>333</v>
      </c>
      <c r="D147" s="1">
        <f t="shared" si="16"/>
        <v>28</v>
      </c>
      <c r="E147" s="1">
        <f t="shared" si="17"/>
        <v>2</v>
      </c>
      <c r="F147" s="1">
        <f t="shared" si="18"/>
        <v>2014</v>
      </c>
      <c r="G147" s="1" t="str">
        <f t="shared" si="19"/>
        <v>28.2.2014</v>
      </c>
      <c r="H147" s="1">
        <f t="shared" si="20"/>
        <v>11.892857142857142</v>
      </c>
      <c r="I147" s="1">
        <f t="shared" si="21"/>
        <v>120</v>
      </c>
      <c r="J147" s="1">
        <f>dane_2!B$15</f>
        <v>1.23</v>
      </c>
      <c r="K147" s="5">
        <f t="shared" si="22"/>
        <v>529.58999999999992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2">
        <v>41729</v>
      </c>
      <c r="B148" s="1">
        <v>25284</v>
      </c>
      <c r="C148" s="1">
        <f t="shared" si="23"/>
        <v>244</v>
      </c>
      <c r="D148" s="1">
        <f t="shared" si="16"/>
        <v>31</v>
      </c>
      <c r="E148" s="1">
        <f t="shared" si="17"/>
        <v>3</v>
      </c>
      <c r="F148" s="1">
        <f t="shared" si="18"/>
        <v>2014</v>
      </c>
      <c r="G148" s="1" t="str">
        <f t="shared" si="19"/>
        <v>31.3.2014</v>
      </c>
      <c r="H148" s="1">
        <f t="shared" si="20"/>
        <v>7.870967741935484</v>
      </c>
      <c r="I148" s="1">
        <f t="shared" si="21"/>
        <v>120</v>
      </c>
      <c r="J148" s="1">
        <f>dane_2!B$15</f>
        <v>1.23</v>
      </c>
      <c r="K148" s="5">
        <f t="shared" si="22"/>
        <v>420.12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2">
        <v>41759</v>
      </c>
      <c r="B149" s="1">
        <v>25403</v>
      </c>
      <c r="C149" s="1">
        <f t="shared" si="23"/>
        <v>119</v>
      </c>
      <c r="D149" s="1">
        <f t="shared" si="16"/>
        <v>30</v>
      </c>
      <c r="E149" s="1">
        <f t="shared" si="17"/>
        <v>4</v>
      </c>
      <c r="F149" s="1">
        <f t="shared" si="18"/>
        <v>2014</v>
      </c>
      <c r="G149" s="1" t="str">
        <f t="shared" si="19"/>
        <v>30.4.2014</v>
      </c>
      <c r="H149" s="1">
        <f t="shared" si="20"/>
        <v>3.9666666666666668</v>
      </c>
      <c r="I149" s="1">
        <f t="shared" si="21"/>
        <v>90</v>
      </c>
      <c r="J149" s="1">
        <f>dane_2!B$15</f>
        <v>1.23</v>
      </c>
      <c r="K149" s="5">
        <f t="shared" si="22"/>
        <v>236.37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2">
        <v>41790</v>
      </c>
      <c r="B150" s="1">
        <v>25508</v>
      </c>
      <c r="C150" s="1">
        <f t="shared" si="23"/>
        <v>105</v>
      </c>
      <c r="D150" s="1">
        <f t="shared" si="16"/>
        <v>31</v>
      </c>
      <c r="E150" s="1">
        <f t="shared" si="17"/>
        <v>5</v>
      </c>
      <c r="F150" s="1">
        <f t="shared" si="18"/>
        <v>2014</v>
      </c>
      <c r="G150" s="1" t="str">
        <f t="shared" si="19"/>
        <v>31.5.2014</v>
      </c>
      <c r="H150" s="1">
        <f t="shared" si="20"/>
        <v>3.3870967741935485</v>
      </c>
      <c r="I150" s="1">
        <f t="shared" si="21"/>
        <v>90</v>
      </c>
      <c r="J150" s="1">
        <f>dane_2!B$15</f>
        <v>1.23</v>
      </c>
      <c r="K150" s="5">
        <f t="shared" si="22"/>
        <v>219.15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2">
        <v>41820</v>
      </c>
      <c r="B151" s="1">
        <v>25537</v>
      </c>
      <c r="C151" s="1">
        <f t="shared" si="23"/>
        <v>29</v>
      </c>
      <c r="D151" s="1">
        <f t="shared" si="16"/>
        <v>30</v>
      </c>
      <c r="E151" s="1">
        <f t="shared" si="17"/>
        <v>6</v>
      </c>
      <c r="F151" s="1">
        <f t="shared" si="18"/>
        <v>2014</v>
      </c>
      <c r="G151" s="1" t="str">
        <f t="shared" si="19"/>
        <v>30.6.2014</v>
      </c>
      <c r="H151" s="1">
        <f t="shared" si="20"/>
        <v>0.96666666666666667</v>
      </c>
      <c r="I151" s="1">
        <f t="shared" si="21"/>
        <v>70</v>
      </c>
      <c r="J151" s="1">
        <f>dane_2!B$15</f>
        <v>1.23</v>
      </c>
      <c r="K151" s="5">
        <f t="shared" si="22"/>
        <v>105.67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2">
        <v>41851</v>
      </c>
      <c r="B152" s="1">
        <v>25556</v>
      </c>
      <c r="C152" s="1">
        <f t="shared" si="23"/>
        <v>19</v>
      </c>
      <c r="D152" s="1">
        <f t="shared" si="16"/>
        <v>31</v>
      </c>
      <c r="E152" s="1">
        <f t="shared" si="17"/>
        <v>7</v>
      </c>
      <c r="F152" s="1">
        <f t="shared" si="18"/>
        <v>2014</v>
      </c>
      <c r="G152" s="1" t="str">
        <f t="shared" si="19"/>
        <v>31.7.2014</v>
      </c>
      <c r="H152" s="1">
        <f t="shared" si="20"/>
        <v>0.61290322580645162</v>
      </c>
      <c r="I152" s="1">
        <f t="shared" si="21"/>
        <v>70</v>
      </c>
      <c r="J152" s="1">
        <f>dane_2!B$15</f>
        <v>1.23</v>
      </c>
      <c r="K152" s="5">
        <f t="shared" si="22"/>
        <v>93.37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2">
        <v>41882</v>
      </c>
      <c r="B153" s="1">
        <v>25569</v>
      </c>
      <c r="C153" s="1">
        <f t="shared" si="23"/>
        <v>13</v>
      </c>
      <c r="D153" s="1">
        <f t="shared" si="16"/>
        <v>31</v>
      </c>
      <c r="E153" s="1">
        <f t="shared" si="17"/>
        <v>8</v>
      </c>
      <c r="F153" s="1">
        <f t="shared" si="18"/>
        <v>2014</v>
      </c>
      <c r="G153" s="1" t="str">
        <f t="shared" si="19"/>
        <v>31.8.2014</v>
      </c>
      <c r="H153" s="1">
        <f t="shared" si="20"/>
        <v>0.41935483870967744</v>
      </c>
      <c r="I153" s="1">
        <f t="shared" si="21"/>
        <v>70</v>
      </c>
      <c r="J153" s="1">
        <f>dane_2!B$15</f>
        <v>1.23</v>
      </c>
      <c r="K153" s="5">
        <f t="shared" si="22"/>
        <v>85.99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2">
        <v>41912</v>
      </c>
      <c r="B154" s="1">
        <v>25708</v>
      </c>
      <c r="C154" s="1">
        <f t="shared" si="23"/>
        <v>139</v>
      </c>
      <c r="D154" s="1">
        <f t="shared" si="16"/>
        <v>30</v>
      </c>
      <c r="E154" s="1">
        <f t="shared" si="17"/>
        <v>9</v>
      </c>
      <c r="F154" s="1">
        <f t="shared" si="18"/>
        <v>2014</v>
      </c>
      <c r="G154" s="1" t="str">
        <f t="shared" si="19"/>
        <v>30.9.2014</v>
      </c>
      <c r="H154" s="1">
        <f t="shared" si="20"/>
        <v>4.6333333333333337</v>
      </c>
      <c r="I154" s="1">
        <f t="shared" si="21"/>
        <v>90</v>
      </c>
      <c r="J154" s="1">
        <f>dane_2!B$15</f>
        <v>1.23</v>
      </c>
      <c r="K154" s="5">
        <f t="shared" si="22"/>
        <v>260.97000000000003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2">
        <v>41943</v>
      </c>
      <c r="B155" s="1">
        <v>25883</v>
      </c>
      <c r="C155" s="1">
        <f t="shared" si="23"/>
        <v>175</v>
      </c>
      <c r="D155" s="1">
        <f t="shared" si="16"/>
        <v>31</v>
      </c>
      <c r="E155" s="1">
        <f t="shared" si="17"/>
        <v>10</v>
      </c>
      <c r="F155" s="1">
        <f t="shared" si="18"/>
        <v>2014</v>
      </c>
      <c r="G155" s="1" t="str">
        <f t="shared" si="19"/>
        <v>31.10.2014</v>
      </c>
      <c r="H155" s="1">
        <f t="shared" si="20"/>
        <v>5.645161290322581</v>
      </c>
      <c r="I155" s="1">
        <f t="shared" si="21"/>
        <v>90</v>
      </c>
      <c r="J155" s="1">
        <f>dane_2!B$15</f>
        <v>1.23</v>
      </c>
      <c r="K155" s="5">
        <f t="shared" si="22"/>
        <v>305.25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2">
        <v>41973</v>
      </c>
      <c r="B156" s="1">
        <v>26183</v>
      </c>
      <c r="C156" s="1">
        <f t="shared" si="23"/>
        <v>300</v>
      </c>
      <c r="D156" s="1">
        <f t="shared" si="16"/>
        <v>30</v>
      </c>
      <c r="E156" s="1">
        <f t="shared" si="17"/>
        <v>11</v>
      </c>
      <c r="F156" s="1">
        <f t="shared" si="18"/>
        <v>2014</v>
      </c>
      <c r="G156" s="1" t="str">
        <f t="shared" si="19"/>
        <v>30.11.2014</v>
      </c>
      <c r="H156" s="1">
        <f t="shared" si="20"/>
        <v>10</v>
      </c>
      <c r="I156" s="1">
        <f t="shared" si="21"/>
        <v>120</v>
      </c>
      <c r="J156" s="1">
        <f>dane_2!B$15</f>
        <v>1.23</v>
      </c>
      <c r="K156" s="5">
        <f t="shared" si="22"/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2">
        <v>42004</v>
      </c>
      <c r="B157" s="1">
        <v>26478</v>
      </c>
      <c r="C157" s="1">
        <f t="shared" si="23"/>
        <v>295</v>
      </c>
      <c r="D157" s="1">
        <f t="shared" si="16"/>
        <v>31</v>
      </c>
      <c r="E157" s="1">
        <f t="shared" si="17"/>
        <v>12</v>
      </c>
      <c r="F157" s="1">
        <f t="shared" si="18"/>
        <v>2014</v>
      </c>
      <c r="G157" s="1" t="str">
        <f t="shared" si="19"/>
        <v>31.12.2014</v>
      </c>
      <c r="H157" s="1">
        <f t="shared" si="20"/>
        <v>9.5161290322580641</v>
      </c>
      <c r="I157" s="1">
        <f t="shared" si="21"/>
        <v>120</v>
      </c>
      <c r="J157" s="1">
        <f>dane_2!B$15</f>
        <v>1.23</v>
      </c>
      <c r="K157" s="5">
        <f t="shared" si="22"/>
        <v>482.85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2">
        <v>42035</v>
      </c>
      <c r="B158" s="1">
        <v>26808</v>
      </c>
      <c r="C158" s="1">
        <f t="shared" si="23"/>
        <v>330</v>
      </c>
      <c r="D158" s="1">
        <f t="shared" si="16"/>
        <v>31</v>
      </c>
      <c r="E158" s="1">
        <f t="shared" si="17"/>
        <v>1</v>
      </c>
      <c r="F158" s="1">
        <f t="shared" si="18"/>
        <v>2015</v>
      </c>
      <c r="G158" s="1" t="str">
        <f t="shared" si="19"/>
        <v>31.1.2015</v>
      </c>
      <c r="H158" s="1">
        <f t="shared" si="20"/>
        <v>10.64516129032258</v>
      </c>
      <c r="I158" s="1">
        <f t="shared" si="21"/>
        <v>120</v>
      </c>
      <c r="J158" s="1">
        <f>dane_2!B$16</f>
        <v>1.2</v>
      </c>
      <c r="K158" s="5">
        <f t="shared" si="22"/>
        <v>516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2">
        <v>42063</v>
      </c>
      <c r="B159" s="1">
        <v>27156</v>
      </c>
      <c r="C159" s="1">
        <f t="shared" si="23"/>
        <v>348</v>
      </c>
      <c r="D159" s="1">
        <f t="shared" si="16"/>
        <v>28</v>
      </c>
      <c r="E159" s="1">
        <f t="shared" si="17"/>
        <v>2</v>
      </c>
      <c r="F159" s="1">
        <f t="shared" si="18"/>
        <v>2015</v>
      </c>
      <c r="G159" s="1" t="str">
        <f t="shared" si="19"/>
        <v>28.2.2015</v>
      </c>
      <c r="H159" s="1">
        <f t="shared" si="20"/>
        <v>12.428571428571429</v>
      </c>
      <c r="I159" s="1">
        <f t="shared" si="21"/>
        <v>120</v>
      </c>
      <c r="J159" s="1">
        <f>dane_2!B$16</f>
        <v>1.2</v>
      </c>
      <c r="K159" s="5">
        <f t="shared" si="22"/>
        <v>537.59999999999991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2">
        <v>42094</v>
      </c>
      <c r="B160" s="1">
        <v>27366</v>
      </c>
      <c r="C160" s="1">
        <f t="shared" si="23"/>
        <v>210</v>
      </c>
      <c r="D160" s="1">
        <f t="shared" si="16"/>
        <v>31</v>
      </c>
      <c r="E160" s="1">
        <f t="shared" si="17"/>
        <v>3</v>
      </c>
      <c r="F160" s="1">
        <f t="shared" si="18"/>
        <v>2015</v>
      </c>
      <c r="G160" s="1" t="str">
        <f t="shared" si="19"/>
        <v>31.3.2015</v>
      </c>
      <c r="H160" s="1">
        <f t="shared" si="20"/>
        <v>6.774193548387097</v>
      </c>
      <c r="I160" s="1">
        <f t="shared" si="21"/>
        <v>120</v>
      </c>
      <c r="J160" s="1">
        <f>dane_2!B$16</f>
        <v>1.2</v>
      </c>
      <c r="K160" s="5">
        <f t="shared" si="22"/>
        <v>372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2">
        <v>42124</v>
      </c>
      <c r="B161" s="1">
        <v>27501</v>
      </c>
      <c r="C161" s="1">
        <f t="shared" si="23"/>
        <v>135</v>
      </c>
      <c r="D161" s="1">
        <f t="shared" si="16"/>
        <v>30</v>
      </c>
      <c r="E161" s="1">
        <f t="shared" si="17"/>
        <v>4</v>
      </c>
      <c r="F161" s="1">
        <f t="shared" si="18"/>
        <v>2015</v>
      </c>
      <c r="G161" s="1" t="str">
        <f t="shared" si="19"/>
        <v>30.4.2015</v>
      </c>
      <c r="H161" s="1">
        <f t="shared" si="20"/>
        <v>4.5</v>
      </c>
      <c r="I161" s="1">
        <f t="shared" si="21"/>
        <v>90</v>
      </c>
      <c r="J161" s="1">
        <f>dane_2!B$16</f>
        <v>1.2</v>
      </c>
      <c r="K161" s="5">
        <f t="shared" si="22"/>
        <v>252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2">
        <v>42155</v>
      </c>
      <c r="B162" s="1">
        <v>27661</v>
      </c>
      <c r="C162" s="1">
        <f t="shared" si="23"/>
        <v>160</v>
      </c>
      <c r="D162" s="1">
        <f t="shared" si="16"/>
        <v>31</v>
      </c>
      <c r="E162" s="1">
        <f t="shared" si="17"/>
        <v>5</v>
      </c>
      <c r="F162" s="1">
        <f t="shared" si="18"/>
        <v>2015</v>
      </c>
      <c r="G162" s="1" t="str">
        <f t="shared" si="19"/>
        <v>31.5.2015</v>
      </c>
      <c r="H162" s="1">
        <f t="shared" si="20"/>
        <v>5.161290322580645</v>
      </c>
      <c r="I162" s="1">
        <f t="shared" si="21"/>
        <v>90</v>
      </c>
      <c r="J162" s="1">
        <f>dane_2!B$16</f>
        <v>1.2</v>
      </c>
      <c r="K162" s="5">
        <f t="shared" si="22"/>
        <v>282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2">
        <v>42185</v>
      </c>
      <c r="B163" s="1">
        <v>27752</v>
      </c>
      <c r="C163" s="1">
        <f t="shared" si="23"/>
        <v>91</v>
      </c>
      <c r="D163" s="1">
        <f t="shared" si="16"/>
        <v>30</v>
      </c>
      <c r="E163" s="1">
        <f t="shared" si="17"/>
        <v>6</v>
      </c>
      <c r="F163" s="1">
        <f t="shared" si="18"/>
        <v>2015</v>
      </c>
      <c r="G163" s="1" t="str">
        <f t="shared" si="19"/>
        <v>30.6.2015</v>
      </c>
      <c r="H163" s="1">
        <f t="shared" si="20"/>
        <v>3.0333333333333332</v>
      </c>
      <c r="I163" s="1">
        <f t="shared" si="21"/>
        <v>70</v>
      </c>
      <c r="J163" s="1">
        <f>dane_2!B$16</f>
        <v>1.2</v>
      </c>
      <c r="K163" s="5">
        <f t="shared" si="22"/>
        <v>179.2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2">
        <v>42216</v>
      </c>
      <c r="B164" s="1">
        <v>27767</v>
      </c>
      <c r="C164" s="1">
        <f t="shared" si="23"/>
        <v>15</v>
      </c>
      <c r="D164" s="1">
        <f t="shared" si="16"/>
        <v>31</v>
      </c>
      <c r="E164" s="1">
        <f t="shared" si="17"/>
        <v>7</v>
      </c>
      <c r="F164" s="1">
        <f t="shared" si="18"/>
        <v>2015</v>
      </c>
      <c r="G164" s="1" t="str">
        <f t="shared" si="19"/>
        <v>31.7.2015</v>
      </c>
      <c r="H164" s="1">
        <f t="shared" si="20"/>
        <v>0.4838709677419355</v>
      </c>
      <c r="I164" s="1">
        <f t="shared" si="21"/>
        <v>70</v>
      </c>
      <c r="J164" s="1">
        <f>dane_2!B$16</f>
        <v>1.2</v>
      </c>
      <c r="K164" s="5">
        <f t="shared" si="22"/>
        <v>88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2">
        <v>42247</v>
      </c>
      <c r="B165" s="1">
        <v>27783</v>
      </c>
      <c r="C165" s="1">
        <f t="shared" si="23"/>
        <v>16</v>
      </c>
      <c r="D165" s="1">
        <f t="shared" si="16"/>
        <v>31</v>
      </c>
      <c r="E165" s="1">
        <f t="shared" si="17"/>
        <v>8</v>
      </c>
      <c r="F165" s="1">
        <f t="shared" si="18"/>
        <v>2015</v>
      </c>
      <c r="G165" s="1" t="str">
        <f t="shared" si="19"/>
        <v>31.8.2015</v>
      </c>
      <c r="H165" s="1">
        <f t="shared" si="20"/>
        <v>0.5161290322580645</v>
      </c>
      <c r="I165" s="1">
        <f t="shared" si="21"/>
        <v>70</v>
      </c>
      <c r="J165" s="1">
        <f>dane_2!B$16</f>
        <v>1.2</v>
      </c>
      <c r="K165" s="5">
        <f t="shared" si="22"/>
        <v>89.2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2">
        <v>42277</v>
      </c>
      <c r="B166" s="1">
        <v>27857</v>
      </c>
      <c r="C166" s="1">
        <f t="shared" si="23"/>
        <v>74</v>
      </c>
      <c r="D166" s="1">
        <f t="shared" si="16"/>
        <v>30</v>
      </c>
      <c r="E166" s="1">
        <f t="shared" si="17"/>
        <v>9</v>
      </c>
      <c r="F166" s="1">
        <f t="shared" si="18"/>
        <v>2015</v>
      </c>
      <c r="G166" s="1" t="str">
        <f t="shared" si="19"/>
        <v>30.9.2015</v>
      </c>
      <c r="H166" s="1">
        <f t="shared" si="20"/>
        <v>2.4666666666666668</v>
      </c>
      <c r="I166" s="1">
        <f t="shared" si="21"/>
        <v>70</v>
      </c>
      <c r="J166" s="1">
        <f>dane_2!B$16</f>
        <v>1.2</v>
      </c>
      <c r="K166" s="5">
        <f t="shared" si="22"/>
        <v>158.80000000000001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2">
        <v>42308</v>
      </c>
      <c r="B167" s="1">
        <v>27978</v>
      </c>
      <c r="C167" s="1">
        <f t="shared" si="23"/>
        <v>121</v>
      </c>
      <c r="D167" s="1">
        <f t="shared" si="16"/>
        <v>31</v>
      </c>
      <c r="E167" s="1">
        <f t="shared" si="17"/>
        <v>10</v>
      </c>
      <c r="F167" s="1">
        <f t="shared" si="18"/>
        <v>2015</v>
      </c>
      <c r="G167" s="1" t="str">
        <f t="shared" si="19"/>
        <v>31.10.2015</v>
      </c>
      <c r="H167" s="1">
        <f t="shared" si="20"/>
        <v>3.903225806451613</v>
      </c>
      <c r="I167" s="1">
        <f t="shared" si="21"/>
        <v>90</v>
      </c>
      <c r="J167" s="1">
        <f>dane_2!B$16</f>
        <v>1.2</v>
      </c>
      <c r="K167" s="5">
        <f t="shared" si="22"/>
        <v>235.2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2">
        <v>42338</v>
      </c>
      <c r="B168" s="1">
        <v>28103</v>
      </c>
      <c r="C168" s="1">
        <f t="shared" si="23"/>
        <v>125</v>
      </c>
      <c r="D168" s="1">
        <f t="shared" si="16"/>
        <v>30</v>
      </c>
      <c r="E168" s="1">
        <f t="shared" si="17"/>
        <v>11</v>
      </c>
      <c r="F168" s="1">
        <f t="shared" si="18"/>
        <v>2015</v>
      </c>
      <c r="G168" s="1" t="str">
        <f t="shared" si="19"/>
        <v>30.11.2015</v>
      </c>
      <c r="H168" s="1">
        <f t="shared" si="20"/>
        <v>4.166666666666667</v>
      </c>
      <c r="I168" s="1">
        <f t="shared" si="21"/>
        <v>90</v>
      </c>
      <c r="J168" s="1">
        <f>dane_2!B$16</f>
        <v>1.2</v>
      </c>
      <c r="K168" s="5">
        <f t="shared" si="22"/>
        <v>240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2">
        <v>42369</v>
      </c>
      <c r="B169" s="1">
        <v>28326</v>
      </c>
      <c r="C169" s="1">
        <f t="shared" si="23"/>
        <v>223</v>
      </c>
      <c r="D169" s="1">
        <f t="shared" si="16"/>
        <v>31</v>
      </c>
      <c r="E169" s="1">
        <f t="shared" si="17"/>
        <v>12</v>
      </c>
      <c r="F169" s="1">
        <f t="shared" si="18"/>
        <v>2015</v>
      </c>
      <c r="G169" s="1" t="str">
        <f t="shared" si="19"/>
        <v>31.12.2015</v>
      </c>
      <c r="H169" s="1">
        <f t="shared" si="20"/>
        <v>7.193548387096774</v>
      </c>
      <c r="I169" s="1">
        <f t="shared" si="21"/>
        <v>120</v>
      </c>
      <c r="J169" s="1">
        <f>dane_2!B$16</f>
        <v>1.2</v>
      </c>
      <c r="K169" s="5">
        <f t="shared" si="22"/>
        <v>387.59999999999997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2">
        <v>42400</v>
      </c>
      <c r="B170" s="1">
        <v>28631</v>
      </c>
      <c r="C170" s="1">
        <f t="shared" si="23"/>
        <v>305</v>
      </c>
      <c r="D170" s="1">
        <f t="shared" si="16"/>
        <v>31</v>
      </c>
      <c r="E170" s="1">
        <f t="shared" si="17"/>
        <v>1</v>
      </c>
      <c r="F170" s="1">
        <f t="shared" si="18"/>
        <v>2016</v>
      </c>
      <c r="G170" s="1" t="str">
        <f t="shared" si="19"/>
        <v>31.1.2016</v>
      </c>
      <c r="H170" s="1">
        <f t="shared" si="20"/>
        <v>9.8387096774193541</v>
      </c>
      <c r="I170" s="1">
        <f t="shared" si="21"/>
        <v>120</v>
      </c>
      <c r="J170" s="1">
        <f>dane_2!B$17</f>
        <v>1.21</v>
      </c>
      <c r="K170" s="5">
        <f t="shared" si="22"/>
        <v>489.05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2">
        <v>42428</v>
      </c>
      <c r="B171" s="1">
        <v>28931</v>
      </c>
      <c r="C171" s="1">
        <f t="shared" si="23"/>
        <v>300</v>
      </c>
      <c r="D171" s="1">
        <f t="shared" si="16"/>
        <v>28</v>
      </c>
      <c r="E171" s="1">
        <f t="shared" si="17"/>
        <v>2</v>
      </c>
      <c r="F171" s="1">
        <f t="shared" si="18"/>
        <v>2016</v>
      </c>
      <c r="G171" s="1" t="str">
        <f t="shared" si="19"/>
        <v>28.2.2016</v>
      </c>
      <c r="H171" s="1">
        <f t="shared" si="20"/>
        <v>10.714285714285714</v>
      </c>
      <c r="I171" s="1">
        <f t="shared" si="21"/>
        <v>120</v>
      </c>
      <c r="J171" s="1">
        <f>dane_2!B$17</f>
        <v>1.21</v>
      </c>
      <c r="K171" s="5">
        <f t="shared" si="22"/>
        <v>483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2">
        <v>42460</v>
      </c>
      <c r="B172" s="1">
        <v>29165</v>
      </c>
      <c r="C172" s="1">
        <f t="shared" si="23"/>
        <v>234</v>
      </c>
      <c r="D172" s="1">
        <f t="shared" si="16"/>
        <v>31</v>
      </c>
      <c r="E172" s="1">
        <f t="shared" si="17"/>
        <v>3</v>
      </c>
      <c r="F172" s="1">
        <f t="shared" si="18"/>
        <v>2016</v>
      </c>
      <c r="G172" s="1" t="str">
        <f t="shared" si="19"/>
        <v>31.3.2016</v>
      </c>
      <c r="H172" s="1">
        <f t="shared" si="20"/>
        <v>7.5483870967741939</v>
      </c>
      <c r="I172" s="1">
        <f t="shared" si="21"/>
        <v>120</v>
      </c>
      <c r="J172" s="1">
        <f>dane_2!B$17</f>
        <v>1.21</v>
      </c>
      <c r="K172" s="5">
        <f t="shared" si="22"/>
        <v>403.14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2">
        <v>42490</v>
      </c>
      <c r="B173" s="1">
        <v>29279</v>
      </c>
      <c r="C173" s="1">
        <f t="shared" si="23"/>
        <v>114</v>
      </c>
      <c r="D173" s="1">
        <f t="shared" si="16"/>
        <v>30</v>
      </c>
      <c r="E173" s="1">
        <f t="shared" si="17"/>
        <v>4</v>
      </c>
      <c r="F173" s="1">
        <f t="shared" si="18"/>
        <v>2016</v>
      </c>
      <c r="G173" s="1" t="str">
        <f t="shared" si="19"/>
        <v>30.4.2016</v>
      </c>
      <c r="H173" s="1">
        <f t="shared" si="20"/>
        <v>3.8</v>
      </c>
      <c r="I173" s="1">
        <f t="shared" si="21"/>
        <v>90</v>
      </c>
      <c r="J173" s="1">
        <f>dane_2!B$17</f>
        <v>1.21</v>
      </c>
      <c r="K173" s="5">
        <f t="shared" si="22"/>
        <v>227.94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2">
        <v>42521</v>
      </c>
      <c r="B174" s="1">
        <v>29381</v>
      </c>
      <c r="C174" s="1">
        <f t="shared" si="23"/>
        <v>102</v>
      </c>
      <c r="D174" s="1">
        <f t="shared" si="16"/>
        <v>31</v>
      </c>
      <c r="E174" s="1">
        <f t="shared" si="17"/>
        <v>5</v>
      </c>
      <c r="F174" s="1">
        <f t="shared" si="18"/>
        <v>2016</v>
      </c>
      <c r="G174" s="1" t="str">
        <f t="shared" si="19"/>
        <v>31.5.2016</v>
      </c>
      <c r="H174" s="1">
        <f t="shared" si="20"/>
        <v>3.2903225806451615</v>
      </c>
      <c r="I174" s="1">
        <f t="shared" si="21"/>
        <v>90</v>
      </c>
      <c r="J174" s="1">
        <f>dane_2!B$17</f>
        <v>1.21</v>
      </c>
      <c r="K174" s="5">
        <f t="shared" si="22"/>
        <v>213.42000000000002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2">
        <v>42551</v>
      </c>
      <c r="B175" s="1">
        <v>29409</v>
      </c>
      <c r="C175" s="1">
        <f t="shared" si="23"/>
        <v>28</v>
      </c>
      <c r="D175" s="1">
        <f t="shared" si="16"/>
        <v>30</v>
      </c>
      <c r="E175" s="1">
        <f t="shared" si="17"/>
        <v>6</v>
      </c>
      <c r="F175" s="1">
        <f t="shared" si="18"/>
        <v>2016</v>
      </c>
      <c r="G175" s="1" t="str">
        <f t="shared" si="19"/>
        <v>30.6.2016</v>
      </c>
      <c r="H175" s="1">
        <f t="shared" si="20"/>
        <v>0.93333333333333335</v>
      </c>
      <c r="I175" s="1">
        <f t="shared" si="21"/>
        <v>70</v>
      </c>
      <c r="J175" s="1">
        <f>dane_2!B$17</f>
        <v>1.21</v>
      </c>
      <c r="K175" s="5">
        <f t="shared" si="22"/>
        <v>103.88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2">
        <v>42582</v>
      </c>
      <c r="B176" s="1">
        <v>29427</v>
      </c>
      <c r="C176" s="1">
        <f t="shared" si="23"/>
        <v>18</v>
      </c>
      <c r="D176" s="1">
        <f t="shared" si="16"/>
        <v>31</v>
      </c>
      <c r="E176" s="1">
        <f t="shared" si="17"/>
        <v>7</v>
      </c>
      <c r="F176" s="1">
        <f t="shared" si="18"/>
        <v>2016</v>
      </c>
      <c r="G176" s="1" t="str">
        <f t="shared" si="19"/>
        <v>31.7.2016</v>
      </c>
      <c r="H176" s="1">
        <f t="shared" si="20"/>
        <v>0.58064516129032262</v>
      </c>
      <c r="I176" s="1">
        <f t="shared" si="21"/>
        <v>70</v>
      </c>
      <c r="J176" s="1">
        <f>dane_2!B$17</f>
        <v>1.21</v>
      </c>
      <c r="K176" s="5">
        <f t="shared" si="22"/>
        <v>91.78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2">
        <v>42613</v>
      </c>
      <c r="B177" s="1">
        <v>29440</v>
      </c>
      <c r="C177" s="1">
        <f t="shared" si="23"/>
        <v>13</v>
      </c>
      <c r="D177" s="1">
        <f t="shared" si="16"/>
        <v>31</v>
      </c>
      <c r="E177" s="1">
        <f t="shared" si="17"/>
        <v>8</v>
      </c>
      <c r="F177" s="1">
        <f t="shared" si="18"/>
        <v>2016</v>
      </c>
      <c r="G177" s="1" t="str">
        <f t="shared" si="19"/>
        <v>31.8.2016</v>
      </c>
      <c r="H177" s="1">
        <f t="shared" si="20"/>
        <v>0.41935483870967744</v>
      </c>
      <c r="I177" s="1">
        <f t="shared" si="21"/>
        <v>70</v>
      </c>
      <c r="J177" s="1">
        <f>dane_2!B$17</f>
        <v>1.21</v>
      </c>
      <c r="K177" s="5">
        <f t="shared" si="22"/>
        <v>85.73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2">
        <v>42643</v>
      </c>
      <c r="B178" s="1">
        <v>29574</v>
      </c>
      <c r="C178" s="1">
        <f t="shared" si="23"/>
        <v>134</v>
      </c>
      <c r="D178" s="1">
        <f t="shared" si="16"/>
        <v>30</v>
      </c>
      <c r="E178" s="1">
        <f t="shared" si="17"/>
        <v>9</v>
      </c>
      <c r="F178" s="1">
        <f t="shared" si="18"/>
        <v>2016</v>
      </c>
      <c r="G178" s="1" t="str">
        <f t="shared" si="19"/>
        <v>30.9.2016</v>
      </c>
      <c r="H178" s="1">
        <f t="shared" si="20"/>
        <v>4.4666666666666668</v>
      </c>
      <c r="I178" s="1">
        <f t="shared" si="21"/>
        <v>90</v>
      </c>
      <c r="J178" s="1">
        <f>dane_2!B$17</f>
        <v>1.21</v>
      </c>
      <c r="K178" s="5">
        <f t="shared" si="22"/>
        <v>252.14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2">
        <v>42674</v>
      </c>
      <c r="B179" s="1">
        <v>29743</v>
      </c>
      <c r="C179" s="1">
        <f t="shared" si="23"/>
        <v>169</v>
      </c>
      <c r="D179" s="1">
        <f t="shared" si="16"/>
        <v>31</v>
      </c>
      <c r="E179" s="1">
        <f t="shared" si="17"/>
        <v>10</v>
      </c>
      <c r="F179" s="1">
        <f t="shared" si="18"/>
        <v>2016</v>
      </c>
      <c r="G179" s="1" t="str">
        <f t="shared" si="19"/>
        <v>31.10.2016</v>
      </c>
      <c r="H179" s="1">
        <f t="shared" si="20"/>
        <v>5.4516129032258061</v>
      </c>
      <c r="I179" s="1">
        <f t="shared" si="21"/>
        <v>90</v>
      </c>
      <c r="J179" s="1">
        <f>dane_2!B$17</f>
        <v>1.21</v>
      </c>
      <c r="K179" s="5">
        <f t="shared" si="22"/>
        <v>294.49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2">
        <v>42704</v>
      </c>
      <c r="B180" s="1">
        <v>30031</v>
      </c>
      <c r="C180" s="1">
        <f t="shared" si="23"/>
        <v>288</v>
      </c>
      <c r="D180" s="1">
        <f t="shared" si="16"/>
        <v>30</v>
      </c>
      <c r="E180" s="1">
        <f t="shared" si="17"/>
        <v>11</v>
      </c>
      <c r="F180" s="1">
        <f t="shared" si="18"/>
        <v>2016</v>
      </c>
      <c r="G180" s="1" t="str">
        <f t="shared" si="19"/>
        <v>30.11.2016</v>
      </c>
      <c r="H180" s="1">
        <f t="shared" si="20"/>
        <v>9.6</v>
      </c>
      <c r="I180" s="1">
        <f t="shared" si="21"/>
        <v>120</v>
      </c>
      <c r="J180" s="1">
        <f>dane_2!B$17</f>
        <v>1.21</v>
      </c>
      <c r="K180" s="5">
        <f t="shared" si="22"/>
        <v>468.48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2">
        <v>42735</v>
      </c>
      <c r="B181" s="1">
        <v>30314</v>
      </c>
      <c r="C181" s="1">
        <f t="shared" si="23"/>
        <v>283</v>
      </c>
      <c r="D181" s="1">
        <f t="shared" si="16"/>
        <v>31</v>
      </c>
      <c r="E181" s="1">
        <f t="shared" si="17"/>
        <v>12</v>
      </c>
      <c r="F181" s="1">
        <f t="shared" si="18"/>
        <v>2016</v>
      </c>
      <c r="G181" s="1" t="str">
        <f t="shared" si="19"/>
        <v>31.12.2016</v>
      </c>
      <c r="H181" s="1">
        <f t="shared" si="20"/>
        <v>9.129032258064516</v>
      </c>
      <c r="I181" s="1">
        <f t="shared" si="21"/>
        <v>120</v>
      </c>
      <c r="J181" s="1">
        <f>dane_2!B$17</f>
        <v>1.21</v>
      </c>
      <c r="K181" s="5">
        <f t="shared" si="22"/>
        <v>462.43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2">
        <v>42766</v>
      </c>
      <c r="B182" s="1">
        <v>30630</v>
      </c>
      <c r="C182" s="1">
        <f t="shared" si="23"/>
        <v>316</v>
      </c>
      <c r="D182" s="1">
        <f t="shared" si="16"/>
        <v>31</v>
      </c>
      <c r="E182" s="1">
        <f t="shared" si="17"/>
        <v>1</v>
      </c>
      <c r="F182" s="1">
        <f t="shared" si="18"/>
        <v>2017</v>
      </c>
      <c r="G182" s="1" t="str">
        <f t="shared" si="19"/>
        <v>31.1.2017</v>
      </c>
      <c r="H182" s="1">
        <f t="shared" si="20"/>
        <v>10.193548387096774</v>
      </c>
      <c r="I182" s="1">
        <f t="shared" si="21"/>
        <v>120</v>
      </c>
      <c r="J182" s="1">
        <f>dane_2!B$18</f>
        <v>1.21</v>
      </c>
      <c r="K182" s="5">
        <f t="shared" si="22"/>
        <v>502.36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2">
        <v>42794</v>
      </c>
      <c r="B183" s="1">
        <v>30964</v>
      </c>
      <c r="C183" s="1">
        <f t="shared" si="23"/>
        <v>334</v>
      </c>
      <c r="D183" s="1">
        <f t="shared" si="16"/>
        <v>28</v>
      </c>
      <c r="E183" s="1">
        <f t="shared" si="17"/>
        <v>2</v>
      </c>
      <c r="F183" s="1">
        <f t="shared" si="18"/>
        <v>2017</v>
      </c>
      <c r="G183" s="1" t="str">
        <f t="shared" si="19"/>
        <v>28.2.2017</v>
      </c>
      <c r="H183" s="1">
        <f t="shared" si="20"/>
        <v>11.928571428571429</v>
      </c>
      <c r="I183" s="1">
        <f t="shared" si="21"/>
        <v>120</v>
      </c>
      <c r="J183" s="1">
        <f>dane_2!B$18</f>
        <v>1.21</v>
      </c>
      <c r="K183" s="5">
        <f t="shared" si="22"/>
        <v>524.14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2">
        <v>42825</v>
      </c>
      <c r="B184" s="1">
        <v>31166</v>
      </c>
      <c r="C184" s="1">
        <f t="shared" si="23"/>
        <v>202</v>
      </c>
      <c r="D184" s="1">
        <f t="shared" si="16"/>
        <v>31</v>
      </c>
      <c r="E184" s="1">
        <f t="shared" si="17"/>
        <v>3</v>
      </c>
      <c r="F184" s="1">
        <f t="shared" si="18"/>
        <v>2017</v>
      </c>
      <c r="G184" s="1" t="str">
        <f t="shared" si="19"/>
        <v>31.3.2017</v>
      </c>
      <c r="H184" s="1">
        <f t="shared" si="20"/>
        <v>6.5161290322580649</v>
      </c>
      <c r="I184" s="1">
        <f t="shared" si="21"/>
        <v>120</v>
      </c>
      <c r="J184" s="1">
        <f>dane_2!B$18</f>
        <v>1.21</v>
      </c>
      <c r="K184" s="5">
        <f t="shared" si="22"/>
        <v>364.41999999999996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2">
        <v>42855</v>
      </c>
      <c r="B185" s="1">
        <v>31296</v>
      </c>
      <c r="C185" s="1">
        <f t="shared" si="23"/>
        <v>130</v>
      </c>
      <c r="D185" s="1">
        <f t="shared" si="16"/>
        <v>30</v>
      </c>
      <c r="E185" s="1">
        <f t="shared" si="17"/>
        <v>4</v>
      </c>
      <c r="F185" s="1">
        <f t="shared" si="18"/>
        <v>2017</v>
      </c>
      <c r="G185" s="1" t="str">
        <f t="shared" si="19"/>
        <v>30.4.2017</v>
      </c>
      <c r="H185" s="1">
        <f t="shared" si="20"/>
        <v>4.333333333333333</v>
      </c>
      <c r="I185" s="1">
        <f t="shared" si="21"/>
        <v>90</v>
      </c>
      <c r="J185" s="1">
        <f>dane_2!B$18</f>
        <v>1.21</v>
      </c>
      <c r="K185" s="5">
        <f t="shared" si="22"/>
        <v>247.29999999999998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2">
        <v>42886</v>
      </c>
      <c r="B186" s="1">
        <v>31449</v>
      </c>
      <c r="C186" s="1">
        <f t="shared" si="23"/>
        <v>153</v>
      </c>
      <c r="D186" s="1">
        <f t="shared" si="16"/>
        <v>31</v>
      </c>
      <c r="E186" s="1">
        <f t="shared" si="17"/>
        <v>5</v>
      </c>
      <c r="F186" s="1">
        <f t="shared" si="18"/>
        <v>2017</v>
      </c>
      <c r="G186" s="1" t="str">
        <f t="shared" si="19"/>
        <v>31.5.2017</v>
      </c>
      <c r="H186" s="1">
        <f t="shared" si="20"/>
        <v>4.935483870967742</v>
      </c>
      <c r="I186" s="1">
        <f t="shared" si="21"/>
        <v>90</v>
      </c>
      <c r="J186" s="1">
        <f>dane_2!B$18</f>
        <v>1.21</v>
      </c>
      <c r="K186" s="5">
        <f t="shared" si="22"/>
        <v>275.13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2">
        <v>42916</v>
      </c>
      <c r="B187" s="1">
        <v>31535</v>
      </c>
      <c r="C187" s="1">
        <f t="shared" si="23"/>
        <v>86</v>
      </c>
      <c r="D187" s="1">
        <f t="shared" si="16"/>
        <v>30</v>
      </c>
      <c r="E187" s="1">
        <f t="shared" si="17"/>
        <v>6</v>
      </c>
      <c r="F187" s="1">
        <f t="shared" si="18"/>
        <v>2017</v>
      </c>
      <c r="G187" s="1" t="str">
        <f t="shared" si="19"/>
        <v>30.6.2017</v>
      </c>
      <c r="H187" s="1">
        <f t="shared" si="20"/>
        <v>2.8666666666666667</v>
      </c>
      <c r="I187" s="1">
        <f t="shared" si="21"/>
        <v>70</v>
      </c>
      <c r="J187" s="1">
        <f>dane_2!B$18</f>
        <v>1.21</v>
      </c>
      <c r="K187" s="5">
        <f t="shared" si="22"/>
        <v>174.06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2">
        <v>42947</v>
      </c>
      <c r="B188" s="1">
        <v>31550</v>
      </c>
      <c r="C188" s="1">
        <f t="shared" si="23"/>
        <v>15</v>
      </c>
      <c r="D188" s="1">
        <f t="shared" si="16"/>
        <v>31</v>
      </c>
      <c r="E188" s="1">
        <f t="shared" si="17"/>
        <v>7</v>
      </c>
      <c r="F188" s="1">
        <f t="shared" si="18"/>
        <v>2017</v>
      </c>
      <c r="G188" s="1" t="str">
        <f t="shared" si="19"/>
        <v>31.7.2017</v>
      </c>
      <c r="H188" s="1">
        <f t="shared" si="20"/>
        <v>0.4838709677419355</v>
      </c>
      <c r="I188" s="1">
        <f t="shared" si="21"/>
        <v>70</v>
      </c>
      <c r="J188" s="1">
        <f>dane_2!B$18</f>
        <v>1.21</v>
      </c>
      <c r="K188" s="5">
        <f t="shared" si="22"/>
        <v>88.15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2">
        <v>42978</v>
      </c>
      <c r="B189" s="1">
        <v>31565</v>
      </c>
      <c r="C189" s="1">
        <f t="shared" si="23"/>
        <v>15</v>
      </c>
      <c r="D189" s="1">
        <f t="shared" si="16"/>
        <v>31</v>
      </c>
      <c r="E189" s="1">
        <f t="shared" si="17"/>
        <v>8</v>
      </c>
      <c r="F189" s="1">
        <f t="shared" si="18"/>
        <v>2017</v>
      </c>
      <c r="G189" s="1" t="str">
        <f t="shared" si="19"/>
        <v>31.8.2017</v>
      </c>
      <c r="H189" s="1">
        <f t="shared" si="20"/>
        <v>0.4838709677419355</v>
      </c>
      <c r="I189" s="1">
        <f t="shared" si="21"/>
        <v>70</v>
      </c>
      <c r="J189" s="1">
        <f>dane_2!B$18</f>
        <v>1.21</v>
      </c>
      <c r="K189" s="5">
        <f t="shared" si="22"/>
        <v>88.15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2">
        <v>43008</v>
      </c>
      <c r="B190" s="1">
        <v>31635</v>
      </c>
      <c r="C190" s="1">
        <f t="shared" si="23"/>
        <v>70</v>
      </c>
      <c r="D190" s="1">
        <f t="shared" si="16"/>
        <v>30</v>
      </c>
      <c r="E190" s="1">
        <f t="shared" si="17"/>
        <v>9</v>
      </c>
      <c r="F190" s="1">
        <f t="shared" si="18"/>
        <v>2017</v>
      </c>
      <c r="G190" s="1" t="str">
        <f t="shared" si="19"/>
        <v>30.9.2017</v>
      </c>
      <c r="H190" s="1">
        <f t="shared" si="20"/>
        <v>2.3333333333333335</v>
      </c>
      <c r="I190" s="1">
        <f t="shared" si="21"/>
        <v>70</v>
      </c>
      <c r="J190" s="1">
        <f>dane_2!B$18</f>
        <v>1.21</v>
      </c>
      <c r="K190" s="5">
        <f t="shared" si="22"/>
        <v>154.69999999999999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2">
        <v>43039</v>
      </c>
      <c r="B191" s="1">
        <v>31751</v>
      </c>
      <c r="C191" s="1">
        <f t="shared" si="23"/>
        <v>116</v>
      </c>
      <c r="D191" s="1">
        <f t="shared" si="16"/>
        <v>31</v>
      </c>
      <c r="E191" s="1">
        <f t="shared" si="17"/>
        <v>10</v>
      </c>
      <c r="F191" s="1">
        <f t="shared" si="18"/>
        <v>2017</v>
      </c>
      <c r="G191" s="1" t="str">
        <f t="shared" si="19"/>
        <v>31.10.2017</v>
      </c>
      <c r="H191" s="1">
        <f t="shared" si="20"/>
        <v>3.7419354838709675</v>
      </c>
      <c r="I191" s="1">
        <f t="shared" si="21"/>
        <v>90</v>
      </c>
      <c r="J191" s="1">
        <f>dane_2!B$18</f>
        <v>1.21</v>
      </c>
      <c r="K191" s="5">
        <f t="shared" si="22"/>
        <v>230.35999999999999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2">
        <v>43069</v>
      </c>
      <c r="B192" s="1">
        <v>31871</v>
      </c>
      <c r="C192" s="1">
        <f t="shared" si="23"/>
        <v>120</v>
      </c>
      <c r="D192" s="1">
        <f t="shared" si="16"/>
        <v>30</v>
      </c>
      <c r="E192" s="1">
        <f t="shared" si="17"/>
        <v>11</v>
      </c>
      <c r="F192" s="1">
        <f t="shared" si="18"/>
        <v>2017</v>
      </c>
      <c r="G192" s="1" t="str">
        <f t="shared" si="19"/>
        <v>30.11.2017</v>
      </c>
      <c r="H192" s="1">
        <f t="shared" si="20"/>
        <v>4</v>
      </c>
      <c r="I192" s="1">
        <f t="shared" si="21"/>
        <v>90</v>
      </c>
      <c r="J192" s="1">
        <f>dane_2!B$18</f>
        <v>1.21</v>
      </c>
      <c r="K192" s="5">
        <f t="shared" si="22"/>
        <v>235.2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2">
        <v>43100</v>
      </c>
      <c r="B193" s="1">
        <v>32085</v>
      </c>
      <c r="C193" s="1">
        <f t="shared" si="23"/>
        <v>214</v>
      </c>
      <c r="D193" s="1">
        <f t="shared" si="16"/>
        <v>31</v>
      </c>
      <c r="E193" s="1">
        <f t="shared" si="17"/>
        <v>12</v>
      </c>
      <c r="F193" s="1">
        <f t="shared" si="18"/>
        <v>2017</v>
      </c>
      <c r="G193" s="1" t="str">
        <f t="shared" si="19"/>
        <v>31.12.2017</v>
      </c>
      <c r="H193" s="1">
        <f t="shared" si="20"/>
        <v>6.903225806451613</v>
      </c>
      <c r="I193" s="1">
        <f t="shared" si="21"/>
        <v>120</v>
      </c>
      <c r="J193" s="1">
        <f>dane_2!B$18</f>
        <v>1.21</v>
      </c>
      <c r="K193" s="5">
        <f t="shared" si="22"/>
        <v>378.94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2">
        <v>43131</v>
      </c>
      <c r="B194" s="1">
        <v>32376</v>
      </c>
      <c r="C194" s="1">
        <f t="shared" si="23"/>
        <v>291</v>
      </c>
      <c r="D194" s="1">
        <f t="shared" si="16"/>
        <v>31</v>
      </c>
      <c r="E194" s="1">
        <f t="shared" si="17"/>
        <v>1</v>
      </c>
      <c r="F194" s="1">
        <f t="shared" si="18"/>
        <v>2018</v>
      </c>
      <c r="G194" s="1" t="str">
        <f t="shared" si="19"/>
        <v>31.1.2018</v>
      </c>
      <c r="H194" s="1">
        <f t="shared" si="20"/>
        <v>9.387096774193548</v>
      </c>
      <c r="I194" s="1">
        <f t="shared" si="21"/>
        <v>120</v>
      </c>
      <c r="J194" s="1">
        <f>dane_2!B$19</f>
        <v>1.22</v>
      </c>
      <c r="K194" s="5">
        <f t="shared" si="22"/>
        <v>475.02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2">
        <v>43159</v>
      </c>
      <c r="B195" s="1">
        <v>32621</v>
      </c>
      <c r="C195" s="1">
        <f t="shared" si="23"/>
        <v>245</v>
      </c>
      <c r="D195" s="1">
        <f t="shared" ref="D195:D205" si="24">DAY(A195)</f>
        <v>28</v>
      </c>
      <c r="E195" s="1">
        <f t="shared" ref="E195:E205" si="25">MONTH(A195)</f>
        <v>2</v>
      </c>
      <c r="F195" s="1">
        <f t="shared" ref="F195:F205" si="26">YEAR(A195)</f>
        <v>2018</v>
      </c>
      <c r="G195" s="1" t="str">
        <f t="shared" ref="G195:G205" si="27">D195&amp;"."&amp;E195&amp;"."&amp;F195</f>
        <v>28.2.2018</v>
      </c>
      <c r="H195" s="1">
        <f t="shared" ref="H195:H205" si="28">C195/D195</f>
        <v>8.75</v>
      </c>
      <c r="I195" s="1">
        <f t="shared" ref="I195:I205" si="29">IF(C195&lt;100,70,IF(C195&gt;200,120,90))</f>
        <v>120</v>
      </c>
      <c r="J195" s="1">
        <f>dane_2!B$19</f>
        <v>1.22</v>
      </c>
      <c r="K195" s="5">
        <f t="shared" ref="K195:K205" si="30">J195*C195+I195</f>
        <v>418.9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2">
        <v>43190</v>
      </c>
      <c r="B196" s="1">
        <v>32846</v>
      </c>
      <c r="C196" s="1">
        <f t="shared" ref="C196:C205" si="31">B196-B195</f>
        <v>225</v>
      </c>
      <c r="D196" s="1">
        <f t="shared" si="24"/>
        <v>31</v>
      </c>
      <c r="E196" s="1">
        <f t="shared" si="25"/>
        <v>3</v>
      </c>
      <c r="F196" s="1">
        <f t="shared" si="26"/>
        <v>2018</v>
      </c>
      <c r="G196" s="1" t="str">
        <f t="shared" si="27"/>
        <v>31.3.2018</v>
      </c>
      <c r="H196" s="1">
        <f t="shared" si="28"/>
        <v>7.258064516129032</v>
      </c>
      <c r="I196" s="1">
        <f t="shared" si="29"/>
        <v>120</v>
      </c>
      <c r="J196" s="1">
        <f>dane_2!B$19</f>
        <v>1.22</v>
      </c>
      <c r="K196" s="5">
        <f t="shared" si="30"/>
        <v>394.5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2">
        <v>43220</v>
      </c>
      <c r="B197" s="1">
        <v>32955</v>
      </c>
      <c r="C197" s="1">
        <f t="shared" si="31"/>
        <v>109</v>
      </c>
      <c r="D197" s="1">
        <f t="shared" si="24"/>
        <v>30</v>
      </c>
      <c r="E197" s="1">
        <f t="shared" si="25"/>
        <v>4</v>
      </c>
      <c r="F197" s="1">
        <f t="shared" si="26"/>
        <v>2018</v>
      </c>
      <c r="G197" s="1" t="str">
        <f t="shared" si="27"/>
        <v>30.4.2018</v>
      </c>
      <c r="H197" s="1">
        <f t="shared" si="28"/>
        <v>3.6333333333333333</v>
      </c>
      <c r="I197" s="1">
        <f t="shared" si="29"/>
        <v>90</v>
      </c>
      <c r="J197" s="1">
        <f>dane_2!B$19</f>
        <v>1.22</v>
      </c>
      <c r="K197" s="5">
        <f t="shared" si="30"/>
        <v>222.98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2">
        <v>43251</v>
      </c>
      <c r="B198" s="1">
        <v>33003</v>
      </c>
      <c r="C198" s="1">
        <f t="shared" si="31"/>
        <v>48</v>
      </c>
      <c r="D198" s="1">
        <f t="shared" si="24"/>
        <v>31</v>
      </c>
      <c r="E198" s="1">
        <f t="shared" si="25"/>
        <v>5</v>
      </c>
      <c r="F198" s="1">
        <f t="shared" si="26"/>
        <v>2018</v>
      </c>
      <c r="G198" s="1" t="str">
        <f t="shared" si="27"/>
        <v>31.5.2018</v>
      </c>
      <c r="H198" s="1">
        <f t="shared" si="28"/>
        <v>1.5483870967741935</v>
      </c>
      <c r="I198" s="1">
        <f t="shared" si="29"/>
        <v>70</v>
      </c>
      <c r="J198" s="1">
        <f>dane_2!B$19</f>
        <v>1.22</v>
      </c>
      <c r="K198" s="5">
        <f t="shared" si="30"/>
        <v>128.56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2">
        <v>43281</v>
      </c>
      <c r="B199" s="1">
        <v>33030</v>
      </c>
      <c r="C199" s="1">
        <f t="shared" si="31"/>
        <v>27</v>
      </c>
      <c r="D199" s="1">
        <f t="shared" si="24"/>
        <v>30</v>
      </c>
      <c r="E199" s="1">
        <f t="shared" si="25"/>
        <v>6</v>
      </c>
      <c r="F199" s="1">
        <f t="shared" si="26"/>
        <v>2018</v>
      </c>
      <c r="G199" s="1" t="str">
        <f t="shared" si="27"/>
        <v>30.6.2018</v>
      </c>
      <c r="H199" s="1">
        <f t="shared" si="28"/>
        <v>0.9</v>
      </c>
      <c r="I199" s="1">
        <f t="shared" si="29"/>
        <v>70</v>
      </c>
      <c r="J199" s="1">
        <f>dane_2!B$19</f>
        <v>1.22</v>
      </c>
      <c r="K199" s="5">
        <f t="shared" si="30"/>
        <v>102.94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2">
        <v>43312</v>
      </c>
      <c r="B200" s="1">
        <v>33046</v>
      </c>
      <c r="C200" s="1">
        <f t="shared" si="31"/>
        <v>16</v>
      </c>
      <c r="D200" s="1">
        <f t="shared" si="24"/>
        <v>31</v>
      </c>
      <c r="E200" s="1">
        <f t="shared" si="25"/>
        <v>7</v>
      </c>
      <c r="F200" s="1">
        <f t="shared" si="26"/>
        <v>2018</v>
      </c>
      <c r="G200" s="1" t="str">
        <f t="shared" si="27"/>
        <v>31.7.2018</v>
      </c>
      <c r="H200" s="1">
        <f t="shared" si="28"/>
        <v>0.5161290322580645</v>
      </c>
      <c r="I200" s="1">
        <f t="shared" si="29"/>
        <v>70</v>
      </c>
      <c r="J200" s="1">
        <f>dane_2!B$19</f>
        <v>1.22</v>
      </c>
      <c r="K200" s="5">
        <f t="shared" si="30"/>
        <v>89.52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2">
        <v>43343</v>
      </c>
      <c r="B201" s="1">
        <v>33058</v>
      </c>
      <c r="C201" s="1">
        <f t="shared" si="31"/>
        <v>12</v>
      </c>
      <c r="D201" s="1">
        <f t="shared" si="24"/>
        <v>31</v>
      </c>
      <c r="E201" s="1">
        <f t="shared" si="25"/>
        <v>8</v>
      </c>
      <c r="F201" s="1">
        <f t="shared" si="26"/>
        <v>2018</v>
      </c>
      <c r="G201" s="1" t="str">
        <f t="shared" si="27"/>
        <v>31.8.2018</v>
      </c>
      <c r="H201" s="1">
        <f t="shared" si="28"/>
        <v>0.38709677419354838</v>
      </c>
      <c r="I201" s="1">
        <f t="shared" si="29"/>
        <v>70</v>
      </c>
      <c r="J201" s="1">
        <f>dane_2!B$19</f>
        <v>1.22</v>
      </c>
      <c r="K201" s="5">
        <f t="shared" si="30"/>
        <v>84.64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2">
        <v>43373</v>
      </c>
      <c r="B202" s="1">
        <v>33186</v>
      </c>
      <c r="C202" s="1">
        <f t="shared" si="31"/>
        <v>128</v>
      </c>
      <c r="D202" s="1">
        <f t="shared" si="24"/>
        <v>30</v>
      </c>
      <c r="E202" s="1">
        <f t="shared" si="25"/>
        <v>9</v>
      </c>
      <c r="F202" s="1">
        <f t="shared" si="26"/>
        <v>2018</v>
      </c>
      <c r="G202" s="1" t="str">
        <f t="shared" si="27"/>
        <v>30.9.2018</v>
      </c>
      <c r="H202" s="1">
        <f t="shared" si="28"/>
        <v>4.2666666666666666</v>
      </c>
      <c r="I202" s="1">
        <f t="shared" si="29"/>
        <v>90</v>
      </c>
      <c r="J202" s="1">
        <f>dane_2!B$19</f>
        <v>1.22</v>
      </c>
      <c r="K202" s="5">
        <f t="shared" si="30"/>
        <v>246.16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2">
        <v>43404</v>
      </c>
      <c r="B203" s="1">
        <v>33323</v>
      </c>
      <c r="C203" s="1">
        <f t="shared" si="31"/>
        <v>137</v>
      </c>
      <c r="D203" s="1">
        <f t="shared" si="24"/>
        <v>31</v>
      </c>
      <c r="E203" s="1">
        <f t="shared" si="25"/>
        <v>10</v>
      </c>
      <c r="F203" s="1">
        <f t="shared" si="26"/>
        <v>2018</v>
      </c>
      <c r="G203" s="1" t="str">
        <f t="shared" si="27"/>
        <v>31.10.2018</v>
      </c>
      <c r="H203" s="1">
        <f t="shared" si="28"/>
        <v>4.419354838709677</v>
      </c>
      <c r="I203" s="1">
        <f t="shared" si="29"/>
        <v>90</v>
      </c>
      <c r="J203" s="1">
        <f>dane_2!B$19</f>
        <v>1.22</v>
      </c>
      <c r="K203" s="5">
        <f t="shared" si="30"/>
        <v>257.14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2">
        <v>43434</v>
      </c>
      <c r="B204" s="1">
        <v>33483</v>
      </c>
      <c r="C204" s="1">
        <f t="shared" si="31"/>
        <v>160</v>
      </c>
      <c r="D204" s="1">
        <f t="shared" si="24"/>
        <v>30</v>
      </c>
      <c r="E204" s="1">
        <f t="shared" si="25"/>
        <v>11</v>
      </c>
      <c r="F204" s="1">
        <f t="shared" si="26"/>
        <v>2018</v>
      </c>
      <c r="G204" s="1" t="str">
        <f t="shared" si="27"/>
        <v>30.11.2018</v>
      </c>
      <c r="H204" s="1">
        <f t="shared" si="28"/>
        <v>5.333333333333333</v>
      </c>
      <c r="I204" s="1">
        <f t="shared" si="29"/>
        <v>90</v>
      </c>
      <c r="J204" s="1">
        <f>dane_2!B$19</f>
        <v>1.22</v>
      </c>
      <c r="K204" s="5">
        <f t="shared" si="30"/>
        <v>285.2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2">
        <v>43465</v>
      </c>
      <c r="B205" s="1">
        <v>33734</v>
      </c>
      <c r="C205" s="1">
        <f t="shared" si="31"/>
        <v>251</v>
      </c>
      <c r="D205" s="1">
        <f t="shared" si="24"/>
        <v>31</v>
      </c>
      <c r="E205" s="1">
        <f t="shared" si="25"/>
        <v>12</v>
      </c>
      <c r="F205" s="1">
        <f t="shared" si="26"/>
        <v>2018</v>
      </c>
      <c r="G205" s="1" t="str">
        <f t="shared" si="27"/>
        <v>31.12.2018</v>
      </c>
      <c r="H205" s="1">
        <f t="shared" si="28"/>
        <v>8.0967741935483879</v>
      </c>
      <c r="I205" s="1">
        <f t="shared" si="29"/>
        <v>120</v>
      </c>
      <c r="J205" s="1">
        <f>dane_2!B$19</f>
        <v>1.22</v>
      </c>
      <c r="K205" s="5">
        <f t="shared" si="30"/>
        <v>426.21999999999997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3F18-D0CA-42F0-A0FE-595893CB5CB3}">
  <dimension ref="A1:B19"/>
  <sheetViews>
    <sheetView workbookViewId="0">
      <selection activeCell="A2" sqref="A2"/>
    </sheetView>
  </sheetViews>
  <sheetFormatPr defaultRowHeight="15" x14ac:dyDescent="0.25"/>
  <cols>
    <col min="1" max="1" width="5" bestFit="1" customWidth="1"/>
    <col min="2" max="2" width="5.140625" bestFit="1" customWidth="1"/>
  </cols>
  <sheetData>
    <row r="1" spans="1:2" x14ac:dyDescent="0.25">
      <c r="A1" t="s">
        <v>6</v>
      </c>
      <c r="B1" t="s">
        <v>17</v>
      </c>
    </row>
    <row r="2" spans="1:2" x14ac:dyDescent="0.25">
      <c r="A2">
        <v>2001</v>
      </c>
      <c r="B2">
        <v>0.97</v>
      </c>
    </row>
    <row r="3" spans="1:2" x14ac:dyDescent="0.25">
      <c r="A3">
        <v>2002</v>
      </c>
      <c r="B3">
        <v>0.99</v>
      </c>
    </row>
    <row r="4" spans="1:2" x14ac:dyDescent="0.25">
      <c r="A4">
        <v>2003</v>
      </c>
      <c r="B4">
        <v>0.99</v>
      </c>
    </row>
    <row r="5" spans="1:2" x14ac:dyDescent="0.25">
      <c r="A5">
        <v>2004</v>
      </c>
      <c r="B5">
        <v>0.98</v>
      </c>
    </row>
    <row r="6" spans="1:2" x14ac:dyDescent="0.25">
      <c r="A6">
        <v>2005</v>
      </c>
      <c r="B6">
        <v>1.02</v>
      </c>
    </row>
    <row r="7" spans="1:2" x14ac:dyDescent="0.25">
      <c r="A7">
        <v>2006</v>
      </c>
      <c r="B7">
        <v>1.02</v>
      </c>
    </row>
    <row r="8" spans="1:2" x14ac:dyDescent="0.25">
      <c r="A8">
        <v>2007</v>
      </c>
      <c r="B8">
        <v>1.04</v>
      </c>
    </row>
    <row r="9" spans="1:2" x14ac:dyDescent="0.25">
      <c r="A9">
        <v>2008</v>
      </c>
      <c r="B9">
        <v>1.05</v>
      </c>
    </row>
    <row r="10" spans="1:2" x14ac:dyDescent="0.25">
      <c r="A10">
        <v>2009</v>
      </c>
      <c r="B10">
        <v>1.07</v>
      </c>
    </row>
    <row r="11" spans="1:2" x14ac:dyDescent="0.25">
      <c r="A11">
        <v>2010</v>
      </c>
      <c r="B11">
        <v>1.1100000000000001</v>
      </c>
    </row>
    <row r="12" spans="1:2" x14ac:dyDescent="0.25">
      <c r="A12">
        <v>2011</v>
      </c>
      <c r="B12">
        <v>1.18</v>
      </c>
    </row>
    <row r="13" spans="1:2" x14ac:dyDescent="0.25">
      <c r="A13">
        <v>2012</v>
      </c>
      <c r="B13">
        <v>1.23</v>
      </c>
    </row>
    <row r="14" spans="1:2" x14ac:dyDescent="0.25">
      <c r="A14">
        <v>2013</v>
      </c>
      <c r="B14">
        <v>1.23</v>
      </c>
    </row>
    <row r="15" spans="1:2" x14ac:dyDescent="0.25">
      <c r="A15">
        <v>2014</v>
      </c>
      <c r="B15">
        <v>1.23</v>
      </c>
    </row>
    <row r="16" spans="1:2" x14ac:dyDescent="0.25">
      <c r="A16">
        <v>2015</v>
      </c>
      <c r="B16">
        <v>1.2</v>
      </c>
    </row>
    <row r="17" spans="1:2" x14ac:dyDescent="0.25">
      <c r="A17">
        <v>2016</v>
      </c>
      <c r="B17">
        <v>1.21</v>
      </c>
    </row>
    <row r="18" spans="1:2" x14ac:dyDescent="0.25">
      <c r="A18">
        <v>2017</v>
      </c>
      <c r="B18">
        <v>1.21</v>
      </c>
    </row>
    <row r="19" spans="1:2" x14ac:dyDescent="0.25">
      <c r="A19">
        <v>2018</v>
      </c>
      <c r="B19">
        <v>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1AF1-7439-4415-B5D8-D15B32D64A64}">
  <dimension ref="A1:B9"/>
  <sheetViews>
    <sheetView workbookViewId="0"/>
  </sheetViews>
  <sheetFormatPr defaultRowHeight="15" x14ac:dyDescent="0.25"/>
  <cols>
    <col min="1" max="1" width="19.7109375" bestFit="1" customWidth="1"/>
    <col min="2" max="2" width="21" bestFit="1" customWidth="1"/>
  </cols>
  <sheetData>
    <row r="1" spans="1:2" x14ac:dyDescent="0.25">
      <c r="A1" s="3" t="s">
        <v>14</v>
      </c>
      <c r="B1" t="s">
        <v>13</v>
      </c>
    </row>
    <row r="3" spans="1:2" x14ac:dyDescent="0.25">
      <c r="A3" s="3" t="s">
        <v>3</v>
      </c>
    </row>
    <row r="4" spans="1:2" x14ac:dyDescent="0.25">
      <c r="A4" s="4" t="s">
        <v>8</v>
      </c>
    </row>
    <row r="5" spans="1:2" x14ac:dyDescent="0.25">
      <c r="A5" s="4" t="s">
        <v>9</v>
      </c>
    </row>
    <row r="6" spans="1:2" x14ac:dyDescent="0.25">
      <c r="A6" s="4" t="s">
        <v>10</v>
      </c>
    </row>
    <row r="7" spans="1:2" x14ac:dyDescent="0.25">
      <c r="A7" s="4" t="s">
        <v>11</v>
      </c>
    </row>
    <row r="8" spans="1:2" x14ac:dyDescent="0.25">
      <c r="A8" s="4" t="s">
        <v>12</v>
      </c>
    </row>
    <row r="9" spans="1:2" x14ac:dyDescent="0.25">
      <c r="A9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F7D6-1B1B-46E1-A94E-150E391DFDC4}">
  <dimension ref="A3:B16"/>
  <sheetViews>
    <sheetView workbookViewId="0">
      <selection activeCell="K9" sqref="K9"/>
    </sheetView>
  </sheetViews>
  <sheetFormatPr defaultRowHeight="15" x14ac:dyDescent="0.25"/>
  <cols>
    <col min="1" max="1" width="17.7109375" bestFit="1" customWidth="1"/>
    <col min="2" max="2" width="17.42578125" bestFit="1" customWidth="1"/>
    <col min="3" max="3" width="14.42578125" bestFit="1" customWidth="1"/>
  </cols>
  <sheetData>
    <row r="3" spans="1:2" x14ac:dyDescent="0.25">
      <c r="A3" s="3" t="s">
        <v>3</v>
      </c>
      <c r="B3" t="s">
        <v>16</v>
      </c>
    </row>
    <row r="4" spans="1:2" x14ac:dyDescent="0.25">
      <c r="A4" s="4">
        <v>1</v>
      </c>
      <c r="B4">
        <v>285.47058823529414</v>
      </c>
    </row>
    <row r="5" spans="1:2" x14ac:dyDescent="0.25">
      <c r="A5" s="4">
        <v>2</v>
      </c>
      <c r="B5">
        <v>292.70588235294116</v>
      </c>
    </row>
    <row r="6" spans="1:2" x14ac:dyDescent="0.25">
      <c r="A6" s="4">
        <v>3</v>
      </c>
      <c r="B6">
        <v>219.23529411764707</v>
      </c>
    </row>
    <row r="7" spans="1:2" x14ac:dyDescent="0.25">
      <c r="A7" s="4">
        <v>4</v>
      </c>
      <c r="B7">
        <v>139.23529411764707</v>
      </c>
    </row>
    <row r="8" spans="1:2" x14ac:dyDescent="0.25">
      <c r="A8" s="4">
        <v>5</v>
      </c>
      <c r="B8">
        <v>129.76470588235293</v>
      </c>
    </row>
    <row r="9" spans="1:2" x14ac:dyDescent="0.25">
      <c r="A9" s="4">
        <v>6</v>
      </c>
      <c r="B9">
        <v>61</v>
      </c>
    </row>
    <row r="10" spans="1:2" x14ac:dyDescent="0.25">
      <c r="A10" s="4">
        <v>7</v>
      </c>
      <c r="B10">
        <v>16.647058823529413</v>
      </c>
    </row>
    <row r="11" spans="1:2" x14ac:dyDescent="0.25">
      <c r="A11" s="4">
        <v>8</v>
      </c>
      <c r="B11">
        <v>15.941176470588236</v>
      </c>
    </row>
    <row r="12" spans="1:2" x14ac:dyDescent="0.25">
      <c r="A12" s="4">
        <v>9</v>
      </c>
      <c r="B12">
        <v>110.70588235294117</v>
      </c>
    </row>
    <row r="13" spans="1:2" x14ac:dyDescent="0.25">
      <c r="A13" s="4">
        <v>10</v>
      </c>
      <c r="B13">
        <v>147.70588235294119</v>
      </c>
    </row>
    <row r="14" spans="1:2" x14ac:dyDescent="0.25">
      <c r="A14" s="4">
        <v>11</v>
      </c>
      <c r="B14">
        <v>197.11764705882354</v>
      </c>
    </row>
    <row r="15" spans="1:2" x14ac:dyDescent="0.25">
      <c r="A15" s="4">
        <v>12</v>
      </c>
      <c r="B15">
        <v>246.29411764705881</v>
      </c>
    </row>
    <row r="16" spans="1:2" x14ac:dyDescent="0.25">
      <c r="A16" s="4" t="s">
        <v>4</v>
      </c>
      <c r="B16">
        <v>155.15196078431373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7DDD-6012-42BD-AA28-6B70EAAD9809}">
  <dimension ref="A3:B2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2.85546875" bestFit="1" customWidth="1"/>
  </cols>
  <sheetData>
    <row r="3" spans="1:2" x14ac:dyDescent="0.25">
      <c r="A3" s="3" t="s">
        <v>3</v>
      </c>
      <c r="B3" t="s">
        <v>22</v>
      </c>
    </row>
    <row r="4" spans="1:2" x14ac:dyDescent="0.25">
      <c r="A4" s="4">
        <v>2002</v>
      </c>
      <c r="B4">
        <v>2286.9000000000005</v>
      </c>
    </row>
    <row r="5" spans="1:2" x14ac:dyDescent="0.25">
      <c r="A5" s="4">
        <v>2003</v>
      </c>
      <c r="B5">
        <v>2988.3299999999995</v>
      </c>
    </row>
    <row r="6" spans="1:2" x14ac:dyDescent="0.25">
      <c r="A6" s="4">
        <v>2004</v>
      </c>
      <c r="B6">
        <v>2822.2599999999993</v>
      </c>
    </row>
    <row r="7" spans="1:2" x14ac:dyDescent="0.25">
      <c r="A7" s="4">
        <v>2005</v>
      </c>
      <c r="B7">
        <v>2958.4400000000005</v>
      </c>
    </row>
    <row r="8" spans="1:2" x14ac:dyDescent="0.25">
      <c r="A8" s="4">
        <v>2006</v>
      </c>
      <c r="B8">
        <v>3131.4599999999996</v>
      </c>
    </row>
    <row r="9" spans="1:2" x14ac:dyDescent="0.25">
      <c r="A9" s="4">
        <v>2007</v>
      </c>
      <c r="B9">
        <v>2799.12</v>
      </c>
    </row>
    <row r="10" spans="1:2" x14ac:dyDescent="0.25">
      <c r="A10" s="4">
        <v>2008</v>
      </c>
      <c r="B10">
        <v>3171.3000000000006</v>
      </c>
    </row>
    <row r="11" spans="1:2" x14ac:dyDescent="0.25">
      <c r="A11" s="4">
        <v>2009</v>
      </c>
      <c r="B11">
        <v>3021.02</v>
      </c>
    </row>
    <row r="12" spans="1:2" x14ac:dyDescent="0.25">
      <c r="A12" s="4">
        <v>2010</v>
      </c>
      <c r="B12">
        <v>3706.3500000000004</v>
      </c>
    </row>
    <row r="13" spans="1:2" x14ac:dyDescent="0.25">
      <c r="A13" s="4">
        <v>2011</v>
      </c>
      <c r="B13">
        <v>3422.18</v>
      </c>
    </row>
    <row r="14" spans="1:2" x14ac:dyDescent="0.25">
      <c r="A14" s="4">
        <v>2012</v>
      </c>
      <c r="B14">
        <v>3867.39</v>
      </c>
    </row>
    <row r="15" spans="1:2" x14ac:dyDescent="0.25">
      <c r="A15" s="4">
        <v>2013</v>
      </c>
      <c r="B15">
        <v>3425.02</v>
      </c>
    </row>
    <row r="16" spans="1:2" x14ac:dyDescent="0.25">
      <c r="A16" s="4">
        <v>2014</v>
      </c>
      <c r="B16">
        <v>3738.2399999999993</v>
      </c>
    </row>
    <row r="17" spans="1:2" x14ac:dyDescent="0.25">
      <c r="A17" s="4">
        <v>2015</v>
      </c>
      <c r="B17">
        <v>3337.5999999999995</v>
      </c>
    </row>
    <row r="18" spans="1:2" x14ac:dyDescent="0.25">
      <c r="A18" s="4">
        <v>2016</v>
      </c>
      <c r="B18">
        <v>3575.4799999999996</v>
      </c>
    </row>
    <row r="19" spans="1:2" x14ac:dyDescent="0.25">
      <c r="A19" s="4">
        <v>2017</v>
      </c>
      <c r="B19">
        <v>3262.91</v>
      </c>
    </row>
    <row r="20" spans="1:2" x14ac:dyDescent="0.25">
      <c r="A20" s="4">
        <v>2018</v>
      </c>
      <c r="B20">
        <v>3131.7799999999997</v>
      </c>
    </row>
    <row r="21" spans="1:2" x14ac:dyDescent="0.25">
      <c r="A21" s="4" t="s">
        <v>4</v>
      </c>
      <c r="B21">
        <v>54645.78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3</vt:i4>
      </vt:variant>
    </vt:vector>
  </HeadingPairs>
  <TitlesOfParts>
    <vt:vector size="8" baseType="lpstr">
      <vt:lpstr>dane_1</vt:lpstr>
      <vt:lpstr>dane_2</vt:lpstr>
      <vt:lpstr>11.1</vt:lpstr>
      <vt:lpstr>11.2</vt:lpstr>
      <vt:lpstr>11.3</vt:lpstr>
      <vt:lpstr>dane_1!cena_gazu</vt:lpstr>
      <vt:lpstr>dane_2!cena_gazu</vt:lpstr>
      <vt:lpstr>dane_1!gaz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2022-09-11T18:10:12Z</dcterms:modified>
</cp:coreProperties>
</file>