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matury-poprzednie-lata\maj-2020-stara\5\"/>
    </mc:Choice>
  </mc:AlternateContent>
  <xr:revisionPtr revIDLastSave="0" documentId="13_ncr:1_{861A232D-C52F-495A-8FA0-C5C89662CD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2" sheetId="3" r:id="rId1"/>
    <sheet name="Sheet1" sheetId="1" r:id="rId2"/>
  </sheets>
  <definedNames>
    <definedName name="statek" localSheetId="1">Sheet1!$A$1:$F$203</definedName>
  </definedName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1" l="1"/>
  <c r="AD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9" i="1"/>
  <c r="P200" i="1"/>
  <c r="P201" i="1"/>
  <c r="P202" i="1"/>
  <c r="P203" i="1"/>
  <c r="P2" i="1"/>
  <c r="AD7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AB6" i="1" s="1"/>
  <c r="M198" i="1"/>
  <c r="M199" i="1"/>
  <c r="M200" i="1"/>
  <c r="M201" i="1"/>
  <c r="M202" i="1"/>
  <c r="M203" i="1"/>
  <c r="M4" i="1"/>
  <c r="M5" i="1"/>
  <c r="M6" i="1"/>
  <c r="M7" i="1"/>
  <c r="M8" i="1"/>
  <c r="M9" i="1"/>
  <c r="M10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AC5" i="1" s="1"/>
  <c r="L197" i="1"/>
  <c r="L198" i="1"/>
  <c r="L199" i="1"/>
  <c r="L200" i="1"/>
  <c r="L201" i="1"/>
  <c r="L202" i="1"/>
  <c r="L203" i="1"/>
  <c r="L2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J7" i="1"/>
  <c r="J8" i="1" s="1"/>
  <c r="J9" i="1" s="1"/>
  <c r="J10" i="1" s="1"/>
  <c r="J11" i="1" s="1"/>
  <c r="J12" i="1" s="1"/>
  <c r="K7" i="1"/>
  <c r="G8" i="1"/>
  <c r="H8" i="1"/>
  <c r="K8" i="1"/>
  <c r="G9" i="1"/>
  <c r="H9" i="1"/>
  <c r="K9" i="1"/>
  <c r="G10" i="1"/>
  <c r="H10" i="1"/>
  <c r="K10" i="1"/>
  <c r="G11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K11" i="1"/>
  <c r="G12" i="1"/>
  <c r="G13" i="1" s="1"/>
  <c r="G14" i="1" s="1"/>
  <c r="G15" i="1" s="1"/>
  <c r="K12" i="1"/>
  <c r="K13" i="1" s="1"/>
  <c r="K14" i="1" s="1"/>
  <c r="K15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G16" i="1"/>
  <c r="G17" i="1" s="1"/>
  <c r="G18" i="1" s="1"/>
  <c r="G19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G36" i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H39" i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K64" i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3" i="1"/>
  <c r="J3" i="1"/>
  <c r="I3" i="1"/>
  <c r="H3" i="1"/>
  <c r="G3" i="1"/>
  <c r="K2" i="1"/>
  <c r="J2" i="1"/>
  <c r="I2" i="1"/>
  <c r="H2" i="1"/>
  <c r="G2" i="1"/>
  <c r="P198" i="1" l="1"/>
  <c r="AD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42246E-B8B5-4D83-9BA7-8A79F7CFA194}" name="statek" type="6" refreshedVersion="8" background="1" saveData="1">
    <textPr codePage="852" sourceFile="C:\Users\matura\Desktop\informatyka\matura-exam\wykonane\matury-poprzednie-lata\maj-2020-stara\5\statek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<sst xmlns="http://schemas.openxmlformats.org/spreadsheetml/2006/main" count="715" uniqueCount="98">
  <si>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</si>
  <si>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</si>
  <si>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</si>
  <si>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</si>
  <si>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</si>
  <si>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</si>
  <si>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</si>
  <si>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</si>
  <si>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</si>
  <si>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</si>
  <si>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</si>
  <si>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</si>
  <si>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</si>
  <si>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</si>
  <si>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</si>
  <si>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</si>
  <si>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</si>
  <si>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</si>
  <si>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</si>
  <si>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</si>
  <si>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</si>
  <si>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</si>
  <si>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</si>
  <si>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ile razy T1</t>
  </si>
  <si>
    <t>ile razy T2</t>
  </si>
  <si>
    <t>ile razy T3</t>
  </si>
  <si>
    <t>ile razy T4</t>
  </si>
  <si>
    <t>ile razy T5</t>
  </si>
  <si>
    <t>5.1</t>
  </si>
  <si>
    <t>najczesciej ladowany ladunek</t>
  </si>
  <si>
    <t>zaladunek T4</t>
  </si>
  <si>
    <t>ile locznie ton</t>
  </si>
  <si>
    <t>5.2</t>
  </si>
  <si>
    <t>ile dni na morzu spedzil</t>
  </si>
  <si>
    <t>Etykiety wierszy</t>
  </si>
  <si>
    <t>Suma końcowa</t>
  </si>
  <si>
    <t>2016</t>
  </si>
  <si>
    <t>sty</t>
  </si>
  <si>
    <t>lut</t>
  </si>
  <si>
    <t>mar</t>
  </si>
  <si>
    <t>kwi</t>
  </si>
  <si>
    <t>cze</t>
  </si>
  <si>
    <t>lip</t>
  </si>
  <si>
    <t>sie</t>
  </si>
  <si>
    <t>wrz</t>
  </si>
  <si>
    <t>lis</t>
  </si>
  <si>
    <t>2017</t>
  </si>
  <si>
    <t>maj</t>
  </si>
  <si>
    <t>paź</t>
  </si>
  <si>
    <t>2018</t>
  </si>
  <si>
    <t>gru</t>
  </si>
  <si>
    <t>data zloczona</t>
  </si>
  <si>
    <t>2016-1</t>
  </si>
  <si>
    <t>2016-10</t>
  </si>
  <si>
    <t>2016-11</t>
  </si>
  <si>
    <t>2016-12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</si>
  <si>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</si>
  <si>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</si>
  <si>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</si>
  <si>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</si>
  <si>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</si>
  <si>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</si>
  <si>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</si>
  <si>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</si>
  <si>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2017-1</t>
  </si>
  <si>
    <t>2017-10</t>
  </si>
  <si>
    <t>2017-11</t>
  </si>
  <si>
    <t>2017-12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</si>
  <si>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</si>
  <si>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</si>
  <si>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</si>
  <si>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</si>
  <si>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</si>
  <si>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</si>
  <si>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</si>
  <si>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</si>
  <si>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2018-1</t>
  </si>
  <si>
    <t>2018-10</t>
  </si>
  <si>
    <t>2018-11</t>
  </si>
  <si>
    <t>2018-12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</si>
  <si>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</si>
  <si>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</si>
  <si>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</si>
  <si>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</si>
  <si>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</si>
  <si>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</si>
  <si>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</si>
  <si>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</si>
  <si>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Etykiety kolumn</t>
  </si>
  <si>
    <t>Suma z ile ton</t>
  </si>
  <si>
    <t>ile kasy miał</t>
  </si>
  <si>
    <t>5.4</t>
  </si>
  <si>
    <t>a</t>
  </si>
  <si>
    <t>na koniec posiadal locznie</t>
  </si>
  <si>
    <t>b</t>
  </si>
  <si>
    <t>stan kasy kapitana kiedy była najwieksza</t>
  </si>
  <si>
    <t>był to dzien</t>
  </si>
  <si>
    <t>ile miał kasy przy wyplynieciu z portu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</si>
</sst>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[5.xlsx]Arkusz2!Tabela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wyladunku/zaladunku</a:t>
            </a:r>
            <a:r>
              <a:rPr lang="pl-PL" baseline="0"/>
              <a:t> od miesiaca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Arkusz2!$B$3:$B$4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Arkusz2!$A$5:$A$80</c:f>
              <c:multiLvlStrCache>
                <c:ptCount val="36"/>
                <c:lvl>
                  <c:pt idx="0">
                    <c:v>2016-1</c:v>
                  </c:pt>
                  <c:pt idx="1">
                    <c:v>2016-2</c:v>
                  </c:pt>
                  <c:pt idx="2">
                    <c:v>2016-3</c:v>
                  </c:pt>
                  <c:pt idx="3">
                    <c:v>2016-4</c:v>
                  </c:pt>
                  <c:pt idx="4">
                    <c:v>2016-5</c:v>
                  </c:pt>
                  <c:pt idx="5">
                    <c:v>2016-6</c:v>
                  </c:pt>
                  <c:pt idx="6">
                    <c:v>2016-7</c:v>
                  </c:pt>
                  <c:pt idx="7">
                    <c:v>2016-8</c:v>
                  </c:pt>
                  <c:pt idx="8">
                    <c:v>2016-9</c:v>
                  </c:pt>
                  <c:pt idx="9">
                    <c:v>2016-10</c:v>
                  </c:pt>
                  <c:pt idx="10">
                    <c:v>2016-11</c:v>
                  </c:pt>
                  <c:pt idx="11">
                    <c:v>2016-12</c:v>
                  </c:pt>
                  <c:pt idx="12">
                    <c:v>2017-1</c:v>
                  </c:pt>
                  <c:pt idx="13">
                    <c:v>2017-2</c:v>
                  </c:pt>
                  <c:pt idx="14">
                    <c:v>2017-3</c:v>
                  </c:pt>
                  <c:pt idx="15">
                    <c:v>2017-4</c:v>
                  </c:pt>
                  <c:pt idx="16">
                    <c:v>2017-5</c:v>
                  </c:pt>
                  <c:pt idx="17">
                    <c:v>2017-6</c:v>
                  </c:pt>
                  <c:pt idx="18">
                    <c:v>2017-7</c:v>
                  </c:pt>
                  <c:pt idx="19">
                    <c:v>2017-8</c:v>
                  </c:pt>
                  <c:pt idx="20">
                    <c:v>2017-9</c:v>
                  </c:pt>
                  <c:pt idx="21">
                    <c:v>2017-10</c:v>
                  </c:pt>
                  <c:pt idx="22">
                    <c:v>2017-11</c:v>
                  </c:pt>
                  <c:pt idx="23">
                    <c:v>2017-12</c:v>
                  </c:pt>
                  <c:pt idx="24">
                    <c:v>2018-1</c:v>
                  </c:pt>
                  <c:pt idx="25">
                    <c:v>2018-2</c:v>
                  </c:pt>
                  <c:pt idx="26">
                    <c:v>2018-3</c:v>
                  </c:pt>
                  <c:pt idx="27">
                    <c:v>2018-4</c:v>
                  </c:pt>
                  <c:pt idx="28">
                    <c:v>2018-5</c:v>
                  </c:pt>
                  <c:pt idx="29">
                    <c:v>2018-6</c:v>
                  </c:pt>
                  <c:pt idx="30">
                    <c:v>2018-7</c:v>
                  </c:pt>
                  <c:pt idx="31">
                    <c:v>2018-8</c:v>
                  </c:pt>
                  <c:pt idx="32">
                    <c:v>2018-9</c:v>
                  </c:pt>
                  <c:pt idx="33">
                    <c:v>2018-10</c:v>
                  </c:pt>
                  <c:pt idx="34">
                    <c:v>2018-11</c:v>
                  </c:pt>
                  <c:pt idx="35">
                    <c:v>2018-12</c:v>
                  </c:pt>
                </c:lvl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Arkusz2!$B$5:$B$80</c:f>
              <c:numCache>
                <c:formatCode>General</c:formatCode>
                <c:ptCount val="36"/>
                <c:pt idx="0">
                  <c:v>32</c:v>
                </c:pt>
                <c:pt idx="1">
                  <c:v>81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118</c:v>
                </c:pt>
                <c:pt idx="6">
                  <c:v>73</c:v>
                </c:pt>
                <c:pt idx="7">
                  <c:v>191</c:v>
                </c:pt>
                <c:pt idx="8">
                  <c:v>49</c:v>
                </c:pt>
                <c:pt idx="9">
                  <c:v>2</c:v>
                </c:pt>
                <c:pt idx="10">
                  <c:v>108</c:v>
                </c:pt>
                <c:pt idx="11">
                  <c:v>79</c:v>
                </c:pt>
                <c:pt idx="12">
                  <c:v>112</c:v>
                </c:pt>
                <c:pt idx="13">
                  <c:v>118</c:v>
                </c:pt>
                <c:pt idx="14">
                  <c:v>33</c:v>
                </c:pt>
                <c:pt idx="15">
                  <c:v>23</c:v>
                </c:pt>
                <c:pt idx="16">
                  <c:v>265</c:v>
                </c:pt>
                <c:pt idx="17">
                  <c:v>38</c:v>
                </c:pt>
                <c:pt idx="18">
                  <c:v>143</c:v>
                </c:pt>
                <c:pt idx="19">
                  <c:v>59</c:v>
                </c:pt>
                <c:pt idx="20">
                  <c:v>19</c:v>
                </c:pt>
                <c:pt idx="21">
                  <c:v>6</c:v>
                </c:pt>
                <c:pt idx="22">
                  <c:v>282</c:v>
                </c:pt>
                <c:pt idx="23">
                  <c:v>4</c:v>
                </c:pt>
                <c:pt idx="24">
                  <c:v>125</c:v>
                </c:pt>
                <c:pt idx="25">
                  <c:v>49</c:v>
                </c:pt>
                <c:pt idx="26">
                  <c:v>80</c:v>
                </c:pt>
                <c:pt idx="27">
                  <c:v>1</c:v>
                </c:pt>
                <c:pt idx="29">
                  <c:v>184</c:v>
                </c:pt>
                <c:pt idx="30">
                  <c:v>240</c:v>
                </c:pt>
                <c:pt idx="31">
                  <c:v>244</c:v>
                </c:pt>
                <c:pt idx="32">
                  <c:v>112</c:v>
                </c:pt>
                <c:pt idx="33">
                  <c:v>45</c:v>
                </c:pt>
                <c:pt idx="34">
                  <c:v>68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F1D-A13D-E1A02C17010B}"/>
            </c:ext>
          </c:extLst>
        </c:ser>
        <c:ser>
          <c:idx val="1"/>
          <c:order val="1"/>
          <c:tx>
            <c:strRef>
              <c:f>Arkusz2!$C$3:$C$4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Arkusz2!$A$5:$A$80</c:f>
              <c:multiLvlStrCache>
                <c:ptCount val="36"/>
                <c:lvl>
                  <c:pt idx="0">
                    <c:v>2016-1</c:v>
                  </c:pt>
                  <c:pt idx="1">
                    <c:v>2016-2</c:v>
                  </c:pt>
                  <c:pt idx="2">
                    <c:v>2016-3</c:v>
                  </c:pt>
                  <c:pt idx="3">
                    <c:v>2016-4</c:v>
                  </c:pt>
                  <c:pt idx="4">
                    <c:v>2016-5</c:v>
                  </c:pt>
                  <c:pt idx="5">
                    <c:v>2016-6</c:v>
                  </c:pt>
                  <c:pt idx="6">
                    <c:v>2016-7</c:v>
                  </c:pt>
                  <c:pt idx="7">
                    <c:v>2016-8</c:v>
                  </c:pt>
                  <c:pt idx="8">
                    <c:v>2016-9</c:v>
                  </c:pt>
                  <c:pt idx="9">
                    <c:v>2016-10</c:v>
                  </c:pt>
                  <c:pt idx="10">
                    <c:v>2016-11</c:v>
                  </c:pt>
                  <c:pt idx="11">
                    <c:v>2016-12</c:v>
                  </c:pt>
                  <c:pt idx="12">
                    <c:v>2017-1</c:v>
                  </c:pt>
                  <c:pt idx="13">
                    <c:v>2017-2</c:v>
                  </c:pt>
                  <c:pt idx="14">
                    <c:v>2017-3</c:v>
                  </c:pt>
                  <c:pt idx="15">
                    <c:v>2017-4</c:v>
                  </c:pt>
                  <c:pt idx="16">
                    <c:v>2017-5</c:v>
                  </c:pt>
                  <c:pt idx="17">
                    <c:v>2017-6</c:v>
                  </c:pt>
                  <c:pt idx="18">
                    <c:v>2017-7</c:v>
                  </c:pt>
                  <c:pt idx="19">
                    <c:v>2017-8</c:v>
                  </c:pt>
                  <c:pt idx="20">
                    <c:v>2017-9</c:v>
                  </c:pt>
                  <c:pt idx="21">
                    <c:v>2017-10</c:v>
                  </c:pt>
                  <c:pt idx="22">
                    <c:v>2017-11</c:v>
                  </c:pt>
                  <c:pt idx="23">
                    <c:v>2017-12</c:v>
                  </c:pt>
                  <c:pt idx="24">
                    <c:v>2018-1</c:v>
                  </c:pt>
                  <c:pt idx="25">
                    <c:v>2018-2</c:v>
                  </c:pt>
                  <c:pt idx="26">
                    <c:v>2018-3</c:v>
                  </c:pt>
                  <c:pt idx="27">
                    <c:v>2018-4</c:v>
                  </c:pt>
                  <c:pt idx="28">
                    <c:v>2018-5</c:v>
                  </c:pt>
                  <c:pt idx="29">
                    <c:v>2018-6</c:v>
                  </c:pt>
                  <c:pt idx="30">
                    <c:v>2018-7</c:v>
                  </c:pt>
                  <c:pt idx="31">
                    <c:v>2018-8</c:v>
                  </c:pt>
                  <c:pt idx="32">
                    <c:v>2018-9</c:v>
                  </c:pt>
                  <c:pt idx="33">
                    <c:v>2018-10</c:v>
                  </c:pt>
                  <c:pt idx="34">
                    <c:v>2018-11</c:v>
                  </c:pt>
                  <c:pt idx="35">
                    <c:v>2018-12</c:v>
                  </c:pt>
                </c:lvl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Arkusz2!$C$5:$C$80</c:f>
              <c:numCache>
                <c:formatCode>General</c:formatCode>
                <c:ptCount val="36"/>
                <c:pt idx="0">
                  <c:v>229</c:v>
                </c:pt>
                <c:pt idx="1">
                  <c:v>17</c:v>
                </c:pt>
                <c:pt idx="2">
                  <c:v>49</c:v>
                </c:pt>
                <c:pt idx="3">
                  <c:v>98</c:v>
                </c:pt>
                <c:pt idx="4">
                  <c:v>10</c:v>
                </c:pt>
                <c:pt idx="5">
                  <c:v>173</c:v>
                </c:pt>
                <c:pt idx="6">
                  <c:v>115</c:v>
                </c:pt>
                <c:pt idx="7">
                  <c:v>45</c:v>
                </c:pt>
                <c:pt idx="8">
                  <c:v>203</c:v>
                </c:pt>
                <c:pt idx="9">
                  <c:v>37</c:v>
                </c:pt>
                <c:pt idx="10">
                  <c:v>79</c:v>
                </c:pt>
                <c:pt idx="11">
                  <c:v>59</c:v>
                </c:pt>
                <c:pt idx="12">
                  <c:v>211</c:v>
                </c:pt>
                <c:pt idx="13">
                  <c:v>58</c:v>
                </c:pt>
                <c:pt idx="14">
                  <c:v>75</c:v>
                </c:pt>
                <c:pt idx="15">
                  <c:v>28</c:v>
                </c:pt>
                <c:pt idx="16">
                  <c:v>153</c:v>
                </c:pt>
                <c:pt idx="17">
                  <c:v>100</c:v>
                </c:pt>
                <c:pt idx="18">
                  <c:v>118</c:v>
                </c:pt>
                <c:pt idx="19">
                  <c:v>126</c:v>
                </c:pt>
                <c:pt idx="20">
                  <c:v>30</c:v>
                </c:pt>
                <c:pt idx="21">
                  <c:v>43</c:v>
                </c:pt>
                <c:pt idx="22">
                  <c:v>70</c:v>
                </c:pt>
                <c:pt idx="23">
                  <c:v>64</c:v>
                </c:pt>
                <c:pt idx="24">
                  <c:v>98</c:v>
                </c:pt>
                <c:pt idx="25">
                  <c:v>139</c:v>
                </c:pt>
                <c:pt idx="26">
                  <c:v>70</c:v>
                </c:pt>
                <c:pt idx="27">
                  <c:v>68</c:v>
                </c:pt>
                <c:pt idx="28">
                  <c:v>101</c:v>
                </c:pt>
                <c:pt idx="29">
                  <c:v>169</c:v>
                </c:pt>
                <c:pt idx="30">
                  <c:v>45</c:v>
                </c:pt>
                <c:pt idx="31">
                  <c:v>117</c:v>
                </c:pt>
                <c:pt idx="32">
                  <c:v>130</c:v>
                </c:pt>
                <c:pt idx="33">
                  <c:v>38</c:v>
                </c:pt>
                <c:pt idx="34">
                  <c:v>115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2-4F1D-A13D-E1A02C17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3028640"/>
        <c:axId val="1553023360"/>
      </c:barChart>
      <c:catAx>
        <c:axId val="15530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023360"/>
        <c:crosses val="autoZero"/>
        <c:auto val="1"/>
        <c:lblAlgn val="ctr"/>
        <c:lblOffset val="100"/>
        <c:noMultiLvlLbl val="0"/>
      </c:catAx>
      <c:valAx>
        <c:axId val="1553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ton zaladowana/wyladowano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0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11</xdr:row>
      <xdr:rowOff>185736</xdr:rowOff>
    </xdr:from>
    <xdr:to>
      <xdr:col>16</xdr:col>
      <xdr:colOff>123824</xdr:colOff>
      <xdr:row>30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DA9A38-EC8C-9C78-DD15-38F20E51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5064.705763888887" createdVersion="8" refreshedVersion="8" minRefreshableVersion="3" recordCount="202" xr:uid="{D87DED7F-23D3-4797-875C-4FD518614C01}">
  <cacheSource type="worksheet">
    <worksheetSource ref="A1:N203" sheet="Sheet1"/>
  </cacheSource>
  <cacheFields count="1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15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ile razy T1" numFmtId="0">
      <sharedItems containsSemiMixedTypes="0" containsString="0" containsNumber="1" containsInteger="1" minValue="0" maxValue="25"/>
    </cacheField>
    <cacheField name="ile razy T2" numFmtId="0">
      <sharedItems containsSemiMixedTypes="0" containsString="0" containsNumber="1" containsInteger="1" minValue="0" maxValue="25"/>
    </cacheField>
    <cacheField name="ile razy T3" numFmtId="0">
      <sharedItems containsSemiMixedTypes="0" containsString="0" containsNumber="1" containsInteger="1" minValue="0" maxValue="27"/>
    </cacheField>
    <cacheField name="ile razy T4" numFmtId="0">
      <sharedItems containsSemiMixedTypes="0" containsString="0" containsNumber="1" containsInteger="1" minValue="1" maxValue="32"/>
    </cacheField>
    <cacheField name="ile razy T5" numFmtId="0">
      <sharedItems containsSemiMixedTypes="0" containsString="0" containsNumber="1" containsInteger="1" minValue="0" maxValue="27"/>
    </cacheField>
    <cacheField name="zaladunek T4" numFmtId="0">
      <sharedItems containsSemiMixedTypes="0" containsString="0" containsNumber="1" containsInteger="1" minValue="0" maxValue="49"/>
    </cacheField>
    <cacheField name="ile dni na morzu spedzil" numFmtId="0">
      <sharedItems containsSemiMixedTypes="0" containsString="0" containsNumber="1" containsInteger="1" minValue="0" maxValue="26"/>
    </cacheField>
    <cacheField name="data zloczona" numFmtId="0">
      <sharedItems count="36">
        <s v="2016-1"/>
        <s v="2016-2"/>
        <s v="2016-3"/>
        <s v="2016-4"/>
        <s v="2016-5"/>
        <s v="2016-6"/>
        <s v="2016-7"/>
        <s v="2016-8"/>
        <s v="2016-9"/>
        <s v="2016-10"/>
        <s v="2016-11"/>
        <s v="2016-12"/>
        <s v="2017-1"/>
        <s v="2017-2"/>
        <s v="2017-3"/>
        <s v="2017-4"/>
        <s v="2017-5"/>
        <s v="2017-6"/>
        <s v="2017-7"/>
        <s v="2017-8"/>
        <s v="2017-9"/>
        <s v="2017-10"/>
        <s v="2017-11"/>
        <s v="2017-12"/>
        <s v="2018-1"/>
        <s v="2018-2"/>
        <s v="2018-3"/>
        <s v="2018-4"/>
        <s v="2018-5"/>
        <s v="2018-6"/>
        <s v="2018-7"/>
        <s v="2018-8"/>
        <s v="2018-9"/>
        <s v="2018-10"/>
        <s v="2018-11"/>
        <s v="2018-12"/>
      </sharedItems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  <n v="0"/>
    <n v="0"/>
    <n v="0"/>
    <n v="1"/>
    <n v="0"/>
    <n v="3"/>
    <n v="0"/>
    <x v="0"/>
  </r>
  <r>
    <x v="0"/>
    <s v="Algier"/>
    <x v="1"/>
    <x v="0"/>
    <n v="32"/>
    <n v="50"/>
    <n v="0"/>
    <n v="0"/>
    <n v="0"/>
    <n v="1"/>
    <n v="1"/>
    <n v="0"/>
    <n v="0"/>
    <x v="0"/>
  </r>
  <r>
    <x v="0"/>
    <s v="Algier"/>
    <x v="2"/>
    <x v="0"/>
    <n v="38"/>
    <n v="10"/>
    <n v="1"/>
    <n v="0"/>
    <n v="0"/>
    <n v="1"/>
    <n v="1"/>
    <n v="0"/>
    <n v="0"/>
    <x v="0"/>
  </r>
  <r>
    <x v="0"/>
    <s v="Algier"/>
    <x v="3"/>
    <x v="0"/>
    <n v="33"/>
    <n v="30"/>
    <n v="1"/>
    <n v="1"/>
    <n v="0"/>
    <n v="1"/>
    <n v="1"/>
    <n v="0"/>
    <n v="0"/>
    <x v="0"/>
  </r>
  <r>
    <x v="0"/>
    <s v="Algier"/>
    <x v="4"/>
    <x v="0"/>
    <n v="43"/>
    <n v="25"/>
    <n v="1"/>
    <n v="1"/>
    <n v="1"/>
    <n v="1"/>
    <n v="1"/>
    <n v="0"/>
    <n v="0"/>
    <x v="0"/>
  </r>
  <r>
    <x v="1"/>
    <s v="Tunis"/>
    <x v="1"/>
    <x v="1"/>
    <n v="32"/>
    <n v="58"/>
    <n v="1"/>
    <n v="1"/>
    <n v="1"/>
    <n v="1"/>
    <n v="1"/>
    <n v="0"/>
    <n v="15"/>
    <x v="0"/>
  </r>
  <r>
    <x v="1"/>
    <s v="Tunis"/>
    <x v="3"/>
    <x v="0"/>
    <n v="14"/>
    <n v="26"/>
    <n v="1"/>
    <n v="2"/>
    <n v="1"/>
    <n v="1"/>
    <n v="1"/>
    <n v="0"/>
    <n v="0"/>
    <x v="0"/>
  </r>
  <r>
    <x v="2"/>
    <s v="Benghazi"/>
    <x v="1"/>
    <x v="0"/>
    <n v="44"/>
    <n v="46"/>
    <n v="1"/>
    <n v="2"/>
    <n v="1"/>
    <n v="1"/>
    <n v="2"/>
    <n v="0"/>
    <n v="8"/>
    <x v="0"/>
  </r>
  <r>
    <x v="2"/>
    <s v="Benghazi"/>
    <x v="3"/>
    <x v="0"/>
    <n v="1"/>
    <n v="28"/>
    <n v="1"/>
    <n v="3"/>
    <n v="1"/>
    <n v="1"/>
    <n v="2"/>
    <n v="0"/>
    <n v="0"/>
    <x v="0"/>
  </r>
  <r>
    <x v="2"/>
    <s v="Benghazi"/>
    <x v="0"/>
    <x v="0"/>
    <n v="21"/>
    <n v="74"/>
    <n v="1"/>
    <n v="3"/>
    <n v="1"/>
    <n v="2"/>
    <n v="2"/>
    <n v="21"/>
    <n v="0"/>
    <x v="0"/>
  </r>
  <r>
    <x v="3"/>
    <s v="Aleksandria"/>
    <x v="4"/>
    <x v="1"/>
    <n v="43"/>
    <n v="32"/>
    <n v="1"/>
    <n v="3"/>
    <n v="1"/>
    <n v="2"/>
    <n v="2"/>
    <n v="0"/>
    <n v="26"/>
    <x v="1"/>
  </r>
  <r>
    <x v="3"/>
    <s v="Aleksandria"/>
    <x v="2"/>
    <x v="1"/>
    <n v="38"/>
    <n v="13"/>
    <n v="1"/>
    <n v="3"/>
    <n v="1"/>
    <n v="2"/>
    <n v="2"/>
    <n v="0"/>
    <n v="0"/>
    <x v="1"/>
  </r>
  <r>
    <x v="3"/>
    <s v="Aleksandria"/>
    <x v="0"/>
    <x v="0"/>
    <n v="9"/>
    <n v="59"/>
    <n v="1"/>
    <n v="3"/>
    <n v="1"/>
    <n v="3"/>
    <n v="2"/>
    <n v="9"/>
    <n v="0"/>
    <x v="1"/>
  </r>
  <r>
    <x v="3"/>
    <s v="Aleksandria"/>
    <x v="1"/>
    <x v="0"/>
    <n v="8"/>
    <n v="37"/>
    <n v="1"/>
    <n v="3"/>
    <n v="1"/>
    <n v="3"/>
    <n v="3"/>
    <n v="0"/>
    <n v="0"/>
    <x v="1"/>
  </r>
  <r>
    <x v="4"/>
    <s v="Bejrut"/>
    <x v="1"/>
    <x v="1"/>
    <n v="50"/>
    <n v="61"/>
    <n v="1"/>
    <n v="3"/>
    <n v="1"/>
    <n v="3"/>
    <n v="3"/>
    <n v="0"/>
    <n v="21"/>
    <x v="2"/>
  </r>
  <r>
    <x v="4"/>
    <s v="Bejrut"/>
    <x v="4"/>
    <x v="0"/>
    <n v="32"/>
    <n v="20"/>
    <n v="1"/>
    <n v="3"/>
    <n v="2"/>
    <n v="3"/>
    <n v="3"/>
    <n v="0"/>
    <n v="0"/>
    <x v="2"/>
  </r>
  <r>
    <x v="4"/>
    <s v="Bejrut"/>
    <x v="2"/>
    <x v="0"/>
    <n v="7"/>
    <n v="8"/>
    <n v="2"/>
    <n v="3"/>
    <n v="2"/>
    <n v="3"/>
    <n v="3"/>
    <n v="0"/>
    <n v="0"/>
    <x v="2"/>
  </r>
  <r>
    <x v="4"/>
    <s v="Bejrut"/>
    <x v="3"/>
    <x v="0"/>
    <n v="10"/>
    <n v="24"/>
    <n v="2"/>
    <n v="4"/>
    <n v="2"/>
    <n v="3"/>
    <n v="3"/>
    <n v="0"/>
    <n v="0"/>
    <x v="2"/>
  </r>
  <r>
    <x v="5"/>
    <s v="Palermo"/>
    <x v="2"/>
    <x v="1"/>
    <n v="7"/>
    <n v="12"/>
    <n v="2"/>
    <n v="4"/>
    <n v="2"/>
    <n v="3"/>
    <n v="3"/>
    <n v="0"/>
    <n v="24"/>
    <x v="3"/>
  </r>
  <r>
    <x v="5"/>
    <s v="Palermo"/>
    <x v="4"/>
    <x v="0"/>
    <n v="25"/>
    <n v="19"/>
    <n v="2"/>
    <n v="4"/>
    <n v="3"/>
    <n v="3"/>
    <n v="3"/>
    <n v="0"/>
    <n v="0"/>
    <x v="3"/>
  </r>
  <r>
    <x v="5"/>
    <s v="Palermo"/>
    <x v="1"/>
    <x v="0"/>
    <n v="33"/>
    <n v="38"/>
    <n v="2"/>
    <n v="4"/>
    <n v="3"/>
    <n v="3"/>
    <n v="4"/>
    <n v="0"/>
    <n v="0"/>
    <x v="3"/>
  </r>
  <r>
    <x v="6"/>
    <s v="Neapol"/>
    <x v="3"/>
    <x v="1"/>
    <n v="36"/>
    <n v="35"/>
    <n v="2"/>
    <n v="4"/>
    <n v="3"/>
    <n v="3"/>
    <n v="4"/>
    <n v="0"/>
    <n v="18"/>
    <x v="3"/>
  </r>
  <r>
    <x v="6"/>
    <s v="Neapol"/>
    <x v="0"/>
    <x v="0"/>
    <n v="5"/>
    <n v="66"/>
    <n v="2"/>
    <n v="4"/>
    <n v="3"/>
    <n v="4"/>
    <n v="4"/>
    <n v="5"/>
    <n v="0"/>
    <x v="3"/>
  </r>
  <r>
    <x v="6"/>
    <s v="Neapol"/>
    <x v="1"/>
    <x v="0"/>
    <n v="35"/>
    <n v="41"/>
    <n v="2"/>
    <n v="4"/>
    <n v="3"/>
    <n v="4"/>
    <n v="5"/>
    <n v="0"/>
    <n v="0"/>
    <x v="3"/>
  </r>
  <r>
    <x v="7"/>
    <s v="Monako"/>
    <x v="0"/>
    <x v="1"/>
    <n v="38"/>
    <n v="98"/>
    <n v="2"/>
    <n v="4"/>
    <n v="3"/>
    <n v="4"/>
    <n v="5"/>
    <n v="0"/>
    <n v="22"/>
    <x v="4"/>
  </r>
  <r>
    <x v="7"/>
    <s v="Monako"/>
    <x v="3"/>
    <x v="0"/>
    <n v="10"/>
    <n v="23"/>
    <n v="2"/>
    <n v="5"/>
    <n v="3"/>
    <n v="4"/>
    <n v="5"/>
    <n v="0"/>
    <n v="0"/>
    <x v="4"/>
  </r>
  <r>
    <x v="8"/>
    <s v="Barcelona"/>
    <x v="3"/>
    <x v="1"/>
    <n v="4"/>
    <n v="38"/>
    <n v="2"/>
    <n v="5"/>
    <n v="3"/>
    <n v="4"/>
    <n v="5"/>
    <n v="0"/>
    <n v="25"/>
    <x v="5"/>
  </r>
  <r>
    <x v="8"/>
    <s v="Barcelona"/>
    <x v="0"/>
    <x v="0"/>
    <n v="42"/>
    <n v="60"/>
    <n v="2"/>
    <n v="5"/>
    <n v="3"/>
    <n v="5"/>
    <n v="5"/>
    <n v="42"/>
    <n v="0"/>
    <x v="5"/>
  </r>
  <r>
    <x v="8"/>
    <s v="Barcelona"/>
    <x v="2"/>
    <x v="0"/>
    <n v="28"/>
    <n v="8"/>
    <n v="3"/>
    <n v="5"/>
    <n v="3"/>
    <n v="5"/>
    <n v="5"/>
    <n v="0"/>
    <n v="0"/>
    <x v="5"/>
  </r>
  <r>
    <x v="8"/>
    <s v="Barcelona"/>
    <x v="4"/>
    <x v="0"/>
    <n v="19"/>
    <n v="19"/>
    <n v="3"/>
    <n v="5"/>
    <n v="4"/>
    <n v="5"/>
    <n v="5"/>
    <n v="0"/>
    <n v="0"/>
    <x v="5"/>
  </r>
  <r>
    <x v="9"/>
    <s v="Walencja"/>
    <x v="4"/>
    <x v="1"/>
    <n v="72"/>
    <n v="28"/>
    <n v="3"/>
    <n v="5"/>
    <n v="4"/>
    <n v="5"/>
    <n v="5"/>
    <n v="0"/>
    <n v="13"/>
    <x v="5"/>
  </r>
  <r>
    <x v="9"/>
    <s v="Walencja"/>
    <x v="0"/>
    <x v="1"/>
    <n v="42"/>
    <n v="90"/>
    <n v="3"/>
    <n v="5"/>
    <n v="4"/>
    <n v="5"/>
    <n v="5"/>
    <n v="0"/>
    <n v="0"/>
    <x v="5"/>
  </r>
  <r>
    <x v="9"/>
    <s v="Walencja"/>
    <x v="1"/>
    <x v="0"/>
    <n v="42"/>
    <n v="44"/>
    <n v="3"/>
    <n v="5"/>
    <n v="4"/>
    <n v="5"/>
    <n v="6"/>
    <n v="0"/>
    <n v="0"/>
    <x v="5"/>
  </r>
  <r>
    <x v="9"/>
    <s v="Walencja"/>
    <x v="3"/>
    <x v="0"/>
    <n v="33"/>
    <n v="26"/>
    <n v="3"/>
    <n v="6"/>
    <n v="4"/>
    <n v="5"/>
    <n v="6"/>
    <n v="0"/>
    <n v="0"/>
    <x v="5"/>
  </r>
  <r>
    <x v="9"/>
    <s v="Walencja"/>
    <x v="2"/>
    <x v="0"/>
    <n v="9"/>
    <n v="9"/>
    <n v="4"/>
    <n v="6"/>
    <n v="4"/>
    <n v="5"/>
    <n v="6"/>
    <n v="0"/>
    <n v="0"/>
    <x v="5"/>
  </r>
  <r>
    <x v="10"/>
    <s v="Algier"/>
    <x v="4"/>
    <x v="1"/>
    <n v="4"/>
    <n v="29"/>
    <n v="4"/>
    <n v="6"/>
    <n v="4"/>
    <n v="5"/>
    <n v="6"/>
    <n v="0"/>
    <n v="17"/>
    <x v="6"/>
  </r>
  <r>
    <x v="10"/>
    <s v="Algier"/>
    <x v="2"/>
    <x v="1"/>
    <n v="37"/>
    <n v="12"/>
    <n v="4"/>
    <n v="6"/>
    <n v="4"/>
    <n v="5"/>
    <n v="6"/>
    <n v="0"/>
    <n v="0"/>
    <x v="6"/>
  </r>
  <r>
    <x v="10"/>
    <s v="Algier"/>
    <x v="1"/>
    <x v="0"/>
    <n v="35"/>
    <n v="42"/>
    <n v="4"/>
    <n v="6"/>
    <n v="4"/>
    <n v="5"/>
    <n v="7"/>
    <n v="0"/>
    <n v="0"/>
    <x v="6"/>
  </r>
  <r>
    <x v="10"/>
    <s v="Algier"/>
    <x v="0"/>
    <x v="0"/>
    <n v="32"/>
    <n v="66"/>
    <n v="4"/>
    <n v="6"/>
    <n v="4"/>
    <n v="6"/>
    <n v="7"/>
    <n v="32"/>
    <n v="0"/>
    <x v="6"/>
  </r>
  <r>
    <x v="11"/>
    <s v="Tunis"/>
    <x v="0"/>
    <x v="1"/>
    <n v="32"/>
    <n v="92"/>
    <n v="4"/>
    <n v="6"/>
    <n v="4"/>
    <n v="6"/>
    <n v="7"/>
    <n v="0"/>
    <n v="15"/>
    <x v="6"/>
  </r>
  <r>
    <x v="11"/>
    <s v="Tunis"/>
    <x v="1"/>
    <x v="0"/>
    <n v="48"/>
    <n v="43"/>
    <n v="4"/>
    <n v="6"/>
    <n v="4"/>
    <n v="6"/>
    <n v="8"/>
    <n v="0"/>
    <n v="0"/>
    <x v="6"/>
  </r>
  <r>
    <x v="12"/>
    <s v="Benghazi"/>
    <x v="1"/>
    <x v="1"/>
    <n v="191"/>
    <n v="60"/>
    <n v="4"/>
    <n v="6"/>
    <n v="4"/>
    <n v="6"/>
    <n v="8"/>
    <n v="0"/>
    <n v="19"/>
    <x v="7"/>
  </r>
  <r>
    <x v="12"/>
    <s v="Benghazi"/>
    <x v="3"/>
    <x v="0"/>
    <n v="9"/>
    <n v="24"/>
    <n v="4"/>
    <n v="7"/>
    <n v="4"/>
    <n v="6"/>
    <n v="8"/>
    <n v="0"/>
    <n v="0"/>
    <x v="7"/>
  </r>
  <r>
    <x v="12"/>
    <s v="Benghazi"/>
    <x v="0"/>
    <x v="0"/>
    <n v="36"/>
    <n v="65"/>
    <n v="4"/>
    <n v="7"/>
    <n v="4"/>
    <n v="7"/>
    <n v="8"/>
    <n v="36"/>
    <n v="0"/>
    <x v="7"/>
  </r>
  <r>
    <x v="13"/>
    <s v="Aleksandria"/>
    <x v="2"/>
    <x v="0"/>
    <n v="47"/>
    <n v="7"/>
    <n v="5"/>
    <n v="7"/>
    <n v="4"/>
    <n v="7"/>
    <n v="8"/>
    <n v="0"/>
    <n v="26"/>
    <x v="8"/>
  </r>
  <r>
    <x v="13"/>
    <s v="Aleksandria"/>
    <x v="1"/>
    <x v="1"/>
    <n v="4"/>
    <n v="63"/>
    <n v="5"/>
    <n v="7"/>
    <n v="4"/>
    <n v="7"/>
    <n v="8"/>
    <n v="0"/>
    <n v="0"/>
    <x v="8"/>
  </r>
  <r>
    <x v="13"/>
    <s v="Aleksandria"/>
    <x v="4"/>
    <x v="0"/>
    <n v="8"/>
    <n v="19"/>
    <n v="5"/>
    <n v="7"/>
    <n v="5"/>
    <n v="7"/>
    <n v="8"/>
    <n v="0"/>
    <n v="0"/>
    <x v="8"/>
  </r>
  <r>
    <x v="13"/>
    <s v="Aleksandria"/>
    <x v="3"/>
    <x v="0"/>
    <n v="3"/>
    <n v="22"/>
    <n v="5"/>
    <n v="8"/>
    <n v="5"/>
    <n v="7"/>
    <n v="8"/>
    <n v="0"/>
    <n v="0"/>
    <x v="8"/>
  </r>
  <r>
    <x v="13"/>
    <s v="Aleksandria"/>
    <x v="0"/>
    <x v="0"/>
    <n v="41"/>
    <n v="59"/>
    <n v="5"/>
    <n v="8"/>
    <n v="5"/>
    <n v="8"/>
    <n v="8"/>
    <n v="41"/>
    <n v="0"/>
    <x v="8"/>
  </r>
  <r>
    <x v="14"/>
    <s v="Bejrut"/>
    <x v="1"/>
    <x v="0"/>
    <n v="44"/>
    <n v="40"/>
    <n v="5"/>
    <n v="8"/>
    <n v="5"/>
    <n v="8"/>
    <n v="9"/>
    <n v="0"/>
    <n v="21"/>
    <x v="8"/>
  </r>
  <r>
    <x v="14"/>
    <s v="Bejrut"/>
    <x v="2"/>
    <x v="1"/>
    <n v="45"/>
    <n v="12"/>
    <n v="5"/>
    <n v="8"/>
    <n v="5"/>
    <n v="8"/>
    <n v="9"/>
    <n v="0"/>
    <n v="0"/>
    <x v="8"/>
  </r>
  <r>
    <x v="14"/>
    <s v="Bejrut"/>
    <x v="4"/>
    <x v="0"/>
    <n v="40"/>
    <n v="20"/>
    <n v="5"/>
    <n v="8"/>
    <n v="6"/>
    <n v="8"/>
    <n v="9"/>
    <n v="0"/>
    <n v="0"/>
    <x v="8"/>
  </r>
  <r>
    <x v="14"/>
    <s v="Bejrut"/>
    <x v="0"/>
    <x v="0"/>
    <n v="3"/>
    <n v="63"/>
    <n v="5"/>
    <n v="8"/>
    <n v="6"/>
    <n v="9"/>
    <n v="9"/>
    <n v="3"/>
    <n v="0"/>
    <x v="8"/>
  </r>
  <r>
    <x v="14"/>
    <s v="Bejrut"/>
    <x v="3"/>
    <x v="0"/>
    <n v="17"/>
    <n v="24"/>
    <n v="5"/>
    <n v="9"/>
    <n v="6"/>
    <n v="9"/>
    <n v="9"/>
    <n v="0"/>
    <n v="0"/>
    <x v="8"/>
  </r>
  <r>
    <x v="15"/>
    <s v="Palermo"/>
    <x v="2"/>
    <x v="1"/>
    <n v="2"/>
    <n v="12"/>
    <n v="5"/>
    <n v="9"/>
    <n v="6"/>
    <n v="9"/>
    <n v="9"/>
    <n v="0"/>
    <n v="24"/>
    <x v="9"/>
  </r>
  <r>
    <x v="15"/>
    <s v="Palermo"/>
    <x v="4"/>
    <x v="0"/>
    <n v="14"/>
    <n v="19"/>
    <n v="5"/>
    <n v="9"/>
    <n v="7"/>
    <n v="9"/>
    <n v="9"/>
    <n v="0"/>
    <n v="0"/>
    <x v="9"/>
  </r>
  <r>
    <x v="15"/>
    <s v="Palermo"/>
    <x v="3"/>
    <x v="0"/>
    <n v="23"/>
    <n v="23"/>
    <n v="5"/>
    <n v="10"/>
    <n v="7"/>
    <n v="9"/>
    <n v="9"/>
    <n v="0"/>
    <n v="0"/>
    <x v="9"/>
  </r>
  <r>
    <x v="16"/>
    <s v="Neapol"/>
    <x v="2"/>
    <x v="0"/>
    <n v="11"/>
    <n v="8"/>
    <n v="6"/>
    <n v="10"/>
    <n v="7"/>
    <n v="9"/>
    <n v="9"/>
    <n v="0"/>
    <n v="18"/>
    <x v="10"/>
  </r>
  <r>
    <x v="16"/>
    <s v="Neapol"/>
    <x v="0"/>
    <x v="0"/>
    <n v="17"/>
    <n v="66"/>
    <n v="6"/>
    <n v="10"/>
    <n v="7"/>
    <n v="10"/>
    <n v="9"/>
    <n v="17"/>
    <n v="0"/>
    <x v="10"/>
  </r>
  <r>
    <x v="16"/>
    <s v="Neapol"/>
    <x v="1"/>
    <x v="0"/>
    <n v="30"/>
    <n v="41"/>
    <n v="6"/>
    <n v="10"/>
    <n v="7"/>
    <n v="10"/>
    <n v="10"/>
    <n v="0"/>
    <n v="0"/>
    <x v="10"/>
  </r>
  <r>
    <x v="17"/>
    <s v="Monako"/>
    <x v="0"/>
    <x v="1"/>
    <n v="97"/>
    <n v="98"/>
    <n v="6"/>
    <n v="10"/>
    <n v="7"/>
    <n v="10"/>
    <n v="10"/>
    <n v="0"/>
    <n v="22"/>
    <x v="10"/>
  </r>
  <r>
    <x v="17"/>
    <s v="Monako"/>
    <x v="2"/>
    <x v="1"/>
    <n v="11"/>
    <n v="12"/>
    <n v="6"/>
    <n v="10"/>
    <n v="7"/>
    <n v="10"/>
    <n v="10"/>
    <n v="0"/>
    <n v="0"/>
    <x v="10"/>
  </r>
  <r>
    <x v="17"/>
    <s v="Monako"/>
    <x v="4"/>
    <x v="0"/>
    <n v="17"/>
    <n v="20"/>
    <n v="6"/>
    <n v="10"/>
    <n v="8"/>
    <n v="10"/>
    <n v="10"/>
    <n v="0"/>
    <n v="0"/>
    <x v="10"/>
  </r>
  <r>
    <x v="17"/>
    <s v="Monako"/>
    <x v="3"/>
    <x v="0"/>
    <n v="4"/>
    <n v="23"/>
    <n v="6"/>
    <n v="11"/>
    <n v="8"/>
    <n v="10"/>
    <n v="10"/>
    <n v="0"/>
    <n v="0"/>
    <x v="10"/>
  </r>
  <r>
    <x v="18"/>
    <s v="Barcelona"/>
    <x v="4"/>
    <x v="1"/>
    <n v="79"/>
    <n v="31"/>
    <n v="6"/>
    <n v="11"/>
    <n v="8"/>
    <n v="10"/>
    <n v="10"/>
    <n v="0"/>
    <n v="25"/>
    <x v="11"/>
  </r>
  <r>
    <x v="18"/>
    <s v="Barcelona"/>
    <x v="0"/>
    <x v="0"/>
    <n v="33"/>
    <n v="60"/>
    <n v="6"/>
    <n v="11"/>
    <n v="8"/>
    <n v="11"/>
    <n v="10"/>
    <n v="33"/>
    <n v="0"/>
    <x v="11"/>
  </r>
  <r>
    <x v="18"/>
    <s v="Barcelona"/>
    <x v="3"/>
    <x v="0"/>
    <n v="26"/>
    <n v="23"/>
    <n v="6"/>
    <n v="12"/>
    <n v="8"/>
    <n v="11"/>
    <n v="10"/>
    <n v="0"/>
    <n v="0"/>
    <x v="11"/>
  </r>
  <r>
    <x v="19"/>
    <s v="Walencja"/>
    <x v="4"/>
    <x v="0"/>
    <n v="40"/>
    <n v="22"/>
    <n v="6"/>
    <n v="12"/>
    <n v="9"/>
    <n v="11"/>
    <n v="10"/>
    <n v="0"/>
    <n v="13"/>
    <x v="12"/>
  </r>
  <r>
    <x v="19"/>
    <s v="Walencja"/>
    <x v="2"/>
    <x v="0"/>
    <n v="42"/>
    <n v="9"/>
    <n v="7"/>
    <n v="12"/>
    <n v="9"/>
    <n v="11"/>
    <n v="10"/>
    <n v="0"/>
    <n v="0"/>
    <x v="12"/>
  </r>
  <r>
    <x v="19"/>
    <s v="Walencja"/>
    <x v="3"/>
    <x v="0"/>
    <n v="42"/>
    <n v="26"/>
    <n v="7"/>
    <n v="13"/>
    <n v="9"/>
    <n v="11"/>
    <n v="10"/>
    <n v="0"/>
    <n v="0"/>
    <x v="12"/>
  </r>
  <r>
    <x v="19"/>
    <s v="Walencja"/>
    <x v="0"/>
    <x v="0"/>
    <n v="9"/>
    <n v="70"/>
    <n v="7"/>
    <n v="13"/>
    <n v="9"/>
    <n v="12"/>
    <n v="10"/>
    <n v="9"/>
    <n v="0"/>
    <x v="12"/>
  </r>
  <r>
    <x v="19"/>
    <s v="Walencja"/>
    <x v="1"/>
    <x v="0"/>
    <n v="39"/>
    <n v="44"/>
    <n v="7"/>
    <n v="13"/>
    <n v="9"/>
    <n v="12"/>
    <n v="11"/>
    <n v="0"/>
    <n v="0"/>
    <x v="12"/>
  </r>
  <r>
    <x v="20"/>
    <s v="Algier"/>
    <x v="1"/>
    <x v="1"/>
    <n v="112"/>
    <n v="59"/>
    <n v="7"/>
    <n v="13"/>
    <n v="9"/>
    <n v="12"/>
    <n v="11"/>
    <n v="0"/>
    <n v="17"/>
    <x v="12"/>
  </r>
  <r>
    <x v="20"/>
    <s v="Algier"/>
    <x v="0"/>
    <x v="0"/>
    <n v="34"/>
    <n v="66"/>
    <n v="7"/>
    <n v="13"/>
    <n v="9"/>
    <n v="13"/>
    <n v="11"/>
    <n v="34"/>
    <n v="0"/>
    <x v="12"/>
  </r>
  <r>
    <x v="20"/>
    <s v="Algier"/>
    <x v="4"/>
    <x v="0"/>
    <n v="5"/>
    <n v="21"/>
    <n v="7"/>
    <n v="13"/>
    <n v="10"/>
    <n v="13"/>
    <n v="11"/>
    <n v="0"/>
    <n v="0"/>
    <x v="12"/>
  </r>
  <r>
    <x v="21"/>
    <s v="Tunis"/>
    <x v="0"/>
    <x v="1"/>
    <n v="74"/>
    <n v="92"/>
    <n v="7"/>
    <n v="13"/>
    <n v="10"/>
    <n v="13"/>
    <n v="11"/>
    <n v="0"/>
    <n v="15"/>
    <x v="13"/>
  </r>
  <r>
    <x v="21"/>
    <s v="Tunis"/>
    <x v="3"/>
    <x v="0"/>
    <n v="14"/>
    <n v="26"/>
    <n v="7"/>
    <n v="14"/>
    <n v="10"/>
    <n v="13"/>
    <n v="11"/>
    <n v="0"/>
    <n v="0"/>
    <x v="13"/>
  </r>
  <r>
    <x v="22"/>
    <s v="Benghazi"/>
    <x v="1"/>
    <x v="1"/>
    <n v="1"/>
    <n v="60"/>
    <n v="7"/>
    <n v="14"/>
    <n v="10"/>
    <n v="13"/>
    <n v="11"/>
    <n v="0"/>
    <n v="19"/>
    <x v="13"/>
  </r>
  <r>
    <x v="22"/>
    <s v="Benghazi"/>
    <x v="3"/>
    <x v="1"/>
    <n v="43"/>
    <n v="36"/>
    <n v="7"/>
    <n v="14"/>
    <n v="10"/>
    <n v="13"/>
    <n v="11"/>
    <n v="0"/>
    <n v="0"/>
    <x v="13"/>
  </r>
  <r>
    <x v="22"/>
    <s v="Benghazi"/>
    <x v="2"/>
    <x v="0"/>
    <n v="30"/>
    <n v="8"/>
    <n v="8"/>
    <n v="14"/>
    <n v="10"/>
    <n v="13"/>
    <n v="11"/>
    <n v="0"/>
    <n v="0"/>
    <x v="13"/>
  </r>
  <r>
    <x v="22"/>
    <s v="Benghazi"/>
    <x v="4"/>
    <x v="0"/>
    <n v="14"/>
    <n v="20"/>
    <n v="8"/>
    <n v="14"/>
    <n v="11"/>
    <n v="13"/>
    <n v="11"/>
    <n v="0"/>
    <n v="0"/>
    <x v="13"/>
  </r>
  <r>
    <x v="23"/>
    <s v="Aleksandria"/>
    <x v="3"/>
    <x v="1"/>
    <n v="33"/>
    <n v="38"/>
    <n v="8"/>
    <n v="14"/>
    <n v="11"/>
    <n v="13"/>
    <n v="11"/>
    <n v="0"/>
    <n v="26"/>
    <x v="14"/>
  </r>
  <r>
    <x v="23"/>
    <s v="Aleksandria"/>
    <x v="1"/>
    <x v="0"/>
    <n v="35"/>
    <n v="37"/>
    <n v="8"/>
    <n v="14"/>
    <n v="11"/>
    <n v="13"/>
    <n v="12"/>
    <n v="0"/>
    <n v="0"/>
    <x v="14"/>
  </r>
  <r>
    <x v="23"/>
    <s v="Aleksandria"/>
    <x v="4"/>
    <x v="0"/>
    <n v="40"/>
    <n v="19"/>
    <n v="8"/>
    <n v="14"/>
    <n v="12"/>
    <n v="13"/>
    <n v="12"/>
    <n v="0"/>
    <n v="0"/>
    <x v="14"/>
  </r>
  <r>
    <x v="24"/>
    <s v="Bejrut"/>
    <x v="3"/>
    <x v="1"/>
    <n v="21"/>
    <n v="36"/>
    <n v="8"/>
    <n v="14"/>
    <n v="12"/>
    <n v="13"/>
    <n v="12"/>
    <n v="0"/>
    <n v="21"/>
    <x v="15"/>
  </r>
  <r>
    <x v="24"/>
    <s v="Bejrut"/>
    <x v="0"/>
    <x v="1"/>
    <n v="2"/>
    <n v="97"/>
    <n v="8"/>
    <n v="14"/>
    <n v="12"/>
    <n v="13"/>
    <n v="12"/>
    <n v="0"/>
    <n v="0"/>
    <x v="15"/>
  </r>
  <r>
    <x v="24"/>
    <s v="Bejrut"/>
    <x v="4"/>
    <x v="0"/>
    <n v="12"/>
    <n v="20"/>
    <n v="8"/>
    <n v="14"/>
    <n v="13"/>
    <n v="13"/>
    <n v="12"/>
    <n v="0"/>
    <n v="0"/>
    <x v="15"/>
  </r>
  <r>
    <x v="24"/>
    <s v="Bejrut"/>
    <x v="2"/>
    <x v="0"/>
    <n v="15"/>
    <n v="8"/>
    <n v="9"/>
    <n v="14"/>
    <n v="13"/>
    <n v="13"/>
    <n v="12"/>
    <n v="0"/>
    <n v="0"/>
    <x v="15"/>
  </r>
  <r>
    <x v="24"/>
    <s v="Bejrut"/>
    <x v="1"/>
    <x v="0"/>
    <n v="1"/>
    <n v="40"/>
    <n v="9"/>
    <n v="14"/>
    <n v="13"/>
    <n v="13"/>
    <n v="13"/>
    <n v="0"/>
    <n v="0"/>
    <x v="15"/>
  </r>
  <r>
    <x v="25"/>
    <s v="Palermo"/>
    <x v="2"/>
    <x v="1"/>
    <n v="86"/>
    <n v="12"/>
    <n v="9"/>
    <n v="14"/>
    <n v="13"/>
    <n v="13"/>
    <n v="13"/>
    <n v="0"/>
    <n v="24"/>
    <x v="16"/>
  </r>
  <r>
    <x v="25"/>
    <s v="Palermo"/>
    <x v="4"/>
    <x v="1"/>
    <n v="110"/>
    <n v="31"/>
    <n v="9"/>
    <n v="14"/>
    <n v="13"/>
    <n v="13"/>
    <n v="13"/>
    <n v="0"/>
    <n v="0"/>
    <x v="16"/>
  </r>
  <r>
    <x v="25"/>
    <s v="Palermo"/>
    <x v="1"/>
    <x v="0"/>
    <n v="33"/>
    <n v="38"/>
    <n v="9"/>
    <n v="14"/>
    <n v="13"/>
    <n v="13"/>
    <n v="14"/>
    <n v="0"/>
    <n v="0"/>
    <x v="16"/>
  </r>
  <r>
    <x v="25"/>
    <s v="Palermo"/>
    <x v="3"/>
    <x v="0"/>
    <n v="13"/>
    <n v="23"/>
    <n v="9"/>
    <n v="15"/>
    <n v="13"/>
    <n v="13"/>
    <n v="14"/>
    <n v="0"/>
    <n v="0"/>
    <x v="16"/>
  </r>
  <r>
    <x v="25"/>
    <s v="Palermo"/>
    <x v="0"/>
    <x v="0"/>
    <n v="37"/>
    <n v="61"/>
    <n v="9"/>
    <n v="15"/>
    <n v="13"/>
    <n v="14"/>
    <n v="14"/>
    <n v="37"/>
    <n v="0"/>
    <x v="16"/>
  </r>
  <r>
    <x v="26"/>
    <s v="Neapol"/>
    <x v="2"/>
    <x v="1"/>
    <n v="1"/>
    <n v="12"/>
    <n v="9"/>
    <n v="15"/>
    <n v="13"/>
    <n v="14"/>
    <n v="14"/>
    <n v="0"/>
    <n v="18"/>
    <x v="16"/>
  </r>
  <r>
    <x v="26"/>
    <s v="Neapol"/>
    <x v="1"/>
    <x v="1"/>
    <n v="68"/>
    <n v="59"/>
    <n v="9"/>
    <n v="15"/>
    <n v="13"/>
    <n v="14"/>
    <n v="14"/>
    <n v="0"/>
    <n v="0"/>
    <x v="16"/>
  </r>
  <r>
    <x v="26"/>
    <s v="Neapol"/>
    <x v="0"/>
    <x v="0"/>
    <n v="35"/>
    <n v="66"/>
    <n v="9"/>
    <n v="15"/>
    <n v="13"/>
    <n v="15"/>
    <n v="14"/>
    <n v="35"/>
    <n v="0"/>
    <x v="16"/>
  </r>
  <r>
    <x v="26"/>
    <s v="Neapol"/>
    <x v="4"/>
    <x v="0"/>
    <n v="25"/>
    <n v="21"/>
    <n v="9"/>
    <n v="15"/>
    <n v="14"/>
    <n v="15"/>
    <n v="14"/>
    <n v="0"/>
    <n v="0"/>
    <x v="16"/>
  </r>
  <r>
    <x v="26"/>
    <s v="Neapol"/>
    <x v="3"/>
    <x v="0"/>
    <n v="10"/>
    <n v="25"/>
    <n v="9"/>
    <n v="16"/>
    <n v="14"/>
    <n v="15"/>
    <n v="14"/>
    <n v="0"/>
    <n v="0"/>
    <x v="16"/>
  </r>
  <r>
    <x v="27"/>
    <s v="Monako"/>
    <x v="3"/>
    <x v="1"/>
    <n v="38"/>
    <n v="37"/>
    <n v="9"/>
    <n v="16"/>
    <n v="14"/>
    <n v="15"/>
    <n v="14"/>
    <n v="0"/>
    <n v="22"/>
    <x v="17"/>
  </r>
  <r>
    <x v="27"/>
    <s v="Monako"/>
    <x v="2"/>
    <x v="0"/>
    <n v="22"/>
    <n v="8"/>
    <n v="10"/>
    <n v="16"/>
    <n v="14"/>
    <n v="15"/>
    <n v="14"/>
    <n v="0"/>
    <n v="0"/>
    <x v="17"/>
  </r>
  <r>
    <x v="27"/>
    <s v="Monako"/>
    <x v="4"/>
    <x v="0"/>
    <n v="25"/>
    <n v="20"/>
    <n v="10"/>
    <n v="16"/>
    <n v="15"/>
    <n v="15"/>
    <n v="14"/>
    <n v="0"/>
    <n v="0"/>
    <x v="17"/>
  </r>
  <r>
    <x v="27"/>
    <s v="Monako"/>
    <x v="1"/>
    <x v="0"/>
    <n v="8"/>
    <n v="39"/>
    <n v="10"/>
    <n v="16"/>
    <n v="15"/>
    <n v="15"/>
    <n v="15"/>
    <n v="0"/>
    <n v="0"/>
    <x v="17"/>
  </r>
  <r>
    <x v="27"/>
    <s v="Monako"/>
    <x v="0"/>
    <x v="0"/>
    <n v="45"/>
    <n v="62"/>
    <n v="10"/>
    <n v="16"/>
    <n v="15"/>
    <n v="16"/>
    <n v="15"/>
    <n v="45"/>
    <n v="0"/>
    <x v="17"/>
  </r>
  <r>
    <x v="28"/>
    <s v="Barcelona"/>
    <x v="0"/>
    <x v="1"/>
    <n v="116"/>
    <n v="100"/>
    <n v="10"/>
    <n v="16"/>
    <n v="15"/>
    <n v="16"/>
    <n v="15"/>
    <n v="0"/>
    <n v="25"/>
    <x v="18"/>
  </r>
  <r>
    <x v="28"/>
    <s v="Barcelona"/>
    <x v="4"/>
    <x v="0"/>
    <n v="29"/>
    <n v="19"/>
    <n v="10"/>
    <n v="16"/>
    <n v="16"/>
    <n v="16"/>
    <n v="15"/>
    <n v="0"/>
    <n v="0"/>
    <x v="18"/>
  </r>
  <r>
    <x v="29"/>
    <s v="Walencja"/>
    <x v="3"/>
    <x v="1"/>
    <n v="5"/>
    <n v="34"/>
    <n v="10"/>
    <n v="16"/>
    <n v="16"/>
    <n v="16"/>
    <n v="15"/>
    <n v="0"/>
    <n v="13"/>
    <x v="18"/>
  </r>
  <r>
    <x v="29"/>
    <s v="Walencja"/>
    <x v="2"/>
    <x v="1"/>
    <n v="22"/>
    <n v="11"/>
    <n v="10"/>
    <n v="16"/>
    <n v="16"/>
    <n v="16"/>
    <n v="15"/>
    <n v="0"/>
    <n v="0"/>
    <x v="18"/>
  </r>
  <r>
    <x v="29"/>
    <s v="Walencja"/>
    <x v="4"/>
    <x v="0"/>
    <n v="37"/>
    <n v="22"/>
    <n v="10"/>
    <n v="16"/>
    <n v="17"/>
    <n v="16"/>
    <n v="15"/>
    <n v="0"/>
    <n v="0"/>
    <x v="18"/>
  </r>
  <r>
    <x v="29"/>
    <s v="Walencja"/>
    <x v="0"/>
    <x v="0"/>
    <n v="10"/>
    <n v="70"/>
    <n v="10"/>
    <n v="16"/>
    <n v="17"/>
    <n v="17"/>
    <n v="15"/>
    <n v="10"/>
    <n v="0"/>
    <x v="18"/>
  </r>
  <r>
    <x v="29"/>
    <s v="Walencja"/>
    <x v="1"/>
    <x v="0"/>
    <n v="42"/>
    <n v="44"/>
    <n v="10"/>
    <n v="16"/>
    <n v="17"/>
    <n v="17"/>
    <n v="16"/>
    <n v="0"/>
    <n v="0"/>
    <x v="18"/>
  </r>
  <r>
    <x v="30"/>
    <s v="Algier"/>
    <x v="0"/>
    <x v="1"/>
    <n v="11"/>
    <n v="94"/>
    <n v="10"/>
    <n v="16"/>
    <n v="17"/>
    <n v="17"/>
    <n v="16"/>
    <n v="0"/>
    <n v="17"/>
    <x v="19"/>
  </r>
  <r>
    <x v="30"/>
    <s v="Algier"/>
    <x v="1"/>
    <x v="1"/>
    <n v="48"/>
    <n v="59"/>
    <n v="10"/>
    <n v="16"/>
    <n v="17"/>
    <n v="17"/>
    <n v="16"/>
    <n v="0"/>
    <n v="0"/>
    <x v="19"/>
  </r>
  <r>
    <x v="30"/>
    <s v="Algier"/>
    <x v="4"/>
    <x v="0"/>
    <n v="20"/>
    <n v="21"/>
    <n v="10"/>
    <n v="16"/>
    <n v="18"/>
    <n v="17"/>
    <n v="16"/>
    <n v="0"/>
    <n v="0"/>
    <x v="19"/>
  </r>
  <r>
    <x v="30"/>
    <s v="Algier"/>
    <x v="3"/>
    <x v="0"/>
    <n v="26"/>
    <n v="25"/>
    <n v="10"/>
    <n v="17"/>
    <n v="18"/>
    <n v="17"/>
    <n v="16"/>
    <n v="0"/>
    <n v="0"/>
    <x v="19"/>
  </r>
  <r>
    <x v="31"/>
    <s v="Tunis"/>
    <x v="2"/>
    <x v="0"/>
    <n v="24"/>
    <n v="9"/>
    <n v="11"/>
    <n v="17"/>
    <n v="18"/>
    <n v="17"/>
    <n v="16"/>
    <n v="0"/>
    <n v="15"/>
    <x v="19"/>
  </r>
  <r>
    <x v="31"/>
    <s v="Tunis"/>
    <x v="0"/>
    <x v="0"/>
    <n v="38"/>
    <n v="68"/>
    <n v="11"/>
    <n v="17"/>
    <n v="18"/>
    <n v="18"/>
    <n v="16"/>
    <n v="38"/>
    <n v="0"/>
    <x v="19"/>
  </r>
  <r>
    <x v="31"/>
    <s v="Tunis"/>
    <x v="4"/>
    <x v="0"/>
    <n v="14"/>
    <n v="21"/>
    <n v="11"/>
    <n v="17"/>
    <n v="19"/>
    <n v="18"/>
    <n v="16"/>
    <n v="0"/>
    <n v="0"/>
    <x v="19"/>
  </r>
  <r>
    <x v="31"/>
    <s v="Tunis"/>
    <x v="1"/>
    <x v="0"/>
    <n v="4"/>
    <n v="43"/>
    <n v="11"/>
    <n v="17"/>
    <n v="19"/>
    <n v="18"/>
    <n v="17"/>
    <n v="0"/>
    <n v="0"/>
    <x v="19"/>
  </r>
  <r>
    <x v="32"/>
    <s v="Benghazi"/>
    <x v="3"/>
    <x v="1"/>
    <n v="19"/>
    <n v="36"/>
    <n v="11"/>
    <n v="17"/>
    <n v="19"/>
    <n v="18"/>
    <n v="17"/>
    <n v="0"/>
    <n v="19"/>
    <x v="20"/>
  </r>
  <r>
    <x v="32"/>
    <s v="Benghazi"/>
    <x v="0"/>
    <x v="0"/>
    <n v="30"/>
    <n v="65"/>
    <n v="11"/>
    <n v="17"/>
    <n v="19"/>
    <n v="19"/>
    <n v="17"/>
    <n v="30"/>
    <n v="0"/>
    <x v="20"/>
  </r>
  <r>
    <x v="33"/>
    <s v="Aleksandria"/>
    <x v="1"/>
    <x v="1"/>
    <n v="6"/>
    <n v="63"/>
    <n v="11"/>
    <n v="17"/>
    <n v="19"/>
    <n v="19"/>
    <n v="17"/>
    <n v="0"/>
    <n v="26"/>
    <x v="21"/>
  </r>
  <r>
    <x v="33"/>
    <s v="Aleksandria"/>
    <x v="0"/>
    <x v="0"/>
    <n v="43"/>
    <n v="59"/>
    <n v="11"/>
    <n v="17"/>
    <n v="19"/>
    <n v="20"/>
    <n v="17"/>
    <n v="43"/>
    <n v="0"/>
    <x v="21"/>
  </r>
  <r>
    <x v="34"/>
    <s v="Bejrut"/>
    <x v="1"/>
    <x v="1"/>
    <n v="1"/>
    <n v="61"/>
    <n v="11"/>
    <n v="17"/>
    <n v="19"/>
    <n v="20"/>
    <n v="17"/>
    <n v="0"/>
    <n v="21"/>
    <x v="22"/>
  </r>
  <r>
    <x v="34"/>
    <s v="Bejrut"/>
    <x v="4"/>
    <x v="1"/>
    <n v="147"/>
    <n v="30"/>
    <n v="11"/>
    <n v="17"/>
    <n v="19"/>
    <n v="20"/>
    <n v="17"/>
    <n v="0"/>
    <n v="0"/>
    <x v="22"/>
  </r>
  <r>
    <x v="34"/>
    <s v="Bejrut"/>
    <x v="2"/>
    <x v="0"/>
    <n v="15"/>
    <n v="8"/>
    <n v="12"/>
    <n v="17"/>
    <n v="19"/>
    <n v="20"/>
    <n v="17"/>
    <n v="0"/>
    <n v="0"/>
    <x v="22"/>
  </r>
  <r>
    <x v="34"/>
    <s v="Bejrut"/>
    <x v="0"/>
    <x v="0"/>
    <n v="24"/>
    <n v="63"/>
    <n v="12"/>
    <n v="17"/>
    <n v="19"/>
    <n v="21"/>
    <n v="17"/>
    <n v="24"/>
    <n v="0"/>
    <x v="22"/>
  </r>
  <r>
    <x v="34"/>
    <s v="Bejrut"/>
    <x v="3"/>
    <x v="0"/>
    <n v="19"/>
    <n v="24"/>
    <n v="12"/>
    <n v="18"/>
    <n v="19"/>
    <n v="21"/>
    <n v="17"/>
    <n v="0"/>
    <n v="0"/>
    <x v="22"/>
  </r>
  <r>
    <x v="35"/>
    <s v="Palermo"/>
    <x v="0"/>
    <x v="1"/>
    <n v="134"/>
    <n v="99"/>
    <n v="12"/>
    <n v="18"/>
    <n v="19"/>
    <n v="21"/>
    <n v="17"/>
    <n v="0"/>
    <n v="24"/>
    <x v="22"/>
  </r>
  <r>
    <x v="35"/>
    <s v="Palermo"/>
    <x v="1"/>
    <x v="0"/>
    <n v="12"/>
    <n v="38"/>
    <n v="12"/>
    <n v="18"/>
    <n v="19"/>
    <n v="21"/>
    <n v="18"/>
    <n v="0"/>
    <n v="0"/>
    <x v="22"/>
  </r>
  <r>
    <x v="36"/>
    <s v="Neapol"/>
    <x v="4"/>
    <x v="1"/>
    <n v="4"/>
    <n v="30"/>
    <n v="12"/>
    <n v="18"/>
    <n v="19"/>
    <n v="21"/>
    <n v="18"/>
    <n v="0"/>
    <n v="18"/>
    <x v="23"/>
  </r>
  <r>
    <x v="36"/>
    <s v="Neapol"/>
    <x v="2"/>
    <x v="0"/>
    <n v="26"/>
    <n v="8"/>
    <n v="13"/>
    <n v="18"/>
    <n v="19"/>
    <n v="21"/>
    <n v="18"/>
    <n v="0"/>
    <n v="0"/>
    <x v="23"/>
  </r>
  <r>
    <x v="36"/>
    <s v="Neapol"/>
    <x v="0"/>
    <x v="0"/>
    <n v="38"/>
    <n v="66"/>
    <n v="13"/>
    <n v="18"/>
    <n v="19"/>
    <n v="22"/>
    <n v="18"/>
    <n v="38"/>
    <n v="0"/>
    <x v="23"/>
  </r>
  <r>
    <x v="37"/>
    <s v="Monako"/>
    <x v="0"/>
    <x v="1"/>
    <n v="38"/>
    <n v="98"/>
    <n v="13"/>
    <n v="18"/>
    <n v="19"/>
    <n v="22"/>
    <n v="18"/>
    <n v="0"/>
    <n v="22"/>
    <x v="24"/>
  </r>
  <r>
    <x v="37"/>
    <s v="Monako"/>
    <x v="3"/>
    <x v="1"/>
    <n v="44"/>
    <n v="37"/>
    <n v="13"/>
    <n v="18"/>
    <n v="19"/>
    <n v="22"/>
    <n v="18"/>
    <n v="0"/>
    <n v="0"/>
    <x v="24"/>
  </r>
  <r>
    <x v="37"/>
    <s v="Monako"/>
    <x v="2"/>
    <x v="0"/>
    <n v="21"/>
    <n v="8"/>
    <n v="14"/>
    <n v="18"/>
    <n v="19"/>
    <n v="22"/>
    <n v="18"/>
    <n v="0"/>
    <n v="0"/>
    <x v="24"/>
  </r>
  <r>
    <x v="37"/>
    <s v="Monako"/>
    <x v="1"/>
    <x v="0"/>
    <n v="10"/>
    <n v="39"/>
    <n v="14"/>
    <n v="18"/>
    <n v="19"/>
    <n v="22"/>
    <n v="19"/>
    <n v="0"/>
    <n v="0"/>
    <x v="24"/>
  </r>
  <r>
    <x v="38"/>
    <s v="Barcelona"/>
    <x v="3"/>
    <x v="1"/>
    <n v="15"/>
    <n v="38"/>
    <n v="14"/>
    <n v="18"/>
    <n v="19"/>
    <n v="22"/>
    <n v="19"/>
    <n v="0"/>
    <n v="25"/>
    <x v="24"/>
  </r>
  <r>
    <x v="38"/>
    <s v="Barcelona"/>
    <x v="1"/>
    <x v="1"/>
    <n v="22"/>
    <n v="63"/>
    <n v="14"/>
    <n v="18"/>
    <n v="19"/>
    <n v="22"/>
    <n v="19"/>
    <n v="0"/>
    <n v="0"/>
    <x v="24"/>
  </r>
  <r>
    <x v="38"/>
    <s v="Barcelona"/>
    <x v="0"/>
    <x v="0"/>
    <n v="9"/>
    <n v="60"/>
    <n v="14"/>
    <n v="18"/>
    <n v="19"/>
    <n v="23"/>
    <n v="19"/>
    <n v="9"/>
    <n v="0"/>
    <x v="24"/>
  </r>
  <r>
    <x v="38"/>
    <s v="Barcelona"/>
    <x v="4"/>
    <x v="0"/>
    <n v="6"/>
    <n v="19"/>
    <n v="14"/>
    <n v="18"/>
    <n v="20"/>
    <n v="23"/>
    <n v="19"/>
    <n v="0"/>
    <n v="0"/>
    <x v="24"/>
  </r>
  <r>
    <x v="38"/>
    <s v="Barcelona"/>
    <x v="2"/>
    <x v="0"/>
    <n v="4"/>
    <n v="8"/>
    <n v="15"/>
    <n v="18"/>
    <n v="20"/>
    <n v="23"/>
    <n v="19"/>
    <n v="0"/>
    <n v="0"/>
    <x v="24"/>
  </r>
  <r>
    <x v="39"/>
    <s v="Walencja"/>
    <x v="4"/>
    <x v="1"/>
    <n v="6"/>
    <n v="25"/>
    <n v="15"/>
    <n v="18"/>
    <n v="20"/>
    <n v="23"/>
    <n v="19"/>
    <n v="0"/>
    <n v="1"/>
    <x v="24"/>
  </r>
  <r>
    <x v="39"/>
    <s v="Walencja"/>
    <x v="0"/>
    <x v="0"/>
    <n v="48"/>
    <n v="79"/>
    <n v="15"/>
    <n v="18"/>
    <n v="20"/>
    <n v="24"/>
    <n v="19"/>
    <n v="48"/>
    <n v="0"/>
    <x v="24"/>
  </r>
  <r>
    <x v="40"/>
    <s v="Algier"/>
    <x v="1"/>
    <x v="0"/>
    <n v="34"/>
    <n v="42"/>
    <n v="15"/>
    <n v="18"/>
    <n v="20"/>
    <n v="24"/>
    <n v="20"/>
    <n v="0"/>
    <n v="17"/>
    <x v="25"/>
  </r>
  <r>
    <x v="40"/>
    <s v="Algier"/>
    <x v="3"/>
    <x v="1"/>
    <n v="49"/>
    <n v="35"/>
    <n v="15"/>
    <n v="18"/>
    <n v="20"/>
    <n v="24"/>
    <n v="20"/>
    <n v="0"/>
    <n v="0"/>
    <x v="25"/>
  </r>
  <r>
    <x v="40"/>
    <s v="Algier"/>
    <x v="2"/>
    <x v="0"/>
    <n v="10"/>
    <n v="8"/>
    <n v="16"/>
    <n v="18"/>
    <n v="20"/>
    <n v="24"/>
    <n v="20"/>
    <n v="0"/>
    <n v="0"/>
    <x v="25"/>
  </r>
  <r>
    <x v="40"/>
    <s v="Algier"/>
    <x v="4"/>
    <x v="0"/>
    <n v="47"/>
    <n v="21"/>
    <n v="16"/>
    <n v="18"/>
    <n v="21"/>
    <n v="24"/>
    <n v="20"/>
    <n v="0"/>
    <n v="0"/>
    <x v="25"/>
  </r>
  <r>
    <x v="40"/>
    <s v="Algier"/>
    <x v="0"/>
    <x v="0"/>
    <n v="48"/>
    <n v="66"/>
    <n v="16"/>
    <n v="18"/>
    <n v="21"/>
    <n v="25"/>
    <n v="20"/>
    <n v="48"/>
    <n v="0"/>
    <x v="25"/>
  </r>
  <r>
    <x v="41"/>
    <s v="Tunis"/>
    <x v="1"/>
    <x v="1"/>
    <n v="34"/>
    <n v="58"/>
    <n v="16"/>
    <n v="18"/>
    <n v="21"/>
    <n v="25"/>
    <n v="20"/>
    <n v="0"/>
    <n v="15"/>
    <x v="26"/>
  </r>
  <r>
    <x v="41"/>
    <s v="Tunis"/>
    <x v="2"/>
    <x v="0"/>
    <n v="5"/>
    <n v="9"/>
    <n v="17"/>
    <n v="18"/>
    <n v="21"/>
    <n v="25"/>
    <n v="20"/>
    <n v="0"/>
    <n v="0"/>
    <x v="26"/>
  </r>
  <r>
    <x v="42"/>
    <s v="Benghazi"/>
    <x v="4"/>
    <x v="1"/>
    <n v="46"/>
    <n v="30"/>
    <n v="17"/>
    <n v="18"/>
    <n v="21"/>
    <n v="25"/>
    <n v="20"/>
    <n v="0"/>
    <n v="19"/>
    <x v="26"/>
  </r>
  <r>
    <x v="42"/>
    <s v="Benghazi"/>
    <x v="0"/>
    <x v="0"/>
    <n v="49"/>
    <n v="65"/>
    <n v="17"/>
    <n v="18"/>
    <n v="21"/>
    <n v="26"/>
    <n v="20"/>
    <n v="49"/>
    <n v="0"/>
    <x v="26"/>
  </r>
  <r>
    <x v="42"/>
    <s v="Benghazi"/>
    <x v="2"/>
    <x v="0"/>
    <n v="16"/>
    <n v="8"/>
    <n v="18"/>
    <n v="18"/>
    <n v="21"/>
    <n v="26"/>
    <n v="20"/>
    <n v="0"/>
    <n v="0"/>
    <x v="26"/>
  </r>
  <r>
    <x v="43"/>
    <s v="Aleksandria"/>
    <x v="1"/>
    <x v="0"/>
    <n v="5"/>
    <n v="37"/>
    <n v="18"/>
    <n v="18"/>
    <n v="21"/>
    <n v="26"/>
    <n v="21"/>
    <n v="0"/>
    <n v="26"/>
    <x v="27"/>
  </r>
  <r>
    <x v="43"/>
    <s v="Aleksandria"/>
    <x v="4"/>
    <x v="1"/>
    <n v="1"/>
    <n v="32"/>
    <n v="18"/>
    <n v="18"/>
    <n v="21"/>
    <n v="26"/>
    <n v="21"/>
    <n v="0"/>
    <n v="0"/>
    <x v="27"/>
  </r>
  <r>
    <x v="43"/>
    <s v="Aleksandria"/>
    <x v="2"/>
    <x v="0"/>
    <n v="34"/>
    <n v="7"/>
    <n v="19"/>
    <n v="18"/>
    <n v="21"/>
    <n v="26"/>
    <n v="21"/>
    <n v="0"/>
    <n v="0"/>
    <x v="27"/>
  </r>
  <r>
    <x v="43"/>
    <s v="Aleksandria"/>
    <x v="0"/>
    <x v="0"/>
    <n v="29"/>
    <n v="59"/>
    <n v="19"/>
    <n v="18"/>
    <n v="21"/>
    <n v="27"/>
    <n v="21"/>
    <n v="29"/>
    <n v="0"/>
    <x v="27"/>
  </r>
  <r>
    <x v="44"/>
    <s v="Bejrut"/>
    <x v="3"/>
    <x v="0"/>
    <n v="34"/>
    <n v="24"/>
    <n v="19"/>
    <n v="19"/>
    <n v="21"/>
    <n v="27"/>
    <n v="21"/>
    <n v="0"/>
    <n v="21"/>
    <x v="28"/>
  </r>
  <r>
    <x v="44"/>
    <s v="Bejrut"/>
    <x v="4"/>
    <x v="0"/>
    <n v="27"/>
    <n v="20"/>
    <n v="19"/>
    <n v="19"/>
    <n v="22"/>
    <n v="27"/>
    <n v="21"/>
    <n v="0"/>
    <n v="0"/>
    <x v="28"/>
  </r>
  <r>
    <x v="44"/>
    <s v="Bejrut"/>
    <x v="2"/>
    <x v="0"/>
    <n v="40"/>
    <n v="8"/>
    <n v="20"/>
    <n v="19"/>
    <n v="22"/>
    <n v="27"/>
    <n v="21"/>
    <n v="0"/>
    <n v="0"/>
    <x v="28"/>
  </r>
  <r>
    <x v="45"/>
    <s v="Palermo"/>
    <x v="0"/>
    <x v="1"/>
    <n v="184"/>
    <n v="99"/>
    <n v="20"/>
    <n v="19"/>
    <n v="22"/>
    <n v="27"/>
    <n v="21"/>
    <n v="0"/>
    <n v="24"/>
    <x v="29"/>
  </r>
  <r>
    <x v="45"/>
    <s v="Palermo"/>
    <x v="1"/>
    <x v="0"/>
    <n v="48"/>
    <n v="38"/>
    <n v="20"/>
    <n v="19"/>
    <n v="22"/>
    <n v="27"/>
    <n v="22"/>
    <n v="0"/>
    <n v="0"/>
    <x v="29"/>
  </r>
  <r>
    <x v="45"/>
    <s v="Palermo"/>
    <x v="3"/>
    <x v="0"/>
    <n v="21"/>
    <n v="23"/>
    <n v="20"/>
    <n v="20"/>
    <n v="22"/>
    <n v="27"/>
    <n v="22"/>
    <n v="0"/>
    <n v="0"/>
    <x v="29"/>
  </r>
  <r>
    <x v="46"/>
    <s v="Neapol"/>
    <x v="0"/>
    <x v="0"/>
    <n v="47"/>
    <n v="66"/>
    <n v="20"/>
    <n v="20"/>
    <n v="22"/>
    <n v="28"/>
    <n v="22"/>
    <n v="47"/>
    <n v="18"/>
    <x v="29"/>
  </r>
  <r>
    <x v="46"/>
    <s v="Neapol"/>
    <x v="3"/>
    <x v="0"/>
    <n v="6"/>
    <n v="25"/>
    <n v="20"/>
    <n v="21"/>
    <n v="22"/>
    <n v="28"/>
    <n v="22"/>
    <n v="0"/>
    <n v="0"/>
    <x v="29"/>
  </r>
  <r>
    <x v="46"/>
    <s v="Neapol"/>
    <x v="1"/>
    <x v="0"/>
    <n v="47"/>
    <n v="41"/>
    <n v="20"/>
    <n v="21"/>
    <n v="22"/>
    <n v="28"/>
    <n v="23"/>
    <n v="0"/>
    <n v="0"/>
    <x v="29"/>
  </r>
  <r>
    <x v="47"/>
    <s v="Monako"/>
    <x v="2"/>
    <x v="1"/>
    <n v="192"/>
    <n v="12"/>
    <n v="20"/>
    <n v="21"/>
    <n v="22"/>
    <n v="28"/>
    <n v="23"/>
    <n v="0"/>
    <n v="22"/>
    <x v="30"/>
  </r>
  <r>
    <x v="47"/>
    <s v="Monako"/>
    <x v="3"/>
    <x v="1"/>
    <n v="48"/>
    <n v="37"/>
    <n v="20"/>
    <n v="21"/>
    <n v="22"/>
    <n v="28"/>
    <n v="23"/>
    <n v="0"/>
    <n v="0"/>
    <x v="30"/>
  </r>
  <r>
    <x v="47"/>
    <s v="Monako"/>
    <x v="0"/>
    <x v="0"/>
    <n v="18"/>
    <n v="62"/>
    <n v="20"/>
    <n v="21"/>
    <n v="22"/>
    <n v="29"/>
    <n v="23"/>
    <n v="18"/>
    <n v="0"/>
    <x v="30"/>
  </r>
  <r>
    <x v="47"/>
    <s v="Monako"/>
    <x v="1"/>
    <x v="0"/>
    <n v="25"/>
    <n v="39"/>
    <n v="20"/>
    <n v="21"/>
    <n v="22"/>
    <n v="29"/>
    <n v="24"/>
    <n v="0"/>
    <n v="0"/>
    <x v="30"/>
  </r>
  <r>
    <x v="47"/>
    <s v="Monako"/>
    <x v="4"/>
    <x v="0"/>
    <n v="2"/>
    <n v="20"/>
    <n v="20"/>
    <n v="21"/>
    <n v="23"/>
    <n v="29"/>
    <n v="24"/>
    <n v="0"/>
    <n v="0"/>
    <x v="30"/>
  </r>
  <r>
    <x v="48"/>
    <s v="Barcelona"/>
    <x v="3"/>
    <x v="1"/>
    <n v="13"/>
    <n v="38"/>
    <n v="20"/>
    <n v="21"/>
    <n v="23"/>
    <n v="29"/>
    <n v="24"/>
    <n v="0"/>
    <n v="25"/>
    <x v="31"/>
  </r>
  <r>
    <x v="48"/>
    <s v="Barcelona"/>
    <x v="1"/>
    <x v="1"/>
    <n v="121"/>
    <n v="63"/>
    <n v="20"/>
    <n v="21"/>
    <n v="23"/>
    <n v="29"/>
    <n v="24"/>
    <n v="0"/>
    <n v="0"/>
    <x v="31"/>
  </r>
  <r>
    <x v="48"/>
    <s v="Barcelona"/>
    <x v="4"/>
    <x v="0"/>
    <n v="30"/>
    <n v="19"/>
    <n v="20"/>
    <n v="21"/>
    <n v="24"/>
    <n v="29"/>
    <n v="24"/>
    <n v="0"/>
    <n v="0"/>
    <x v="31"/>
  </r>
  <r>
    <x v="48"/>
    <s v="Barcelona"/>
    <x v="2"/>
    <x v="0"/>
    <n v="46"/>
    <n v="8"/>
    <n v="21"/>
    <n v="21"/>
    <n v="24"/>
    <n v="29"/>
    <n v="24"/>
    <n v="0"/>
    <n v="0"/>
    <x v="31"/>
  </r>
  <r>
    <x v="49"/>
    <s v="Walencja"/>
    <x v="2"/>
    <x v="1"/>
    <n v="49"/>
    <n v="11"/>
    <n v="21"/>
    <n v="21"/>
    <n v="24"/>
    <n v="29"/>
    <n v="24"/>
    <n v="0"/>
    <n v="13"/>
    <x v="31"/>
  </r>
  <r>
    <x v="49"/>
    <s v="Walencja"/>
    <x v="0"/>
    <x v="1"/>
    <n v="61"/>
    <n v="90"/>
    <n v="21"/>
    <n v="21"/>
    <n v="24"/>
    <n v="29"/>
    <n v="24"/>
    <n v="0"/>
    <n v="0"/>
    <x v="31"/>
  </r>
  <r>
    <x v="49"/>
    <s v="Walencja"/>
    <x v="4"/>
    <x v="0"/>
    <n v="19"/>
    <n v="22"/>
    <n v="21"/>
    <n v="21"/>
    <n v="25"/>
    <n v="29"/>
    <n v="24"/>
    <n v="0"/>
    <n v="0"/>
    <x v="31"/>
  </r>
  <r>
    <x v="49"/>
    <s v="Walencja"/>
    <x v="1"/>
    <x v="0"/>
    <n v="22"/>
    <n v="44"/>
    <n v="21"/>
    <n v="21"/>
    <n v="25"/>
    <n v="29"/>
    <n v="25"/>
    <n v="0"/>
    <n v="0"/>
    <x v="31"/>
  </r>
  <r>
    <x v="50"/>
    <s v="Algier"/>
    <x v="3"/>
    <x v="0"/>
    <n v="9"/>
    <n v="25"/>
    <n v="21"/>
    <n v="22"/>
    <n v="25"/>
    <n v="29"/>
    <n v="25"/>
    <n v="0"/>
    <n v="17"/>
    <x v="32"/>
  </r>
  <r>
    <x v="50"/>
    <s v="Algier"/>
    <x v="0"/>
    <x v="1"/>
    <n v="4"/>
    <n v="94"/>
    <n v="21"/>
    <n v="22"/>
    <n v="25"/>
    <n v="29"/>
    <n v="25"/>
    <n v="0"/>
    <n v="0"/>
    <x v="32"/>
  </r>
  <r>
    <x v="50"/>
    <s v="Algier"/>
    <x v="4"/>
    <x v="0"/>
    <n v="8"/>
    <n v="21"/>
    <n v="21"/>
    <n v="22"/>
    <n v="26"/>
    <n v="29"/>
    <n v="25"/>
    <n v="0"/>
    <n v="0"/>
    <x v="32"/>
  </r>
  <r>
    <x v="50"/>
    <s v="Algier"/>
    <x v="2"/>
    <x v="0"/>
    <n v="47"/>
    <n v="8"/>
    <n v="22"/>
    <n v="22"/>
    <n v="26"/>
    <n v="29"/>
    <n v="25"/>
    <n v="0"/>
    <n v="0"/>
    <x v="32"/>
  </r>
  <r>
    <x v="51"/>
    <s v="Tunis"/>
    <x v="4"/>
    <x v="1"/>
    <n v="82"/>
    <n v="29"/>
    <n v="22"/>
    <n v="22"/>
    <n v="26"/>
    <n v="29"/>
    <n v="25"/>
    <n v="0"/>
    <n v="15"/>
    <x v="32"/>
  </r>
  <r>
    <x v="51"/>
    <s v="Tunis"/>
    <x v="1"/>
    <x v="1"/>
    <n v="26"/>
    <n v="58"/>
    <n v="22"/>
    <n v="22"/>
    <n v="26"/>
    <n v="29"/>
    <n v="25"/>
    <n v="0"/>
    <n v="0"/>
    <x v="32"/>
  </r>
  <r>
    <x v="51"/>
    <s v="Tunis"/>
    <x v="2"/>
    <x v="0"/>
    <n v="24"/>
    <n v="9"/>
    <n v="23"/>
    <n v="22"/>
    <n v="26"/>
    <n v="29"/>
    <n v="25"/>
    <n v="0"/>
    <n v="0"/>
    <x v="32"/>
  </r>
  <r>
    <x v="51"/>
    <s v="Tunis"/>
    <x v="3"/>
    <x v="0"/>
    <n v="36"/>
    <n v="26"/>
    <n v="23"/>
    <n v="23"/>
    <n v="26"/>
    <n v="29"/>
    <n v="25"/>
    <n v="0"/>
    <n v="0"/>
    <x v="32"/>
  </r>
  <r>
    <x v="51"/>
    <s v="Tunis"/>
    <x v="0"/>
    <x v="0"/>
    <n v="6"/>
    <n v="68"/>
    <n v="23"/>
    <n v="23"/>
    <n v="26"/>
    <n v="30"/>
    <n v="25"/>
    <n v="6"/>
    <n v="0"/>
    <x v="32"/>
  </r>
  <r>
    <x v="52"/>
    <s v="Benghazi"/>
    <x v="3"/>
    <x v="1"/>
    <n v="45"/>
    <n v="36"/>
    <n v="23"/>
    <n v="23"/>
    <n v="26"/>
    <n v="30"/>
    <n v="25"/>
    <n v="0"/>
    <n v="19"/>
    <x v="33"/>
  </r>
  <r>
    <x v="52"/>
    <s v="Benghazi"/>
    <x v="2"/>
    <x v="0"/>
    <n v="18"/>
    <n v="8"/>
    <n v="24"/>
    <n v="23"/>
    <n v="26"/>
    <n v="30"/>
    <n v="25"/>
    <n v="0"/>
    <n v="0"/>
    <x v="33"/>
  </r>
  <r>
    <x v="52"/>
    <s v="Benghazi"/>
    <x v="1"/>
    <x v="0"/>
    <n v="20"/>
    <n v="41"/>
    <n v="24"/>
    <n v="23"/>
    <n v="26"/>
    <n v="30"/>
    <n v="26"/>
    <n v="0"/>
    <n v="0"/>
    <x v="33"/>
  </r>
  <r>
    <x v="53"/>
    <s v="Aleksandria"/>
    <x v="4"/>
    <x v="1"/>
    <n v="4"/>
    <n v="32"/>
    <n v="24"/>
    <n v="23"/>
    <n v="26"/>
    <n v="30"/>
    <n v="26"/>
    <n v="0"/>
    <n v="26"/>
    <x v="34"/>
  </r>
  <r>
    <x v="53"/>
    <s v="Aleksandria"/>
    <x v="1"/>
    <x v="0"/>
    <n v="48"/>
    <n v="37"/>
    <n v="24"/>
    <n v="23"/>
    <n v="26"/>
    <n v="30"/>
    <n v="27"/>
    <n v="0"/>
    <n v="0"/>
    <x v="34"/>
  </r>
  <r>
    <x v="54"/>
    <s v="Bejrut"/>
    <x v="1"/>
    <x v="1"/>
    <n v="64"/>
    <n v="61"/>
    <n v="24"/>
    <n v="23"/>
    <n v="26"/>
    <n v="30"/>
    <n v="27"/>
    <n v="0"/>
    <n v="21"/>
    <x v="34"/>
  </r>
  <r>
    <x v="54"/>
    <s v="Bejrut"/>
    <x v="0"/>
    <x v="0"/>
    <n v="43"/>
    <n v="63"/>
    <n v="24"/>
    <n v="23"/>
    <n v="26"/>
    <n v="31"/>
    <n v="27"/>
    <n v="43"/>
    <n v="0"/>
    <x v="34"/>
  </r>
  <r>
    <x v="54"/>
    <s v="Bejrut"/>
    <x v="3"/>
    <x v="0"/>
    <n v="24"/>
    <n v="24"/>
    <n v="24"/>
    <n v="24"/>
    <n v="26"/>
    <n v="31"/>
    <n v="27"/>
    <n v="0"/>
    <n v="0"/>
    <x v="34"/>
  </r>
  <r>
    <x v="55"/>
    <s v="Palermo"/>
    <x v="1"/>
    <x v="1"/>
    <n v="4"/>
    <n v="62"/>
    <n v="24"/>
    <n v="24"/>
    <n v="26"/>
    <n v="31"/>
    <n v="27"/>
    <n v="0"/>
    <n v="24"/>
    <x v="35"/>
  </r>
  <r>
    <x v="55"/>
    <s v="Palermo"/>
    <x v="4"/>
    <x v="0"/>
    <n v="35"/>
    <n v="19"/>
    <n v="24"/>
    <n v="24"/>
    <n v="27"/>
    <n v="31"/>
    <n v="27"/>
    <n v="0"/>
    <n v="0"/>
    <x v="35"/>
  </r>
  <r>
    <x v="55"/>
    <s v="Palermo"/>
    <x v="2"/>
    <x v="0"/>
    <n v="41"/>
    <n v="8"/>
    <n v="25"/>
    <n v="24"/>
    <n v="27"/>
    <n v="31"/>
    <n v="27"/>
    <n v="0"/>
    <n v="0"/>
    <x v="35"/>
  </r>
  <r>
    <x v="55"/>
    <s v="Palermo"/>
    <x v="0"/>
    <x v="0"/>
    <n v="23"/>
    <n v="61"/>
    <n v="25"/>
    <n v="24"/>
    <n v="27"/>
    <n v="32"/>
    <n v="27"/>
    <n v="23"/>
    <n v="0"/>
    <x v="35"/>
  </r>
  <r>
    <x v="55"/>
    <s v="Palermo"/>
    <x v="3"/>
    <x v="0"/>
    <n v="46"/>
    <n v="23"/>
    <n v="25"/>
    <n v="25"/>
    <n v="27"/>
    <n v="32"/>
    <n v="27"/>
    <n v="0"/>
    <n v="0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EC97C-7786-4383-A7A7-CDA2331548F1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D80" firstHeaderRow="1" firstDataRow="2" firstDataCol="1"/>
  <pivotFields count="1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15"/>
    <field x="0"/>
    <field x="13"/>
  </rowFields>
  <rowItems count="76">
    <i>
      <x v="1"/>
    </i>
    <i r="1">
      <x v="1"/>
    </i>
    <i r="2">
      <x/>
    </i>
    <i r="1">
      <x v="2"/>
    </i>
    <i r="2">
      <x v="4"/>
    </i>
    <i r="1">
      <x v="3"/>
    </i>
    <i r="2">
      <x v="5"/>
    </i>
    <i r="1">
      <x v="4"/>
    </i>
    <i r="2">
      <x v="6"/>
    </i>
    <i r="1">
      <x v="5"/>
    </i>
    <i r="2">
      <x v="7"/>
    </i>
    <i r="1">
      <x v="6"/>
    </i>
    <i r="2">
      <x v="8"/>
    </i>
    <i r="1">
      <x v="7"/>
    </i>
    <i r="2">
      <x v="9"/>
    </i>
    <i r="1">
      <x v="8"/>
    </i>
    <i r="2">
      <x v="10"/>
    </i>
    <i r="1">
      <x v="9"/>
    </i>
    <i r="2">
      <x v="11"/>
    </i>
    <i r="1">
      <x v="10"/>
    </i>
    <i r="2">
      <x v="1"/>
    </i>
    <i r="1">
      <x v="11"/>
    </i>
    <i r="2">
      <x v="2"/>
    </i>
    <i r="1">
      <x v="12"/>
    </i>
    <i r="2">
      <x v="3"/>
    </i>
    <i>
      <x v="2"/>
    </i>
    <i r="1">
      <x v="1"/>
    </i>
    <i r="2">
      <x v="12"/>
    </i>
    <i r="1">
      <x v="2"/>
    </i>
    <i r="2">
      <x v="16"/>
    </i>
    <i r="1">
      <x v="3"/>
    </i>
    <i r="2">
      <x v="17"/>
    </i>
    <i r="1">
      <x v="4"/>
    </i>
    <i r="2">
      <x v="18"/>
    </i>
    <i r="1">
      <x v="5"/>
    </i>
    <i r="2">
      <x v="19"/>
    </i>
    <i r="1">
      <x v="6"/>
    </i>
    <i r="2">
      <x v="20"/>
    </i>
    <i r="1">
      <x v="7"/>
    </i>
    <i r="2">
      <x v="21"/>
    </i>
    <i r="1">
      <x v="8"/>
    </i>
    <i r="2">
      <x v="22"/>
    </i>
    <i r="1">
      <x v="9"/>
    </i>
    <i r="2">
      <x v="23"/>
    </i>
    <i r="1">
      <x v="10"/>
    </i>
    <i r="2">
      <x v="13"/>
    </i>
    <i r="1">
      <x v="11"/>
    </i>
    <i r="2">
      <x v="14"/>
    </i>
    <i r="1">
      <x v="12"/>
    </i>
    <i r="2">
      <x v="15"/>
    </i>
    <i>
      <x v="3"/>
    </i>
    <i r="1">
      <x v="1"/>
    </i>
    <i r="2">
      <x v="24"/>
    </i>
    <i r="1">
      <x v="2"/>
    </i>
    <i r="2">
      <x v="28"/>
    </i>
    <i r="1">
      <x v="3"/>
    </i>
    <i r="2">
      <x v="29"/>
    </i>
    <i r="1">
      <x v="4"/>
    </i>
    <i r="2">
      <x v="30"/>
    </i>
    <i r="1">
      <x v="5"/>
    </i>
    <i r="2">
      <x v="31"/>
    </i>
    <i r="1">
      <x v="6"/>
    </i>
    <i r="2">
      <x v="32"/>
    </i>
    <i r="1">
      <x v="7"/>
    </i>
    <i r="2">
      <x v="33"/>
    </i>
    <i r="1">
      <x v="8"/>
    </i>
    <i r="2">
      <x v="34"/>
    </i>
    <i r="1">
      <x v="9"/>
    </i>
    <i r="2">
      <x v="35"/>
    </i>
    <i r="1">
      <x v="10"/>
    </i>
    <i r="2">
      <x v="25"/>
    </i>
    <i r="1">
      <x v="11"/>
    </i>
    <i r="2">
      <x v="26"/>
    </i>
    <i r="1">
      <x v="12"/>
    </i>
    <i r="2">
      <x v="2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3" count="1" selected="0">
            <x v="5"/>
          </reference>
          <reference field="15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3" count="1" selected="0">
            <x v="6"/>
          </reference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3" count="1" selected="0">
            <x v="7"/>
          </reference>
          <reference field="15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3" count="1" selected="0">
            <x v="8"/>
          </reference>
          <reference field="15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3" count="1" selected="0">
            <x v="9"/>
          </reference>
          <reference field="15" count="1" selected="0">
            <x v="1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3" count="1" selected="0">
            <x v="10"/>
          </reference>
          <reference field="15" count="1" selected="0">
            <x v="1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3" count="1" selected="0">
            <x v="11"/>
          </reference>
          <reference field="15" count="1" selected="0">
            <x v="1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3" count="1" selected="0">
            <x v="1"/>
          </reference>
          <reference field="15" count="1" selected="0">
            <x v="1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3" count="1" selected="0">
            <x v="2"/>
          </reference>
          <reference field="15" count="1" selected="0">
            <x v="1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3" count="1" selected="0">
            <x v="3"/>
          </reference>
          <reference field="15" count="1" selected="0">
            <x v="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2"/>
          </reference>
          <reference field="15" count="1" selected="0">
            <x v="2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16"/>
          </reference>
          <reference field="15" count="1" selected="0">
            <x v="2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3" count="1" selected="0">
            <x v="17"/>
          </reference>
          <reference field="15" count="1" selected="0">
            <x v="2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3" count="1" selected="0">
            <x v="18"/>
          </reference>
          <reference field="15" count="1" selected="0">
            <x v="2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3" count="1" selected="0">
            <x v="19"/>
          </reference>
          <reference field="15" count="1" selected="0">
            <x v="2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3" count="1" selected="0">
            <x v="20"/>
          </reference>
          <reference field="15" count="1" selected="0">
            <x v="2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3" count="1" selected="0">
            <x v="21"/>
          </reference>
          <reference field="15" count="1" selected="0">
            <x v="2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3" count="1" selected="0">
            <x v="22"/>
          </reference>
          <reference field="15" count="1" selected="0">
            <x v="2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3" count="1" selected="0">
            <x v="23"/>
          </reference>
          <reference field="15" count="1" selected="0">
            <x v="2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3" count="1" selected="0">
            <x v="13"/>
          </reference>
          <reference field="15" count="1" selected="0">
            <x v="2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3" count="1" selected="0">
            <x v="14"/>
          </reference>
          <reference field="15" count="1" selected="0">
            <x v="2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3" count="1" selected="0">
            <x v="15"/>
          </reference>
          <reference field="15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4"/>
          </reference>
          <reference field="15" count="1" selected="0">
            <x v="3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8"/>
          </reference>
          <reference field="15" count="1" selected="0">
            <x v="3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3" count="1" selected="0">
            <x v="29"/>
          </reference>
          <reference field="15" count="1" selected="0">
            <x v="3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3" count="1" selected="0">
            <x v="30"/>
          </reference>
          <reference field="15" count="1" selected="0">
            <x v="3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3" count="1" selected="0">
            <x v="31"/>
          </reference>
          <reference field="15" count="1" selected="0">
            <x v="3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3" count="1" selected="0">
            <x v="32"/>
          </reference>
          <reference field="15" count="1" selected="0">
            <x v="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3" count="1" selected="0">
            <x v="33"/>
          </reference>
          <reference field="15" count="1" selected="0">
            <x v="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3" count="1" selected="0">
            <x v="34"/>
          </reference>
          <reference field="15" count="1" selected="0">
            <x v="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3" count="1" selected="0">
            <x v="35"/>
          </reference>
          <reference field="15" count="1" selected="0">
            <x v="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3" count="1" selected="0">
            <x v="25"/>
          </reference>
          <reference field="15" count="1" selected="0">
            <x v="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3" count="1" selected="0">
            <x v="26"/>
          </reference>
          <reference field="15" count="1" selected="0">
            <x v="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3" count="1" selected="0">
            <x v="27"/>
          </reference>
          <reference field="15" count="1" selected="0">
            <x v="3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  <reference field="15" count="1" selected="0">
            <x v="1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4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26B98E76-D6E0-4CFF-89C9-CDA8B4012F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8BB9-2341-4F7E-8596-31210F965397}">
  <dimension ref="A3:D80"/>
  <sheetViews>
    <sheetView topLeftCell="A13" workbookViewId="0">
      <selection activeCell="O11" sqref="O11"/>
    </sheetView>
  </sheetViews>
  <sheetFormatPr defaultRowHeight="15" x14ac:dyDescent="0.25"/>
  <cols>
    <col min="1" max="2" width="17.7109375" bestFit="1" customWidth="1"/>
    <col min="3" max="3" width="5" bestFit="1" customWidth="1"/>
    <col min="4" max="4" width="14.28515625" bestFit="1" customWidth="1"/>
    <col min="5" max="5" width="8.7109375" bestFit="1" customWidth="1"/>
    <col min="6" max="6" width="6.7109375" bestFit="1" customWidth="1"/>
    <col min="7" max="7" width="9.7109375" bestFit="1" customWidth="1"/>
    <col min="8" max="8" width="6.7109375" bestFit="1" customWidth="1"/>
    <col min="9" max="9" width="9.42578125" bestFit="1" customWidth="1"/>
    <col min="10" max="10" width="6.7109375" bestFit="1" customWidth="1"/>
    <col min="11" max="11" width="9.5703125" bestFit="1" customWidth="1"/>
    <col min="12" max="12" width="6.7109375" bestFit="1" customWidth="1"/>
    <col min="14" max="14" width="6.7109375" bestFit="1" customWidth="1"/>
    <col min="15" max="15" width="8.5703125" bestFit="1" customWidth="1"/>
    <col min="16" max="16" width="6.7109375" bestFit="1" customWidth="1"/>
    <col min="17" max="17" width="8.85546875" bestFit="1" customWidth="1"/>
    <col min="18" max="18" width="6.7109375" bestFit="1" customWidth="1"/>
    <col min="19" max="19" width="9.42578125" bestFit="1" customWidth="1"/>
    <col min="20" max="20" width="7.7109375" bestFit="1" customWidth="1"/>
    <col min="21" max="21" width="9.28515625" bestFit="1" customWidth="1"/>
    <col min="22" max="22" width="7.7109375" bestFit="1" customWidth="1"/>
    <col min="23" max="23" width="8.28515625" bestFit="1" customWidth="1"/>
    <col min="24" max="24" width="7.7109375" bestFit="1" customWidth="1"/>
    <col min="26" max="26" width="10.28515625" bestFit="1" customWidth="1"/>
    <col min="27" max="27" width="6.85546875" bestFit="1" customWidth="1"/>
    <col min="28" max="28" width="8.85546875" bestFit="1" customWidth="1"/>
    <col min="29" max="29" width="6.7109375" bestFit="1" customWidth="1"/>
    <col min="30" max="30" width="8.7109375" bestFit="1" customWidth="1"/>
    <col min="31" max="31" width="6.7109375" bestFit="1" customWidth="1"/>
    <col min="32" max="32" width="9.7109375" bestFit="1" customWidth="1"/>
    <col min="33" max="33" width="6.7109375" bestFit="1" customWidth="1"/>
    <col min="34" max="34" width="9.42578125" bestFit="1" customWidth="1"/>
    <col min="35" max="35" width="6.7109375" bestFit="1" customWidth="1"/>
    <col min="36" max="36" width="9.5703125" bestFit="1" customWidth="1"/>
    <col min="37" max="37" width="6.7109375" bestFit="1" customWidth="1"/>
    <col min="39" max="39" width="6.7109375" bestFit="1" customWidth="1"/>
    <col min="40" max="40" width="8.5703125" bestFit="1" customWidth="1"/>
    <col min="41" max="41" width="6.7109375" bestFit="1" customWidth="1"/>
    <col min="42" max="42" width="8.85546875" bestFit="1" customWidth="1"/>
    <col min="43" max="43" width="6.7109375" bestFit="1" customWidth="1"/>
    <col min="44" max="44" width="9.42578125" bestFit="1" customWidth="1"/>
    <col min="45" max="45" width="7.7109375" bestFit="1" customWidth="1"/>
    <col min="46" max="46" width="9.28515625" bestFit="1" customWidth="1"/>
    <col min="47" max="47" width="7.7109375" bestFit="1" customWidth="1"/>
    <col min="48" max="48" width="8.28515625" bestFit="1" customWidth="1"/>
    <col min="49" max="49" width="7.7109375" bestFit="1" customWidth="1"/>
    <col min="51" max="51" width="10.28515625" bestFit="1" customWidth="1"/>
    <col min="52" max="52" width="6.85546875" bestFit="1" customWidth="1"/>
    <col min="53" max="53" width="8.85546875" bestFit="1" customWidth="1"/>
    <col min="54" max="54" width="6.7109375" bestFit="1" customWidth="1"/>
    <col min="55" max="55" width="8.7109375" bestFit="1" customWidth="1"/>
    <col min="56" max="56" width="6.7109375" bestFit="1" customWidth="1"/>
    <col min="57" max="57" width="9.7109375" bestFit="1" customWidth="1"/>
    <col min="58" max="58" width="6.7109375" bestFit="1" customWidth="1"/>
    <col min="59" max="59" width="9.42578125" bestFit="1" customWidth="1"/>
    <col min="60" max="60" width="6.7109375" bestFit="1" customWidth="1"/>
    <col min="61" max="61" width="9.5703125" bestFit="1" customWidth="1"/>
    <col min="62" max="62" width="6.7109375" bestFit="1" customWidth="1"/>
    <col min="64" max="64" width="6.7109375" bestFit="1" customWidth="1"/>
    <col min="65" max="65" width="8.5703125" bestFit="1" customWidth="1"/>
    <col min="66" max="66" width="6.7109375" bestFit="1" customWidth="1"/>
    <col min="67" max="67" width="8.85546875" bestFit="1" customWidth="1"/>
    <col min="68" max="68" width="6.7109375" bestFit="1" customWidth="1"/>
    <col min="69" max="69" width="9.42578125" bestFit="1" customWidth="1"/>
    <col min="70" max="70" width="7.7109375" bestFit="1" customWidth="1"/>
    <col min="71" max="71" width="9.28515625" bestFit="1" customWidth="1"/>
    <col min="72" max="72" width="7.7109375" bestFit="1" customWidth="1"/>
    <col min="73" max="73" width="8.28515625" bestFit="1" customWidth="1"/>
    <col min="74" max="74" width="7.7109375" bestFit="1" customWidth="1"/>
    <col min="76" max="76" width="10.28515625" bestFit="1" customWidth="1"/>
    <col min="77" max="77" width="14.28515625" bestFit="1" customWidth="1"/>
  </cols>
  <sheetData>
    <row r="3" spans="1:4" x14ac:dyDescent="0.25">
      <c r="A3" s="4" t="s">
        <v>89</v>
      </c>
      <c r="B3" s="4" t="s">
        <v>88</v>
      </c>
    </row>
    <row r="4" spans="1:4" x14ac:dyDescent="0.25">
      <c r="A4" s="4" t="s">
        <v>34</v>
      </c>
      <c r="B4" t="s">
        <v>14</v>
      </c>
      <c r="C4" t="s">
        <v>8</v>
      </c>
      <c r="D4" t="s">
        <v>35</v>
      </c>
    </row>
    <row r="5" spans="1:4" x14ac:dyDescent="0.25">
      <c r="A5" s="5" t="s">
        <v>36</v>
      </c>
      <c r="B5" s="8">
        <v>864</v>
      </c>
      <c r="C5" s="8">
        <v>1114</v>
      </c>
      <c r="D5" s="8">
        <v>1978</v>
      </c>
    </row>
    <row r="6" spans="1:4" x14ac:dyDescent="0.25">
      <c r="A6" s="6" t="s">
        <v>37</v>
      </c>
      <c r="B6" s="8">
        <v>32</v>
      </c>
      <c r="C6" s="8">
        <v>229</v>
      </c>
      <c r="D6" s="8">
        <v>261</v>
      </c>
    </row>
    <row r="7" spans="1:4" x14ac:dyDescent="0.25">
      <c r="A7" s="7" t="s">
        <v>52</v>
      </c>
      <c r="B7" s="8">
        <v>32</v>
      </c>
      <c r="C7" s="8">
        <v>229</v>
      </c>
      <c r="D7" s="8">
        <v>261</v>
      </c>
    </row>
    <row r="8" spans="1:4" x14ac:dyDescent="0.25">
      <c r="A8" s="6" t="s">
        <v>38</v>
      </c>
      <c r="B8" s="8">
        <v>81</v>
      </c>
      <c r="C8" s="8">
        <v>17</v>
      </c>
      <c r="D8" s="8">
        <v>98</v>
      </c>
    </row>
    <row r="9" spans="1:4" x14ac:dyDescent="0.25">
      <c r="A9" s="7" t="s">
        <v>56</v>
      </c>
      <c r="B9" s="8">
        <v>81</v>
      </c>
      <c r="C9" s="8">
        <v>17</v>
      </c>
      <c r="D9" s="8">
        <v>98</v>
      </c>
    </row>
    <row r="10" spans="1:4" x14ac:dyDescent="0.25">
      <c r="A10" s="6" t="s">
        <v>39</v>
      </c>
      <c r="B10" s="8">
        <v>50</v>
      </c>
      <c r="C10" s="8">
        <v>49</v>
      </c>
      <c r="D10" s="8">
        <v>99</v>
      </c>
    </row>
    <row r="11" spans="1:4" x14ac:dyDescent="0.25">
      <c r="A11" s="7" t="s">
        <v>57</v>
      </c>
      <c r="B11" s="8">
        <v>50</v>
      </c>
      <c r="C11" s="8">
        <v>49</v>
      </c>
      <c r="D11" s="8">
        <v>99</v>
      </c>
    </row>
    <row r="12" spans="1:4" x14ac:dyDescent="0.25">
      <c r="A12" s="6" t="s">
        <v>40</v>
      </c>
      <c r="B12" s="8">
        <v>43</v>
      </c>
      <c r="C12" s="8">
        <v>98</v>
      </c>
      <c r="D12" s="8">
        <v>141</v>
      </c>
    </row>
    <row r="13" spans="1:4" x14ac:dyDescent="0.25">
      <c r="A13" s="7" t="s">
        <v>58</v>
      </c>
      <c r="B13" s="8">
        <v>43</v>
      </c>
      <c r="C13" s="8">
        <v>98</v>
      </c>
      <c r="D13" s="8">
        <v>141</v>
      </c>
    </row>
    <row r="14" spans="1:4" x14ac:dyDescent="0.25">
      <c r="A14" s="6" t="s">
        <v>47</v>
      </c>
      <c r="B14" s="8">
        <v>38</v>
      </c>
      <c r="C14" s="8">
        <v>10</v>
      </c>
      <c r="D14" s="8">
        <v>48</v>
      </c>
    </row>
    <row r="15" spans="1:4" x14ac:dyDescent="0.25">
      <c r="A15" s="7" t="s">
        <v>59</v>
      </c>
      <c r="B15" s="8">
        <v>38</v>
      </c>
      <c r="C15" s="8">
        <v>10</v>
      </c>
      <c r="D15" s="8">
        <v>48</v>
      </c>
    </row>
    <row r="16" spans="1:4" x14ac:dyDescent="0.25">
      <c r="A16" s="6" t="s">
        <v>41</v>
      </c>
      <c r="B16" s="8">
        <v>118</v>
      </c>
      <c r="C16" s="8">
        <v>173</v>
      </c>
      <c r="D16" s="8">
        <v>291</v>
      </c>
    </row>
    <row r="17" spans="1:4" x14ac:dyDescent="0.25">
      <c r="A17" s="7" t="s">
        <v>60</v>
      </c>
      <c r="B17" s="8">
        <v>118</v>
      </c>
      <c r="C17" s="8">
        <v>173</v>
      </c>
      <c r="D17" s="8">
        <v>291</v>
      </c>
    </row>
    <row r="18" spans="1:4" x14ac:dyDescent="0.25">
      <c r="A18" s="6" t="s">
        <v>42</v>
      </c>
      <c r="B18" s="8">
        <v>73</v>
      </c>
      <c r="C18" s="8">
        <v>115</v>
      </c>
      <c r="D18" s="8">
        <v>188</v>
      </c>
    </row>
    <row r="19" spans="1:4" x14ac:dyDescent="0.25">
      <c r="A19" s="7" t="s">
        <v>61</v>
      </c>
      <c r="B19" s="8">
        <v>73</v>
      </c>
      <c r="C19" s="8">
        <v>115</v>
      </c>
      <c r="D19" s="8">
        <v>188</v>
      </c>
    </row>
    <row r="20" spans="1:4" x14ac:dyDescent="0.25">
      <c r="A20" s="6" t="s">
        <v>43</v>
      </c>
      <c r="B20" s="8">
        <v>191</v>
      </c>
      <c r="C20" s="8">
        <v>45</v>
      </c>
      <c r="D20" s="8">
        <v>236</v>
      </c>
    </row>
    <row r="21" spans="1:4" x14ac:dyDescent="0.25">
      <c r="A21" s="7" t="s">
        <v>62</v>
      </c>
      <c r="B21" s="8">
        <v>191</v>
      </c>
      <c r="C21" s="8">
        <v>45</v>
      </c>
      <c r="D21" s="8">
        <v>236</v>
      </c>
    </row>
    <row r="22" spans="1:4" x14ac:dyDescent="0.25">
      <c r="A22" s="6" t="s">
        <v>44</v>
      </c>
      <c r="B22" s="8">
        <v>49</v>
      </c>
      <c r="C22" s="8">
        <v>203</v>
      </c>
      <c r="D22" s="8">
        <v>252</v>
      </c>
    </row>
    <row r="23" spans="1:4" x14ac:dyDescent="0.25">
      <c r="A23" s="7" t="s">
        <v>63</v>
      </c>
      <c r="B23" s="8">
        <v>49</v>
      </c>
      <c r="C23" s="8">
        <v>203</v>
      </c>
      <c r="D23" s="8">
        <v>252</v>
      </c>
    </row>
    <row r="24" spans="1:4" x14ac:dyDescent="0.25">
      <c r="A24" s="6" t="s">
        <v>48</v>
      </c>
      <c r="B24" s="8">
        <v>2</v>
      </c>
      <c r="C24" s="8">
        <v>37</v>
      </c>
      <c r="D24" s="8">
        <v>39</v>
      </c>
    </row>
    <row r="25" spans="1:4" x14ac:dyDescent="0.25">
      <c r="A25" s="7" t="s">
        <v>53</v>
      </c>
      <c r="B25" s="8">
        <v>2</v>
      </c>
      <c r="C25" s="8">
        <v>37</v>
      </c>
      <c r="D25" s="8">
        <v>39</v>
      </c>
    </row>
    <row r="26" spans="1:4" x14ac:dyDescent="0.25">
      <c r="A26" s="6" t="s">
        <v>45</v>
      </c>
      <c r="B26" s="8">
        <v>108</v>
      </c>
      <c r="C26" s="8">
        <v>79</v>
      </c>
      <c r="D26" s="8">
        <v>187</v>
      </c>
    </row>
    <row r="27" spans="1:4" x14ac:dyDescent="0.25">
      <c r="A27" s="7" t="s">
        <v>54</v>
      </c>
      <c r="B27" s="8">
        <v>108</v>
      </c>
      <c r="C27" s="8">
        <v>79</v>
      </c>
      <c r="D27" s="8">
        <v>187</v>
      </c>
    </row>
    <row r="28" spans="1:4" x14ac:dyDescent="0.25">
      <c r="A28" s="6" t="s">
        <v>50</v>
      </c>
      <c r="B28" s="8">
        <v>79</v>
      </c>
      <c r="C28" s="8">
        <v>59</v>
      </c>
      <c r="D28" s="8">
        <v>138</v>
      </c>
    </row>
    <row r="29" spans="1:4" x14ac:dyDescent="0.25">
      <c r="A29" s="7" t="s">
        <v>55</v>
      </c>
      <c r="B29" s="8">
        <v>79</v>
      </c>
      <c r="C29" s="8">
        <v>59</v>
      </c>
      <c r="D29" s="8">
        <v>138</v>
      </c>
    </row>
    <row r="30" spans="1:4" x14ac:dyDescent="0.25">
      <c r="A30" s="5" t="s">
        <v>46</v>
      </c>
      <c r="B30" s="8">
        <v>1102</v>
      </c>
      <c r="C30" s="8">
        <v>1076</v>
      </c>
      <c r="D30" s="8">
        <v>2178</v>
      </c>
    </row>
    <row r="31" spans="1:4" x14ac:dyDescent="0.25">
      <c r="A31" s="6" t="s">
        <v>37</v>
      </c>
      <c r="B31" s="8">
        <v>112</v>
      </c>
      <c r="C31" s="8">
        <v>211</v>
      </c>
      <c r="D31" s="8">
        <v>323</v>
      </c>
    </row>
    <row r="32" spans="1:4" x14ac:dyDescent="0.25">
      <c r="A32" s="7" t="s">
        <v>64</v>
      </c>
      <c r="B32" s="8">
        <v>112</v>
      </c>
      <c r="C32" s="8">
        <v>211</v>
      </c>
      <c r="D32" s="8">
        <v>323</v>
      </c>
    </row>
    <row r="33" spans="1:4" x14ac:dyDescent="0.25">
      <c r="A33" s="6" t="s">
        <v>38</v>
      </c>
      <c r="B33" s="8">
        <v>118</v>
      </c>
      <c r="C33" s="8">
        <v>58</v>
      </c>
      <c r="D33" s="8">
        <v>176</v>
      </c>
    </row>
    <row r="34" spans="1:4" x14ac:dyDescent="0.25">
      <c r="A34" s="7" t="s">
        <v>68</v>
      </c>
      <c r="B34" s="8">
        <v>118</v>
      </c>
      <c r="C34" s="8">
        <v>58</v>
      </c>
      <c r="D34" s="8">
        <v>176</v>
      </c>
    </row>
    <row r="35" spans="1:4" x14ac:dyDescent="0.25">
      <c r="A35" s="6" t="s">
        <v>39</v>
      </c>
      <c r="B35" s="8">
        <v>33</v>
      </c>
      <c r="C35" s="8">
        <v>75</v>
      </c>
      <c r="D35" s="8">
        <v>108</v>
      </c>
    </row>
    <row r="36" spans="1:4" x14ac:dyDescent="0.25">
      <c r="A36" s="7" t="s">
        <v>69</v>
      </c>
      <c r="B36" s="8">
        <v>33</v>
      </c>
      <c r="C36" s="8">
        <v>75</v>
      </c>
      <c r="D36" s="8">
        <v>108</v>
      </c>
    </row>
    <row r="37" spans="1:4" x14ac:dyDescent="0.25">
      <c r="A37" s="6" t="s">
        <v>40</v>
      </c>
      <c r="B37" s="8">
        <v>23</v>
      </c>
      <c r="C37" s="8">
        <v>28</v>
      </c>
      <c r="D37" s="8">
        <v>51</v>
      </c>
    </row>
    <row r="38" spans="1:4" x14ac:dyDescent="0.25">
      <c r="A38" s="7" t="s">
        <v>70</v>
      </c>
      <c r="B38" s="8">
        <v>23</v>
      </c>
      <c r="C38" s="8">
        <v>28</v>
      </c>
      <c r="D38" s="8">
        <v>51</v>
      </c>
    </row>
    <row r="39" spans="1:4" x14ac:dyDescent="0.25">
      <c r="A39" s="6" t="s">
        <v>47</v>
      </c>
      <c r="B39" s="8">
        <v>265</v>
      </c>
      <c r="C39" s="8">
        <v>153</v>
      </c>
      <c r="D39" s="8">
        <v>418</v>
      </c>
    </row>
    <row r="40" spans="1:4" x14ac:dyDescent="0.25">
      <c r="A40" s="7" t="s">
        <v>71</v>
      </c>
      <c r="B40" s="8">
        <v>265</v>
      </c>
      <c r="C40" s="8">
        <v>153</v>
      </c>
      <c r="D40" s="8">
        <v>418</v>
      </c>
    </row>
    <row r="41" spans="1:4" x14ac:dyDescent="0.25">
      <c r="A41" s="6" t="s">
        <v>41</v>
      </c>
      <c r="B41" s="8">
        <v>38</v>
      </c>
      <c r="C41" s="8">
        <v>100</v>
      </c>
      <c r="D41" s="8">
        <v>138</v>
      </c>
    </row>
    <row r="42" spans="1:4" x14ac:dyDescent="0.25">
      <c r="A42" s="7" t="s">
        <v>72</v>
      </c>
      <c r="B42" s="8">
        <v>38</v>
      </c>
      <c r="C42" s="8">
        <v>100</v>
      </c>
      <c r="D42" s="8">
        <v>138</v>
      </c>
    </row>
    <row r="43" spans="1:4" x14ac:dyDescent="0.25">
      <c r="A43" s="6" t="s">
        <v>42</v>
      </c>
      <c r="B43" s="8">
        <v>143</v>
      </c>
      <c r="C43" s="8">
        <v>118</v>
      </c>
      <c r="D43" s="8">
        <v>261</v>
      </c>
    </row>
    <row r="44" spans="1:4" x14ac:dyDescent="0.25">
      <c r="A44" s="7" t="s">
        <v>73</v>
      </c>
      <c r="B44" s="8">
        <v>143</v>
      </c>
      <c r="C44" s="8">
        <v>118</v>
      </c>
      <c r="D44" s="8">
        <v>261</v>
      </c>
    </row>
    <row r="45" spans="1:4" x14ac:dyDescent="0.25">
      <c r="A45" s="6" t="s">
        <v>43</v>
      </c>
      <c r="B45" s="8">
        <v>59</v>
      </c>
      <c r="C45" s="8">
        <v>126</v>
      </c>
      <c r="D45" s="8">
        <v>185</v>
      </c>
    </row>
    <row r="46" spans="1:4" x14ac:dyDescent="0.25">
      <c r="A46" s="7" t="s">
        <v>74</v>
      </c>
      <c r="B46" s="8">
        <v>59</v>
      </c>
      <c r="C46" s="8">
        <v>126</v>
      </c>
      <c r="D46" s="8">
        <v>185</v>
      </c>
    </row>
    <row r="47" spans="1:4" x14ac:dyDescent="0.25">
      <c r="A47" s="6" t="s">
        <v>44</v>
      </c>
      <c r="B47" s="8">
        <v>19</v>
      </c>
      <c r="C47" s="8">
        <v>30</v>
      </c>
      <c r="D47" s="8">
        <v>49</v>
      </c>
    </row>
    <row r="48" spans="1:4" x14ac:dyDescent="0.25">
      <c r="A48" s="7" t="s">
        <v>75</v>
      </c>
      <c r="B48" s="8">
        <v>19</v>
      </c>
      <c r="C48" s="8">
        <v>30</v>
      </c>
      <c r="D48" s="8">
        <v>49</v>
      </c>
    </row>
    <row r="49" spans="1:4" x14ac:dyDescent="0.25">
      <c r="A49" s="6" t="s">
        <v>48</v>
      </c>
      <c r="B49" s="8">
        <v>6</v>
      </c>
      <c r="C49" s="8">
        <v>43</v>
      </c>
      <c r="D49" s="8">
        <v>49</v>
      </c>
    </row>
    <row r="50" spans="1:4" x14ac:dyDescent="0.25">
      <c r="A50" s="7" t="s">
        <v>65</v>
      </c>
      <c r="B50" s="8">
        <v>6</v>
      </c>
      <c r="C50" s="8">
        <v>43</v>
      </c>
      <c r="D50" s="8">
        <v>49</v>
      </c>
    </row>
    <row r="51" spans="1:4" x14ac:dyDescent="0.25">
      <c r="A51" s="6" t="s">
        <v>45</v>
      </c>
      <c r="B51" s="8">
        <v>282</v>
      </c>
      <c r="C51" s="8">
        <v>70</v>
      </c>
      <c r="D51" s="8">
        <v>352</v>
      </c>
    </row>
    <row r="52" spans="1:4" x14ac:dyDescent="0.25">
      <c r="A52" s="7" t="s">
        <v>66</v>
      </c>
      <c r="B52" s="8">
        <v>282</v>
      </c>
      <c r="C52" s="8">
        <v>70</v>
      </c>
      <c r="D52" s="8">
        <v>352</v>
      </c>
    </row>
    <row r="53" spans="1:4" x14ac:dyDescent="0.25">
      <c r="A53" s="6" t="s">
        <v>50</v>
      </c>
      <c r="B53" s="8">
        <v>4</v>
      </c>
      <c r="C53" s="8">
        <v>64</v>
      </c>
      <c r="D53" s="8">
        <v>68</v>
      </c>
    </row>
    <row r="54" spans="1:4" x14ac:dyDescent="0.25">
      <c r="A54" s="7" t="s">
        <v>67</v>
      </c>
      <c r="B54" s="8">
        <v>4</v>
      </c>
      <c r="C54" s="8">
        <v>64</v>
      </c>
      <c r="D54" s="8">
        <v>68</v>
      </c>
    </row>
    <row r="55" spans="1:4" x14ac:dyDescent="0.25">
      <c r="A55" s="5" t="s">
        <v>49</v>
      </c>
      <c r="B55" s="8">
        <v>1152</v>
      </c>
      <c r="C55" s="8">
        <v>1235</v>
      </c>
      <c r="D55" s="8">
        <v>2387</v>
      </c>
    </row>
    <row r="56" spans="1:4" x14ac:dyDescent="0.25">
      <c r="A56" s="6" t="s">
        <v>37</v>
      </c>
      <c r="B56" s="8">
        <v>125</v>
      </c>
      <c r="C56" s="8">
        <v>98</v>
      </c>
      <c r="D56" s="8">
        <v>223</v>
      </c>
    </row>
    <row r="57" spans="1:4" x14ac:dyDescent="0.25">
      <c r="A57" s="7" t="s">
        <v>76</v>
      </c>
      <c r="B57" s="8">
        <v>125</v>
      </c>
      <c r="C57" s="8">
        <v>98</v>
      </c>
      <c r="D57" s="8">
        <v>223</v>
      </c>
    </row>
    <row r="58" spans="1:4" x14ac:dyDescent="0.25">
      <c r="A58" s="6" t="s">
        <v>38</v>
      </c>
      <c r="B58" s="8">
        <v>49</v>
      </c>
      <c r="C58" s="8">
        <v>139</v>
      </c>
      <c r="D58" s="8">
        <v>188</v>
      </c>
    </row>
    <row r="59" spans="1:4" x14ac:dyDescent="0.25">
      <c r="A59" s="7" t="s">
        <v>80</v>
      </c>
      <c r="B59" s="8">
        <v>49</v>
      </c>
      <c r="C59" s="8">
        <v>139</v>
      </c>
      <c r="D59" s="8">
        <v>188</v>
      </c>
    </row>
    <row r="60" spans="1:4" x14ac:dyDescent="0.25">
      <c r="A60" s="6" t="s">
        <v>39</v>
      </c>
      <c r="B60" s="8">
        <v>80</v>
      </c>
      <c r="C60" s="8">
        <v>70</v>
      </c>
      <c r="D60" s="8">
        <v>150</v>
      </c>
    </row>
    <row r="61" spans="1:4" x14ac:dyDescent="0.25">
      <c r="A61" s="7" t="s">
        <v>81</v>
      </c>
      <c r="B61" s="8">
        <v>80</v>
      </c>
      <c r="C61" s="8">
        <v>70</v>
      </c>
      <c r="D61" s="8">
        <v>150</v>
      </c>
    </row>
    <row r="62" spans="1:4" x14ac:dyDescent="0.25">
      <c r="A62" s="6" t="s">
        <v>40</v>
      </c>
      <c r="B62" s="8">
        <v>1</v>
      </c>
      <c r="C62" s="8">
        <v>68</v>
      </c>
      <c r="D62" s="8">
        <v>69</v>
      </c>
    </row>
    <row r="63" spans="1:4" x14ac:dyDescent="0.25">
      <c r="A63" s="7" t="s">
        <v>82</v>
      </c>
      <c r="B63" s="8">
        <v>1</v>
      </c>
      <c r="C63" s="8">
        <v>68</v>
      </c>
      <c r="D63" s="8">
        <v>69</v>
      </c>
    </row>
    <row r="64" spans="1:4" x14ac:dyDescent="0.25">
      <c r="A64" s="6" t="s">
        <v>47</v>
      </c>
      <c r="B64" s="8"/>
      <c r="C64" s="8">
        <v>101</v>
      </c>
      <c r="D64" s="8">
        <v>101</v>
      </c>
    </row>
    <row r="65" spans="1:4" x14ac:dyDescent="0.25">
      <c r="A65" s="7" t="s">
        <v>83</v>
      </c>
      <c r="B65" s="8"/>
      <c r="C65" s="8">
        <v>101</v>
      </c>
      <c r="D65" s="8">
        <v>101</v>
      </c>
    </row>
    <row r="66" spans="1:4" x14ac:dyDescent="0.25">
      <c r="A66" s="6" t="s">
        <v>41</v>
      </c>
      <c r="B66" s="8">
        <v>184</v>
      </c>
      <c r="C66" s="8">
        <v>169</v>
      </c>
      <c r="D66" s="8">
        <v>353</v>
      </c>
    </row>
    <row r="67" spans="1:4" x14ac:dyDescent="0.25">
      <c r="A67" s="7" t="s">
        <v>84</v>
      </c>
      <c r="B67" s="8">
        <v>184</v>
      </c>
      <c r="C67" s="8">
        <v>169</v>
      </c>
      <c r="D67" s="8">
        <v>353</v>
      </c>
    </row>
    <row r="68" spans="1:4" x14ac:dyDescent="0.25">
      <c r="A68" s="6" t="s">
        <v>42</v>
      </c>
      <c r="B68" s="8">
        <v>240</v>
      </c>
      <c r="C68" s="8">
        <v>45</v>
      </c>
      <c r="D68" s="8">
        <v>285</v>
      </c>
    </row>
    <row r="69" spans="1:4" x14ac:dyDescent="0.25">
      <c r="A69" s="7" t="s">
        <v>85</v>
      </c>
      <c r="B69" s="8">
        <v>240</v>
      </c>
      <c r="C69" s="8">
        <v>45</v>
      </c>
      <c r="D69" s="8">
        <v>285</v>
      </c>
    </row>
    <row r="70" spans="1:4" x14ac:dyDescent="0.25">
      <c r="A70" s="6" t="s">
        <v>43</v>
      </c>
      <c r="B70" s="8">
        <v>244</v>
      </c>
      <c r="C70" s="8">
        <v>117</v>
      </c>
      <c r="D70" s="8">
        <v>361</v>
      </c>
    </row>
    <row r="71" spans="1:4" x14ac:dyDescent="0.25">
      <c r="A71" s="7" t="s">
        <v>86</v>
      </c>
      <c r="B71" s="8">
        <v>244</v>
      </c>
      <c r="C71" s="8">
        <v>117</v>
      </c>
      <c r="D71" s="8">
        <v>361</v>
      </c>
    </row>
    <row r="72" spans="1:4" x14ac:dyDescent="0.25">
      <c r="A72" s="6" t="s">
        <v>44</v>
      </c>
      <c r="B72" s="8">
        <v>112</v>
      </c>
      <c r="C72" s="8">
        <v>130</v>
      </c>
      <c r="D72" s="8">
        <v>242</v>
      </c>
    </row>
    <row r="73" spans="1:4" x14ac:dyDescent="0.25">
      <c r="A73" s="7" t="s">
        <v>87</v>
      </c>
      <c r="B73" s="8">
        <v>112</v>
      </c>
      <c r="C73" s="8">
        <v>130</v>
      </c>
      <c r="D73" s="8">
        <v>242</v>
      </c>
    </row>
    <row r="74" spans="1:4" x14ac:dyDescent="0.25">
      <c r="A74" s="6" t="s">
        <v>48</v>
      </c>
      <c r="B74" s="8">
        <v>45</v>
      </c>
      <c r="C74" s="8">
        <v>38</v>
      </c>
      <c r="D74" s="8">
        <v>83</v>
      </c>
    </row>
    <row r="75" spans="1:4" x14ac:dyDescent="0.25">
      <c r="A75" s="7" t="s">
        <v>77</v>
      </c>
      <c r="B75" s="8">
        <v>45</v>
      </c>
      <c r="C75" s="8">
        <v>38</v>
      </c>
      <c r="D75" s="8">
        <v>83</v>
      </c>
    </row>
    <row r="76" spans="1:4" x14ac:dyDescent="0.25">
      <c r="A76" s="6" t="s">
        <v>45</v>
      </c>
      <c r="B76" s="8">
        <v>68</v>
      </c>
      <c r="C76" s="8">
        <v>115</v>
      </c>
      <c r="D76" s="8">
        <v>183</v>
      </c>
    </row>
    <row r="77" spans="1:4" x14ac:dyDescent="0.25">
      <c r="A77" s="7" t="s">
        <v>78</v>
      </c>
      <c r="B77" s="8">
        <v>68</v>
      </c>
      <c r="C77" s="8">
        <v>115</v>
      </c>
      <c r="D77" s="8">
        <v>183</v>
      </c>
    </row>
    <row r="78" spans="1:4" x14ac:dyDescent="0.25">
      <c r="A78" s="6" t="s">
        <v>50</v>
      </c>
      <c r="B78" s="8">
        <v>4</v>
      </c>
      <c r="C78" s="8">
        <v>145</v>
      </c>
      <c r="D78" s="8">
        <v>149</v>
      </c>
    </row>
    <row r="79" spans="1:4" x14ac:dyDescent="0.25">
      <c r="A79" s="7" t="s">
        <v>79</v>
      </c>
      <c r="B79" s="8">
        <v>4</v>
      </c>
      <c r="C79" s="8">
        <v>145</v>
      </c>
      <c r="D79" s="8">
        <v>149</v>
      </c>
    </row>
    <row r="80" spans="1:4" x14ac:dyDescent="0.25">
      <c r="A80" s="5" t="s">
        <v>35</v>
      </c>
      <c r="B80" s="8">
        <v>3118</v>
      </c>
      <c r="C80" s="8">
        <v>3425</v>
      </c>
      <c r="D80" s="8">
        <v>6543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3"/>
  <sheetViews>
    <sheetView tabSelected="1" topLeftCell="O4" workbookViewId="0">
      <selection activeCell="AC11" sqref="AC11"/>
    </sheetView>
  </sheetViews>
  <sheetFormatPr defaultRowHeight="15" x14ac:dyDescent="0.25"/>
  <cols>
    <col min="1" max="1" width="13.28515625" style="1" customWidth="1"/>
    <col min="2" max="2" width="11.42578125" style="1" bestFit="1" customWidth="1"/>
    <col min="3" max="3" width="6.140625" style="1" bestFit="1" customWidth="1"/>
    <col min="4" max="4" width="4.7109375" style="1" bestFit="1" customWidth="1"/>
    <col min="5" max="5" width="6.7109375" style="1" bestFit="1" customWidth="1"/>
    <col min="6" max="6" width="21.85546875" style="1" bestFit="1" customWidth="1"/>
    <col min="7" max="7" width="10.5703125" style="1" customWidth="1"/>
    <col min="8" max="8" width="10.85546875" style="1" customWidth="1"/>
    <col min="9" max="11" width="9.140625" style="1"/>
    <col min="12" max="12" width="16" style="1" customWidth="1"/>
    <col min="13" max="13" width="22.140625" style="1" customWidth="1"/>
    <col min="14" max="14" width="17" style="1" customWidth="1"/>
    <col min="15" max="15" width="15.85546875" style="1" customWidth="1"/>
    <col min="16" max="16" width="42.7109375" style="1" customWidth="1"/>
    <col min="17" max="27" width="9.140625" style="1"/>
    <col min="28" max="28" width="29.7109375" style="1" customWidth="1"/>
    <col min="29" max="29" width="61.85546875" style="1" customWidth="1"/>
    <col min="30" max="30" width="10.140625" style="1" bestFit="1" customWidth="1"/>
    <col min="31" max="16384" width="9.140625" style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30</v>
      </c>
      <c r="M1" s="1" t="s">
        <v>33</v>
      </c>
      <c r="N1" s="1" t="s">
        <v>51</v>
      </c>
      <c r="O1" s="1" t="s">
        <v>90</v>
      </c>
      <c r="P1" s="1" t="s">
        <v>97</v>
      </c>
      <c r="AA1" s="3"/>
    </row>
    <row r="2" spans="1:30" x14ac:dyDescent="0.25">
      <c r="A2" s="2">
        <v>42370</v>
      </c>
      <c r="B2" s="1" t="s">
        <v>6</v>
      </c>
      <c r="C2" s="1" t="s">
        <v>7</v>
      </c>
      <c r="D2" s="1" t="s">
        <v>8</v>
      </c>
      <c r="E2" s="1">
        <v>3</v>
      </c>
      <c r="F2" s="1">
        <v>80</v>
      </c>
      <c r="G2" s="1">
        <f>IF(AND(C2="T1",D2="Z"),1,0)</f>
        <v>0</v>
      </c>
      <c r="H2" s="1">
        <f>IF(AND(C2="T2",D2="Z"),1,0)</f>
        <v>0</v>
      </c>
      <c r="I2" s="1">
        <f>IF(AND(C2="T3",D2="Z"),1,0)</f>
        <v>0</v>
      </c>
      <c r="J2" s="1">
        <f>IF(AND(C2="T4",D2="Z"),1,0)</f>
        <v>1</v>
      </c>
      <c r="K2" s="1">
        <f>IF(AND(C2="T5",D2="Z"),1,0)</f>
        <v>0</v>
      </c>
      <c r="L2" s="1">
        <f>IF(AND(C2="T4",D2="Z"),E2,0)</f>
        <v>3</v>
      </c>
      <c r="M2" s="1">
        <v>0</v>
      </c>
      <c r="N2" s="1" t="str">
        <f>CONCATENATE(YEAR(A2),"-",MONTH(A2))</f>
        <v>2016-1</v>
      </c>
      <c r="O2" s="1">
        <f>IF(D2="W",E2*F2+5000,5000-E2*F2)</f>
        <v>4760</v>
      </c>
      <c r="P2" s="1">
        <f>IF(A2&lt;&gt;A3,O2,0)</f>
        <v>0</v>
      </c>
      <c r="AA2" s="3"/>
    </row>
    <row r="3" spans="1:30" x14ac:dyDescent="0.25">
      <c r="A3" s="2">
        <v>42370</v>
      </c>
      <c r="B3" s="1" t="s">
        <v>6</v>
      </c>
      <c r="C3" s="1" t="s">
        <v>9</v>
      </c>
      <c r="D3" s="1" t="s">
        <v>8</v>
      </c>
      <c r="E3" s="1">
        <v>32</v>
      </c>
      <c r="F3" s="1">
        <v>50</v>
      </c>
      <c r="G3" s="1">
        <f>IF(AND(C3="T1",D3="Z"),G2+1,G2)</f>
        <v>0</v>
      </c>
      <c r="H3" s="1">
        <f>IF(AND(C3="T2",D3="Z"),H2+1,H2)</f>
        <v>0</v>
      </c>
      <c r="I3" s="1">
        <f>IF(AND(C3="T3",D3="Z"),I2+1,I2)</f>
        <v>0</v>
      </c>
      <c r="J3" s="1">
        <f>IF(AND(C3="T4",D3="Z"),J2+1,J2)</f>
        <v>1</v>
      </c>
      <c r="K3" s="1">
        <f>IF(AND(C3="T5",D3="Z"),K2+1,K2)</f>
        <v>1</v>
      </c>
      <c r="L3" s="1">
        <f t="shared" ref="L3:L66" si="0">IF(AND(C3="T4",D3="Z"),E3,0)</f>
        <v>0</v>
      </c>
      <c r="M3" s="1">
        <f>A3-A2</f>
        <v>0</v>
      </c>
      <c r="N3" s="1" t="str">
        <f t="shared" ref="N3:N66" si="1">CONCATENATE(YEAR(A3),"-",MONTH(A3))</f>
        <v>2016-1</v>
      </c>
      <c r="O3" s="1">
        <f>IF(D3="W",E3*F3+O2,O2-E3*F3)</f>
        <v>3160</v>
      </c>
      <c r="P3" s="1">
        <f t="shared" ref="P3:P66" si="2">IF(A3&lt;&gt;A4,O3,0)</f>
        <v>0</v>
      </c>
      <c r="AA3" s="3"/>
    </row>
    <row r="4" spans="1:30" x14ac:dyDescent="0.25">
      <c r="A4" s="2">
        <v>42370</v>
      </c>
      <c r="B4" s="1" t="s">
        <v>6</v>
      </c>
      <c r="C4" s="1" t="s">
        <v>10</v>
      </c>
      <c r="D4" s="1" t="s">
        <v>8</v>
      </c>
      <c r="E4" s="1">
        <v>38</v>
      </c>
      <c r="F4" s="1">
        <v>10</v>
      </c>
      <c r="G4" s="1">
        <f t="shared" ref="G4:G67" si="3">IF(AND(C4="T1",D4="Z"),G3+1,G3)</f>
        <v>1</v>
      </c>
      <c r="H4" s="1">
        <f t="shared" ref="H4:H67" si="4">IF(AND(C4="T2",D4="Z"),H3+1,H3)</f>
        <v>0</v>
      </c>
      <c r="I4" s="1">
        <f t="shared" ref="I4:I67" si="5">IF(AND(C4="T3",D4="Z"),I3+1,I3)</f>
        <v>0</v>
      </c>
      <c r="J4" s="1">
        <f t="shared" ref="J4:J67" si="6">IF(AND(C4="T4",D4="Z"),J3+1,J3)</f>
        <v>1</v>
      </c>
      <c r="K4" s="1">
        <f t="shared" ref="K4:K67" si="7">IF(AND(C4="T5",D4="Z"),K3+1,K3)</f>
        <v>1</v>
      </c>
      <c r="L4" s="1">
        <f t="shared" si="0"/>
        <v>0</v>
      </c>
      <c r="M4" s="1">
        <f t="shared" ref="M4:M67" si="8">A4-A3</f>
        <v>0</v>
      </c>
      <c r="N4" s="1" t="str">
        <f t="shared" si="1"/>
        <v>2016-1</v>
      </c>
      <c r="O4" s="1">
        <f t="shared" ref="O4:O67" si="9">IF(D4="W",E4*F4+O3,O3-E4*F4)</f>
        <v>2780</v>
      </c>
      <c r="P4" s="1">
        <f t="shared" si="2"/>
        <v>0</v>
      </c>
      <c r="AA4" s="3" t="s">
        <v>28</v>
      </c>
      <c r="AB4" s="1" t="s">
        <v>29</v>
      </c>
      <c r="AC4" s="1" t="s">
        <v>7</v>
      </c>
    </row>
    <row r="5" spans="1:30" x14ac:dyDescent="0.25">
      <c r="A5" s="2">
        <v>42370</v>
      </c>
      <c r="B5" s="1" t="s">
        <v>6</v>
      </c>
      <c r="C5" s="1" t="s">
        <v>11</v>
      </c>
      <c r="D5" s="1" t="s">
        <v>8</v>
      </c>
      <c r="E5" s="1">
        <v>33</v>
      </c>
      <c r="F5" s="1">
        <v>30</v>
      </c>
      <c r="G5" s="1">
        <f t="shared" si="3"/>
        <v>1</v>
      </c>
      <c r="H5" s="1">
        <f t="shared" si="4"/>
        <v>1</v>
      </c>
      <c r="I5" s="1">
        <f t="shared" si="5"/>
        <v>0</v>
      </c>
      <c r="J5" s="1">
        <f t="shared" si="6"/>
        <v>1</v>
      </c>
      <c r="K5" s="1">
        <f t="shared" si="7"/>
        <v>1</v>
      </c>
      <c r="L5" s="1">
        <f t="shared" si="0"/>
        <v>0</v>
      </c>
      <c r="M5" s="1">
        <f t="shared" si="8"/>
        <v>0</v>
      </c>
      <c r="N5" s="1" t="str">
        <f t="shared" si="1"/>
        <v>2016-1</v>
      </c>
      <c r="O5" s="1">
        <f t="shared" si="9"/>
        <v>1790</v>
      </c>
      <c r="P5" s="1">
        <f t="shared" si="2"/>
        <v>0</v>
      </c>
      <c r="AA5" s="3"/>
      <c r="AB5" s="1" t="s">
        <v>31</v>
      </c>
      <c r="AC5" s="1">
        <f>SUM(L2:L203)</f>
        <v>905</v>
      </c>
    </row>
    <row r="6" spans="1:30" x14ac:dyDescent="0.25">
      <c r="A6" s="2">
        <v>42370</v>
      </c>
      <c r="B6" s="1" t="s">
        <v>6</v>
      </c>
      <c r="C6" s="1" t="s">
        <v>12</v>
      </c>
      <c r="D6" s="1" t="s">
        <v>8</v>
      </c>
      <c r="E6" s="1">
        <v>43</v>
      </c>
      <c r="F6" s="1">
        <v>25</v>
      </c>
      <c r="G6" s="1">
        <f t="shared" si="3"/>
        <v>1</v>
      </c>
      <c r="H6" s="1">
        <f t="shared" si="4"/>
        <v>1</v>
      </c>
      <c r="I6" s="1">
        <f t="shared" si="5"/>
        <v>1</v>
      </c>
      <c r="J6" s="1">
        <f t="shared" si="6"/>
        <v>1</v>
      </c>
      <c r="K6" s="1">
        <f t="shared" si="7"/>
        <v>1</v>
      </c>
      <c r="L6" s="1">
        <f t="shared" si="0"/>
        <v>0</v>
      </c>
      <c r="M6" s="1">
        <f t="shared" si="8"/>
        <v>0</v>
      </c>
      <c r="N6" s="1" t="str">
        <f t="shared" si="1"/>
        <v>2016-1</v>
      </c>
      <c r="O6" s="1">
        <f t="shared" si="9"/>
        <v>715</v>
      </c>
      <c r="P6" s="1">
        <f t="shared" si="2"/>
        <v>715</v>
      </c>
      <c r="AA6" s="3" t="s">
        <v>32</v>
      </c>
      <c r="AB6" s="1">
        <f>COUNTIF(M2:M203,"&gt;21")</f>
        <v>22</v>
      </c>
    </row>
    <row r="7" spans="1:30" x14ac:dyDescent="0.25">
      <c r="A7" s="2">
        <v>42385</v>
      </c>
      <c r="B7" s="1" t="s">
        <v>13</v>
      </c>
      <c r="C7" s="1" t="s">
        <v>9</v>
      </c>
      <c r="D7" s="1" t="s">
        <v>14</v>
      </c>
      <c r="E7" s="1">
        <v>32</v>
      </c>
      <c r="F7" s="1">
        <v>58</v>
      </c>
      <c r="G7" s="1">
        <f t="shared" si="3"/>
        <v>1</v>
      </c>
      <c r="H7" s="1">
        <f t="shared" si="4"/>
        <v>1</v>
      </c>
      <c r="I7" s="1">
        <f t="shared" si="5"/>
        <v>1</v>
      </c>
      <c r="J7" s="1">
        <f t="shared" si="6"/>
        <v>1</v>
      </c>
      <c r="K7" s="1">
        <f t="shared" si="7"/>
        <v>1</v>
      </c>
      <c r="L7" s="1">
        <f t="shared" si="0"/>
        <v>0</v>
      </c>
      <c r="M7" s="1">
        <f t="shared" si="8"/>
        <v>15</v>
      </c>
      <c r="N7" s="1" t="str">
        <f t="shared" si="1"/>
        <v>2016-1</v>
      </c>
      <c r="O7" s="1">
        <f t="shared" si="9"/>
        <v>2571</v>
      </c>
      <c r="P7" s="1">
        <f t="shared" si="2"/>
        <v>0</v>
      </c>
      <c r="AA7" s="3" t="s">
        <v>91</v>
      </c>
      <c r="AB7" s="1" t="s">
        <v>92</v>
      </c>
      <c r="AC7" s="1" t="s">
        <v>93</v>
      </c>
      <c r="AD7" s="1">
        <f>O203</f>
        <v>50844</v>
      </c>
    </row>
    <row r="8" spans="1:30" x14ac:dyDescent="0.25">
      <c r="A8" s="2">
        <v>42385</v>
      </c>
      <c r="B8" s="1" t="s">
        <v>13</v>
      </c>
      <c r="C8" s="1" t="s">
        <v>11</v>
      </c>
      <c r="D8" s="1" t="s">
        <v>8</v>
      </c>
      <c r="E8" s="1">
        <v>14</v>
      </c>
      <c r="F8" s="1">
        <v>26</v>
      </c>
      <c r="G8" s="1">
        <f t="shared" si="3"/>
        <v>1</v>
      </c>
      <c r="H8" s="1">
        <f t="shared" si="4"/>
        <v>2</v>
      </c>
      <c r="I8" s="1">
        <f t="shared" si="5"/>
        <v>1</v>
      </c>
      <c r="J8" s="1">
        <f t="shared" si="6"/>
        <v>1</v>
      </c>
      <c r="K8" s="1">
        <f t="shared" si="7"/>
        <v>1</v>
      </c>
      <c r="L8" s="1">
        <f t="shared" si="0"/>
        <v>0</v>
      </c>
      <c r="M8" s="1">
        <f t="shared" si="8"/>
        <v>0</v>
      </c>
      <c r="N8" s="1" t="str">
        <f t="shared" si="1"/>
        <v>2016-1</v>
      </c>
      <c r="O8" s="1">
        <f t="shared" si="9"/>
        <v>2207</v>
      </c>
      <c r="P8" s="1">
        <f t="shared" si="2"/>
        <v>2207</v>
      </c>
      <c r="AA8" s="3"/>
      <c r="AC8" s="1" t="s">
        <v>95</v>
      </c>
      <c r="AD8" s="1">
        <f>MAX(P2:P203)</f>
        <v>55079</v>
      </c>
    </row>
    <row r="9" spans="1:30" x14ac:dyDescent="0.25">
      <c r="A9" s="2">
        <v>42393</v>
      </c>
      <c r="B9" s="1" t="s">
        <v>15</v>
      </c>
      <c r="C9" s="1" t="s">
        <v>9</v>
      </c>
      <c r="D9" s="1" t="s">
        <v>8</v>
      </c>
      <c r="E9" s="1">
        <v>44</v>
      </c>
      <c r="F9" s="1">
        <v>46</v>
      </c>
      <c r="G9" s="1">
        <f t="shared" si="3"/>
        <v>1</v>
      </c>
      <c r="H9" s="1">
        <f t="shared" si="4"/>
        <v>2</v>
      </c>
      <c r="I9" s="1">
        <f t="shared" si="5"/>
        <v>1</v>
      </c>
      <c r="J9" s="1">
        <f t="shared" si="6"/>
        <v>1</v>
      </c>
      <c r="K9" s="1">
        <f t="shared" si="7"/>
        <v>2</v>
      </c>
      <c r="L9" s="1">
        <f t="shared" si="0"/>
        <v>0</v>
      </c>
      <c r="M9" s="1">
        <f t="shared" si="8"/>
        <v>8</v>
      </c>
      <c r="N9" s="1" t="str">
        <f t="shared" si="1"/>
        <v>2016-1</v>
      </c>
      <c r="O9" s="1">
        <f t="shared" si="9"/>
        <v>183</v>
      </c>
      <c r="P9" s="1">
        <f t="shared" si="2"/>
        <v>0</v>
      </c>
      <c r="AA9" s="3"/>
      <c r="AC9" s="1" t="s">
        <v>96</v>
      </c>
      <c r="AD9" s="2">
        <f>A193</f>
        <v>43381</v>
      </c>
    </row>
    <row r="10" spans="1:30" x14ac:dyDescent="0.25">
      <c r="A10" s="2">
        <v>42393</v>
      </c>
      <c r="B10" s="1" t="s">
        <v>15</v>
      </c>
      <c r="C10" s="1" t="s">
        <v>11</v>
      </c>
      <c r="D10" s="1" t="s">
        <v>8</v>
      </c>
      <c r="E10" s="1">
        <v>1</v>
      </c>
      <c r="F10" s="1">
        <v>28</v>
      </c>
      <c r="G10" s="1">
        <f t="shared" si="3"/>
        <v>1</v>
      </c>
      <c r="H10" s="1">
        <f t="shared" si="4"/>
        <v>3</v>
      </c>
      <c r="I10" s="1">
        <f t="shared" si="5"/>
        <v>1</v>
      </c>
      <c r="J10" s="1">
        <f t="shared" si="6"/>
        <v>1</v>
      </c>
      <c r="K10" s="1">
        <f t="shared" si="7"/>
        <v>2</v>
      </c>
      <c r="L10" s="1">
        <f t="shared" si="0"/>
        <v>0</v>
      </c>
      <c r="M10" s="1">
        <f t="shared" si="8"/>
        <v>0</v>
      </c>
      <c r="N10" s="1" t="str">
        <f t="shared" si="1"/>
        <v>2016-1</v>
      </c>
      <c r="O10" s="1">
        <f t="shared" si="9"/>
        <v>155</v>
      </c>
      <c r="P10" s="1">
        <f t="shared" si="2"/>
        <v>0</v>
      </c>
      <c r="AA10" s="3"/>
      <c r="AB10" s="1" t="s">
        <v>94</v>
      </c>
      <c r="AC10" s="1">
        <f>5000-MIN(P2:P203)</f>
        <v>6399</v>
      </c>
    </row>
    <row r="11" spans="1:30" x14ac:dyDescent="0.25">
      <c r="A11" s="2">
        <v>42393</v>
      </c>
      <c r="B11" s="1" t="s">
        <v>15</v>
      </c>
      <c r="C11" s="1" t="s">
        <v>7</v>
      </c>
      <c r="D11" s="1" t="s">
        <v>8</v>
      </c>
      <c r="E11" s="1">
        <v>21</v>
      </c>
      <c r="F11" s="1">
        <v>74</v>
      </c>
      <c r="G11" s="1">
        <f t="shared" si="3"/>
        <v>1</v>
      </c>
      <c r="H11" s="1">
        <f t="shared" si="4"/>
        <v>3</v>
      </c>
      <c r="I11" s="1">
        <f t="shared" si="5"/>
        <v>1</v>
      </c>
      <c r="J11" s="1">
        <f t="shared" si="6"/>
        <v>2</v>
      </c>
      <c r="K11" s="1">
        <f t="shared" si="7"/>
        <v>2</v>
      </c>
      <c r="L11" s="1">
        <f t="shared" si="0"/>
        <v>21</v>
      </c>
      <c r="M11" s="1">
        <f t="shared" si="8"/>
        <v>0</v>
      </c>
      <c r="N11" s="1" t="str">
        <f t="shared" si="1"/>
        <v>2016-1</v>
      </c>
      <c r="O11" s="1">
        <f t="shared" si="9"/>
        <v>-1399</v>
      </c>
      <c r="P11" s="1">
        <f t="shared" si="2"/>
        <v>-1399</v>
      </c>
      <c r="AA11" s="3"/>
    </row>
    <row r="12" spans="1:30" x14ac:dyDescent="0.25">
      <c r="A12" s="2">
        <v>42419</v>
      </c>
      <c r="B12" s="1" t="s">
        <v>16</v>
      </c>
      <c r="C12" s="1" t="s">
        <v>12</v>
      </c>
      <c r="D12" s="1" t="s">
        <v>14</v>
      </c>
      <c r="E12" s="1">
        <v>43</v>
      </c>
      <c r="F12" s="1">
        <v>32</v>
      </c>
      <c r="G12" s="1">
        <f t="shared" si="3"/>
        <v>1</v>
      </c>
      <c r="H12" s="1">
        <f t="shared" si="4"/>
        <v>3</v>
      </c>
      <c r="I12" s="1">
        <f t="shared" si="5"/>
        <v>1</v>
      </c>
      <c r="J12" s="1">
        <f t="shared" si="6"/>
        <v>2</v>
      </c>
      <c r="K12" s="1">
        <f t="shared" si="7"/>
        <v>2</v>
      </c>
      <c r="L12" s="1">
        <f t="shared" si="0"/>
        <v>0</v>
      </c>
      <c r="M12" s="1">
        <f t="shared" si="8"/>
        <v>26</v>
      </c>
      <c r="N12" s="1" t="str">
        <f t="shared" si="1"/>
        <v>2016-2</v>
      </c>
      <c r="O12" s="1">
        <f t="shared" si="9"/>
        <v>-23</v>
      </c>
      <c r="P12" s="1">
        <f t="shared" si="2"/>
        <v>0</v>
      </c>
      <c r="AA12" s="3"/>
    </row>
    <row r="13" spans="1:30" x14ac:dyDescent="0.25">
      <c r="A13" s="2">
        <v>42419</v>
      </c>
      <c r="B13" s="1" t="s">
        <v>16</v>
      </c>
      <c r="C13" s="1" t="s">
        <v>10</v>
      </c>
      <c r="D13" s="1" t="s">
        <v>14</v>
      </c>
      <c r="E13" s="1">
        <v>38</v>
      </c>
      <c r="F13" s="1">
        <v>13</v>
      </c>
      <c r="G13" s="1">
        <f t="shared" si="3"/>
        <v>1</v>
      </c>
      <c r="H13" s="1">
        <f t="shared" si="4"/>
        <v>3</v>
      </c>
      <c r="I13" s="1">
        <f t="shared" si="5"/>
        <v>1</v>
      </c>
      <c r="J13" s="1">
        <f t="shared" si="6"/>
        <v>2</v>
      </c>
      <c r="K13" s="1">
        <f t="shared" si="7"/>
        <v>2</v>
      </c>
      <c r="L13" s="1">
        <f t="shared" si="0"/>
        <v>0</v>
      </c>
      <c r="M13" s="1">
        <f t="shared" si="8"/>
        <v>0</v>
      </c>
      <c r="N13" s="1" t="str">
        <f t="shared" si="1"/>
        <v>2016-2</v>
      </c>
      <c r="O13" s="1">
        <f t="shared" si="9"/>
        <v>471</v>
      </c>
      <c r="P13" s="1">
        <f t="shared" si="2"/>
        <v>0</v>
      </c>
      <c r="AA13" s="3"/>
    </row>
    <row r="14" spans="1:30" x14ac:dyDescent="0.25">
      <c r="A14" s="2">
        <v>42419</v>
      </c>
      <c r="B14" s="1" t="s">
        <v>16</v>
      </c>
      <c r="C14" s="1" t="s">
        <v>7</v>
      </c>
      <c r="D14" s="1" t="s">
        <v>8</v>
      </c>
      <c r="E14" s="1">
        <v>9</v>
      </c>
      <c r="F14" s="1">
        <v>59</v>
      </c>
      <c r="G14" s="1">
        <f t="shared" si="3"/>
        <v>1</v>
      </c>
      <c r="H14" s="1">
        <f t="shared" si="4"/>
        <v>3</v>
      </c>
      <c r="I14" s="1">
        <f t="shared" si="5"/>
        <v>1</v>
      </c>
      <c r="J14" s="1">
        <f t="shared" si="6"/>
        <v>3</v>
      </c>
      <c r="K14" s="1">
        <f t="shared" si="7"/>
        <v>2</v>
      </c>
      <c r="L14" s="1">
        <f t="shared" si="0"/>
        <v>9</v>
      </c>
      <c r="M14" s="1">
        <f t="shared" si="8"/>
        <v>0</v>
      </c>
      <c r="N14" s="1" t="str">
        <f t="shared" si="1"/>
        <v>2016-2</v>
      </c>
      <c r="O14" s="1">
        <f t="shared" si="9"/>
        <v>-60</v>
      </c>
      <c r="P14" s="1">
        <f t="shared" si="2"/>
        <v>0</v>
      </c>
      <c r="AA14" s="3"/>
    </row>
    <row r="15" spans="1:30" x14ac:dyDescent="0.25">
      <c r="A15" s="2">
        <v>42419</v>
      </c>
      <c r="B15" s="1" t="s">
        <v>16</v>
      </c>
      <c r="C15" s="1" t="s">
        <v>9</v>
      </c>
      <c r="D15" s="1" t="s">
        <v>8</v>
      </c>
      <c r="E15" s="1">
        <v>8</v>
      </c>
      <c r="F15" s="1">
        <v>37</v>
      </c>
      <c r="G15" s="1">
        <f t="shared" si="3"/>
        <v>1</v>
      </c>
      <c r="H15" s="1">
        <f t="shared" si="4"/>
        <v>3</v>
      </c>
      <c r="I15" s="1">
        <f t="shared" si="5"/>
        <v>1</v>
      </c>
      <c r="J15" s="1">
        <f t="shared" si="6"/>
        <v>3</v>
      </c>
      <c r="K15" s="1">
        <f t="shared" si="7"/>
        <v>3</v>
      </c>
      <c r="L15" s="1">
        <f t="shared" si="0"/>
        <v>0</v>
      </c>
      <c r="M15" s="1">
        <f t="shared" si="8"/>
        <v>0</v>
      </c>
      <c r="N15" s="1" t="str">
        <f t="shared" si="1"/>
        <v>2016-2</v>
      </c>
      <c r="O15" s="1">
        <f t="shared" si="9"/>
        <v>-356</v>
      </c>
      <c r="P15" s="1">
        <f t="shared" si="2"/>
        <v>-356</v>
      </c>
      <c r="AA15" s="3"/>
    </row>
    <row r="16" spans="1:30" x14ac:dyDescent="0.25">
      <c r="A16" s="2">
        <v>42440</v>
      </c>
      <c r="B16" s="1" t="s">
        <v>17</v>
      </c>
      <c r="C16" s="1" t="s">
        <v>9</v>
      </c>
      <c r="D16" s="1" t="s">
        <v>14</v>
      </c>
      <c r="E16" s="1">
        <v>50</v>
      </c>
      <c r="F16" s="1">
        <v>61</v>
      </c>
      <c r="G16" s="1">
        <f t="shared" si="3"/>
        <v>1</v>
      </c>
      <c r="H16" s="1">
        <f t="shared" si="4"/>
        <v>3</v>
      </c>
      <c r="I16" s="1">
        <f t="shared" si="5"/>
        <v>1</v>
      </c>
      <c r="J16" s="1">
        <f t="shared" si="6"/>
        <v>3</v>
      </c>
      <c r="K16" s="1">
        <f t="shared" si="7"/>
        <v>3</v>
      </c>
      <c r="L16" s="1">
        <f t="shared" si="0"/>
        <v>0</v>
      </c>
      <c r="M16" s="1">
        <f t="shared" si="8"/>
        <v>21</v>
      </c>
      <c r="N16" s="1" t="str">
        <f t="shared" si="1"/>
        <v>2016-3</v>
      </c>
      <c r="O16" s="1">
        <f t="shared" si="9"/>
        <v>2694</v>
      </c>
      <c r="P16" s="1">
        <f t="shared" si="2"/>
        <v>0</v>
      </c>
      <c r="AA16" s="3"/>
    </row>
    <row r="17" spans="1:27" x14ac:dyDescent="0.25">
      <c r="A17" s="2">
        <v>42440</v>
      </c>
      <c r="B17" s="1" t="s">
        <v>17</v>
      </c>
      <c r="C17" s="1" t="s">
        <v>12</v>
      </c>
      <c r="D17" s="1" t="s">
        <v>8</v>
      </c>
      <c r="E17" s="1">
        <v>32</v>
      </c>
      <c r="F17" s="1">
        <v>20</v>
      </c>
      <c r="G17" s="1">
        <f t="shared" si="3"/>
        <v>1</v>
      </c>
      <c r="H17" s="1">
        <f t="shared" si="4"/>
        <v>3</v>
      </c>
      <c r="I17" s="1">
        <f t="shared" si="5"/>
        <v>2</v>
      </c>
      <c r="J17" s="1">
        <f t="shared" si="6"/>
        <v>3</v>
      </c>
      <c r="K17" s="1">
        <f t="shared" si="7"/>
        <v>3</v>
      </c>
      <c r="L17" s="1">
        <f t="shared" si="0"/>
        <v>0</v>
      </c>
      <c r="M17" s="1">
        <f t="shared" si="8"/>
        <v>0</v>
      </c>
      <c r="N17" s="1" t="str">
        <f t="shared" si="1"/>
        <v>2016-3</v>
      </c>
      <c r="O17" s="1">
        <f t="shared" si="9"/>
        <v>2054</v>
      </c>
      <c r="P17" s="1">
        <f t="shared" si="2"/>
        <v>0</v>
      </c>
      <c r="AA17" s="3"/>
    </row>
    <row r="18" spans="1:27" x14ac:dyDescent="0.25">
      <c r="A18" s="2">
        <v>42440</v>
      </c>
      <c r="B18" s="1" t="s">
        <v>17</v>
      </c>
      <c r="C18" s="1" t="s">
        <v>10</v>
      </c>
      <c r="D18" s="1" t="s">
        <v>8</v>
      </c>
      <c r="E18" s="1">
        <v>7</v>
      </c>
      <c r="F18" s="1">
        <v>8</v>
      </c>
      <c r="G18" s="1">
        <f t="shared" si="3"/>
        <v>2</v>
      </c>
      <c r="H18" s="1">
        <f t="shared" si="4"/>
        <v>3</v>
      </c>
      <c r="I18" s="1">
        <f t="shared" si="5"/>
        <v>2</v>
      </c>
      <c r="J18" s="1">
        <f t="shared" si="6"/>
        <v>3</v>
      </c>
      <c r="K18" s="1">
        <f t="shared" si="7"/>
        <v>3</v>
      </c>
      <c r="L18" s="1">
        <f t="shared" si="0"/>
        <v>0</v>
      </c>
      <c r="M18" s="1">
        <f t="shared" si="8"/>
        <v>0</v>
      </c>
      <c r="N18" s="1" t="str">
        <f t="shared" si="1"/>
        <v>2016-3</v>
      </c>
      <c r="O18" s="1">
        <f t="shared" si="9"/>
        <v>1998</v>
      </c>
      <c r="P18" s="1">
        <f t="shared" si="2"/>
        <v>0</v>
      </c>
      <c r="AA18" s="3"/>
    </row>
    <row r="19" spans="1:27" x14ac:dyDescent="0.25">
      <c r="A19" s="2">
        <v>42440</v>
      </c>
      <c r="B19" s="1" t="s">
        <v>17</v>
      </c>
      <c r="C19" s="1" t="s">
        <v>11</v>
      </c>
      <c r="D19" s="1" t="s">
        <v>8</v>
      </c>
      <c r="E19" s="1">
        <v>10</v>
      </c>
      <c r="F19" s="1">
        <v>24</v>
      </c>
      <c r="G19" s="1">
        <f t="shared" si="3"/>
        <v>2</v>
      </c>
      <c r="H19" s="1">
        <f t="shared" si="4"/>
        <v>4</v>
      </c>
      <c r="I19" s="1">
        <f t="shared" si="5"/>
        <v>2</v>
      </c>
      <c r="J19" s="1">
        <f t="shared" si="6"/>
        <v>3</v>
      </c>
      <c r="K19" s="1">
        <f t="shared" si="7"/>
        <v>3</v>
      </c>
      <c r="L19" s="1">
        <f t="shared" si="0"/>
        <v>0</v>
      </c>
      <c r="M19" s="1">
        <f t="shared" si="8"/>
        <v>0</v>
      </c>
      <c r="N19" s="1" t="str">
        <f t="shared" si="1"/>
        <v>2016-3</v>
      </c>
      <c r="O19" s="1">
        <f t="shared" si="9"/>
        <v>1758</v>
      </c>
      <c r="P19" s="1">
        <f t="shared" si="2"/>
        <v>1758</v>
      </c>
      <c r="AA19" s="3"/>
    </row>
    <row r="20" spans="1:27" x14ac:dyDescent="0.25">
      <c r="A20" s="2">
        <v>42464</v>
      </c>
      <c r="B20" s="1" t="s">
        <v>18</v>
      </c>
      <c r="C20" s="1" t="s">
        <v>10</v>
      </c>
      <c r="D20" s="1" t="s">
        <v>14</v>
      </c>
      <c r="E20" s="1">
        <v>7</v>
      </c>
      <c r="F20" s="1">
        <v>12</v>
      </c>
      <c r="G20" s="1">
        <f t="shared" si="3"/>
        <v>2</v>
      </c>
      <c r="H20" s="1">
        <f t="shared" si="4"/>
        <v>4</v>
      </c>
      <c r="I20" s="1">
        <f t="shared" si="5"/>
        <v>2</v>
      </c>
      <c r="J20" s="1">
        <f t="shared" si="6"/>
        <v>3</v>
      </c>
      <c r="K20" s="1">
        <f t="shared" si="7"/>
        <v>3</v>
      </c>
      <c r="L20" s="1">
        <f t="shared" si="0"/>
        <v>0</v>
      </c>
      <c r="M20" s="1">
        <f t="shared" si="8"/>
        <v>24</v>
      </c>
      <c r="N20" s="1" t="str">
        <f t="shared" si="1"/>
        <v>2016-4</v>
      </c>
      <c r="O20" s="1">
        <f t="shared" si="9"/>
        <v>1842</v>
      </c>
      <c r="P20" s="1">
        <f t="shared" si="2"/>
        <v>0</v>
      </c>
      <c r="AA20" s="3"/>
    </row>
    <row r="21" spans="1:27" x14ac:dyDescent="0.25">
      <c r="A21" s="2">
        <v>42464</v>
      </c>
      <c r="B21" s="1" t="s">
        <v>18</v>
      </c>
      <c r="C21" s="1" t="s">
        <v>12</v>
      </c>
      <c r="D21" s="1" t="s">
        <v>8</v>
      </c>
      <c r="E21" s="1">
        <v>25</v>
      </c>
      <c r="F21" s="1">
        <v>19</v>
      </c>
      <c r="G21" s="1">
        <f t="shared" si="3"/>
        <v>2</v>
      </c>
      <c r="H21" s="1">
        <f t="shared" si="4"/>
        <v>4</v>
      </c>
      <c r="I21" s="1">
        <f t="shared" si="5"/>
        <v>3</v>
      </c>
      <c r="J21" s="1">
        <f t="shared" si="6"/>
        <v>3</v>
      </c>
      <c r="K21" s="1">
        <f t="shared" si="7"/>
        <v>3</v>
      </c>
      <c r="L21" s="1">
        <f t="shared" si="0"/>
        <v>0</v>
      </c>
      <c r="M21" s="1">
        <f t="shared" si="8"/>
        <v>0</v>
      </c>
      <c r="N21" s="1" t="str">
        <f t="shared" si="1"/>
        <v>2016-4</v>
      </c>
      <c r="O21" s="1">
        <f t="shared" si="9"/>
        <v>1367</v>
      </c>
      <c r="P21" s="1">
        <f t="shared" si="2"/>
        <v>0</v>
      </c>
      <c r="AA21" s="3"/>
    </row>
    <row r="22" spans="1:27" x14ac:dyDescent="0.25">
      <c r="A22" s="2">
        <v>42464</v>
      </c>
      <c r="B22" s="1" t="s">
        <v>18</v>
      </c>
      <c r="C22" s="1" t="s">
        <v>9</v>
      </c>
      <c r="D22" s="1" t="s">
        <v>8</v>
      </c>
      <c r="E22" s="1">
        <v>33</v>
      </c>
      <c r="F22" s="1">
        <v>38</v>
      </c>
      <c r="G22" s="1">
        <f t="shared" si="3"/>
        <v>2</v>
      </c>
      <c r="H22" s="1">
        <f t="shared" si="4"/>
        <v>4</v>
      </c>
      <c r="I22" s="1">
        <f t="shared" si="5"/>
        <v>3</v>
      </c>
      <c r="J22" s="1">
        <f t="shared" si="6"/>
        <v>3</v>
      </c>
      <c r="K22" s="1">
        <f t="shared" si="7"/>
        <v>4</v>
      </c>
      <c r="L22" s="1">
        <f t="shared" si="0"/>
        <v>0</v>
      </c>
      <c r="M22" s="1">
        <f t="shared" si="8"/>
        <v>0</v>
      </c>
      <c r="N22" s="1" t="str">
        <f t="shared" si="1"/>
        <v>2016-4</v>
      </c>
      <c r="O22" s="1">
        <f t="shared" si="9"/>
        <v>113</v>
      </c>
      <c r="P22" s="1">
        <f t="shared" si="2"/>
        <v>113</v>
      </c>
      <c r="AA22" s="3"/>
    </row>
    <row r="23" spans="1:27" x14ac:dyDescent="0.25">
      <c r="A23" s="2">
        <v>42482</v>
      </c>
      <c r="B23" s="1" t="s">
        <v>19</v>
      </c>
      <c r="C23" s="1" t="s">
        <v>11</v>
      </c>
      <c r="D23" s="1" t="s">
        <v>14</v>
      </c>
      <c r="E23" s="1">
        <v>36</v>
      </c>
      <c r="F23" s="1">
        <v>35</v>
      </c>
      <c r="G23" s="1">
        <f t="shared" si="3"/>
        <v>2</v>
      </c>
      <c r="H23" s="1">
        <f t="shared" si="4"/>
        <v>4</v>
      </c>
      <c r="I23" s="1">
        <f t="shared" si="5"/>
        <v>3</v>
      </c>
      <c r="J23" s="1">
        <f t="shared" si="6"/>
        <v>3</v>
      </c>
      <c r="K23" s="1">
        <f t="shared" si="7"/>
        <v>4</v>
      </c>
      <c r="L23" s="1">
        <f t="shared" si="0"/>
        <v>0</v>
      </c>
      <c r="M23" s="1">
        <f t="shared" si="8"/>
        <v>18</v>
      </c>
      <c r="N23" s="1" t="str">
        <f t="shared" si="1"/>
        <v>2016-4</v>
      </c>
      <c r="O23" s="1">
        <f t="shared" si="9"/>
        <v>1373</v>
      </c>
      <c r="P23" s="1">
        <f t="shared" si="2"/>
        <v>0</v>
      </c>
      <c r="AA23" s="3"/>
    </row>
    <row r="24" spans="1:27" x14ac:dyDescent="0.25">
      <c r="A24" s="2">
        <v>42482</v>
      </c>
      <c r="B24" s="1" t="s">
        <v>19</v>
      </c>
      <c r="C24" s="1" t="s">
        <v>7</v>
      </c>
      <c r="D24" s="1" t="s">
        <v>8</v>
      </c>
      <c r="E24" s="1">
        <v>5</v>
      </c>
      <c r="F24" s="1">
        <v>66</v>
      </c>
      <c r="G24" s="1">
        <f t="shared" si="3"/>
        <v>2</v>
      </c>
      <c r="H24" s="1">
        <f t="shared" si="4"/>
        <v>4</v>
      </c>
      <c r="I24" s="1">
        <f t="shared" si="5"/>
        <v>3</v>
      </c>
      <c r="J24" s="1">
        <f t="shared" si="6"/>
        <v>4</v>
      </c>
      <c r="K24" s="1">
        <f t="shared" si="7"/>
        <v>4</v>
      </c>
      <c r="L24" s="1">
        <f t="shared" si="0"/>
        <v>5</v>
      </c>
      <c r="M24" s="1">
        <f t="shared" si="8"/>
        <v>0</v>
      </c>
      <c r="N24" s="1" t="str">
        <f t="shared" si="1"/>
        <v>2016-4</v>
      </c>
      <c r="O24" s="1">
        <f t="shared" si="9"/>
        <v>1043</v>
      </c>
      <c r="P24" s="1">
        <f t="shared" si="2"/>
        <v>0</v>
      </c>
      <c r="AA24" s="3"/>
    </row>
    <row r="25" spans="1:27" x14ac:dyDescent="0.25">
      <c r="A25" s="2">
        <v>42482</v>
      </c>
      <c r="B25" s="1" t="s">
        <v>19</v>
      </c>
      <c r="C25" s="1" t="s">
        <v>9</v>
      </c>
      <c r="D25" s="1" t="s">
        <v>8</v>
      </c>
      <c r="E25" s="1">
        <v>35</v>
      </c>
      <c r="F25" s="1">
        <v>41</v>
      </c>
      <c r="G25" s="1">
        <f t="shared" si="3"/>
        <v>2</v>
      </c>
      <c r="H25" s="1">
        <f t="shared" si="4"/>
        <v>4</v>
      </c>
      <c r="I25" s="1">
        <f t="shared" si="5"/>
        <v>3</v>
      </c>
      <c r="J25" s="1">
        <f t="shared" si="6"/>
        <v>4</v>
      </c>
      <c r="K25" s="1">
        <f t="shared" si="7"/>
        <v>5</v>
      </c>
      <c r="L25" s="1">
        <f t="shared" si="0"/>
        <v>0</v>
      </c>
      <c r="M25" s="1">
        <f t="shared" si="8"/>
        <v>0</v>
      </c>
      <c r="N25" s="1" t="str">
        <f t="shared" si="1"/>
        <v>2016-4</v>
      </c>
      <c r="O25" s="1">
        <f t="shared" si="9"/>
        <v>-392</v>
      </c>
      <c r="P25" s="1">
        <f t="shared" si="2"/>
        <v>-392</v>
      </c>
      <c r="AA25" s="3"/>
    </row>
    <row r="26" spans="1:27" x14ac:dyDescent="0.25">
      <c r="A26" s="2">
        <v>42504</v>
      </c>
      <c r="B26" s="1" t="s">
        <v>20</v>
      </c>
      <c r="C26" s="1" t="s">
        <v>7</v>
      </c>
      <c r="D26" s="1" t="s">
        <v>14</v>
      </c>
      <c r="E26" s="1">
        <v>38</v>
      </c>
      <c r="F26" s="1">
        <v>98</v>
      </c>
      <c r="G26" s="1">
        <f t="shared" si="3"/>
        <v>2</v>
      </c>
      <c r="H26" s="1">
        <f t="shared" si="4"/>
        <v>4</v>
      </c>
      <c r="I26" s="1">
        <f t="shared" si="5"/>
        <v>3</v>
      </c>
      <c r="J26" s="1">
        <f t="shared" si="6"/>
        <v>4</v>
      </c>
      <c r="K26" s="1">
        <f t="shared" si="7"/>
        <v>5</v>
      </c>
      <c r="L26" s="1">
        <f t="shared" si="0"/>
        <v>0</v>
      </c>
      <c r="M26" s="1">
        <f t="shared" si="8"/>
        <v>22</v>
      </c>
      <c r="N26" s="1" t="str">
        <f t="shared" si="1"/>
        <v>2016-5</v>
      </c>
      <c r="O26" s="1">
        <f t="shared" si="9"/>
        <v>3332</v>
      </c>
      <c r="P26" s="1">
        <f t="shared" si="2"/>
        <v>0</v>
      </c>
      <c r="AA26" s="3"/>
    </row>
    <row r="27" spans="1:27" x14ac:dyDescent="0.25">
      <c r="A27" s="2">
        <v>42504</v>
      </c>
      <c r="B27" s="1" t="s">
        <v>20</v>
      </c>
      <c r="C27" s="1" t="s">
        <v>11</v>
      </c>
      <c r="D27" s="1" t="s">
        <v>8</v>
      </c>
      <c r="E27" s="1">
        <v>10</v>
      </c>
      <c r="F27" s="1">
        <v>23</v>
      </c>
      <c r="G27" s="1">
        <f t="shared" si="3"/>
        <v>2</v>
      </c>
      <c r="H27" s="1">
        <f t="shared" si="4"/>
        <v>5</v>
      </c>
      <c r="I27" s="1">
        <f t="shared" si="5"/>
        <v>3</v>
      </c>
      <c r="J27" s="1">
        <f t="shared" si="6"/>
        <v>4</v>
      </c>
      <c r="K27" s="1">
        <f t="shared" si="7"/>
        <v>5</v>
      </c>
      <c r="L27" s="1">
        <f t="shared" si="0"/>
        <v>0</v>
      </c>
      <c r="M27" s="1">
        <f t="shared" si="8"/>
        <v>0</v>
      </c>
      <c r="N27" s="1" t="str">
        <f t="shared" si="1"/>
        <v>2016-5</v>
      </c>
      <c r="O27" s="1">
        <f t="shared" si="9"/>
        <v>3102</v>
      </c>
      <c r="P27" s="1">
        <f t="shared" si="2"/>
        <v>3102</v>
      </c>
      <c r="AA27" s="3"/>
    </row>
    <row r="28" spans="1:27" x14ac:dyDescent="0.25">
      <c r="A28" s="2">
        <v>42529</v>
      </c>
      <c r="B28" s="1" t="s">
        <v>21</v>
      </c>
      <c r="C28" s="1" t="s">
        <v>11</v>
      </c>
      <c r="D28" s="1" t="s">
        <v>14</v>
      </c>
      <c r="E28" s="1">
        <v>4</v>
      </c>
      <c r="F28" s="1">
        <v>38</v>
      </c>
      <c r="G28" s="1">
        <f t="shared" si="3"/>
        <v>2</v>
      </c>
      <c r="H28" s="1">
        <f t="shared" si="4"/>
        <v>5</v>
      </c>
      <c r="I28" s="1">
        <f t="shared" si="5"/>
        <v>3</v>
      </c>
      <c r="J28" s="1">
        <f t="shared" si="6"/>
        <v>4</v>
      </c>
      <c r="K28" s="1">
        <f t="shared" si="7"/>
        <v>5</v>
      </c>
      <c r="L28" s="1">
        <f t="shared" si="0"/>
        <v>0</v>
      </c>
      <c r="M28" s="1">
        <f t="shared" si="8"/>
        <v>25</v>
      </c>
      <c r="N28" s="1" t="str">
        <f t="shared" si="1"/>
        <v>2016-6</v>
      </c>
      <c r="O28" s="1">
        <f t="shared" si="9"/>
        <v>3254</v>
      </c>
      <c r="P28" s="1">
        <f t="shared" si="2"/>
        <v>0</v>
      </c>
      <c r="AA28" s="3"/>
    </row>
    <row r="29" spans="1:27" x14ac:dyDescent="0.25">
      <c r="A29" s="2">
        <v>42529</v>
      </c>
      <c r="B29" s="1" t="s">
        <v>21</v>
      </c>
      <c r="C29" s="1" t="s">
        <v>7</v>
      </c>
      <c r="D29" s="1" t="s">
        <v>8</v>
      </c>
      <c r="E29" s="1">
        <v>42</v>
      </c>
      <c r="F29" s="1">
        <v>60</v>
      </c>
      <c r="G29" s="1">
        <f t="shared" si="3"/>
        <v>2</v>
      </c>
      <c r="H29" s="1">
        <f t="shared" si="4"/>
        <v>5</v>
      </c>
      <c r="I29" s="1">
        <f t="shared" si="5"/>
        <v>3</v>
      </c>
      <c r="J29" s="1">
        <f t="shared" si="6"/>
        <v>5</v>
      </c>
      <c r="K29" s="1">
        <f t="shared" si="7"/>
        <v>5</v>
      </c>
      <c r="L29" s="1">
        <f t="shared" si="0"/>
        <v>42</v>
      </c>
      <c r="M29" s="1">
        <f t="shared" si="8"/>
        <v>0</v>
      </c>
      <c r="N29" s="1" t="str">
        <f t="shared" si="1"/>
        <v>2016-6</v>
      </c>
      <c r="O29" s="1">
        <f t="shared" si="9"/>
        <v>734</v>
      </c>
      <c r="P29" s="1">
        <f t="shared" si="2"/>
        <v>0</v>
      </c>
      <c r="AA29" s="3"/>
    </row>
    <row r="30" spans="1:27" x14ac:dyDescent="0.25">
      <c r="A30" s="2">
        <v>42529</v>
      </c>
      <c r="B30" s="1" t="s">
        <v>21</v>
      </c>
      <c r="C30" s="1" t="s">
        <v>10</v>
      </c>
      <c r="D30" s="1" t="s">
        <v>8</v>
      </c>
      <c r="E30" s="1">
        <v>28</v>
      </c>
      <c r="F30" s="1">
        <v>8</v>
      </c>
      <c r="G30" s="1">
        <f t="shared" si="3"/>
        <v>3</v>
      </c>
      <c r="H30" s="1">
        <f t="shared" si="4"/>
        <v>5</v>
      </c>
      <c r="I30" s="1">
        <f t="shared" si="5"/>
        <v>3</v>
      </c>
      <c r="J30" s="1">
        <f t="shared" si="6"/>
        <v>5</v>
      </c>
      <c r="K30" s="1">
        <f t="shared" si="7"/>
        <v>5</v>
      </c>
      <c r="L30" s="1">
        <f t="shared" si="0"/>
        <v>0</v>
      </c>
      <c r="M30" s="1">
        <f t="shared" si="8"/>
        <v>0</v>
      </c>
      <c r="N30" s="1" t="str">
        <f t="shared" si="1"/>
        <v>2016-6</v>
      </c>
      <c r="O30" s="1">
        <f t="shared" si="9"/>
        <v>510</v>
      </c>
      <c r="P30" s="1">
        <f t="shared" si="2"/>
        <v>0</v>
      </c>
      <c r="AA30" s="3"/>
    </row>
    <row r="31" spans="1:27" x14ac:dyDescent="0.25">
      <c r="A31" s="2">
        <v>42529</v>
      </c>
      <c r="B31" s="1" t="s">
        <v>21</v>
      </c>
      <c r="C31" s="1" t="s">
        <v>12</v>
      </c>
      <c r="D31" s="1" t="s">
        <v>8</v>
      </c>
      <c r="E31" s="1">
        <v>19</v>
      </c>
      <c r="F31" s="1">
        <v>19</v>
      </c>
      <c r="G31" s="1">
        <f t="shared" si="3"/>
        <v>3</v>
      </c>
      <c r="H31" s="1">
        <f t="shared" si="4"/>
        <v>5</v>
      </c>
      <c r="I31" s="1">
        <f t="shared" si="5"/>
        <v>4</v>
      </c>
      <c r="J31" s="1">
        <f t="shared" si="6"/>
        <v>5</v>
      </c>
      <c r="K31" s="1">
        <f t="shared" si="7"/>
        <v>5</v>
      </c>
      <c r="L31" s="1">
        <f t="shared" si="0"/>
        <v>0</v>
      </c>
      <c r="M31" s="1">
        <f t="shared" si="8"/>
        <v>0</v>
      </c>
      <c r="N31" s="1" t="str">
        <f t="shared" si="1"/>
        <v>2016-6</v>
      </c>
      <c r="O31" s="1">
        <f t="shared" si="9"/>
        <v>149</v>
      </c>
      <c r="P31" s="1">
        <f t="shared" si="2"/>
        <v>149</v>
      </c>
      <c r="AA31" s="3"/>
    </row>
    <row r="32" spans="1:27" x14ac:dyDescent="0.25">
      <c r="A32" s="2">
        <v>42542</v>
      </c>
      <c r="B32" s="1" t="s">
        <v>22</v>
      </c>
      <c r="C32" s="1" t="s">
        <v>12</v>
      </c>
      <c r="D32" s="1" t="s">
        <v>14</v>
      </c>
      <c r="E32" s="1">
        <v>72</v>
      </c>
      <c r="F32" s="1">
        <v>28</v>
      </c>
      <c r="G32" s="1">
        <f t="shared" si="3"/>
        <v>3</v>
      </c>
      <c r="H32" s="1">
        <f t="shared" si="4"/>
        <v>5</v>
      </c>
      <c r="I32" s="1">
        <f t="shared" si="5"/>
        <v>4</v>
      </c>
      <c r="J32" s="1">
        <f t="shared" si="6"/>
        <v>5</v>
      </c>
      <c r="K32" s="1">
        <f t="shared" si="7"/>
        <v>5</v>
      </c>
      <c r="L32" s="1">
        <f t="shared" si="0"/>
        <v>0</v>
      </c>
      <c r="M32" s="1">
        <f t="shared" si="8"/>
        <v>13</v>
      </c>
      <c r="N32" s="1" t="str">
        <f t="shared" si="1"/>
        <v>2016-6</v>
      </c>
      <c r="O32" s="1">
        <f t="shared" si="9"/>
        <v>2165</v>
      </c>
      <c r="P32" s="1">
        <f t="shared" si="2"/>
        <v>0</v>
      </c>
      <c r="AA32" s="3"/>
    </row>
    <row r="33" spans="1:27" x14ac:dyDescent="0.25">
      <c r="A33" s="2">
        <v>42542</v>
      </c>
      <c r="B33" s="1" t="s">
        <v>22</v>
      </c>
      <c r="C33" s="1" t="s">
        <v>7</v>
      </c>
      <c r="D33" s="1" t="s">
        <v>14</v>
      </c>
      <c r="E33" s="1">
        <v>42</v>
      </c>
      <c r="F33" s="1">
        <v>90</v>
      </c>
      <c r="G33" s="1">
        <f t="shared" si="3"/>
        <v>3</v>
      </c>
      <c r="H33" s="1">
        <f t="shared" si="4"/>
        <v>5</v>
      </c>
      <c r="I33" s="1">
        <f t="shared" si="5"/>
        <v>4</v>
      </c>
      <c r="J33" s="1">
        <f t="shared" si="6"/>
        <v>5</v>
      </c>
      <c r="K33" s="1">
        <f t="shared" si="7"/>
        <v>5</v>
      </c>
      <c r="L33" s="1">
        <f t="shared" si="0"/>
        <v>0</v>
      </c>
      <c r="M33" s="1">
        <f t="shared" si="8"/>
        <v>0</v>
      </c>
      <c r="N33" s="1" t="str">
        <f t="shared" si="1"/>
        <v>2016-6</v>
      </c>
      <c r="O33" s="1">
        <f t="shared" si="9"/>
        <v>5945</v>
      </c>
      <c r="P33" s="1">
        <f t="shared" si="2"/>
        <v>0</v>
      </c>
      <c r="AA33" s="3"/>
    </row>
    <row r="34" spans="1:27" x14ac:dyDescent="0.25">
      <c r="A34" s="2">
        <v>42542</v>
      </c>
      <c r="B34" s="1" t="s">
        <v>22</v>
      </c>
      <c r="C34" s="1" t="s">
        <v>9</v>
      </c>
      <c r="D34" s="1" t="s">
        <v>8</v>
      </c>
      <c r="E34" s="1">
        <v>42</v>
      </c>
      <c r="F34" s="1">
        <v>44</v>
      </c>
      <c r="G34" s="1">
        <f t="shared" si="3"/>
        <v>3</v>
      </c>
      <c r="H34" s="1">
        <f t="shared" si="4"/>
        <v>5</v>
      </c>
      <c r="I34" s="1">
        <f t="shared" si="5"/>
        <v>4</v>
      </c>
      <c r="J34" s="1">
        <f t="shared" si="6"/>
        <v>5</v>
      </c>
      <c r="K34" s="1">
        <f t="shared" si="7"/>
        <v>6</v>
      </c>
      <c r="L34" s="1">
        <f t="shared" si="0"/>
        <v>0</v>
      </c>
      <c r="M34" s="1">
        <f t="shared" si="8"/>
        <v>0</v>
      </c>
      <c r="N34" s="1" t="str">
        <f t="shared" si="1"/>
        <v>2016-6</v>
      </c>
      <c r="O34" s="1">
        <f t="shared" si="9"/>
        <v>4097</v>
      </c>
      <c r="P34" s="1">
        <f t="shared" si="2"/>
        <v>0</v>
      </c>
      <c r="AA34" s="3"/>
    </row>
    <row r="35" spans="1:27" x14ac:dyDescent="0.25">
      <c r="A35" s="2">
        <v>42542</v>
      </c>
      <c r="B35" s="1" t="s">
        <v>22</v>
      </c>
      <c r="C35" s="1" t="s">
        <v>11</v>
      </c>
      <c r="D35" s="1" t="s">
        <v>8</v>
      </c>
      <c r="E35" s="1">
        <v>33</v>
      </c>
      <c r="F35" s="1">
        <v>26</v>
      </c>
      <c r="G35" s="1">
        <f t="shared" si="3"/>
        <v>3</v>
      </c>
      <c r="H35" s="1">
        <f t="shared" si="4"/>
        <v>6</v>
      </c>
      <c r="I35" s="1">
        <f t="shared" si="5"/>
        <v>4</v>
      </c>
      <c r="J35" s="1">
        <f t="shared" si="6"/>
        <v>5</v>
      </c>
      <c r="K35" s="1">
        <f t="shared" si="7"/>
        <v>6</v>
      </c>
      <c r="L35" s="1">
        <f t="shared" si="0"/>
        <v>0</v>
      </c>
      <c r="M35" s="1">
        <f t="shared" si="8"/>
        <v>0</v>
      </c>
      <c r="N35" s="1" t="str">
        <f t="shared" si="1"/>
        <v>2016-6</v>
      </c>
      <c r="O35" s="1">
        <f t="shared" si="9"/>
        <v>3239</v>
      </c>
      <c r="P35" s="1">
        <f t="shared" si="2"/>
        <v>0</v>
      </c>
      <c r="AA35" s="3"/>
    </row>
    <row r="36" spans="1:27" x14ac:dyDescent="0.25">
      <c r="A36" s="2">
        <v>42542</v>
      </c>
      <c r="B36" s="1" t="s">
        <v>22</v>
      </c>
      <c r="C36" s="1" t="s">
        <v>10</v>
      </c>
      <c r="D36" s="1" t="s">
        <v>8</v>
      </c>
      <c r="E36" s="1">
        <v>9</v>
      </c>
      <c r="F36" s="1">
        <v>9</v>
      </c>
      <c r="G36" s="1">
        <f t="shared" si="3"/>
        <v>4</v>
      </c>
      <c r="H36" s="1">
        <f t="shared" si="4"/>
        <v>6</v>
      </c>
      <c r="I36" s="1">
        <f t="shared" si="5"/>
        <v>4</v>
      </c>
      <c r="J36" s="1">
        <f t="shared" si="6"/>
        <v>5</v>
      </c>
      <c r="K36" s="1">
        <f t="shared" si="7"/>
        <v>6</v>
      </c>
      <c r="L36" s="1">
        <f t="shared" si="0"/>
        <v>0</v>
      </c>
      <c r="M36" s="1">
        <f t="shared" si="8"/>
        <v>0</v>
      </c>
      <c r="N36" s="1" t="str">
        <f t="shared" si="1"/>
        <v>2016-6</v>
      </c>
      <c r="O36" s="1">
        <f t="shared" si="9"/>
        <v>3158</v>
      </c>
      <c r="P36" s="1">
        <f t="shared" si="2"/>
        <v>3158</v>
      </c>
      <c r="AA36" s="3"/>
    </row>
    <row r="37" spans="1:27" x14ac:dyDescent="0.25">
      <c r="A37" s="2">
        <v>42559</v>
      </c>
      <c r="B37" s="1" t="s">
        <v>6</v>
      </c>
      <c r="C37" s="1" t="s">
        <v>12</v>
      </c>
      <c r="D37" s="1" t="s">
        <v>14</v>
      </c>
      <c r="E37" s="1">
        <v>4</v>
      </c>
      <c r="F37" s="1">
        <v>29</v>
      </c>
      <c r="G37" s="1">
        <f t="shared" si="3"/>
        <v>4</v>
      </c>
      <c r="H37" s="1">
        <f t="shared" si="4"/>
        <v>6</v>
      </c>
      <c r="I37" s="1">
        <f t="shared" si="5"/>
        <v>4</v>
      </c>
      <c r="J37" s="1">
        <f t="shared" si="6"/>
        <v>5</v>
      </c>
      <c r="K37" s="1">
        <f t="shared" si="7"/>
        <v>6</v>
      </c>
      <c r="L37" s="1">
        <f t="shared" si="0"/>
        <v>0</v>
      </c>
      <c r="M37" s="1">
        <f t="shared" si="8"/>
        <v>17</v>
      </c>
      <c r="N37" s="1" t="str">
        <f t="shared" si="1"/>
        <v>2016-7</v>
      </c>
      <c r="O37" s="1">
        <f t="shared" si="9"/>
        <v>3274</v>
      </c>
      <c r="P37" s="1">
        <f t="shared" si="2"/>
        <v>0</v>
      </c>
      <c r="AA37" s="3"/>
    </row>
    <row r="38" spans="1:27" x14ac:dyDescent="0.25">
      <c r="A38" s="2">
        <v>42559</v>
      </c>
      <c r="B38" s="1" t="s">
        <v>6</v>
      </c>
      <c r="C38" s="1" t="s">
        <v>10</v>
      </c>
      <c r="D38" s="1" t="s">
        <v>14</v>
      </c>
      <c r="E38" s="1">
        <v>37</v>
      </c>
      <c r="F38" s="1">
        <v>12</v>
      </c>
      <c r="G38" s="1">
        <f t="shared" si="3"/>
        <v>4</v>
      </c>
      <c r="H38" s="1">
        <f t="shared" si="4"/>
        <v>6</v>
      </c>
      <c r="I38" s="1">
        <f t="shared" si="5"/>
        <v>4</v>
      </c>
      <c r="J38" s="1">
        <f t="shared" si="6"/>
        <v>5</v>
      </c>
      <c r="K38" s="1">
        <f t="shared" si="7"/>
        <v>6</v>
      </c>
      <c r="L38" s="1">
        <f t="shared" si="0"/>
        <v>0</v>
      </c>
      <c r="M38" s="1">
        <f t="shared" si="8"/>
        <v>0</v>
      </c>
      <c r="N38" s="1" t="str">
        <f t="shared" si="1"/>
        <v>2016-7</v>
      </c>
      <c r="O38" s="1">
        <f t="shared" si="9"/>
        <v>3718</v>
      </c>
      <c r="P38" s="1">
        <f t="shared" si="2"/>
        <v>0</v>
      </c>
      <c r="AA38" s="3"/>
    </row>
    <row r="39" spans="1:27" x14ac:dyDescent="0.25">
      <c r="A39" s="2">
        <v>42559</v>
      </c>
      <c r="B39" s="1" t="s">
        <v>6</v>
      </c>
      <c r="C39" s="1" t="s">
        <v>9</v>
      </c>
      <c r="D39" s="1" t="s">
        <v>8</v>
      </c>
      <c r="E39" s="1">
        <v>35</v>
      </c>
      <c r="F39" s="1">
        <v>42</v>
      </c>
      <c r="G39" s="1">
        <f t="shared" si="3"/>
        <v>4</v>
      </c>
      <c r="H39" s="1">
        <f t="shared" si="4"/>
        <v>6</v>
      </c>
      <c r="I39" s="1">
        <f t="shared" si="5"/>
        <v>4</v>
      </c>
      <c r="J39" s="1">
        <f t="shared" si="6"/>
        <v>5</v>
      </c>
      <c r="K39" s="1">
        <f t="shared" si="7"/>
        <v>7</v>
      </c>
      <c r="L39" s="1">
        <f t="shared" si="0"/>
        <v>0</v>
      </c>
      <c r="M39" s="1">
        <f t="shared" si="8"/>
        <v>0</v>
      </c>
      <c r="N39" s="1" t="str">
        <f t="shared" si="1"/>
        <v>2016-7</v>
      </c>
      <c r="O39" s="1">
        <f t="shared" si="9"/>
        <v>2248</v>
      </c>
      <c r="P39" s="1">
        <f t="shared" si="2"/>
        <v>0</v>
      </c>
      <c r="AA39" s="3"/>
    </row>
    <row r="40" spans="1:27" x14ac:dyDescent="0.25">
      <c r="A40" s="2">
        <v>42559</v>
      </c>
      <c r="B40" s="1" t="s">
        <v>6</v>
      </c>
      <c r="C40" s="1" t="s">
        <v>7</v>
      </c>
      <c r="D40" s="1" t="s">
        <v>8</v>
      </c>
      <c r="E40" s="1">
        <v>32</v>
      </c>
      <c r="F40" s="1">
        <v>66</v>
      </c>
      <c r="G40" s="1">
        <f t="shared" si="3"/>
        <v>4</v>
      </c>
      <c r="H40" s="1">
        <f t="shared" si="4"/>
        <v>6</v>
      </c>
      <c r="I40" s="1">
        <f t="shared" si="5"/>
        <v>4</v>
      </c>
      <c r="J40" s="1">
        <f t="shared" si="6"/>
        <v>6</v>
      </c>
      <c r="K40" s="1">
        <f t="shared" si="7"/>
        <v>7</v>
      </c>
      <c r="L40" s="1">
        <f t="shared" si="0"/>
        <v>32</v>
      </c>
      <c r="M40" s="1">
        <f t="shared" si="8"/>
        <v>0</v>
      </c>
      <c r="N40" s="1" t="str">
        <f t="shared" si="1"/>
        <v>2016-7</v>
      </c>
      <c r="O40" s="1">
        <f t="shared" si="9"/>
        <v>136</v>
      </c>
      <c r="P40" s="1">
        <f t="shared" si="2"/>
        <v>136</v>
      </c>
      <c r="AA40" s="3"/>
    </row>
    <row r="41" spans="1:27" x14ac:dyDescent="0.25">
      <c r="A41" s="2">
        <v>42574</v>
      </c>
      <c r="B41" s="1" t="s">
        <v>13</v>
      </c>
      <c r="C41" s="1" t="s">
        <v>7</v>
      </c>
      <c r="D41" s="1" t="s">
        <v>14</v>
      </c>
      <c r="E41" s="1">
        <v>32</v>
      </c>
      <c r="F41" s="1">
        <v>92</v>
      </c>
      <c r="G41" s="1">
        <f t="shared" si="3"/>
        <v>4</v>
      </c>
      <c r="H41" s="1">
        <f t="shared" si="4"/>
        <v>6</v>
      </c>
      <c r="I41" s="1">
        <f t="shared" si="5"/>
        <v>4</v>
      </c>
      <c r="J41" s="1">
        <f t="shared" si="6"/>
        <v>6</v>
      </c>
      <c r="K41" s="1">
        <f t="shared" si="7"/>
        <v>7</v>
      </c>
      <c r="L41" s="1">
        <f t="shared" si="0"/>
        <v>0</v>
      </c>
      <c r="M41" s="1">
        <f t="shared" si="8"/>
        <v>15</v>
      </c>
      <c r="N41" s="1" t="str">
        <f t="shared" si="1"/>
        <v>2016-7</v>
      </c>
      <c r="O41" s="1">
        <f t="shared" si="9"/>
        <v>3080</v>
      </c>
      <c r="P41" s="1">
        <f t="shared" si="2"/>
        <v>0</v>
      </c>
      <c r="AA41" s="3"/>
    </row>
    <row r="42" spans="1:27" x14ac:dyDescent="0.25">
      <c r="A42" s="2">
        <v>42574</v>
      </c>
      <c r="B42" s="1" t="s">
        <v>13</v>
      </c>
      <c r="C42" s="1" t="s">
        <v>9</v>
      </c>
      <c r="D42" s="1" t="s">
        <v>8</v>
      </c>
      <c r="E42" s="1">
        <v>48</v>
      </c>
      <c r="F42" s="1">
        <v>43</v>
      </c>
      <c r="G42" s="1">
        <f t="shared" si="3"/>
        <v>4</v>
      </c>
      <c r="H42" s="1">
        <f t="shared" si="4"/>
        <v>6</v>
      </c>
      <c r="I42" s="1">
        <f t="shared" si="5"/>
        <v>4</v>
      </c>
      <c r="J42" s="1">
        <f t="shared" si="6"/>
        <v>6</v>
      </c>
      <c r="K42" s="1">
        <f t="shared" si="7"/>
        <v>8</v>
      </c>
      <c r="L42" s="1">
        <f t="shared" si="0"/>
        <v>0</v>
      </c>
      <c r="M42" s="1">
        <f t="shared" si="8"/>
        <v>0</v>
      </c>
      <c r="N42" s="1" t="str">
        <f t="shared" si="1"/>
        <v>2016-7</v>
      </c>
      <c r="O42" s="1">
        <f t="shared" si="9"/>
        <v>1016</v>
      </c>
      <c r="P42" s="1">
        <f t="shared" si="2"/>
        <v>1016</v>
      </c>
      <c r="AA42" s="3"/>
    </row>
    <row r="43" spans="1:27" x14ac:dyDescent="0.25">
      <c r="A43" s="2">
        <v>42593</v>
      </c>
      <c r="B43" s="1" t="s">
        <v>15</v>
      </c>
      <c r="C43" s="1" t="s">
        <v>9</v>
      </c>
      <c r="D43" s="1" t="s">
        <v>14</v>
      </c>
      <c r="E43" s="1">
        <v>191</v>
      </c>
      <c r="F43" s="1">
        <v>60</v>
      </c>
      <c r="G43" s="1">
        <f t="shared" si="3"/>
        <v>4</v>
      </c>
      <c r="H43" s="1">
        <f t="shared" si="4"/>
        <v>6</v>
      </c>
      <c r="I43" s="1">
        <f t="shared" si="5"/>
        <v>4</v>
      </c>
      <c r="J43" s="1">
        <f t="shared" si="6"/>
        <v>6</v>
      </c>
      <c r="K43" s="1">
        <f t="shared" si="7"/>
        <v>8</v>
      </c>
      <c r="L43" s="1">
        <f t="shared" si="0"/>
        <v>0</v>
      </c>
      <c r="M43" s="1">
        <f t="shared" si="8"/>
        <v>19</v>
      </c>
      <c r="N43" s="1" t="str">
        <f t="shared" si="1"/>
        <v>2016-8</v>
      </c>
      <c r="O43" s="1">
        <f t="shared" si="9"/>
        <v>12476</v>
      </c>
      <c r="P43" s="1">
        <f t="shared" si="2"/>
        <v>0</v>
      </c>
      <c r="AA43" s="3"/>
    </row>
    <row r="44" spans="1:27" x14ac:dyDescent="0.25">
      <c r="A44" s="2">
        <v>42593</v>
      </c>
      <c r="B44" s="1" t="s">
        <v>15</v>
      </c>
      <c r="C44" s="1" t="s">
        <v>11</v>
      </c>
      <c r="D44" s="1" t="s">
        <v>8</v>
      </c>
      <c r="E44" s="1">
        <v>9</v>
      </c>
      <c r="F44" s="1">
        <v>24</v>
      </c>
      <c r="G44" s="1">
        <f t="shared" si="3"/>
        <v>4</v>
      </c>
      <c r="H44" s="1">
        <f t="shared" si="4"/>
        <v>7</v>
      </c>
      <c r="I44" s="1">
        <f t="shared" si="5"/>
        <v>4</v>
      </c>
      <c r="J44" s="1">
        <f t="shared" si="6"/>
        <v>6</v>
      </c>
      <c r="K44" s="1">
        <f t="shared" si="7"/>
        <v>8</v>
      </c>
      <c r="L44" s="1">
        <f t="shared" si="0"/>
        <v>0</v>
      </c>
      <c r="M44" s="1">
        <f t="shared" si="8"/>
        <v>0</v>
      </c>
      <c r="N44" s="1" t="str">
        <f t="shared" si="1"/>
        <v>2016-8</v>
      </c>
      <c r="O44" s="1">
        <f t="shared" si="9"/>
        <v>12260</v>
      </c>
      <c r="P44" s="1">
        <f t="shared" si="2"/>
        <v>0</v>
      </c>
      <c r="AA44" s="3"/>
    </row>
    <row r="45" spans="1:27" x14ac:dyDescent="0.25">
      <c r="A45" s="2">
        <v>42593</v>
      </c>
      <c r="B45" s="1" t="s">
        <v>15</v>
      </c>
      <c r="C45" s="1" t="s">
        <v>7</v>
      </c>
      <c r="D45" s="1" t="s">
        <v>8</v>
      </c>
      <c r="E45" s="1">
        <v>36</v>
      </c>
      <c r="F45" s="1">
        <v>65</v>
      </c>
      <c r="G45" s="1">
        <f t="shared" si="3"/>
        <v>4</v>
      </c>
      <c r="H45" s="1">
        <f t="shared" si="4"/>
        <v>7</v>
      </c>
      <c r="I45" s="1">
        <f t="shared" si="5"/>
        <v>4</v>
      </c>
      <c r="J45" s="1">
        <f t="shared" si="6"/>
        <v>7</v>
      </c>
      <c r="K45" s="1">
        <f t="shared" si="7"/>
        <v>8</v>
      </c>
      <c r="L45" s="1">
        <f t="shared" si="0"/>
        <v>36</v>
      </c>
      <c r="M45" s="1">
        <f t="shared" si="8"/>
        <v>0</v>
      </c>
      <c r="N45" s="1" t="str">
        <f t="shared" si="1"/>
        <v>2016-8</v>
      </c>
      <c r="O45" s="1">
        <f t="shared" si="9"/>
        <v>9920</v>
      </c>
      <c r="P45" s="1">
        <f t="shared" si="2"/>
        <v>9920</v>
      </c>
      <c r="AA45" s="3"/>
    </row>
    <row r="46" spans="1:27" x14ac:dyDescent="0.25">
      <c r="A46" s="2">
        <v>42619</v>
      </c>
      <c r="B46" s="1" t="s">
        <v>16</v>
      </c>
      <c r="C46" s="1" t="s">
        <v>10</v>
      </c>
      <c r="D46" s="1" t="s">
        <v>8</v>
      </c>
      <c r="E46" s="1">
        <v>47</v>
      </c>
      <c r="F46" s="1">
        <v>7</v>
      </c>
      <c r="G46" s="1">
        <f t="shared" si="3"/>
        <v>5</v>
      </c>
      <c r="H46" s="1">
        <f t="shared" si="4"/>
        <v>7</v>
      </c>
      <c r="I46" s="1">
        <f t="shared" si="5"/>
        <v>4</v>
      </c>
      <c r="J46" s="1">
        <f t="shared" si="6"/>
        <v>7</v>
      </c>
      <c r="K46" s="1">
        <f t="shared" si="7"/>
        <v>8</v>
      </c>
      <c r="L46" s="1">
        <f t="shared" si="0"/>
        <v>0</v>
      </c>
      <c r="M46" s="1">
        <f t="shared" si="8"/>
        <v>26</v>
      </c>
      <c r="N46" s="1" t="str">
        <f t="shared" si="1"/>
        <v>2016-9</v>
      </c>
      <c r="O46" s="1">
        <f t="shared" si="9"/>
        <v>9591</v>
      </c>
      <c r="P46" s="1">
        <f t="shared" si="2"/>
        <v>0</v>
      </c>
      <c r="AA46" s="3"/>
    </row>
    <row r="47" spans="1:27" x14ac:dyDescent="0.25">
      <c r="A47" s="2">
        <v>42619</v>
      </c>
      <c r="B47" s="1" t="s">
        <v>16</v>
      </c>
      <c r="C47" s="1" t="s">
        <v>9</v>
      </c>
      <c r="D47" s="1" t="s">
        <v>14</v>
      </c>
      <c r="E47" s="1">
        <v>4</v>
      </c>
      <c r="F47" s="1">
        <v>63</v>
      </c>
      <c r="G47" s="1">
        <f t="shared" si="3"/>
        <v>5</v>
      </c>
      <c r="H47" s="1">
        <f t="shared" si="4"/>
        <v>7</v>
      </c>
      <c r="I47" s="1">
        <f t="shared" si="5"/>
        <v>4</v>
      </c>
      <c r="J47" s="1">
        <f t="shared" si="6"/>
        <v>7</v>
      </c>
      <c r="K47" s="1">
        <f t="shared" si="7"/>
        <v>8</v>
      </c>
      <c r="L47" s="1">
        <f t="shared" si="0"/>
        <v>0</v>
      </c>
      <c r="M47" s="1">
        <f t="shared" si="8"/>
        <v>0</v>
      </c>
      <c r="N47" s="1" t="str">
        <f t="shared" si="1"/>
        <v>2016-9</v>
      </c>
      <c r="O47" s="1">
        <f t="shared" si="9"/>
        <v>9843</v>
      </c>
      <c r="P47" s="1">
        <f t="shared" si="2"/>
        <v>0</v>
      </c>
      <c r="AA47" s="3"/>
    </row>
    <row r="48" spans="1:27" x14ac:dyDescent="0.25">
      <c r="A48" s="2">
        <v>42619</v>
      </c>
      <c r="B48" s="1" t="s">
        <v>16</v>
      </c>
      <c r="C48" s="1" t="s">
        <v>12</v>
      </c>
      <c r="D48" s="1" t="s">
        <v>8</v>
      </c>
      <c r="E48" s="1">
        <v>8</v>
      </c>
      <c r="F48" s="1">
        <v>19</v>
      </c>
      <c r="G48" s="1">
        <f t="shared" si="3"/>
        <v>5</v>
      </c>
      <c r="H48" s="1">
        <f t="shared" si="4"/>
        <v>7</v>
      </c>
      <c r="I48" s="1">
        <f t="shared" si="5"/>
        <v>5</v>
      </c>
      <c r="J48" s="1">
        <f t="shared" si="6"/>
        <v>7</v>
      </c>
      <c r="K48" s="1">
        <f t="shared" si="7"/>
        <v>8</v>
      </c>
      <c r="L48" s="1">
        <f t="shared" si="0"/>
        <v>0</v>
      </c>
      <c r="M48" s="1">
        <f t="shared" si="8"/>
        <v>0</v>
      </c>
      <c r="N48" s="1" t="str">
        <f t="shared" si="1"/>
        <v>2016-9</v>
      </c>
      <c r="O48" s="1">
        <f t="shared" si="9"/>
        <v>9691</v>
      </c>
      <c r="P48" s="1">
        <f t="shared" si="2"/>
        <v>0</v>
      </c>
      <c r="AA48" s="3"/>
    </row>
    <row r="49" spans="1:27" x14ac:dyDescent="0.25">
      <c r="A49" s="2">
        <v>42619</v>
      </c>
      <c r="B49" s="1" t="s">
        <v>16</v>
      </c>
      <c r="C49" s="1" t="s">
        <v>11</v>
      </c>
      <c r="D49" s="1" t="s">
        <v>8</v>
      </c>
      <c r="E49" s="1">
        <v>3</v>
      </c>
      <c r="F49" s="1">
        <v>22</v>
      </c>
      <c r="G49" s="1">
        <f t="shared" si="3"/>
        <v>5</v>
      </c>
      <c r="H49" s="1">
        <f t="shared" si="4"/>
        <v>8</v>
      </c>
      <c r="I49" s="1">
        <f t="shared" si="5"/>
        <v>5</v>
      </c>
      <c r="J49" s="1">
        <f t="shared" si="6"/>
        <v>7</v>
      </c>
      <c r="K49" s="1">
        <f t="shared" si="7"/>
        <v>8</v>
      </c>
      <c r="L49" s="1">
        <f t="shared" si="0"/>
        <v>0</v>
      </c>
      <c r="M49" s="1">
        <f t="shared" si="8"/>
        <v>0</v>
      </c>
      <c r="N49" s="1" t="str">
        <f t="shared" si="1"/>
        <v>2016-9</v>
      </c>
      <c r="O49" s="1">
        <f t="shared" si="9"/>
        <v>9625</v>
      </c>
      <c r="P49" s="1">
        <f t="shared" si="2"/>
        <v>0</v>
      </c>
      <c r="AA49" s="3"/>
    </row>
    <row r="50" spans="1:27" x14ac:dyDescent="0.25">
      <c r="A50" s="2">
        <v>42619</v>
      </c>
      <c r="B50" s="1" t="s">
        <v>16</v>
      </c>
      <c r="C50" s="1" t="s">
        <v>7</v>
      </c>
      <c r="D50" s="1" t="s">
        <v>8</v>
      </c>
      <c r="E50" s="1">
        <v>41</v>
      </c>
      <c r="F50" s="1">
        <v>59</v>
      </c>
      <c r="G50" s="1">
        <f t="shared" si="3"/>
        <v>5</v>
      </c>
      <c r="H50" s="1">
        <f t="shared" si="4"/>
        <v>8</v>
      </c>
      <c r="I50" s="1">
        <f t="shared" si="5"/>
        <v>5</v>
      </c>
      <c r="J50" s="1">
        <f t="shared" si="6"/>
        <v>8</v>
      </c>
      <c r="K50" s="1">
        <f t="shared" si="7"/>
        <v>8</v>
      </c>
      <c r="L50" s="1">
        <f t="shared" si="0"/>
        <v>41</v>
      </c>
      <c r="M50" s="1">
        <f t="shared" si="8"/>
        <v>0</v>
      </c>
      <c r="N50" s="1" t="str">
        <f t="shared" si="1"/>
        <v>2016-9</v>
      </c>
      <c r="O50" s="1">
        <f t="shared" si="9"/>
        <v>7206</v>
      </c>
      <c r="P50" s="1">
        <f t="shared" si="2"/>
        <v>7206</v>
      </c>
      <c r="AA50" s="3"/>
    </row>
    <row r="51" spans="1:27" x14ac:dyDescent="0.25">
      <c r="A51" s="2">
        <v>42640</v>
      </c>
      <c r="B51" s="1" t="s">
        <v>17</v>
      </c>
      <c r="C51" s="1" t="s">
        <v>9</v>
      </c>
      <c r="D51" s="1" t="s">
        <v>8</v>
      </c>
      <c r="E51" s="1">
        <v>44</v>
      </c>
      <c r="F51" s="1">
        <v>40</v>
      </c>
      <c r="G51" s="1">
        <f t="shared" si="3"/>
        <v>5</v>
      </c>
      <c r="H51" s="1">
        <f t="shared" si="4"/>
        <v>8</v>
      </c>
      <c r="I51" s="1">
        <f t="shared" si="5"/>
        <v>5</v>
      </c>
      <c r="J51" s="1">
        <f t="shared" si="6"/>
        <v>8</v>
      </c>
      <c r="K51" s="1">
        <f t="shared" si="7"/>
        <v>9</v>
      </c>
      <c r="L51" s="1">
        <f t="shared" si="0"/>
        <v>0</v>
      </c>
      <c r="M51" s="1">
        <f t="shared" si="8"/>
        <v>21</v>
      </c>
      <c r="N51" s="1" t="str">
        <f t="shared" si="1"/>
        <v>2016-9</v>
      </c>
      <c r="O51" s="1">
        <f t="shared" si="9"/>
        <v>5446</v>
      </c>
      <c r="P51" s="1">
        <f t="shared" si="2"/>
        <v>0</v>
      </c>
      <c r="AA51" s="3"/>
    </row>
    <row r="52" spans="1:27" x14ac:dyDescent="0.25">
      <c r="A52" s="2">
        <v>42640</v>
      </c>
      <c r="B52" s="1" t="s">
        <v>17</v>
      </c>
      <c r="C52" s="1" t="s">
        <v>10</v>
      </c>
      <c r="D52" s="1" t="s">
        <v>14</v>
      </c>
      <c r="E52" s="1">
        <v>45</v>
      </c>
      <c r="F52" s="1">
        <v>12</v>
      </c>
      <c r="G52" s="1">
        <f t="shared" si="3"/>
        <v>5</v>
      </c>
      <c r="H52" s="1">
        <f t="shared" si="4"/>
        <v>8</v>
      </c>
      <c r="I52" s="1">
        <f t="shared" si="5"/>
        <v>5</v>
      </c>
      <c r="J52" s="1">
        <f t="shared" si="6"/>
        <v>8</v>
      </c>
      <c r="K52" s="1">
        <f t="shared" si="7"/>
        <v>9</v>
      </c>
      <c r="L52" s="1">
        <f t="shared" si="0"/>
        <v>0</v>
      </c>
      <c r="M52" s="1">
        <f t="shared" si="8"/>
        <v>0</v>
      </c>
      <c r="N52" s="1" t="str">
        <f t="shared" si="1"/>
        <v>2016-9</v>
      </c>
      <c r="O52" s="1">
        <f t="shared" si="9"/>
        <v>5986</v>
      </c>
      <c r="P52" s="1">
        <f t="shared" si="2"/>
        <v>0</v>
      </c>
      <c r="AA52" s="3"/>
    </row>
    <row r="53" spans="1:27" x14ac:dyDescent="0.25">
      <c r="A53" s="2">
        <v>42640</v>
      </c>
      <c r="B53" s="1" t="s">
        <v>17</v>
      </c>
      <c r="C53" s="1" t="s">
        <v>12</v>
      </c>
      <c r="D53" s="1" t="s">
        <v>8</v>
      </c>
      <c r="E53" s="1">
        <v>40</v>
      </c>
      <c r="F53" s="1">
        <v>20</v>
      </c>
      <c r="G53" s="1">
        <f t="shared" si="3"/>
        <v>5</v>
      </c>
      <c r="H53" s="1">
        <f t="shared" si="4"/>
        <v>8</v>
      </c>
      <c r="I53" s="1">
        <f t="shared" si="5"/>
        <v>6</v>
      </c>
      <c r="J53" s="1">
        <f t="shared" si="6"/>
        <v>8</v>
      </c>
      <c r="K53" s="1">
        <f t="shared" si="7"/>
        <v>9</v>
      </c>
      <c r="L53" s="1">
        <f t="shared" si="0"/>
        <v>0</v>
      </c>
      <c r="M53" s="1">
        <f t="shared" si="8"/>
        <v>0</v>
      </c>
      <c r="N53" s="1" t="str">
        <f t="shared" si="1"/>
        <v>2016-9</v>
      </c>
      <c r="O53" s="1">
        <f t="shared" si="9"/>
        <v>5186</v>
      </c>
      <c r="P53" s="1">
        <f t="shared" si="2"/>
        <v>0</v>
      </c>
      <c r="AA53" s="3"/>
    </row>
    <row r="54" spans="1:27" x14ac:dyDescent="0.25">
      <c r="A54" s="2">
        <v>42640</v>
      </c>
      <c r="B54" s="1" t="s">
        <v>17</v>
      </c>
      <c r="C54" s="1" t="s">
        <v>7</v>
      </c>
      <c r="D54" s="1" t="s">
        <v>8</v>
      </c>
      <c r="E54" s="1">
        <v>3</v>
      </c>
      <c r="F54" s="1">
        <v>63</v>
      </c>
      <c r="G54" s="1">
        <f t="shared" si="3"/>
        <v>5</v>
      </c>
      <c r="H54" s="1">
        <f t="shared" si="4"/>
        <v>8</v>
      </c>
      <c r="I54" s="1">
        <f t="shared" si="5"/>
        <v>6</v>
      </c>
      <c r="J54" s="1">
        <f t="shared" si="6"/>
        <v>9</v>
      </c>
      <c r="K54" s="1">
        <f t="shared" si="7"/>
        <v>9</v>
      </c>
      <c r="L54" s="1">
        <f t="shared" si="0"/>
        <v>3</v>
      </c>
      <c r="M54" s="1">
        <f t="shared" si="8"/>
        <v>0</v>
      </c>
      <c r="N54" s="1" t="str">
        <f t="shared" si="1"/>
        <v>2016-9</v>
      </c>
      <c r="O54" s="1">
        <f t="shared" si="9"/>
        <v>4997</v>
      </c>
      <c r="P54" s="1">
        <f t="shared" si="2"/>
        <v>0</v>
      </c>
      <c r="AA54" s="3"/>
    </row>
    <row r="55" spans="1:27" x14ac:dyDescent="0.25">
      <c r="A55" s="2">
        <v>42640</v>
      </c>
      <c r="B55" s="1" t="s">
        <v>17</v>
      </c>
      <c r="C55" s="1" t="s">
        <v>11</v>
      </c>
      <c r="D55" s="1" t="s">
        <v>8</v>
      </c>
      <c r="E55" s="1">
        <v>17</v>
      </c>
      <c r="F55" s="1">
        <v>24</v>
      </c>
      <c r="G55" s="1">
        <f t="shared" si="3"/>
        <v>5</v>
      </c>
      <c r="H55" s="1">
        <f t="shared" si="4"/>
        <v>9</v>
      </c>
      <c r="I55" s="1">
        <f t="shared" si="5"/>
        <v>6</v>
      </c>
      <c r="J55" s="1">
        <f t="shared" si="6"/>
        <v>9</v>
      </c>
      <c r="K55" s="1">
        <f t="shared" si="7"/>
        <v>9</v>
      </c>
      <c r="L55" s="1">
        <f t="shared" si="0"/>
        <v>0</v>
      </c>
      <c r="M55" s="1">
        <f t="shared" si="8"/>
        <v>0</v>
      </c>
      <c r="N55" s="1" t="str">
        <f t="shared" si="1"/>
        <v>2016-9</v>
      </c>
      <c r="O55" s="1">
        <f t="shared" si="9"/>
        <v>4589</v>
      </c>
      <c r="P55" s="1">
        <f t="shared" si="2"/>
        <v>4589</v>
      </c>
      <c r="AA55" s="3"/>
    </row>
    <row r="56" spans="1:27" x14ac:dyDescent="0.25">
      <c r="A56" s="2">
        <v>42664</v>
      </c>
      <c r="B56" s="1" t="s">
        <v>18</v>
      </c>
      <c r="C56" s="1" t="s">
        <v>10</v>
      </c>
      <c r="D56" s="1" t="s">
        <v>14</v>
      </c>
      <c r="E56" s="1">
        <v>2</v>
      </c>
      <c r="F56" s="1">
        <v>12</v>
      </c>
      <c r="G56" s="1">
        <f t="shared" si="3"/>
        <v>5</v>
      </c>
      <c r="H56" s="1">
        <f t="shared" si="4"/>
        <v>9</v>
      </c>
      <c r="I56" s="1">
        <f t="shared" si="5"/>
        <v>6</v>
      </c>
      <c r="J56" s="1">
        <f t="shared" si="6"/>
        <v>9</v>
      </c>
      <c r="K56" s="1">
        <f t="shared" si="7"/>
        <v>9</v>
      </c>
      <c r="L56" s="1">
        <f t="shared" si="0"/>
        <v>0</v>
      </c>
      <c r="M56" s="1">
        <f t="shared" si="8"/>
        <v>24</v>
      </c>
      <c r="N56" s="1" t="str">
        <f t="shared" si="1"/>
        <v>2016-10</v>
      </c>
      <c r="O56" s="1">
        <f t="shared" si="9"/>
        <v>4613</v>
      </c>
      <c r="P56" s="1">
        <f t="shared" si="2"/>
        <v>0</v>
      </c>
      <c r="AA56" s="3"/>
    </row>
    <row r="57" spans="1:27" x14ac:dyDescent="0.25">
      <c r="A57" s="2">
        <v>42664</v>
      </c>
      <c r="B57" s="1" t="s">
        <v>18</v>
      </c>
      <c r="C57" s="1" t="s">
        <v>12</v>
      </c>
      <c r="D57" s="1" t="s">
        <v>8</v>
      </c>
      <c r="E57" s="1">
        <v>14</v>
      </c>
      <c r="F57" s="1">
        <v>19</v>
      </c>
      <c r="G57" s="1">
        <f t="shared" si="3"/>
        <v>5</v>
      </c>
      <c r="H57" s="1">
        <f t="shared" si="4"/>
        <v>9</v>
      </c>
      <c r="I57" s="1">
        <f t="shared" si="5"/>
        <v>7</v>
      </c>
      <c r="J57" s="1">
        <f t="shared" si="6"/>
        <v>9</v>
      </c>
      <c r="K57" s="1">
        <f t="shared" si="7"/>
        <v>9</v>
      </c>
      <c r="L57" s="1">
        <f t="shared" si="0"/>
        <v>0</v>
      </c>
      <c r="M57" s="1">
        <f t="shared" si="8"/>
        <v>0</v>
      </c>
      <c r="N57" s="1" t="str">
        <f t="shared" si="1"/>
        <v>2016-10</v>
      </c>
      <c r="O57" s="1">
        <f t="shared" si="9"/>
        <v>4347</v>
      </c>
      <c r="P57" s="1">
        <f t="shared" si="2"/>
        <v>0</v>
      </c>
      <c r="AA57" s="3"/>
    </row>
    <row r="58" spans="1:27" x14ac:dyDescent="0.25">
      <c r="A58" s="2">
        <v>42664</v>
      </c>
      <c r="B58" s="1" t="s">
        <v>18</v>
      </c>
      <c r="C58" s="1" t="s">
        <v>11</v>
      </c>
      <c r="D58" s="1" t="s">
        <v>8</v>
      </c>
      <c r="E58" s="1">
        <v>23</v>
      </c>
      <c r="F58" s="1">
        <v>23</v>
      </c>
      <c r="G58" s="1">
        <f t="shared" si="3"/>
        <v>5</v>
      </c>
      <c r="H58" s="1">
        <f t="shared" si="4"/>
        <v>10</v>
      </c>
      <c r="I58" s="1">
        <f t="shared" si="5"/>
        <v>7</v>
      </c>
      <c r="J58" s="1">
        <f t="shared" si="6"/>
        <v>9</v>
      </c>
      <c r="K58" s="1">
        <f t="shared" si="7"/>
        <v>9</v>
      </c>
      <c r="L58" s="1">
        <f t="shared" si="0"/>
        <v>0</v>
      </c>
      <c r="M58" s="1">
        <f t="shared" si="8"/>
        <v>0</v>
      </c>
      <c r="N58" s="1" t="str">
        <f t="shared" si="1"/>
        <v>2016-10</v>
      </c>
      <c r="O58" s="1">
        <f t="shared" si="9"/>
        <v>3818</v>
      </c>
      <c r="P58" s="1">
        <f t="shared" si="2"/>
        <v>3818</v>
      </c>
      <c r="AA58" s="3"/>
    </row>
    <row r="59" spans="1:27" x14ac:dyDescent="0.25">
      <c r="A59" s="2">
        <v>42682</v>
      </c>
      <c r="B59" s="1" t="s">
        <v>19</v>
      </c>
      <c r="C59" s="1" t="s">
        <v>10</v>
      </c>
      <c r="D59" s="1" t="s">
        <v>8</v>
      </c>
      <c r="E59" s="1">
        <v>11</v>
      </c>
      <c r="F59" s="1">
        <v>8</v>
      </c>
      <c r="G59" s="1">
        <f t="shared" si="3"/>
        <v>6</v>
      </c>
      <c r="H59" s="1">
        <f t="shared" si="4"/>
        <v>10</v>
      </c>
      <c r="I59" s="1">
        <f t="shared" si="5"/>
        <v>7</v>
      </c>
      <c r="J59" s="1">
        <f t="shared" si="6"/>
        <v>9</v>
      </c>
      <c r="K59" s="1">
        <f t="shared" si="7"/>
        <v>9</v>
      </c>
      <c r="L59" s="1">
        <f t="shared" si="0"/>
        <v>0</v>
      </c>
      <c r="M59" s="1">
        <f t="shared" si="8"/>
        <v>18</v>
      </c>
      <c r="N59" s="1" t="str">
        <f t="shared" si="1"/>
        <v>2016-11</v>
      </c>
      <c r="O59" s="1">
        <f t="shared" si="9"/>
        <v>3730</v>
      </c>
      <c r="P59" s="1">
        <f t="shared" si="2"/>
        <v>0</v>
      </c>
      <c r="AA59" s="3"/>
    </row>
    <row r="60" spans="1:27" x14ac:dyDescent="0.25">
      <c r="A60" s="2">
        <v>42682</v>
      </c>
      <c r="B60" s="1" t="s">
        <v>19</v>
      </c>
      <c r="C60" s="1" t="s">
        <v>7</v>
      </c>
      <c r="D60" s="1" t="s">
        <v>8</v>
      </c>
      <c r="E60" s="1">
        <v>17</v>
      </c>
      <c r="F60" s="1">
        <v>66</v>
      </c>
      <c r="G60" s="1">
        <f t="shared" si="3"/>
        <v>6</v>
      </c>
      <c r="H60" s="1">
        <f t="shared" si="4"/>
        <v>10</v>
      </c>
      <c r="I60" s="1">
        <f t="shared" si="5"/>
        <v>7</v>
      </c>
      <c r="J60" s="1">
        <f t="shared" si="6"/>
        <v>10</v>
      </c>
      <c r="K60" s="1">
        <f t="shared" si="7"/>
        <v>9</v>
      </c>
      <c r="L60" s="1">
        <f t="shared" si="0"/>
        <v>17</v>
      </c>
      <c r="M60" s="1">
        <f t="shared" si="8"/>
        <v>0</v>
      </c>
      <c r="N60" s="1" t="str">
        <f t="shared" si="1"/>
        <v>2016-11</v>
      </c>
      <c r="O60" s="1">
        <f t="shared" si="9"/>
        <v>2608</v>
      </c>
      <c r="P60" s="1">
        <f t="shared" si="2"/>
        <v>0</v>
      </c>
      <c r="AA60" s="3"/>
    </row>
    <row r="61" spans="1:27" x14ac:dyDescent="0.25">
      <c r="A61" s="2">
        <v>42682</v>
      </c>
      <c r="B61" s="1" t="s">
        <v>19</v>
      </c>
      <c r="C61" s="1" t="s">
        <v>9</v>
      </c>
      <c r="D61" s="1" t="s">
        <v>8</v>
      </c>
      <c r="E61" s="1">
        <v>30</v>
      </c>
      <c r="F61" s="1">
        <v>41</v>
      </c>
      <c r="G61" s="1">
        <f t="shared" si="3"/>
        <v>6</v>
      </c>
      <c r="H61" s="1">
        <f t="shared" si="4"/>
        <v>10</v>
      </c>
      <c r="I61" s="1">
        <f t="shared" si="5"/>
        <v>7</v>
      </c>
      <c r="J61" s="1">
        <f t="shared" si="6"/>
        <v>10</v>
      </c>
      <c r="K61" s="1">
        <f t="shared" si="7"/>
        <v>10</v>
      </c>
      <c r="L61" s="1">
        <f t="shared" si="0"/>
        <v>0</v>
      </c>
      <c r="M61" s="1">
        <f t="shared" si="8"/>
        <v>0</v>
      </c>
      <c r="N61" s="1" t="str">
        <f t="shared" si="1"/>
        <v>2016-11</v>
      </c>
      <c r="O61" s="1">
        <f t="shared" si="9"/>
        <v>1378</v>
      </c>
      <c r="P61" s="1">
        <f t="shared" si="2"/>
        <v>1378</v>
      </c>
      <c r="AA61" s="3"/>
    </row>
    <row r="62" spans="1:27" x14ac:dyDescent="0.25">
      <c r="A62" s="2">
        <v>42704</v>
      </c>
      <c r="B62" s="1" t="s">
        <v>20</v>
      </c>
      <c r="C62" s="1" t="s">
        <v>7</v>
      </c>
      <c r="D62" s="1" t="s">
        <v>14</v>
      </c>
      <c r="E62" s="1">
        <v>97</v>
      </c>
      <c r="F62" s="1">
        <v>98</v>
      </c>
      <c r="G62" s="1">
        <f t="shared" si="3"/>
        <v>6</v>
      </c>
      <c r="H62" s="1">
        <f t="shared" si="4"/>
        <v>10</v>
      </c>
      <c r="I62" s="1">
        <f t="shared" si="5"/>
        <v>7</v>
      </c>
      <c r="J62" s="1">
        <f t="shared" si="6"/>
        <v>10</v>
      </c>
      <c r="K62" s="1">
        <f t="shared" si="7"/>
        <v>10</v>
      </c>
      <c r="L62" s="1">
        <f t="shared" si="0"/>
        <v>0</v>
      </c>
      <c r="M62" s="1">
        <f t="shared" si="8"/>
        <v>22</v>
      </c>
      <c r="N62" s="1" t="str">
        <f t="shared" si="1"/>
        <v>2016-11</v>
      </c>
      <c r="O62" s="1">
        <f t="shared" si="9"/>
        <v>10884</v>
      </c>
      <c r="P62" s="1">
        <f t="shared" si="2"/>
        <v>0</v>
      </c>
      <c r="AA62" s="3"/>
    </row>
    <row r="63" spans="1:27" x14ac:dyDescent="0.25">
      <c r="A63" s="2">
        <v>42704</v>
      </c>
      <c r="B63" s="1" t="s">
        <v>20</v>
      </c>
      <c r="C63" s="1" t="s">
        <v>10</v>
      </c>
      <c r="D63" s="1" t="s">
        <v>14</v>
      </c>
      <c r="E63" s="1">
        <v>11</v>
      </c>
      <c r="F63" s="1">
        <v>12</v>
      </c>
      <c r="G63" s="1">
        <f t="shared" si="3"/>
        <v>6</v>
      </c>
      <c r="H63" s="1">
        <f t="shared" si="4"/>
        <v>10</v>
      </c>
      <c r="I63" s="1">
        <f t="shared" si="5"/>
        <v>7</v>
      </c>
      <c r="J63" s="1">
        <f t="shared" si="6"/>
        <v>10</v>
      </c>
      <c r="K63" s="1">
        <f t="shared" si="7"/>
        <v>10</v>
      </c>
      <c r="L63" s="1">
        <f t="shared" si="0"/>
        <v>0</v>
      </c>
      <c r="M63" s="1">
        <f t="shared" si="8"/>
        <v>0</v>
      </c>
      <c r="N63" s="1" t="str">
        <f t="shared" si="1"/>
        <v>2016-11</v>
      </c>
      <c r="O63" s="1">
        <f t="shared" si="9"/>
        <v>11016</v>
      </c>
      <c r="P63" s="1">
        <f t="shared" si="2"/>
        <v>0</v>
      </c>
      <c r="AA63" s="3"/>
    </row>
    <row r="64" spans="1:27" x14ac:dyDescent="0.25">
      <c r="A64" s="2">
        <v>42704</v>
      </c>
      <c r="B64" s="1" t="s">
        <v>20</v>
      </c>
      <c r="C64" s="1" t="s">
        <v>12</v>
      </c>
      <c r="D64" s="1" t="s">
        <v>8</v>
      </c>
      <c r="E64" s="1">
        <v>17</v>
      </c>
      <c r="F64" s="1">
        <v>20</v>
      </c>
      <c r="G64" s="1">
        <f t="shared" si="3"/>
        <v>6</v>
      </c>
      <c r="H64" s="1">
        <f t="shared" si="4"/>
        <v>10</v>
      </c>
      <c r="I64" s="1">
        <f t="shared" si="5"/>
        <v>8</v>
      </c>
      <c r="J64" s="1">
        <f t="shared" si="6"/>
        <v>10</v>
      </c>
      <c r="K64" s="1">
        <f t="shared" si="7"/>
        <v>10</v>
      </c>
      <c r="L64" s="1">
        <f t="shared" si="0"/>
        <v>0</v>
      </c>
      <c r="M64" s="1">
        <f t="shared" si="8"/>
        <v>0</v>
      </c>
      <c r="N64" s="1" t="str">
        <f t="shared" si="1"/>
        <v>2016-11</v>
      </c>
      <c r="O64" s="1">
        <f t="shared" si="9"/>
        <v>10676</v>
      </c>
      <c r="P64" s="1">
        <f t="shared" si="2"/>
        <v>0</v>
      </c>
      <c r="AA64" s="3"/>
    </row>
    <row r="65" spans="1:27" x14ac:dyDescent="0.25">
      <c r="A65" s="2">
        <v>42704</v>
      </c>
      <c r="B65" s="1" t="s">
        <v>20</v>
      </c>
      <c r="C65" s="1" t="s">
        <v>11</v>
      </c>
      <c r="D65" s="1" t="s">
        <v>8</v>
      </c>
      <c r="E65" s="1">
        <v>4</v>
      </c>
      <c r="F65" s="1">
        <v>23</v>
      </c>
      <c r="G65" s="1">
        <f t="shared" si="3"/>
        <v>6</v>
      </c>
      <c r="H65" s="1">
        <f t="shared" si="4"/>
        <v>11</v>
      </c>
      <c r="I65" s="1">
        <f t="shared" si="5"/>
        <v>8</v>
      </c>
      <c r="J65" s="1">
        <f t="shared" si="6"/>
        <v>10</v>
      </c>
      <c r="K65" s="1">
        <f t="shared" si="7"/>
        <v>10</v>
      </c>
      <c r="L65" s="1">
        <f t="shared" si="0"/>
        <v>0</v>
      </c>
      <c r="M65" s="1">
        <f t="shared" si="8"/>
        <v>0</v>
      </c>
      <c r="N65" s="1" t="str">
        <f t="shared" si="1"/>
        <v>2016-11</v>
      </c>
      <c r="O65" s="1">
        <f t="shared" si="9"/>
        <v>10584</v>
      </c>
      <c r="P65" s="1">
        <f t="shared" si="2"/>
        <v>10584</v>
      </c>
      <c r="AA65" s="3"/>
    </row>
    <row r="66" spans="1:27" x14ac:dyDescent="0.25">
      <c r="A66" s="2">
        <v>42729</v>
      </c>
      <c r="B66" s="1" t="s">
        <v>21</v>
      </c>
      <c r="C66" s="1" t="s">
        <v>12</v>
      </c>
      <c r="D66" s="1" t="s">
        <v>14</v>
      </c>
      <c r="E66" s="1">
        <v>79</v>
      </c>
      <c r="F66" s="1">
        <v>31</v>
      </c>
      <c r="G66" s="1">
        <f t="shared" si="3"/>
        <v>6</v>
      </c>
      <c r="H66" s="1">
        <f t="shared" si="4"/>
        <v>11</v>
      </c>
      <c r="I66" s="1">
        <f t="shared" si="5"/>
        <v>8</v>
      </c>
      <c r="J66" s="1">
        <f t="shared" si="6"/>
        <v>10</v>
      </c>
      <c r="K66" s="1">
        <f t="shared" si="7"/>
        <v>10</v>
      </c>
      <c r="L66" s="1">
        <f t="shared" si="0"/>
        <v>0</v>
      </c>
      <c r="M66" s="1">
        <f t="shared" si="8"/>
        <v>25</v>
      </c>
      <c r="N66" s="1" t="str">
        <f t="shared" si="1"/>
        <v>2016-12</v>
      </c>
      <c r="O66" s="1">
        <f t="shared" si="9"/>
        <v>13033</v>
      </c>
      <c r="P66" s="1">
        <f t="shared" si="2"/>
        <v>0</v>
      </c>
      <c r="AA66" s="3"/>
    </row>
    <row r="67" spans="1:27" x14ac:dyDescent="0.25">
      <c r="A67" s="2">
        <v>42729</v>
      </c>
      <c r="B67" s="1" t="s">
        <v>21</v>
      </c>
      <c r="C67" s="1" t="s">
        <v>7</v>
      </c>
      <c r="D67" s="1" t="s">
        <v>8</v>
      </c>
      <c r="E67" s="1">
        <v>33</v>
      </c>
      <c r="F67" s="1">
        <v>60</v>
      </c>
      <c r="G67" s="1">
        <f t="shared" si="3"/>
        <v>6</v>
      </c>
      <c r="H67" s="1">
        <f t="shared" si="4"/>
        <v>11</v>
      </c>
      <c r="I67" s="1">
        <f t="shared" si="5"/>
        <v>8</v>
      </c>
      <c r="J67" s="1">
        <f t="shared" si="6"/>
        <v>11</v>
      </c>
      <c r="K67" s="1">
        <f t="shared" si="7"/>
        <v>10</v>
      </c>
      <c r="L67" s="1">
        <f t="shared" ref="L67:L130" si="10">IF(AND(C67="T4",D67="Z"),E67,0)</f>
        <v>33</v>
      </c>
      <c r="M67" s="1">
        <f t="shared" si="8"/>
        <v>0</v>
      </c>
      <c r="N67" s="1" t="str">
        <f t="shared" ref="N67:N130" si="11">CONCATENATE(YEAR(A67),"-",MONTH(A67))</f>
        <v>2016-12</v>
      </c>
      <c r="O67" s="1">
        <f t="shared" si="9"/>
        <v>11053</v>
      </c>
      <c r="P67" s="1">
        <f t="shared" ref="P67:P130" si="12">IF(A67&lt;&gt;A68,O67,0)</f>
        <v>0</v>
      </c>
      <c r="AA67" s="3"/>
    </row>
    <row r="68" spans="1:27" x14ac:dyDescent="0.25">
      <c r="A68" s="2">
        <v>42729</v>
      </c>
      <c r="B68" s="1" t="s">
        <v>21</v>
      </c>
      <c r="C68" s="1" t="s">
        <v>11</v>
      </c>
      <c r="D68" s="1" t="s">
        <v>8</v>
      </c>
      <c r="E68" s="1">
        <v>26</v>
      </c>
      <c r="F68" s="1">
        <v>23</v>
      </c>
      <c r="G68" s="1">
        <f t="shared" ref="G68:G131" si="13">IF(AND(C68="T1",D68="Z"),G67+1,G67)</f>
        <v>6</v>
      </c>
      <c r="H68" s="1">
        <f t="shared" ref="H68:H131" si="14">IF(AND(C68="T2",D68="Z"),H67+1,H67)</f>
        <v>12</v>
      </c>
      <c r="I68" s="1">
        <f t="shared" ref="I68:I131" si="15">IF(AND(C68="T3",D68="Z"),I67+1,I67)</f>
        <v>8</v>
      </c>
      <c r="J68" s="1">
        <f t="shared" ref="J68:J131" si="16">IF(AND(C68="T4",D68="Z"),J67+1,J67)</f>
        <v>11</v>
      </c>
      <c r="K68" s="1">
        <f t="shared" ref="K68:K131" si="17">IF(AND(C68="T5",D68="Z"),K67+1,K67)</f>
        <v>10</v>
      </c>
      <c r="L68" s="1">
        <f t="shared" si="10"/>
        <v>0</v>
      </c>
      <c r="M68" s="1">
        <f t="shared" ref="M68:M131" si="18">A68-A67</f>
        <v>0</v>
      </c>
      <c r="N68" s="1" t="str">
        <f t="shared" si="11"/>
        <v>2016-12</v>
      </c>
      <c r="O68" s="1">
        <f t="shared" ref="O68:O131" si="19">IF(D68="W",E68*F68+O67,O67-E68*F68)</f>
        <v>10455</v>
      </c>
      <c r="P68" s="1">
        <f t="shared" si="12"/>
        <v>10455</v>
      </c>
      <c r="AA68" s="3"/>
    </row>
    <row r="69" spans="1:27" x14ac:dyDescent="0.25">
      <c r="A69" s="2">
        <v>42742</v>
      </c>
      <c r="B69" s="1" t="s">
        <v>22</v>
      </c>
      <c r="C69" s="1" t="s">
        <v>12</v>
      </c>
      <c r="D69" s="1" t="s">
        <v>8</v>
      </c>
      <c r="E69" s="1">
        <v>40</v>
      </c>
      <c r="F69" s="1">
        <v>22</v>
      </c>
      <c r="G69" s="1">
        <f t="shared" si="13"/>
        <v>6</v>
      </c>
      <c r="H69" s="1">
        <f t="shared" si="14"/>
        <v>12</v>
      </c>
      <c r="I69" s="1">
        <f t="shared" si="15"/>
        <v>9</v>
      </c>
      <c r="J69" s="1">
        <f t="shared" si="16"/>
        <v>11</v>
      </c>
      <c r="K69" s="1">
        <f t="shared" si="17"/>
        <v>10</v>
      </c>
      <c r="L69" s="1">
        <f t="shared" si="10"/>
        <v>0</v>
      </c>
      <c r="M69" s="1">
        <f t="shared" si="18"/>
        <v>13</v>
      </c>
      <c r="N69" s="1" t="str">
        <f t="shared" si="11"/>
        <v>2017-1</v>
      </c>
      <c r="O69" s="1">
        <f t="shared" si="19"/>
        <v>9575</v>
      </c>
      <c r="P69" s="1">
        <f t="shared" si="12"/>
        <v>0</v>
      </c>
      <c r="AA69" s="3"/>
    </row>
    <row r="70" spans="1:27" x14ac:dyDescent="0.25">
      <c r="A70" s="2">
        <v>42742</v>
      </c>
      <c r="B70" s="1" t="s">
        <v>22</v>
      </c>
      <c r="C70" s="1" t="s">
        <v>10</v>
      </c>
      <c r="D70" s="1" t="s">
        <v>8</v>
      </c>
      <c r="E70" s="1">
        <v>42</v>
      </c>
      <c r="F70" s="1">
        <v>9</v>
      </c>
      <c r="G70" s="1">
        <f t="shared" si="13"/>
        <v>7</v>
      </c>
      <c r="H70" s="1">
        <f t="shared" si="14"/>
        <v>12</v>
      </c>
      <c r="I70" s="1">
        <f t="shared" si="15"/>
        <v>9</v>
      </c>
      <c r="J70" s="1">
        <f t="shared" si="16"/>
        <v>11</v>
      </c>
      <c r="K70" s="1">
        <f t="shared" si="17"/>
        <v>10</v>
      </c>
      <c r="L70" s="1">
        <f t="shared" si="10"/>
        <v>0</v>
      </c>
      <c r="M70" s="1">
        <f t="shared" si="18"/>
        <v>0</v>
      </c>
      <c r="N70" s="1" t="str">
        <f t="shared" si="11"/>
        <v>2017-1</v>
      </c>
      <c r="O70" s="1">
        <f t="shared" si="19"/>
        <v>9197</v>
      </c>
      <c r="P70" s="1">
        <f t="shared" si="12"/>
        <v>0</v>
      </c>
      <c r="AA70" s="3"/>
    </row>
    <row r="71" spans="1:27" x14ac:dyDescent="0.25">
      <c r="A71" s="2">
        <v>42742</v>
      </c>
      <c r="B71" s="1" t="s">
        <v>22</v>
      </c>
      <c r="C71" s="1" t="s">
        <v>11</v>
      </c>
      <c r="D71" s="1" t="s">
        <v>8</v>
      </c>
      <c r="E71" s="1">
        <v>42</v>
      </c>
      <c r="F71" s="1">
        <v>26</v>
      </c>
      <c r="G71" s="1">
        <f t="shared" si="13"/>
        <v>7</v>
      </c>
      <c r="H71" s="1">
        <f t="shared" si="14"/>
        <v>13</v>
      </c>
      <c r="I71" s="1">
        <f t="shared" si="15"/>
        <v>9</v>
      </c>
      <c r="J71" s="1">
        <f t="shared" si="16"/>
        <v>11</v>
      </c>
      <c r="K71" s="1">
        <f t="shared" si="17"/>
        <v>10</v>
      </c>
      <c r="L71" s="1">
        <f t="shared" si="10"/>
        <v>0</v>
      </c>
      <c r="M71" s="1">
        <f t="shared" si="18"/>
        <v>0</v>
      </c>
      <c r="N71" s="1" t="str">
        <f t="shared" si="11"/>
        <v>2017-1</v>
      </c>
      <c r="O71" s="1">
        <f t="shared" si="19"/>
        <v>8105</v>
      </c>
      <c r="P71" s="1">
        <f t="shared" si="12"/>
        <v>0</v>
      </c>
      <c r="AA71" s="3"/>
    </row>
    <row r="72" spans="1:27" x14ac:dyDescent="0.25">
      <c r="A72" s="2">
        <v>42742</v>
      </c>
      <c r="B72" s="1" t="s">
        <v>22</v>
      </c>
      <c r="C72" s="1" t="s">
        <v>7</v>
      </c>
      <c r="D72" s="1" t="s">
        <v>8</v>
      </c>
      <c r="E72" s="1">
        <v>9</v>
      </c>
      <c r="F72" s="1">
        <v>70</v>
      </c>
      <c r="G72" s="1">
        <f t="shared" si="13"/>
        <v>7</v>
      </c>
      <c r="H72" s="1">
        <f t="shared" si="14"/>
        <v>13</v>
      </c>
      <c r="I72" s="1">
        <f t="shared" si="15"/>
        <v>9</v>
      </c>
      <c r="J72" s="1">
        <f t="shared" si="16"/>
        <v>12</v>
      </c>
      <c r="K72" s="1">
        <f t="shared" si="17"/>
        <v>10</v>
      </c>
      <c r="L72" s="1">
        <f t="shared" si="10"/>
        <v>9</v>
      </c>
      <c r="M72" s="1">
        <f t="shared" si="18"/>
        <v>0</v>
      </c>
      <c r="N72" s="1" t="str">
        <f t="shared" si="11"/>
        <v>2017-1</v>
      </c>
      <c r="O72" s="1">
        <f t="shared" si="19"/>
        <v>7475</v>
      </c>
      <c r="P72" s="1">
        <f t="shared" si="12"/>
        <v>0</v>
      </c>
      <c r="AA72" s="3"/>
    </row>
    <row r="73" spans="1:27" x14ac:dyDescent="0.25">
      <c r="A73" s="2">
        <v>42742</v>
      </c>
      <c r="B73" s="1" t="s">
        <v>22</v>
      </c>
      <c r="C73" s="1" t="s">
        <v>9</v>
      </c>
      <c r="D73" s="1" t="s">
        <v>8</v>
      </c>
      <c r="E73" s="1">
        <v>39</v>
      </c>
      <c r="F73" s="1">
        <v>44</v>
      </c>
      <c r="G73" s="1">
        <f t="shared" si="13"/>
        <v>7</v>
      </c>
      <c r="H73" s="1">
        <f t="shared" si="14"/>
        <v>13</v>
      </c>
      <c r="I73" s="1">
        <f t="shared" si="15"/>
        <v>9</v>
      </c>
      <c r="J73" s="1">
        <f t="shared" si="16"/>
        <v>12</v>
      </c>
      <c r="K73" s="1">
        <f t="shared" si="17"/>
        <v>11</v>
      </c>
      <c r="L73" s="1">
        <f t="shared" si="10"/>
        <v>0</v>
      </c>
      <c r="M73" s="1">
        <f t="shared" si="18"/>
        <v>0</v>
      </c>
      <c r="N73" s="1" t="str">
        <f t="shared" si="11"/>
        <v>2017-1</v>
      </c>
      <c r="O73" s="1">
        <f t="shared" si="19"/>
        <v>5759</v>
      </c>
      <c r="P73" s="1">
        <f t="shared" si="12"/>
        <v>5759</v>
      </c>
      <c r="AA73" s="3"/>
    </row>
    <row r="74" spans="1:27" x14ac:dyDescent="0.25">
      <c r="A74" s="2">
        <v>42759</v>
      </c>
      <c r="B74" s="1" t="s">
        <v>6</v>
      </c>
      <c r="C74" s="1" t="s">
        <v>9</v>
      </c>
      <c r="D74" s="1" t="s">
        <v>14</v>
      </c>
      <c r="E74" s="1">
        <v>112</v>
      </c>
      <c r="F74" s="1">
        <v>59</v>
      </c>
      <c r="G74" s="1">
        <f t="shared" si="13"/>
        <v>7</v>
      </c>
      <c r="H74" s="1">
        <f t="shared" si="14"/>
        <v>13</v>
      </c>
      <c r="I74" s="1">
        <f t="shared" si="15"/>
        <v>9</v>
      </c>
      <c r="J74" s="1">
        <f t="shared" si="16"/>
        <v>12</v>
      </c>
      <c r="K74" s="1">
        <f t="shared" si="17"/>
        <v>11</v>
      </c>
      <c r="L74" s="1">
        <f t="shared" si="10"/>
        <v>0</v>
      </c>
      <c r="M74" s="1">
        <f t="shared" si="18"/>
        <v>17</v>
      </c>
      <c r="N74" s="1" t="str">
        <f t="shared" si="11"/>
        <v>2017-1</v>
      </c>
      <c r="O74" s="1">
        <f t="shared" si="19"/>
        <v>12367</v>
      </c>
      <c r="P74" s="1">
        <f t="shared" si="12"/>
        <v>0</v>
      </c>
      <c r="AA74" s="3"/>
    </row>
    <row r="75" spans="1:27" x14ac:dyDescent="0.25">
      <c r="A75" s="2">
        <v>42759</v>
      </c>
      <c r="B75" s="1" t="s">
        <v>6</v>
      </c>
      <c r="C75" s="1" t="s">
        <v>7</v>
      </c>
      <c r="D75" s="1" t="s">
        <v>8</v>
      </c>
      <c r="E75" s="1">
        <v>34</v>
      </c>
      <c r="F75" s="1">
        <v>66</v>
      </c>
      <c r="G75" s="1">
        <f t="shared" si="13"/>
        <v>7</v>
      </c>
      <c r="H75" s="1">
        <f t="shared" si="14"/>
        <v>13</v>
      </c>
      <c r="I75" s="1">
        <f t="shared" si="15"/>
        <v>9</v>
      </c>
      <c r="J75" s="1">
        <f t="shared" si="16"/>
        <v>13</v>
      </c>
      <c r="K75" s="1">
        <f t="shared" si="17"/>
        <v>11</v>
      </c>
      <c r="L75" s="1">
        <f t="shared" si="10"/>
        <v>34</v>
      </c>
      <c r="M75" s="1">
        <f t="shared" si="18"/>
        <v>0</v>
      </c>
      <c r="N75" s="1" t="str">
        <f t="shared" si="11"/>
        <v>2017-1</v>
      </c>
      <c r="O75" s="1">
        <f t="shared" si="19"/>
        <v>10123</v>
      </c>
      <c r="P75" s="1">
        <f t="shared" si="12"/>
        <v>0</v>
      </c>
      <c r="AA75" s="3"/>
    </row>
    <row r="76" spans="1:27" x14ac:dyDescent="0.25">
      <c r="A76" s="2">
        <v>42759</v>
      </c>
      <c r="B76" s="1" t="s">
        <v>6</v>
      </c>
      <c r="C76" s="1" t="s">
        <v>12</v>
      </c>
      <c r="D76" s="1" t="s">
        <v>8</v>
      </c>
      <c r="E76" s="1">
        <v>5</v>
      </c>
      <c r="F76" s="1">
        <v>21</v>
      </c>
      <c r="G76" s="1">
        <f t="shared" si="13"/>
        <v>7</v>
      </c>
      <c r="H76" s="1">
        <f t="shared" si="14"/>
        <v>13</v>
      </c>
      <c r="I76" s="1">
        <f t="shared" si="15"/>
        <v>10</v>
      </c>
      <c r="J76" s="1">
        <f t="shared" si="16"/>
        <v>13</v>
      </c>
      <c r="K76" s="1">
        <f t="shared" si="17"/>
        <v>11</v>
      </c>
      <c r="L76" s="1">
        <f t="shared" si="10"/>
        <v>0</v>
      </c>
      <c r="M76" s="1">
        <f t="shared" si="18"/>
        <v>0</v>
      </c>
      <c r="N76" s="1" t="str">
        <f t="shared" si="11"/>
        <v>2017-1</v>
      </c>
      <c r="O76" s="1">
        <f t="shared" si="19"/>
        <v>10018</v>
      </c>
      <c r="P76" s="1">
        <f t="shared" si="12"/>
        <v>10018</v>
      </c>
      <c r="AA76" s="3"/>
    </row>
    <row r="77" spans="1:27" x14ac:dyDescent="0.25">
      <c r="A77" s="2">
        <v>42774</v>
      </c>
      <c r="B77" s="1" t="s">
        <v>13</v>
      </c>
      <c r="C77" s="1" t="s">
        <v>7</v>
      </c>
      <c r="D77" s="1" t="s">
        <v>14</v>
      </c>
      <c r="E77" s="1">
        <v>74</v>
      </c>
      <c r="F77" s="1">
        <v>92</v>
      </c>
      <c r="G77" s="1">
        <f t="shared" si="13"/>
        <v>7</v>
      </c>
      <c r="H77" s="1">
        <f t="shared" si="14"/>
        <v>13</v>
      </c>
      <c r="I77" s="1">
        <f t="shared" si="15"/>
        <v>10</v>
      </c>
      <c r="J77" s="1">
        <f t="shared" si="16"/>
        <v>13</v>
      </c>
      <c r="K77" s="1">
        <f t="shared" si="17"/>
        <v>11</v>
      </c>
      <c r="L77" s="1">
        <f t="shared" si="10"/>
        <v>0</v>
      </c>
      <c r="M77" s="1">
        <f t="shared" si="18"/>
        <v>15</v>
      </c>
      <c r="N77" s="1" t="str">
        <f t="shared" si="11"/>
        <v>2017-2</v>
      </c>
      <c r="O77" s="1">
        <f t="shared" si="19"/>
        <v>16826</v>
      </c>
      <c r="P77" s="1">
        <f t="shared" si="12"/>
        <v>0</v>
      </c>
      <c r="AA77" s="3"/>
    </row>
    <row r="78" spans="1:27" x14ac:dyDescent="0.25">
      <c r="A78" s="2">
        <v>42774</v>
      </c>
      <c r="B78" s="1" t="s">
        <v>13</v>
      </c>
      <c r="C78" s="1" t="s">
        <v>11</v>
      </c>
      <c r="D78" s="1" t="s">
        <v>8</v>
      </c>
      <c r="E78" s="1">
        <v>14</v>
      </c>
      <c r="F78" s="1">
        <v>26</v>
      </c>
      <c r="G78" s="1">
        <f t="shared" si="13"/>
        <v>7</v>
      </c>
      <c r="H78" s="1">
        <f t="shared" si="14"/>
        <v>14</v>
      </c>
      <c r="I78" s="1">
        <f t="shared" si="15"/>
        <v>10</v>
      </c>
      <c r="J78" s="1">
        <f t="shared" si="16"/>
        <v>13</v>
      </c>
      <c r="K78" s="1">
        <f t="shared" si="17"/>
        <v>11</v>
      </c>
      <c r="L78" s="1">
        <f t="shared" si="10"/>
        <v>0</v>
      </c>
      <c r="M78" s="1">
        <f t="shared" si="18"/>
        <v>0</v>
      </c>
      <c r="N78" s="1" t="str">
        <f t="shared" si="11"/>
        <v>2017-2</v>
      </c>
      <c r="O78" s="1">
        <f t="shared" si="19"/>
        <v>16462</v>
      </c>
      <c r="P78" s="1">
        <f t="shared" si="12"/>
        <v>16462</v>
      </c>
      <c r="AA78" s="3"/>
    </row>
    <row r="79" spans="1:27" x14ac:dyDescent="0.25">
      <c r="A79" s="2">
        <v>42793</v>
      </c>
      <c r="B79" s="1" t="s">
        <v>15</v>
      </c>
      <c r="C79" s="1" t="s">
        <v>9</v>
      </c>
      <c r="D79" s="1" t="s">
        <v>14</v>
      </c>
      <c r="E79" s="1">
        <v>1</v>
      </c>
      <c r="F79" s="1">
        <v>60</v>
      </c>
      <c r="G79" s="1">
        <f t="shared" si="13"/>
        <v>7</v>
      </c>
      <c r="H79" s="1">
        <f t="shared" si="14"/>
        <v>14</v>
      </c>
      <c r="I79" s="1">
        <f t="shared" si="15"/>
        <v>10</v>
      </c>
      <c r="J79" s="1">
        <f t="shared" si="16"/>
        <v>13</v>
      </c>
      <c r="K79" s="1">
        <f t="shared" si="17"/>
        <v>11</v>
      </c>
      <c r="L79" s="1">
        <f t="shared" si="10"/>
        <v>0</v>
      </c>
      <c r="M79" s="1">
        <f t="shared" si="18"/>
        <v>19</v>
      </c>
      <c r="N79" s="1" t="str">
        <f t="shared" si="11"/>
        <v>2017-2</v>
      </c>
      <c r="O79" s="1">
        <f t="shared" si="19"/>
        <v>16522</v>
      </c>
      <c r="P79" s="1">
        <f t="shared" si="12"/>
        <v>0</v>
      </c>
      <c r="AA79" s="3"/>
    </row>
    <row r="80" spans="1:27" x14ac:dyDescent="0.25">
      <c r="A80" s="2">
        <v>42793</v>
      </c>
      <c r="B80" s="1" t="s">
        <v>15</v>
      </c>
      <c r="C80" s="1" t="s">
        <v>11</v>
      </c>
      <c r="D80" s="1" t="s">
        <v>14</v>
      </c>
      <c r="E80" s="1">
        <v>43</v>
      </c>
      <c r="F80" s="1">
        <v>36</v>
      </c>
      <c r="G80" s="1">
        <f t="shared" si="13"/>
        <v>7</v>
      </c>
      <c r="H80" s="1">
        <f t="shared" si="14"/>
        <v>14</v>
      </c>
      <c r="I80" s="1">
        <f t="shared" si="15"/>
        <v>10</v>
      </c>
      <c r="J80" s="1">
        <f t="shared" si="16"/>
        <v>13</v>
      </c>
      <c r="K80" s="1">
        <f t="shared" si="17"/>
        <v>11</v>
      </c>
      <c r="L80" s="1">
        <f t="shared" si="10"/>
        <v>0</v>
      </c>
      <c r="M80" s="1">
        <f t="shared" si="18"/>
        <v>0</v>
      </c>
      <c r="N80" s="1" t="str">
        <f t="shared" si="11"/>
        <v>2017-2</v>
      </c>
      <c r="O80" s="1">
        <f t="shared" si="19"/>
        <v>18070</v>
      </c>
      <c r="P80" s="1">
        <f t="shared" si="12"/>
        <v>0</v>
      </c>
      <c r="AA80" s="3"/>
    </row>
    <row r="81" spans="1:27" x14ac:dyDescent="0.25">
      <c r="A81" s="2">
        <v>42793</v>
      </c>
      <c r="B81" s="1" t="s">
        <v>15</v>
      </c>
      <c r="C81" s="1" t="s">
        <v>10</v>
      </c>
      <c r="D81" s="1" t="s">
        <v>8</v>
      </c>
      <c r="E81" s="1">
        <v>30</v>
      </c>
      <c r="F81" s="1">
        <v>8</v>
      </c>
      <c r="G81" s="1">
        <f t="shared" si="13"/>
        <v>8</v>
      </c>
      <c r="H81" s="1">
        <f t="shared" si="14"/>
        <v>14</v>
      </c>
      <c r="I81" s="1">
        <f t="shared" si="15"/>
        <v>10</v>
      </c>
      <c r="J81" s="1">
        <f t="shared" si="16"/>
        <v>13</v>
      </c>
      <c r="K81" s="1">
        <f t="shared" si="17"/>
        <v>11</v>
      </c>
      <c r="L81" s="1">
        <f t="shared" si="10"/>
        <v>0</v>
      </c>
      <c r="M81" s="1">
        <f t="shared" si="18"/>
        <v>0</v>
      </c>
      <c r="N81" s="1" t="str">
        <f t="shared" si="11"/>
        <v>2017-2</v>
      </c>
      <c r="O81" s="1">
        <f t="shared" si="19"/>
        <v>17830</v>
      </c>
      <c r="P81" s="1">
        <f t="shared" si="12"/>
        <v>0</v>
      </c>
      <c r="AA81" s="3"/>
    </row>
    <row r="82" spans="1:27" x14ac:dyDescent="0.25">
      <c r="A82" s="2">
        <v>42793</v>
      </c>
      <c r="B82" s="1" t="s">
        <v>15</v>
      </c>
      <c r="C82" s="1" t="s">
        <v>12</v>
      </c>
      <c r="D82" s="1" t="s">
        <v>8</v>
      </c>
      <c r="E82" s="1">
        <v>14</v>
      </c>
      <c r="F82" s="1">
        <v>20</v>
      </c>
      <c r="G82" s="1">
        <f t="shared" si="13"/>
        <v>8</v>
      </c>
      <c r="H82" s="1">
        <f t="shared" si="14"/>
        <v>14</v>
      </c>
      <c r="I82" s="1">
        <f t="shared" si="15"/>
        <v>11</v>
      </c>
      <c r="J82" s="1">
        <f t="shared" si="16"/>
        <v>13</v>
      </c>
      <c r="K82" s="1">
        <f t="shared" si="17"/>
        <v>11</v>
      </c>
      <c r="L82" s="1">
        <f t="shared" si="10"/>
        <v>0</v>
      </c>
      <c r="M82" s="1">
        <f t="shared" si="18"/>
        <v>0</v>
      </c>
      <c r="N82" s="1" t="str">
        <f t="shared" si="11"/>
        <v>2017-2</v>
      </c>
      <c r="O82" s="1">
        <f t="shared" si="19"/>
        <v>17550</v>
      </c>
      <c r="P82" s="1">
        <f t="shared" si="12"/>
        <v>17550</v>
      </c>
      <c r="AA82" s="3"/>
    </row>
    <row r="83" spans="1:27" x14ac:dyDescent="0.25">
      <c r="A83" s="2">
        <v>42819</v>
      </c>
      <c r="B83" s="1" t="s">
        <v>16</v>
      </c>
      <c r="C83" s="1" t="s">
        <v>11</v>
      </c>
      <c r="D83" s="1" t="s">
        <v>14</v>
      </c>
      <c r="E83" s="1">
        <v>33</v>
      </c>
      <c r="F83" s="1">
        <v>38</v>
      </c>
      <c r="G83" s="1">
        <f t="shared" si="13"/>
        <v>8</v>
      </c>
      <c r="H83" s="1">
        <f t="shared" si="14"/>
        <v>14</v>
      </c>
      <c r="I83" s="1">
        <f t="shared" si="15"/>
        <v>11</v>
      </c>
      <c r="J83" s="1">
        <f t="shared" si="16"/>
        <v>13</v>
      </c>
      <c r="K83" s="1">
        <f t="shared" si="17"/>
        <v>11</v>
      </c>
      <c r="L83" s="1">
        <f t="shared" si="10"/>
        <v>0</v>
      </c>
      <c r="M83" s="1">
        <f t="shared" si="18"/>
        <v>26</v>
      </c>
      <c r="N83" s="1" t="str">
        <f t="shared" si="11"/>
        <v>2017-3</v>
      </c>
      <c r="O83" s="1">
        <f t="shared" si="19"/>
        <v>18804</v>
      </c>
      <c r="P83" s="1">
        <f t="shared" si="12"/>
        <v>0</v>
      </c>
      <c r="AA83" s="3"/>
    </row>
    <row r="84" spans="1:27" x14ac:dyDescent="0.25">
      <c r="A84" s="2">
        <v>42819</v>
      </c>
      <c r="B84" s="1" t="s">
        <v>16</v>
      </c>
      <c r="C84" s="1" t="s">
        <v>9</v>
      </c>
      <c r="D84" s="1" t="s">
        <v>8</v>
      </c>
      <c r="E84" s="1">
        <v>35</v>
      </c>
      <c r="F84" s="1">
        <v>37</v>
      </c>
      <c r="G84" s="1">
        <f t="shared" si="13"/>
        <v>8</v>
      </c>
      <c r="H84" s="1">
        <f t="shared" si="14"/>
        <v>14</v>
      </c>
      <c r="I84" s="1">
        <f t="shared" si="15"/>
        <v>11</v>
      </c>
      <c r="J84" s="1">
        <f t="shared" si="16"/>
        <v>13</v>
      </c>
      <c r="K84" s="1">
        <f t="shared" si="17"/>
        <v>12</v>
      </c>
      <c r="L84" s="1">
        <f t="shared" si="10"/>
        <v>0</v>
      </c>
      <c r="M84" s="1">
        <f t="shared" si="18"/>
        <v>0</v>
      </c>
      <c r="N84" s="1" t="str">
        <f t="shared" si="11"/>
        <v>2017-3</v>
      </c>
      <c r="O84" s="1">
        <f t="shared" si="19"/>
        <v>17509</v>
      </c>
      <c r="P84" s="1">
        <f t="shared" si="12"/>
        <v>0</v>
      </c>
      <c r="AA84" s="3"/>
    </row>
    <row r="85" spans="1:27" x14ac:dyDescent="0.25">
      <c r="A85" s="2">
        <v>42819</v>
      </c>
      <c r="B85" s="1" t="s">
        <v>16</v>
      </c>
      <c r="C85" s="1" t="s">
        <v>12</v>
      </c>
      <c r="D85" s="1" t="s">
        <v>8</v>
      </c>
      <c r="E85" s="1">
        <v>40</v>
      </c>
      <c r="F85" s="1">
        <v>19</v>
      </c>
      <c r="G85" s="1">
        <f t="shared" si="13"/>
        <v>8</v>
      </c>
      <c r="H85" s="1">
        <f t="shared" si="14"/>
        <v>14</v>
      </c>
      <c r="I85" s="1">
        <f t="shared" si="15"/>
        <v>12</v>
      </c>
      <c r="J85" s="1">
        <f t="shared" si="16"/>
        <v>13</v>
      </c>
      <c r="K85" s="1">
        <f t="shared" si="17"/>
        <v>12</v>
      </c>
      <c r="L85" s="1">
        <f t="shared" si="10"/>
        <v>0</v>
      </c>
      <c r="M85" s="1">
        <f t="shared" si="18"/>
        <v>0</v>
      </c>
      <c r="N85" s="1" t="str">
        <f t="shared" si="11"/>
        <v>2017-3</v>
      </c>
      <c r="O85" s="1">
        <f t="shared" si="19"/>
        <v>16749</v>
      </c>
      <c r="P85" s="1">
        <f t="shared" si="12"/>
        <v>16749</v>
      </c>
      <c r="AA85" s="3"/>
    </row>
    <row r="86" spans="1:27" x14ac:dyDescent="0.25">
      <c r="A86" s="2">
        <v>42840</v>
      </c>
      <c r="B86" s="1" t="s">
        <v>17</v>
      </c>
      <c r="C86" s="1" t="s">
        <v>11</v>
      </c>
      <c r="D86" s="1" t="s">
        <v>14</v>
      </c>
      <c r="E86" s="1">
        <v>21</v>
      </c>
      <c r="F86" s="1">
        <v>36</v>
      </c>
      <c r="G86" s="1">
        <f t="shared" si="13"/>
        <v>8</v>
      </c>
      <c r="H86" s="1">
        <f t="shared" si="14"/>
        <v>14</v>
      </c>
      <c r="I86" s="1">
        <f t="shared" si="15"/>
        <v>12</v>
      </c>
      <c r="J86" s="1">
        <f t="shared" si="16"/>
        <v>13</v>
      </c>
      <c r="K86" s="1">
        <f t="shared" si="17"/>
        <v>12</v>
      </c>
      <c r="L86" s="1">
        <f t="shared" si="10"/>
        <v>0</v>
      </c>
      <c r="M86" s="1">
        <f t="shared" si="18"/>
        <v>21</v>
      </c>
      <c r="N86" s="1" t="str">
        <f t="shared" si="11"/>
        <v>2017-4</v>
      </c>
      <c r="O86" s="1">
        <f t="shared" si="19"/>
        <v>17505</v>
      </c>
      <c r="P86" s="1">
        <f t="shared" si="12"/>
        <v>0</v>
      </c>
      <c r="AA86" s="3"/>
    </row>
    <row r="87" spans="1:27" x14ac:dyDescent="0.25">
      <c r="A87" s="2">
        <v>42840</v>
      </c>
      <c r="B87" s="1" t="s">
        <v>17</v>
      </c>
      <c r="C87" s="1" t="s">
        <v>7</v>
      </c>
      <c r="D87" s="1" t="s">
        <v>14</v>
      </c>
      <c r="E87" s="1">
        <v>2</v>
      </c>
      <c r="F87" s="1">
        <v>97</v>
      </c>
      <c r="G87" s="1">
        <f t="shared" si="13"/>
        <v>8</v>
      </c>
      <c r="H87" s="1">
        <f t="shared" si="14"/>
        <v>14</v>
      </c>
      <c r="I87" s="1">
        <f t="shared" si="15"/>
        <v>12</v>
      </c>
      <c r="J87" s="1">
        <f t="shared" si="16"/>
        <v>13</v>
      </c>
      <c r="K87" s="1">
        <f t="shared" si="17"/>
        <v>12</v>
      </c>
      <c r="L87" s="1">
        <f t="shared" si="10"/>
        <v>0</v>
      </c>
      <c r="M87" s="1">
        <f t="shared" si="18"/>
        <v>0</v>
      </c>
      <c r="N87" s="1" t="str">
        <f t="shared" si="11"/>
        <v>2017-4</v>
      </c>
      <c r="O87" s="1">
        <f t="shared" si="19"/>
        <v>17699</v>
      </c>
      <c r="P87" s="1">
        <f t="shared" si="12"/>
        <v>0</v>
      </c>
      <c r="AA87" s="3"/>
    </row>
    <row r="88" spans="1:27" x14ac:dyDescent="0.25">
      <c r="A88" s="2">
        <v>42840</v>
      </c>
      <c r="B88" s="1" t="s">
        <v>17</v>
      </c>
      <c r="C88" s="1" t="s">
        <v>12</v>
      </c>
      <c r="D88" s="1" t="s">
        <v>8</v>
      </c>
      <c r="E88" s="1">
        <v>12</v>
      </c>
      <c r="F88" s="1">
        <v>20</v>
      </c>
      <c r="G88" s="1">
        <f t="shared" si="13"/>
        <v>8</v>
      </c>
      <c r="H88" s="1">
        <f t="shared" si="14"/>
        <v>14</v>
      </c>
      <c r="I88" s="1">
        <f t="shared" si="15"/>
        <v>13</v>
      </c>
      <c r="J88" s="1">
        <f t="shared" si="16"/>
        <v>13</v>
      </c>
      <c r="K88" s="1">
        <f t="shared" si="17"/>
        <v>12</v>
      </c>
      <c r="L88" s="1">
        <f t="shared" si="10"/>
        <v>0</v>
      </c>
      <c r="M88" s="1">
        <f t="shared" si="18"/>
        <v>0</v>
      </c>
      <c r="N88" s="1" t="str">
        <f t="shared" si="11"/>
        <v>2017-4</v>
      </c>
      <c r="O88" s="1">
        <f t="shared" si="19"/>
        <v>17459</v>
      </c>
      <c r="P88" s="1">
        <f t="shared" si="12"/>
        <v>0</v>
      </c>
      <c r="AA88" s="3"/>
    </row>
    <row r="89" spans="1:27" x14ac:dyDescent="0.25">
      <c r="A89" s="2">
        <v>42840</v>
      </c>
      <c r="B89" s="1" t="s">
        <v>17</v>
      </c>
      <c r="C89" s="1" t="s">
        <v>10</v>
      </c>
      <c r="D89" s="1" t="s">
        <v>8</v>
      </c>
      <c r="E89" s="1">
        <v>15</v>
      </c>
      <c r="F89" s="1">
        <v>8</v>
      </c>
      <c r="G89" s="1">
        <f t="shared" si="13"/>
        <v>9</v>
      </c>
      <c r="H89" s="1">
        <f t="shared" si="14"/>
        <v>14</v>
      </c>
      <c r="I89" s="1">
        <f t="shared" si="15"/>
        <v>13</v>
      </c>
      <c r="J89" s="1">
        <f t="shared" si="16"/>
        <v>13</v>
      </c>
      <c r="K89" s="1">
        <f t="shared" si="17"/>
        <v>12</v>
      </c>
      <c r="L89" s="1">
        <f t="shared" si="10"/>
        <v>0</v>
      </c>
      <c r="M89" s="1">
        <f t="shared" si="18"/>
        <v>0</v>
      </c>
      <c r="N89" s="1" t="str">
        <f t="shared" si="11"/>
        <v>2017-4</v>
      </c>
      <c r="O89" s="1">
        <f t="shared" si="19"/>
        <v>17339</v>
      </c>
      <c r="P89" s="1">
        <f t="shared" si="12"/>
        <v>0</v>
      </c>
      <c r="AA89" s="3"/>
    </row>
    <row r="90" spans="1:27" x14ac:dyDescent="0.25">
      <c r="A90" s="2">
        <v>42840</v>
      </c>
      <c r="B90" s="1" t="s">
        <v>17</v>
      </c>
      <c r="C90" s="1" t="s">
        <v>9</v>
      </c>
      <c r="D90" s="1" t="s">
        <v>8</v>
      </c>
      <c r="E90" s="1">
        <v>1</v>
      </c>
      <c r="F90" s="1">
        <v>40</v>
      </c>
      <c r="G90" s="1">
        <f t="shared" si="13"/>
        <v>9</v>
      </c>
      <c r="H90" s="1">
        <f t="shared" si="14"/>
        <v>14</v>
      </c>
      <c r="I90" s="1">
        <f t="shared" si="15"/>
        <v>13</v>
      </c>
      <c r="J90" s="1">
        <f t="shared" si="16"/>
        <v>13</v>
      </c>
      <c r="K90" s="1">
        <f t="shared" si="17"/>
        <v>13</v>
      </c>
      <c r="L90" s="1">
        <f t="shared" si="10"/>
        <v>0</v>
      </c>
      <c r="M90" s="1">
        <f t="shared" si="18"/>
        <v>0</v>
      </c>
      <c r="N90" s="1" t="str">
        <f t="shared" si="11"/>
        <v>2017-4</v>
      </c>
      <c r="O90" s="1">
        <f t="shared" si="19"/>
        <v>17299</v>
      </c>
      <c r="P90" s="1">
        <f t="shared" si="12"/>
        <v>17299</v>
      </c>
      <c r="AA90" s="3"/>
    </row>
    <row r="91" spans="1:27" x14ac:dyDescent="0.25">
      <c r="A91" s="2">
        <v>42864</v>
      </c>
      <c r="B91" s="1" t="s">
        <v>18</v>
      </c>
      <c r="C91" s="1" t="s">
        <v>10</v>
      </c>
      <c r="D91" s="1" t="s">
        <v>14</v>
      </c>
      <c r="E91" s="1">
        <v>86</v>
      </c>
      <c r="F91" s="1">
        <v>12</v>
      </c>
      <c r="G91" s="1">
        <f t="shared" si="13"/>
        <v>9</v>
      </c>
      <c r="H91" s="1">
        <f t="shared" si="14"/>
        <v>14</v>
      </c>
      <c r="I91" s="1">
        <f t="shared" si="15"/>
        <v>13</v>
      </c>
      <c r="J91" s="1">
        <f t="shared" si="16"/>
        <v>13</v>
      </c>
      <c r="K91" s="1">
        <f t="shared" si="17"/>
        <v>13</v>
      </c>
      <c r="L91" s="1">
        <f t="shared" si="10"/>
        <v>0</v>
      </c>
      <c r="M91" s="1">
        <f t="shared" si="18"/>
        <v>24</v>
      </c>
      <c r="N91" s="1" t="str">
        <f t="shared" si="11"/>
        <v>2017-5</v>
      </c>
      <c r="O91" s="1">
        <f t="shared" si="19"/>
        <v>18331</v>
      </c>
      <c r="P91" s="1">
        <f t="shared" si="12"/>
        <v>0</v>
      </c>
      <c r="AA91" s="3"/>
    </row>
    <row r="92" spans="1:27" x14ac:dyDescent="0.25">
      <c r="A92" s="2">
        <v>42864</v>
      </c>
      <c r="B92" s="1" t="s">
        <v>18</v>
      </c>
      <c r="C92" s="1" t="s">
        <v>12</v>
      </c>
      <c r="D92" s="1" t="s">
        <v>14</v>
      </c>
      <c r="E92" s="1">
        <v>110</v>
      </c>
      <c r="F92" s="1">
        <v>31</v>
      </c>
      <c r="G92" s="1">
        <f t="shared" si="13"/>
        <v>9</v>
      </c>
      <c r="H92" s="1">
        <f t="shared" si="14"/>
        <v>14</v>
      </c>
      <c r="I92" s="1">
        <f t="shared" si="15"/>
        <v>13</v>
      </c>
      <c r="J92" s="1">
        <f t="shared" si="16"/>
        <v>13</v>
      </c>
      <c r="K92" s="1">
        <f t="shared" si="17"/>
        <v>13</v>
      </c>
      <c r="L92" s="1">
        <f t="shared" si="10"/>
        <v>0</v>
      </c>
      <c r="M92" s="1">
        <f t="shared" si="18"/>
        <v>0</v>
      </c>
      <c r="N92" s="1" t="str">
        <f t="shared" si="11"/>
        <v>2017-5</v>
      </c>
      <c r="O92" s="1">
        <f t="shared" si="19"/>
        <v>21741</v>
      </c>
      <c r="P92" s="1">
        <f t="shared" si="12"/>
        <v>0</v>
      </c>
      <c r="AA92" s="3"/>
    </row>
    <row r="93" spans="1:27" x14ac:dyDescent="0.25">
      <c r="A93" s="2">
        <v>42864</v>
      </c>
      <c r="B93" s="1" t="s">
        <v>18</v>
      </c>
      <c r="C93" s="1" t="s">
        <v>9</v>
      </c>
      <c r="D93" s="1" t="s">
        <v>8</v>
      </c>
      <c r="E93" s="1">
        <v>33</v>
      </c>
      <c r="F93" s="1">
        <v>38</v>
      </c>
      <c r="G93" s="1">
        <f t="shared" si="13"/>
        <v>9</v>
      </c>
      <c r="H93" s="1">
        <f t="shared" si="14"/>
        <v>14</v>
      </c>
      <c r="I93" s="1">
        <f t="shared" si="15"/>
        <v>13</v>
      </c>
      <c r="J93" s="1">
        <f t="shared" si="16"/>
        <v>13</v>
      </c>
      <c r="K93" s="1">
        <f t="shared" si="17"/>
        <v>14</v>
      </c>
      <c r="L93" s="1">
        <f t="shared" si="10"/>
        <v>0</v>
      </c>
      <c r="M93" s="1">
        <f t="shared" si="18"/>
        <v>0</v>
      </c>
      <c r="N93" s="1" t="str">
        <f t="shared" si="11"/>
        <v>2017-5</v>
      </c>
      <c r="O93" s="1">
        <f t="shared" si="19"/>
        <v>20487</v>
      </c>
      <c r="P93" s="1">
        <f t="shared" si="12"/>
        <v>0</v>
      </c>
      <c r="AA93" s="3"/>
    </row>
    <row r="94" spans="1:27" x14ac:dyDescent="0.25">
      <c r="A94" s="2">
        <v>42864</v>
      </c>
      <c r="B94" s="1" t="s">
        <v>18</v>
      </c>
      <c r="C94" s="1" t="s">
        <v>11</v>
      </c>
      <c r="D94" s="1" t="s">
        <v>8</v>
      </c>
      <c r="E94" s="1">
        <v>13</v>
      </c>
      <c r="F94" s="1">
        <v>23</v>
      </c>
      <c r="G94" s="1">
        <f t="shared" si="13"/>
        <v>9</v>
      </c>
      <c r="H94" s="1">
        <f t="shared" si="14"/>
        <v>15</v>
      </c>
      <c r="I94" s="1">
        <f t="shared" si="15"/>
        <v>13</v>
      </c>
      <c r="J94" s="1">
        <f t="shared" si="16"/>
        <v>13</v>
      </c>
      <c r="K94" s="1">
        <f t="shared" si="17"/>
        <v>14</v>
      </c>
      <c r="L94" s="1">
        <f t="shared" si="10"/>
        <v>0</v>
      </c>
      <c r="M94" s="1">
        <f t="shared" si="18"/>
        <v>0</v>
      </c>
      <c r="N94" s="1" t="str">
        <f t="shared" si="11"/>
        <v>2017-5</v>
      </c>
      <c r="O94" s="1">
        <f t="shared" si="19"/>
        <v>20188</v>
      </c>
      <c r="P94" s="1">
        <f t="shared" si="12"/>
        <v>0</v>
      </c>
      <c r="AA94" s="3"/>
    </row>
    <row r="95" spans="1:27" x14ac:dyDescent="0.25">
      <c r="A95" s="2">
        <v>42864</v>
      </c>
      <c r="B95" s="1" t="s">
        <v>18</v>
      </c>
      <c r="C95" s="1" t="s">
        <v>7</v>
      </c>
      <c r="D95" s="1" t="s">
        <v>8</v>
      </c>
      <c r="E95" s="1">
        <v>37</v>
      </c>
      <c r="F95" s="1">
        <v>61</v>
      </c>
      <c r="G95" s="1">
        <f t="shared" si="13"/>
        <v>9</v>
      </c>
      <c r="H95" s="1">
        <f t="shared" si="14"/>
        <v>15</v>
      </c>
      <c r="I95" s="1">
        <f t="shared" si="15"/>
        <v>13</v>
      </c>
      <c r="J95" s="1">
        <f t="shared" si="16"/>
        <v>14</v>
      </c>
      <c r="K95" s="1">
        <f t="shared" si="17"/>
        <v>14</v>
      </c>
      <c r="L95" s="1">
        <f t="shared" si="10"/>
        <v>37</v>
      </c>
      <c r="M95" s="1">
        <f t="shared" si="18"/>
        <v>0</v>
      </c>
      <c r="N95" s="1" t="str">
        <f t="shared" si="11"/>
        <v>2017-5</v>
      </c>
      <c r="O95" s="1">
        <f t="shared" si="19"/>
        <v>17931</v>
      </c>
      <c r="P95" s="1">
        <f t="shared" si="12"/>
        <v>17931</v>
      </c>
      <c r="AA95" s="3"/>
    </row>
    <row r="96" spans="1:27" x14ac:dyDescent="0.25">
      <c r="A96" s="2">
        <v>42882</v>
      </c>
      <c r="B96" s="1" t="s">
        <v>19</v>
      </c>
      <c r="C96" s="1" t="s">
        <v>10</v>
      </c>
      <c r="D96" s="1" t="s">
        <v>14</v>
      </c>
      <c r="E96" s="1">
        <v>1</v>
      </c>
      <c r="F96" s="1">
        <v>12</v>
      </c>
      <c r="G96" s="1">
        <f t="shared" si="13"/>
        <v>9</v>
      </c>
      <c r="H96" s="1">
        <f t="shared" si="14"/>
        <v>15</v>
      </c>
      <c r="I96" s="1">
        <f t="shared" si="15"/>
        <v>13</v>
      </c>
      <c r="J96" s="1">
        <f t="shared" si="16"/>
        <v>14</v>
      </c>
      <c r="K96" s="1">
        <f t="shared" si="17"/>
        <v>14</v>
      </c>
      <c r="L96" s="1">
        <f t="shared" si="10"/>
        <v>0</v>
      </c>
      <c r="M96" s="1">
        <f t="shared" si="18"/>
        <v>18</v>
      </c>
      <c r="N96" s="1" t="str">
        <f t="shared" si="11"/>
        <v>2017-5</v>
      </c>
      <c r="O96" s="1">
        <f t="shared" si="19"/>
        <v>17943</v>
      </c>
      <c r="P96" s="1">
        <f t="shared" si="12"/>
        <v>0</v>
      </c>
      <c r="AA96" s="3"/>
    </row>
    <row r="97" spans="1:27" x14ac:dyDescent="0.25">
      <c r="A97" s="2">
        <v>42882</v>
      </c>
      <c r="B97" s="1" t="s">
        <v>19</v>
      </c>
      <c r="C97" s="1" t="s">
        <v>9</v>
      </c>
      <c r="D97" s="1" t="s">
        <v>14</v>
      </c>
      <c r="E97" s="1">
        <v>68</v>
      </c>
      <c r="F97" s="1">
        <v>59</v>
      </c>
      <c r="G97" s="1">
        <f t="shared" si="13"/>
        <v>9</v>
      </c>
      <c r="H97" s="1">
        <f t="shared" si="14"/>
        <v>15</v>
      </c>
      <c r="I97" s="1">
        <f t="shared" si="15"/>
        <v>13</v>
      </c>
      <c r="J97" s="1">
        <f t="shared" si="16"/>
        <v>14</v>
      </c>
      <c r="K97" s="1">
        <f t="shared" si="17"/>
        <v>14</v>
      </c>
      <c r="L97" s="1">
        <f t="shared" si="10"/>
        <v>0</v>
      </c>
      <c r="M97" s="1">
        <f t="shared" si="18"/>
        <v>0</v>
      </c>
      <c r="N97" s="1" t="str">
        <f t="shared" si="11"/>
        <v>2017-5</v>
      </c>
      <c r="O97" s="1">
        <f t="shared" si="19"/>
        <v>21955</v>
      </c>
      <c r="P97" s="1">
        <f t="shared" si="12"/>
        <v>0</v>
      </c>
      <c r="AA97" s="3"/>
    </row>
    <row r="98" spans="1:27" x14ac:dyDescent="0.25">
      <c r="A98" s="2">
        <v>42882</v>
      </c>
      <c r="B98" s="1" t="s">
        <v>19</v>
      </c>
      <c r="C98" s="1" t="s">
        <v>7</v>
      </c>
      <c r="D98" s="1" t="s">
        <v>8</v>
      </c>
      <c r="E98" s="1">
        <v>35</v>
      </c>
      <c r="F98" s="1">
        <v>66</v>
      </c>
      <c r="G98" s="1">
        <f t="shared" si="13"/>
        <v>9</v>
      </c>
      <c r="H98" s="1">
        <f t="shared" si="14"/>
        <v>15</v>
      </c>
      <c r="I98" s="1">
        <f t="shared" si="15"/>
        <v>13</v>
      </c>
      <c r="J98" s="1">
        <f t="shared" si="16"/>
        <v>15</v>
      </c>
      <c r="K98" s="1">
        <f t="shared" si="17"/>
        <v>14</v>
      </c>
      <c r="L98" s="1">
        <f t="shared" si="10"/>
        <v>35</v>
      </c>
      <c r="M98" s="1">
        <f t="shared" si="18"/>
        <v>0</v>
      </c>
      <c r="N98" s="1" t="str">
        <f t="shared" si="11"/>
        <v>2017-5</v>
      </c>
      <c r="O98" s="1">
        <f t="shared" si="19"/>
        <v>19645</v>
      </c>
      <c r="P98" s="1">
        <f t="shared" si="12"/>
        <v>0</v>
      </c>
      <c r="AA98" s="3"/>
    </row>
    <row r="99" spans="1:27" x14ac:dyDescent="0.25">
      <c r="A99" s="2">
        <v>42882</v>
      </c>
      <c r="B99" s="1" t="s">
        <v>19</v>
      </c>
      <c r="C99" s="1" t="s">
        <v>12</v>
      </c>
      <c r="D99" s="1" t="s">
        <v>8</v>
      </c>
      <c r="E99" s="1">
        <v>25</v>
      </c>
      <c r="F99" s="1">
        <v>21</v>
      </c>
      <c r="G99" s="1">
        <f t="shared" si="13"/>
        <v>9</v>
      </c>
      <c r="H99" s="1">
        <f t="shared" si="14"/>
        <v>15</v>
      </c>
      <c r="I99" s="1">
        <f t="shared" si="15"/>
        <v>14</v>
      </c>
      <c r="J99" s="1">
        <f t="shared" si="16"/>
        <v>15</v>
      </c>
      <c r="K99" s="1">
        <f t="shared" si="17"/>
        <v>14</v>
      </c>
      <c r="L99" s="1">
        <f t="shared" si="10"/>
        <v>0</v>
      </c>
      <c r="M99" s="1">
        <f t="shared" si="18"/>
        <v>0</v>
      </c>
      <c r="N99" s="1" t="str">
        <f t="shared" si="11"/>
        <v>2017-5</v>
      </c>
      <c r="O99" s="1">
        <f t="shared" si="19"/>
        <v>19120</v>
      </c>
      <c r="P99" s="1">
        <f t="shared" si="12"/>
        <v>0</v>
      </c>
      <c r="AA99" s="3"/>
    </row>
    <row r="100" spans="1:27" x14ac:dyDescent="0.25">
      <c r="A100" s="2">
        <v>42882</v>
      </c>
      <c r="B100" s="1" t="s">
        <v>19</v>
      </c>
      <c r="C100" s="1" t="s">
        <v>11</v>
      </c>
      <c r="D100" s="1" t="s">
        <v>8</v>
      </c>
      <c r="E100" s="1">
        <v>10</v>
      </c>
      <c r="F100" s="1">
        <v>25</v>
      </c>
      <c r="G100" s="1">
        <f t="shared" si="13"/>
        <v>9</v>
      </c>
      <c r="H100" s="1">
        <f t="shared" si="14"/>
        <v>16</v>
      </c>
      <c r="I100" s="1">
        <f t="shared" si="15"/>
        <v>14</v>
      </c>
      <c r="J100" s="1">
        <f t="shared" si="16"/>
        <v>15</v>
      </c>
      <c r="K100" s="1">
        <f t="shared" si="17"/>
        <v>14</v>
      </c>
      <c r="L100" s="1">
        <f t="shared" si="10"/>
        <v>0</v>
      </c>
      <c r="M100" s="1">
        <f t="shared" si="18"/>
        <v>0</v>
      </c>
      <c r="N100" s="1" t="str">
        <f t="shared" si="11"/>
        <v>2017-5</v>
      </c>
      <c r="O100" s="1">
        <f t="shared" si="19"/>
        <v>18870</v>
      </c>
      <c r="P100" s="1">
        <f t="shared" si="12"/>
        <v>18870</v>
      </c>
      <c r="AA100" s="3"/>
    </row>
    <row r="101" spans="1:27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 s="1">
        <v>38</v>
      </c>
      <c r="F101" s="1">
        <v>37</v>
      </c>
      <c r="G101" s="1">
        <f t="shared" si="13"/>
        <v>9</v>
      </c>
      <c r="H101" s="1">
        <f t="shared" si="14"/>
        <v>16</v>
      </c>
      <c r="I101" s="1">
        <f t="shared" si="15"/>
        <v>14</v>
      </c>
      <c r="J101" s="1">
        <f t="shared" si="16"/>
        <v>15</v>
      </c>
      <c r="K101" s="1">
        <f t="shared" si="17"/>
        <v>14</v>
      </c>
      <c r="L101" s="1">
        <f t="shared" si="10"/>
        <v>0</v>
      </c>
      <c r="M101" s="1">
        <f t="shared" si="18"/>
        <v>22</v>
      </c>
      <c r="N101" s="1" t="str">
        <f t="shared" si="11"/>
        <v>2017-6</v>
      </c>
      <c r="O101" s="1">
        <f t="shared" si="19"/>
        <v>20276</v>
      </c>
      <c r="P101" s="1">
        <f t="shared" si="12"/>
        <v>0</v>
      </c>
      <c r="AA101" s="3"/>
    </row>
    <row r="102" spans="1:27" x14ac:dyDescent="0.25">
      <c r="A102" s="2">
        <v>42904</v>
      </c>
      <c r="B102" s="1" t="s">
        <v>20</v>
      </c>
      <c r="C102" s="1" t="s">
        <v>10</v>
      </c>
      <c r="D102" s="1" t="s">
        <v>8</v>
      </c>
      <c r="E102" s="1">
        <v>22</v>
      </c>
      <c r="F102" s="1">
        <v>8</v>
      </c>
      <c r="G102" s="1">
        <f t="shared" si="13"/>
        <v>10</v>
      </c>
      <c r="H102" s="1">
        <f t="shared" si="14"/>
        <v>16</v>
      </c>
      <c r="I102" s="1">
        <f t="shared" si="15"/>
        <v>14</v>
      </c>
      <c r="J102" s="1">
        <f t="shared" si="16"/>
        <v>15</v>
      </c>
      <c r="K102" s="1">
        <f t="shared" si="17"/>
        <v>14</v>
      </c>
      <c r="L102" s="1">
        <f t="shared" si="10"/>
        <v>0</v>
      </c>
      <c r="M102" s="1">
        <f t="shared" si="18"/>
        <v>0</v>
      </c>
      <c r="N102" s="1" t="str">
        <f t="shared" si="11"/>
        <v>2017-6</v>
      </c>
      <c r="O102" s="1">
        <f t="shared" si="19"/>
        <v>20100</v>
      </c>
      <c r="P102" s="1">
        <f t="shared" si="12"/>
        <v>0</v>
      </c>
      <c r="AA102" s="3"/>
    </row>
    <row r="103" spans="1:27" x14ac:dyDescent="0.25">
      <c r="A103" s="2">
        <v>42904</v>
      </c>
      <c r="B103" s="1" t="s">
        <v>20</v>
      </c>
      <c r="C103" s="1" t="s">
        <v>12</v>
      </c>
      <c r="D103" s="1" t="s">
        <v>8</v>
      </c>
      <c r="E103" s="1">
        <v>25</v>
      </c>
      <c r="F103" s="1">
        <v>20</v>
      </c>
      <c r="G103" s="1">
        <f t="shared" si="13"/>
        <v>10</v>
      </c>
      <c r="H103" s="1">
        <f t="shared" si="14"/>
        <v>16</v>
      </c>
      <c r="I103" s="1">
        <f t="shared" si="15"/>
        <v>15</v>
      </c>
      <c r="J103" s="1">
        <f t="shared" si="16"/>
        <v>15</v>
      </c>
      <c r="K103" s="1">
        <f t="shared" si="17"/>
        <v>14</v>
      </c>
      <c r="L103" s="1">
        <f t="shared" si="10"/>
        <v>0</v>
      </c>
      <c r="M103" s="1">
        <f t="shared" si="18"/>
        <v>0</v>
      </c>
      <c r="N103" s="1" t="str">
        <f t="shared" si="11"/>
        <v>2017-6</v>
      </c>
      <c r="O103" s="1">
        <f t="shared" si="19"/>
        <v>19600</v>
      </c>
      <c r="P103" s="1">
        <f t="shared" si="12"/>
        <v>0</v>
      </c>
      <c r="AA103" s="3"/>
    </row>
    <row r="104" spans="1:27" x14ac:dyDescent="0.25">
      <c r="A104" s="2">
        <v>42904</v>
      </c>
      <c r="B104" s="1" t="s">
        <v>20</v>
      </c>
      <c r="C104" s="1" t="s">
        <v>9</v>
      </c>
      <c r="D104" s="1" t="s">
        <v>8</v>
      </c>
      <c r="E104" s="1">
        <v>8</v>
      </c>
      <c r="F104" s="1">
        <v>39</v>
      </c>
      <c r="G104" s="1">
        <f t="shared" si="13"/>
        <v>10</v>
      </c>
      <c r="H104" s="1">
        <f t="shared" si="14"/>
        <v>16</v>
      </c>
      <c r="I104" s="1">
        <f t="shared" si="15"/>
        <v>15</v>
      </c>
      <c r="J104" s="1">
        <f t="shared" si="16"/>
        <v>15</v>
      </c>
      <c r="K104" s="1">
        <f t="shared" si="17"/>
        <v>15</v>
      </c>
      <c r="L104" s="1">
        <f t="shared" si="10"/>
        <v>0</v>
      </c>
      <c r="M104" s="1">
        <f t="shared" si="18"/>
        <v>0</v>
      </c>
      <c r="N104" s="1" t="str">
        <f t="shared" si="11"/>
        <v>2017-6</v>
      </c>
      <c r="O104" s="1">
        <f t="shared" si="19"/>
        <v>19288</v>
      </c>
      <c r="P104" s="1">
        <f t="shared" si="12"/>
        <v>0</v>
      </c>
      <c r="AA104" s="3"/>
    </row>
    <row r="105" spans="1:27" x14ac:dyDescent="0.25">
      <c r="A105" s="2">
        <v>42904</v>
      </c>
      <c r="B105" s="1" t="s">
        <v>20</v>
      </c>
      <c r="C105" s="1" t="s">
        <v>7</v>
      </c>
      <c r="D105" s="1" t="s">
        <v>8</v>
      </c>
      <c r="E105" s="1">
        <v>45</v>
      </c>
      <c r="F105" s="1">
        <v>62</v>
      </c>
      <c r="G105" s="1">
        <f t="shared" si="13"/>
        <v>10</v>
      </c>
      <c r="H105" s="1">
        <f t="shared" si="14"/>
        <v>16</v>
      </c>
      <c r="I105" s="1">
        <f t="shared" si="15"/>
        <v>15</v>
      </c>
      <c r="J105" s="1">
        <f t="shared" si="16"/>
        <v>16</v>
      </c>
      <c r="K105" s="1">
        <f t="shared" si="17"/>
        <v>15</v>
      </c>
      <c r="L105" s="1">
        <f t="shared" si="10"/>
        <v>45</v>
      </c>
      <c r="M105" s="1">
        <f t="shared" si="18"/>
        <v>0</v>
      </c>
      <c r="N105" s="1" t="str">
        <f t="shared" si="11"/>
        <v>2017-6</v>
      </c>
      <c r="O105" s="1">
        <f t="shared" si="19"/>
        <v>16498</v>
      </c>
      <c r="P105" s="1">
        <f t="shared" si="12"/>
        <v>16498</v>
      </c>
      <c r="AA105" s="3"/>
    </row>
    <row r="106" spans="1:27" x14ac:dyDescent="0.25">
      <c r="A106" s="2">
        <v>42929</v>
      </c>
      <c r="B106" s="1" t="s">
        <v>21</v>
      </c>
      <c r="C106" s="1" t="s">
        <v>7</v>
      </c>
      <c r="D106" s="1" t="s">
        <v>14</v>
      </c>
      <c r="E106" s="1">
        <v>116</v>
      </c>
      <c r="F106" s="1">
        <v>100</v>
      </c>
      <c r="G106" s="1">
        <f t="shared" si="13"/>
        <v>10</v>
      </c>
      <c r="H106" s="1">
        <f t="shared" si="14"/>
        <v>16</v>
      </c>
      <c r="I106" s="1">
        <f t="shared" si="15"/>
        <v>15</v>
      </c>
      <c r="J106" s="1">
        <f t="shared" si="16"/>
        <v>16</v>
      </c>
      <c r="K106" s="1">
        <f t="shared" si="17"/>
        <v>15</v>
      </c>
      <c r="L106" s="1">
        <f t="shared" si="10"/>
        <v>0</v>
      </c>
      <c r="M106" s="1">
        <f t="shared" si="18"/>
        <v>25</v>
      </c>
      <c r="N106" s="1" t="str">
        <f t="shared" si="11"/>
        <v>2017-7</v>
      </c>
      <c r="O106" s="1">
        <f t="shared" si="19"/>
        <v>28098</v>
      </c>
      <c r="P106" s="1">
        <f t="shared" si="12"/>
        <v>0</v>
      </c>
      <c r="AA106" s="3"/>
    </row>
    <row r="107" spans="1:27" x14ac:dyDescent="0.25">
      <c r="A107" s="2">
        <v>42929</v>
      </c>
      <c r="B107" s="1" t="s">
        <v>21</v>
      </c>
      <c r="C107" s="1" t="s">
        <v>12</v>
      </c>
      <c r="D107" s="1" t="s">
        <v>8</v>
      </c>
      <c r="E107" s="1">
        <v>29</v>
      </c>
      <c r="F107" s="1">
        <v>19</v>
      </c>
      <c r="G107" s="1">
        <f t="shared" si="13"/>
        <v>10</v>
      </c>
      <c r="H107" s="1">
        <f t="shared" si="14"/>
        <v>16</v>
      </c>
      <c r="I107" s="1">
        <f t="shared" si="15"/>
        <v>16</v>
      </c>
      <c r="J107" s="1">
        <f t="shared" si="16"/>
        <v>16</v>
      </c>
      <c r="K107" s="1">
        <f t="shared" si="17"/>
        <v>15</v>
      </c>
      <c r="L107" s="1">
        <f t="shared" si="10"/>
        <v>0</v>
      </c>
      <c r="M107" s="1">
        <f t="shared" si="18"/>
        <v>0</v>
      </c>
      <c r="N107" s="1" t="str">
        <f t="shared" si="11"/>
        <v>2017-7</v>
      </c>
      <c r="O107" s="1">
        <f t="shared" si="19"/>
        <v>27547</v>
      </c>
      <c r="P107" s="1">
        <f t="shared" si="12"/>
        <v>27547</v>
      </c>
      <c r="AA107" s="3"/>
    </row>
    <row r="108" spans="1:27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 s="1">
        <v>5</v>
      </c>
      <c r="F108" s="1">
        <v>34</v>
      </c>
      <c r="G108" s="1">
        <f t="shared" si="13"/>
        <v>10</v>
      </c>
      <c r="H108" s="1">
        <f t="shared" si="14"/>
        <v>16</v>
      </c>
      <c r="I108" s="1">
        <f t="shared" si="15"/>
        <v>16</v>
      </c>
      <c r="J108" s="1">
        <f t="shared" si="16"/>
        <v>16</v>
      </c>
      <c r="K108" s="1">
        <f t="shared" si="17"/>
        <v>15</v>
      </c>
      <c r="L108" s="1">
        <f t="shared" si="10"/>
        <v>0</v>
      </c>
      <c r="M108" s="1">
        <f t="shared" si="18"/>
        <v>13</v>
      </c>
      <c r="N108" s="1" t="str">
        <f t="shared" si="11"/>
        <v>2017-7</v>
      </c>
      <c r="O108" s="1">
        <f t="shared" si="19"/>
        <v>27717</v>
      </c>
      <c r="P108" s="1">
        <f t="shared" si="12"/>
        <v>0</v>
      </c>
      <c r="AA108" s="3"/>
    </row>
    <row r="109" spans="1:27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 s="1">
        <v>22</v>
      </c>
      <c r="F109" s="1">
        <v>11</v>
      </c>
      <c r="G109" s="1">
        <f t="shared" si="13"/>
        <v>10</v>
      </c>
      <c r="H109" s="1">
        <f t="shared" si="14"/>
        <v>16</v>
      </c>
      <c r="I109" s="1">
        <f t="shared" si="15"/>
        <v>16</v>
      </c>
      <c r="J109" s="1">
        <f t="shared" si="16"/>
        <v>16</v>
      </c>
      <c r="K109" s="1">
        <f t="shared" si="17"/>
        <v>15</v>
      </c>
      <c r="L109" s="1">
        <f t="shared" si="10"/>
        <v>0</v>
      </c>
      <c r="M109" s="1">
        <f t="shared" si="18"/>
        <v>0</v>
      </c>
      <c r="N109" s="1" t="str">
        <f t="shared" si="11"/>
        <v>2017-7</v>
      </c>
      <c r="O109" s="1">
        <f t="shared" si="19"/>
        <v>27959</v>
      </c>
      <c r="P109" s="1">
        <f t="shared" si="12"/>
        <v>0</v>
      </c>
      <c r="AA109" s="3"/>
    </row>
    <row r="110" spans="1:27" x14ac:dyDescent="0.25">
      <c r="A110" s="2">
        <v>42942</v>
      </c>
      <c r="B110" s="1" t="s">
        <v>22</v>
      </c>
      <c r="C110" s="1" t="s">
        <v>12</v>
      </c>
      <c r="D110" s="1" t="s">
        <v>8</v>
      </c>
      <c r="E110" s="1">
        <v>37</v>
      </c>
      <c r="F110" s="1">
        <v>22</v>
      </c>
      <c r="G110" s="1">
        <f t="shared" si="13"/>
        <v>10</v>
      </c>
      <c r="H110" s="1">
        <f t="shared" si="14"/>
        <v>16</v>
      </c>
      <c r="I110" s="1">
        <f t="shared" si="15"/>
        <v>17</v>
      </c>
      <c r="J110" s="1">
        <f t="shared" si="16"/>
        <v>16</v>
      </c>
      <c r="K110" s="1">
        <f t="shared" si="17"/>
        <v>15</v>
      </c>
      <c r="L110" s="1">
        <f t="shared" si="10"/>
        <v>0</v>
      </c>
      <c r="M110" s="1">
        <f t="shared" si="18"/>
        <v>0</v>
      </c>
      <c r="N110" s="1" t="str">
        <f t="shared" si="11"/>
        <v>2017-7</v>
      </c>
      <c r="O110" s="1">
        <f t="shared" si="19"/>
        <v>27145</v>
      </c>
      <c r="P110" s="1">
        <f t="shared" si="12"/>
        <v>0</v>
      </c>
      <c r="AA110" s="3"/>
    </row>
    <row r="111" spans="1:27" x14ac:dyDescent="0.25">
      <c r="A111" s="2">
        <v>42942</v>
      </c>
      <c r="B111" s="1" t="s">
        <v>22</v>
      </c>
      <c r="C111" s="1" t="s">
        <v>7</v>
      </c>
      <c r="D111" s="1" t="s">
        <v>8</v>
      </c>
      <c r="E111" s="1">
        <v>10</v>
      </c>
      <c r="F111" s="1">
        <v>70</v>
      </c>
      <c r="G111" s="1">
        <f t="shared" si="13"/>
        <v>10</v>
      </c>
      <c r="H111" s="1">
        <f t="shared" si="14"/>
        <v>16</v>
      </c>
      <c r="I111" s="1">
        <f t="shared" si="15"/>
        <v>17</v>
      </c>
      <c r="J111" s="1">
        <f t="shared" si="16"/>
        <v>17</v>
      </c>
      <c r="K111" s="1">
        <f t="shared" si="17"/>
        <v>15</v>
      </c>
      <c r="L111" s="1">
        <f t="shared" si="10"/>
        <v>10</v>
      </c>
      <c r="M111" s="1">
        <f t="shared" si="18"/>
        <v>0</v>
      </c>
      <c r="N111" s="1" t="str">
        <f t="shared" si="11"/>
        <v>2017-7</v>
      </c>
      <c r="O111" s="1">
        <f t="shared" si="19"/>
        <v>26445</v>
      </c>
      <c r="P111" s="1">
        <f t="shared" si="12"/>
        <v>0</v>
      </c>
      <c r="AA111" s="3"/>
    </row>
    <row r="112" spans="1:27" x14ac:dyDescent="0.25">
      <c r="A112" s="2">
        <v>42942</v>
      </c>
      <c r="B112" s="1" t="s">
        <v>22</v>
      </c>
      <c r="C112" s="1" t="s">
        <v>9</v>
      </c>
      <c r="D112" s="1" t="s">
        <v>8</v>
      </c>
      <c r="E112" s="1">
        <v>42</v>
      </c>
      <c r="F112" s="1">
        <v>44</v>
      </c>
      <c r="G112" s="1">
        <f t="shared" si="13"/>
        <v>10</v>
      </c>
      <c r="H112" s="1">
        <f t="shared" si="14"/>
        <v>16</v>
      </c>
      <c r="I112" s="1">
        <f t="shared" si="15"/>
        <v>17</v>
      </c>
      <c r="J112" s="1">
        <f t="shared" si="16"/>
        <v>17</v>
      </c>
      <c r="K112" s="1">
        <f t="shared" si="17"/>
        <v>16</v>
      </c>
      <c r="L112" s="1">
        <f t="shared" si="10"/>
        <v>0</v>
      </c>
      <c r="M112" s="1">
        <f t="shared" si="18"/>
        <v>0</v>
      </c>
      <c r="N112" s="1" t="str">
        <f t="shared" si="11"/>
        <v>2017-7</v>
      </c>
      <c r="O112" s="1">
        <f t="shared" si="19"/>
        <v>24597</v>
      </c>
      <c r="P112" s="1">
        <f t="shared" si="12"/>
        <v>24597</v>
      </c>
      <c r="AA112" s="3"/>
    </row>
    <row r="113" spans="1:27" x14ac:dyDescent="0.25">
      <c r="A113" s="2">
        <v>42959</v>
      </c>
      <c r="B113" s="1" t="s">
        <v>6</v>
      </c>
      <c r="C113" s="1" t="s">
        <v>7</v>
      </c>
      <c r="D113" s="1" t="s">
        <v>14</v>
      </c>
      <c r="E113" s="1">
        <v>11</v>
      </c>
      <c r="F113" s="1">
        <v>94</v>
      </c>
      <c r="G113" s="1">
        <f t="shared" si="13"/>
        <v>10</v>
      </c>
      <c r="H113" s="1">
        <f t="shared" si="14"/>
        <v>16</v>
      </c>
      <c r="I113" s="1">
        <f t="shared" si="15"/>
        <v>17</v>
      </c>
      <c r="J113" s="1">
        <f t="shared" si="16"/>
        <v>17</v>
      </c>
      <c r="K113" s="1">
        <f t="shared" si="17"/>
        <v>16</v>
      </c>
      <c r="L113" s="1">
        <f t="shared" si="10"/>
        <v>0</v>
      </c>
      <c r="M113" s="1">
        <f t="shared" si="18"/>
        <v>17</v>
      </c>
      <c r="N113" s="1" t="str">
        <f t="shared" si="11"/>
        <v>2017-8</v>
      </c>
      <c r="O113" s="1">
        <f t="shared" si="19"/>
        <v>25631</v>
      </c>
      <c r="P113" s="1">
        <f t="shared" si="12"/>
        <v>0</v>
      </c>
      <c r="AA113" s="3"/>
    </row>
    <row r="114" spans="1:27" x14ac:dyDescent="0.25">
      <c r="A114" s="2">
        <v>42959</v>
      </c>
      <c r="B114" s="1" t="s">
        <v>6</v>
      </c>
      <c r="C114" s="1" t="s">
        <v>9</v>
      </c>
      <c r="D114" s="1" t="s">
        <v>14</v>
      </c>
      <c r="E114" s="1">
        <v>48</v>
      </c>
      <c r="F114" s="1">
        <v>59</v>
      </c>
      <c r="G114" s="1">
        <f t="shared" si="13"/>
        <v>10</v>
      </c>
      <c r="H114" s="1">
        <f t="shared" si="14"/>
        <v>16</v>
      </c>
      <c r="I114" s="1">
        <f t="shared" si="15"/>
        <v>17</v>
      </c>
      <c r="J114" s="1">
        <f t="shared" si="16"/>
        <v>17</v>
      </c>
      <c r="K114" s="1">
        <f t="shared" si="17"/>
        <v>16</v>
      </c>
      <c r="L114" s="1">
        <f t="shared" si="10"/>
        <v>0</v>
      </c>
      <c r="M114" s="1">
        <f t="shared" si="18"/>
        <v>0</v>
      </c>
      <c r="N114" s="1" t="str">
        <f t="shared" si="11"/>
        <v>2017-8</v>
      </c>
      <c r="O114" s="1">
        <f t="shared" si="19"/>
        <v>28463</v>
      </c>
      <c r="P114" s="1">
        <f t="shared" si="12"/>
        <v>0</v>
      </c>
      <c r="AA114" s="3"/>
    </row>
    <row r="115" spans="1:27" x14ac:dyDescent="0.25">
      <c r="A115" s="2">
        <v>42959</v>
      </c>
      <c r="B115" s="1" t="s">
        <v>6</v>
      </c>
      <c r="C115" s="1" t="s">
        <v>12</v>
      </c>
      <c r="D115" s="1" t="s">
        <v>8</v>
      </c>
      <c r="E115" s="1">
        <v>20</v>
      </c>
      <c r="F115" s="1">
        <v>21</v>
      </c>
      <c r="G115" s="1">
        <f t="shared" si="13"/>
        <v>10</v>
      </c>
      <c r="H115" s="1">
        <f t="shared" si="14"/>
        <v>16</v>
      </c>
      <c r="I115" s="1">
        <f t="shared" si="15"/>
        <v>18</v>
      </c>
      <c r="J115" s="1">
        <f t="shared" si="16"/>
        <v>17</v>
      </c>
      <c r="K115" s="1">
        <f t="shared" si="17"/>
        <v>16</v>
      </c>
      <c r="L115" s="1">
        <f t="shared" si="10"/>
        <v>0</v>
      </c>
      <c r="M115" s="1">
        <f t="shared" si="18"/>
        <v>0</v>
      </c>
      <c r="N115" s="1" t="str">
        <f t="shared" si="11"/>
        <v>2017-8</v>
      </c>
      <c r="O115" s="1">
        <f t="shared" si="19"/>
        <v>28043</v>
      </c>
      <c r="P115" s="1">
        <f t="shared" si="12"/>
        <v>0</v>
      </c>
      <c r="AA115" s="3"/>
    </row>
    <row r="116" spans="1:27" x14ac:dyDescent="0.25">
      <c r="A116" s="2">
        <v>42959</v>
      </c>
      <c r="B116" s="1" t="s">
        <v>6</v>
      </c>
      <c r="C116" s="1" t="s">
        <v>11</v>
      </c>
      <c r="D116" s="1" t="s">
        <v>8</v>
      </c>
      <c r="E116" s="1">
        <v>26</v>
      </c>
      <c r="F116" s="1">
        <v>25</v>
      </c>
      <c r="G116" s="1">
        <f t="shared" si="13"/>
        <v>10</v>
      </c>
      <c r="H116" s="1">
        <f t="shared" si="14"/>
        <v>17</v>
      </c>
      <c r="I116" s="1">
        <f t="shared" si="15"/>
        <v>18</v>
      </c>
      <c r="J116" s="1">
        <f t="shared" si="16"/>
        <v>17</v>
      </c>
      <c r="K116" s="1">
        <f t="shared" si="17"/>
        <v>16</v>
      </c>
      <c r="L116" s="1">
        <f t="shared" si="10"/>
        <v>0</v>
      </c>
      <c r="M116" s="1">
        <f t="shared" si="18"/>
        <v>0</v>
      </c>
      <c r="N116" s="1" t="str">
        <f t="shared" si="11"/>
        <v>2017-8</v>
      </c>
      <c r="O116" s="1">
        <f t="shared" si="19"/>
        <v>27393</v>
      </c>
      <c r="P116" s="1">
        <f t="shared" si="12"/>
        <v>27393</v>
      </c>
      <c r="AA116" s="3"/>
    </row>
    <row r="117" spans="1:27" x14ac:dyDescent="0.25">
      <c r="A117" s="2">
        <v>42974</v>
      </c>
      <c r="B117" s="1" t="s">
        <v>13</v>
      </c>
      <c r="C117" s="1" t="s">
        <v>10</v>
      </c>
      <c r="D117" s="1" t="s">
        <v>8</v>
      </c>
      <c r="E117" s="1">
        <v>24</v>
      </c>
      <c r="F117" s="1">
        <v>9</v>
      </c>
      <c r="G117" s="1">
        <f t="shared" si="13"/>
        <v>11</v>
      </c>
      <c r="H117" s="1">
        <f t="shared" si="14"/>
        <v>17</v>
      </c>
      <c r="I117" s="1">
        <f t="shared" si="15"/>
        <v>18</v>
      </c>
      <c r="J117" s="1">
        <f t="shared" si="16"/>
        <v>17</v>
      </c>
      <c r="K117" s="1">
        <f t="shared" si="17"/>
        <v>16</v>
      </c>
      <c r="L117" s="1">
        <f t="shared" si="10"/>
        <v>0</v>
      </c>
      <c r="M117" s="1">
        <f t="shared" si="18"/>
        <v>15</v>
      </c>
      <c r="N117" s="1" t="str">
        <f t="shared" si="11"/>
        <v>2017-8</v>
      </c>
      <c r="O117" s="1">
        <f t="shared" si="19"/>
        <v>27177</v>
      </c>
      <c r="P117" s="1">
        <f t="shared" si="12"/>
        <v>0</v>
      </c>
      <c r="AA117" s="3"/>
    </row>
    <row r="118" spans="1:27" x14ac:dyDescent="0.25">
      <c r="A118" s="2">
        <v>42974</v>
      </c>
      <c r="B118" s="1" t="s">
        <v>13</v>
      </c>
      <c r="C118" s="1" t="s">
        <v>7</v>
      </c>
      <c r="D118" s="1" t="s">
        <v>8</v>
      </c>
      <c r="E118" s="1">
        <v>38</v>
      </c>
      <c r="F118" s="1">
        <v>68</v>
      </c>
      <c r="G118" s="1">
        <f t="shared" si="13"/>
        <v>11</v>
      </c>
      <c r="H118" s="1">
        <f t="shared" si="14"/>
        <v>17</v>
      </c>
      <c r="I118" s="1">
        <f t="shared" si="15"/>
        <v>18</v>
      </c>
      <c r="J118" s="1">
        <f t="shared" si="16"/>
        <v>18</v>
      </c>
      <c r="K118" s="1">
        <f t="shared" si="17"/>
        <v>16</v>
      </c>
      <c r="L118" s="1">
        <f t="shared" si="10"/>
        <v>38</v>
      </c>
      <c r="M118" s="1">
        <f t="shared" si="18"/>
        <v>0</v>
      </c>
      <c r="N118" s="1" t="str">
        <f t="shared" si="11"/>
        <v>2017-8</v>
      </c>
      <c r="O118" s="1">
        <f t="shared" si="19"/>
        <v>24593</v>
      </c>
      <c r="P118" s="1">
        <f t="shared" si="12"/>
        <v>0</v>
      </c>
      <c r="AA118" s="3"/>
    </row>
    <row r="119" spans="1:27" x14ac:dyDescent="0.25">
      <c r="A119" s="2">
        <v>42974</v>
      </c>
      <c r="B119" s="1" t="s">
        <v>13</v>
      </c>
      <c r="C119" s="1" t="s">
        <v>12</v>
      </c>
      <c r="D119" s="1" t="s">
        <v>8</v>
      </c>
      <c r="E119" s="1">
        <v>14</v>
      </c>
      <c r="F119" s="1">
        <v>21</v>
      </c>
      <c r="G119" s="1">
        <f t="shared" si="13"/>
        <v>11</v>
      </c>
      <c r="H119" s="1">
        <f t="shared" si="14"/>
        <v>17</v>
      </c>
      <c r="I119" s="1">
        <f t="shared" si="15"/>
        <v>19</v>
      </c>
      <c r="J119" s="1">
        <f t="shared" si="16"/>
        <v>18</v>
      </c>
      <c r="K119" s="1">
        <f t="shared" si="17"/>
        <v>16</v>
      </c>
      <c r="L119" s="1">
        <f t="shared" si="10"/>
        <v>0</v>
      </c>
      <c r="M119" s="1">
        <f t="shared" si="18"/>
        <v>0</v>
      </c>
      <c r="N119" s="1" t="str">
        <f t="shared" si="11"/>
        <v>2017-8</v>
      </c>
      <c r="O119" s="1">
        <f t="shared" si="19"/>
        <v>24299</v>
      </c>
      <c r="P119" s="1">
        <f t="shared" si="12"/>
        <v>0</v>
      </c>
      <c r="AA119" s="3"/>
    </row>
    <row r="120" spans="1:27" x14ac:dyDescent="0.25">
      <c r="A120" s="2">
        <v>42974</v>
      </c>
      <c r="B120" s="1" t="s">
        <v>13</v>
      </c>
      <c r="C120" s="1" t="s">
        <v>9</v>
      </c>
      <c r="D120" s="1" t="s">
        <v>8</v>
      </c>
      <c r="E120" s="1">
        <v>4</v>
      </c>
      <c r="F120" s="1">
        <v>43</v>
      </c>
      <c r="G120" s="1">
        <f t="shared" si="13"/>
        <v>11</v>
      </c>
      <c r="H120" s="1">
        <f t="shared" si="14"/>
        <v>17</v>
      </c>
      <c r="I120" s="1">
        <f t="shared" si="15"/>
        <v>19</v>
      </c>
      <c r="J120" s="1">
        <f t="shared" si="16"/>
        <v>18</v>
      </c>
      <c r="K120" s="1">
        <f t="shared" si="17"/>
        <v>17</v>
      </c>
      <c r="L120" s="1">
        <f t="shared" si="10"/>
        <v>0</v>
      </c>
      <c r="M120" s="1">
        <f t="shared" si="18"/>
        <v>0</v>
      </c>
      <c r="N120" s="1" t="str">
        <f t="shared" si="11"/>
        <v>2017-8</v>
      </c>
      <c r="O120" s="1">
        <f t="shared" si="19"/>
        <v>24127</v>
      </c>
      <c r="P120" s="1">
        <f t="shared" si="12"/>
        <v>24127</v>
      </c>
      <c r="AA120" s="3"/>
    </row>
    <row r="121" spans="1:27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 s="1">
        <v>19</v>
      </c>
      <c r="F121" s="1">
        <v>36</v>
      </c>
      <c r="G121" s="1">
        <f t="shared" si="13"/>
        <v>11</v>
      </c>
      <c r="H121" s="1">
        <f t="shared" si="14"/>
        <v>17</v>
      </c>
      <c r="I121" s="1">
        <f t="shared" si="15"/>
        <v>19</v>
      </c>
      <c r="J121" s="1">
        <f t="shared" si="16"/>
        <v>18</v>
      </c>
      <c r="K121" s="1">
        <f t="shared" si="17"/>
        <v>17</v>
      </c>
      <c r="L121" s="1">
        <f t="shared" si="10"/>
        <v>0</v>
      </c>
      <c r="M121" s="1">
        <f t="shared" si="18"/>
        <v>19</v>
      </c>
      <c r="N121" s="1" t="str">
        <f t="shared" si="11"/>
        <v>2017-9</v>
      </c>
      <c r="O121" s="1">
        <f t="shared" si="19"/>
        <v>24811</v>
      </c>
      <c r="P121" s="1">
        <f t="shared" si="12"/>
        <v>0</v>
      </c>
      <c r="AA121" s="3"/>
    </row>
    <row r="122" spans="1:27" x14ac:dyDescent="0.25">
      <c r="A122" s="2">
        <v>42993</v>
      </c>
      <c r="B122" s="1" t="s">
        <v>15</v>
      </c>
      <c r="C122" s="1" t="s">
        <v>7</v>
      </c>
      <c r="D122" s="1" t="s">
        <v>8</v>
      </c>
      <c r="E122" s="1">
        <v>30</v>
      </c>
      <c r="F122" s="1">
        <v>65</v>
      </c>
      <c r="G122" s="1">
        <f t="shared" si="13"/>
        <v>11</v>
      </c>
      <c r="H122" s="1">
        <f t="shared" si="14"/>
        <v>17</v>
      </c>
      <c r="I122" s="1">
        <f t="shared" si="15"/>
        <v>19</v>
      </c>
      <c r="J122" s="1">
        <f t="shared" si="16"/>
        <v>19</v>
      </c>
      <c r="K122" s="1">
        <f t="shared" si="17"/>
        <v>17</v>
      </c>
      <c r="L122" s="1">
        <f t="shared" si="10"/>
        <v>30</v>
      </c>
      <c r="M122" s="1">
        <f t="shared" si="18"/>
        <v>0</v>
      </c>
      <c r="N122" s="1" t="str">
        <f t="shared" si="11"/>
        <v>2017-9</v>
      </c>
      <c r="O122" s="1">
        <f t="shared" si="19"/>
        <v>22861</v>
      </c>
      <c r="P122" s="1">
        <f t="shared" si="12"/>
        <v>22861</v>
      </c>
      <c r="AA122" s="3"/>
    </row>
    <row r="123" spans="1:27" x14ac:dyDescent="0.25">
      <c r="A123" s="2">
        <v>43019</v>
      </c>
      <c r="B123" s="1" t="s">
        <v>16</v>
      </c>
      <c r="C123" s="1" t="s">
        <v>9</v>
      </c>
      <c r="D123" s="1" t="s">
        <v>14</v>
      </c>
      <c r="E123" s="1">
        <v>6</v>
      </c>
      <c r="F123" s="1">
        <v>63</v>
      </c>
      <c r="G123" s="1">
        <f t="shared" si="13"/>
        <v>11</v>
      </c>
      <c r="H123" s="1">
        <f t="shared" si="14"/>
        <v>17</v>
      </c>
      <c r="I123" s="1">
        <f t="shared" si="15"/>
        <v>19</v>
      </c>
      <c r="J123" s="1">
        <f t="shared" si="16"/>
        <v>19</v>
      </c>
      <c r="K123" s="1">
        <f t="shared" si="17"/>
        <v>17</v>
      </c>
      <c r="L123" s="1">
        <f t="shared" si="10"/>
        <v>0</v>
      </c>
      <c r="M123" s="1">
        <f t="shared" si="18"/>
        <v>26</v>
      </c>
      <c r="N123" s="1" t="str">
        <f t="shared" si="11"/>
        <v>2017-10</v>
      </c>
      <c r="O123" s="1">
        <f t="shared" si="19"/>
        <v>23239</v>
      </c>
      <c r="P123" s="1">
        <f t="shared" si="12"/>
        <v>0</v>
      </c>
      <c r="AA123" s="3"/>
    </row>
    <row r="124" spans="1:27" x14ac:dyDescent="0.25">
      <c r="A124" s="2">
        <v>43019</v>
      </c>
      <c r="B124" s="1" t="s">
        <v>16</v>
      </c>
      <c r="C124" s="1" t="s">
        <v>7</v>
      </c>
      <c r="D124" s="1" t="s">
        <v>8</v>
      </c>
      <c r="E124" s="1">
        <v>43</v>
      </c>
      <c r="F124" s="1">
        <v>59</v>
      </c>
      <c r="G124" s="1">
        <f t="shared" si="13"/>
        <v>11</v>
      </c>
      <c r="H124" s="1">
        <f t="shared" si="14"/>
        <v>17</v>
      </c>
      <c r="I124" s="1">
        <f t="shared" si="15"/>
        <v>19</v>
      </c>
      <c r="J124" s="1">
        <f t="shared" si="16"/>
        <v>20</v>
      </c>
      <c r="K124" s="1">
        <f t="shared" si="17"/>
        <v>17</v>
      </c>
      <c r="L124" s="1">
        <f t="shared" si="10"/>
        <v>43</v>
      </c>
      <c r="M124" s="1">
        <f t="shared" si="18"/>
        <v>0</v>
      </c>
      <c r="N124" s="1" t="str">
        <f t="shared" si="11"/>
        <v>2017-10</v>
      </c>
      <c r="O124" s="1">
        <f t="shared" si="19"/>
        <v>20702</v>
      </c>
      <c r="P124" s="1">
        <f t="shared" si="12"/>
        <v>20702</v>
      </c>
      <c r="AA124" s="3"/>
    </row>
    <row r="125" spans="1:27" x14ac:dyDescent="0.25">
      <c r="A125" s="2">
        <v>43040</v>
      </c>
      <c r="B125" s="1" t="s">
        <v>17</v>
      </c>
      <c r="C125" s="1" t="s">
        <v>9</v>
      </c>
      <c r="D125" s="1" t="s">
        <v>14</v>
      </c>
      <c r="E125" s="1">
        <v>1</v>
      </c>
      <c r="F125" s="1">
        <v>61</v>
      </c>
      <c r="G125" s="1">
        <f t="shared" si="13"/>
        <v>11</v>
      </c>
      <c r="H125" s="1">
        <f t="shared" si="14"/>
        <v>17</v>
      </c>
      <c r="I125" s="1">
        <f t="shared" si="15"/>
        <v>19</v>
      </c>
      <c r="J125" s="1">
        <f t="shared" si="16"/>
        <v>20</v>
      </c>
      <c r="K125" s="1">
        <f t="shared" si="17"/>
        <v>17</v>
      </c>
      <c r="L125" s="1">
        <f t="shared" si="10"/>
        <v>0</v>
      </c>
      <c r="M125" s="1">
        <f t="shared" si="18"/>
        <v>21</v>
      </c>
      <c r="N125" s="1" t="str">
        <f t="shared" si="11"/>
        <v>2017-11</v>
      </c>
      <c r="O125" s="1">
        <f t="shared" si="19"/>
        <v>20763</v>
      </c>
      <c r="P125" s="1">
        <f t="shared" si="12"/>
        <v>0</v>
      </c>
      <c r="AA125" s="3"/>
    </row>
    <row r="126" spans="1:27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 s="1">
        <v>147</v>
      </c>
      <c r="F126" s="1">
        <v>30</v>
      </c>
      <c r="G126" s="1">
        <f t="shared" si="13"/>
        <v>11</v>
      </c>
      <c r="H126" s="1">
        <f t="shared" si="14"/>
        <v>17</v>
      </c>
      <c r="I126" s="1">
        <f t="shared" si="15"/>
        <v>19</v>
      </c>
      <c r="J126" s="1">
        <f t="shared" si="16"/>
        <v>20</v>
      </c>
      <c r="K126" s="1">
        <f t="shared" si="17"/>
        <v>17</v>
      </c>
      <c r="L126" s="1">
        <f t="shared" si="10"/>
        <v>0</v>
      </c>
      <c r="M126" s="1">
        <f t="shared" si="18"/>
        <v>0</v>
      </c>
      <c r="N126" s="1" t="str">
        <f t="shared" si="11"/>
        <v>2017-11</v>
      </c>
      <c r="O126" s="1">
        <f t="shared" si="19"/>
        <v>25173</v>
      </c>
      <c r="P126" s="1">
        <f t="shared" si="12"/>
        <v>0</v>
      </c>
      <c r="AA126" s="3"/>
    </row>
    <row r="127" spans="1:27" x14ac:dyDescent="0.25">
      <c r="A127" s="2">
        <v>43040</v>
      </c>
      <c r="B127" s="1" t="s">
        <v>17</v>
      </c>
      <c r="C127" s="1" t="s">
        <v>10</v>
      </c>
      <c r="D127" s="1" t="s">
        <v>8</v>
      </c>
      <c r="E127" s="1">
        <v>15</v>
      </c>
      <c r="F127" s="1">
        <v>8</v>
      </c>
      <c r="G127" s="1">
        <f t="shared" si="13"/>
        <v>12</v>
      </c>
      <c r="H127" s="1">
        <f t="shared" si="14"/>
        <v>17</v>
      </c>
      <c r="I127" s="1">
        <f t="shared" si="15"/>
        <v>19</v>
      </c>
      <c r="J127" s="1">
        <f t="shared" si="16"/>
        <v>20</v>
      </c>
      <c r="K127" s="1">
        <f t="shared" si="17"/>
        <v>17</v>
      </c>
      <c r="L127" s="1">
        <f t="shared" si="10"/>
        <v>0</v>
      </c>
      <c r="M127" s="1">
        <f t="shared" si="18"/>
        <v>0</v>
      </c>
      <c r="N127" s="1" t="str">
        <f t="shared" si="11"/>
        <v>2017-11</v>
      </c>
      <c r="O127" s="1">
        <f t="shared" si="19"/>
        <v>25053</v>
      </c>
      <c r="P127" s="1">
        <f t="shared" si="12"/>
        <v>0</v>
      </c>
      <c r="AA127" s="3"/>
    </row>
    <row r="128" spans="1:27" x14ac:dyDescent="0.25">
      <c r="A128" s="2">
        <v>43040</v>
      </c>
      <c r="B128" s="1" t="s">
        <v>17</v>
      </c>
      <c r="C128" s="1" t="s">
        <v>7</v>
      </c>
      <c r="D128" s="1" t="s">
        <v>8</v>
      </c>
      <c r="E128" s="1">
        <v>24</v>
      </c>
      <c r="F128" s="1">
        <v>63</v>
      </c>
      <c r="G128" s="1">
        <f t="shared" si="13"/>
        <v>12</v>
      </c>
      <c r="H128" s="1">
        <f t="shared" si="14"/>
        <v>17</v>
      </c>
      <c r="I128" s="1">
        <f t="shared" si="15"/>
        <v>19</v>
      </c>
      <c r="J128" s="1">
        <f t="shared" si="16"/>
        <v>21</v>
      </c>
      <c r="K128" s="1">
        <f t="shared" si="17"/>
        <v>17</v>
      </c>
      <c r="L128" s="1">
        <f t="shared" si="10"/>
        <v>24</v>
      </c>
      <c r="M128" s="1">
        <f t="shared" si="18"/>
        <v>0</v>
      </c>
      <c r="N128" s="1" t="str">
        <f t="shared" si="11"/>
        <v>2017-11</v>
      </c>
      <c r="O128" s="1">
        <f t="shared" si="19"/>
        <v>23541</v>
      </c>
      <c r="P128" s="1">
        <f t="shared" si="12"/>
        <v>0</v>
      </c>
      <c r="AA128" s="3"/>
    </row>
    <row r="129" spans="1:27" x14ac:dyDescent="0.25">
      <c r="A129" s="2">
        <v>43040</v>
      </c>
      <c r="B129" s="1" t="s">
        <v>17</v>
      </c>
      <c r="C129" s="1" t="s">
        <v>11</v>
      </c>
      <c r="D129" s="1" t="s">
        <v>8</v>
      </c>
      <c r="E129" s="1">
        <v>19</v>
      </c>
      <c r="F129" s="1">
        <v>24</v>
      </c>
      <c r="G129" s="1">
        <f t="shared" si="13"/>
        <v>12</v>
      </c>
      <c r="H129" s="1">
        <f t="shared" si="14"/>
        <v>18</v>
      </c>
      <c r="I129" s="1">
        <f t="shared" si="15"/>
        <v>19</v>
      </c>
      <c r="J129" s="1">
        <f t="shared" si="16"/>
        <v>21</v>
      </c>
      <c r="K129" s="1">
        <f t="shared" si="17"/>
        <v>17</v>
      </c>
      <c r="L129" s="1">
        <f t="shared" si="10"/>
        <v>0</v>
      </c>
      <c r="M129" s="1">
        <f t="shared" si="18"/>
        <v>0</v>
      </c>
      <c r="N129" s="1" t="str">
        <f t="shared" si="11"/>
        <v>2017-11</v>
      </c>
      <c r="O129" s="1">
        <f t="shared" si="19"/>
        <v>23085</v>
      </c>
      <c r="P129" s="1">
        <f t="shared" si="12"/>
        <v>23085</v>
      </c>
      <c r="AA129" s="3"/>
    </row>
    <row r="130" spans="1:27" x14ac:dyDescent="0.25">
      <c r="A130" s="2">
        <v>43064</v>
      </c>
      <c r="B130" s="1" t="s">
        <v>18</v>
      </c>
      <c r="C130" s="1" t="s">
        <v>7</v>
      </c>
      <c r="D130" s="1" t="s">
        <v>14</v>
      </c>
      <c r="E130" s="1">
        <v>134</v>
      </c>
      <c r="F130" s="1">
        <v>99</v>
      </c>
      <c r="G130" s="1">
        <f t="shared" si="13"/>
        <v>12</v>
      </c>
      <c r="H130" s="1">
        <f t="shared" si="14"/>
        <v>18</v>
      </c>
      <c r="I130" s="1">
        <f t="shared" si="15"/>
        <v>19</v>
      </c>
      <c r="J130" s="1">
        <f t="shared" si="16"/>
        <v>21</v>
      </c>
      <c r="K130" s="1">
        <f t="shared" si="17"/>
        <v>17</v>
      </c>
      <c r="L130" s="1">
        <f t="shared" si="10"/>
        <v>0</v>
      </c>
      <c r="M130" s="1">
        <f t="shared" si="18"/>
        <v>24</v>
      </c>
      <c r="N130" s="1" t="str">
        <f t="shared" si="11"/>
        <v>2017-11</v>
      </c>
      <c r="O130" s="1">
        <f t="shared" si="19"/>
        <v>36351</v>
      </c>
      <c r="P130" s="1">
        <f t="shared" si="12"/>
        <v>0</v>
      </c>
      <c r="AA130" s="3"/>
    </row>
    <row r="131" spans="1:27" x14ac:dyDescent="0.25">
      <c r="A131" s="2">
        <v>43064</v>
      </c>
      <c r="B131" s="1" t="s">
        <v>18</v>
      </c>
      <c r="C131" s="1" t="s">
        <v>9</v>
      </c>
      <c r="D131" s="1" t="s">
        <v>8</v>
      </c>
      <c r="E131" s="1">
        <v>12</v>
      </c>
      <c r="F131" s="1">
        <v>38</v>
      </c>
      <c r="G131" s="1">
        <f t="shared" si="13"/>
        <v>12</v>
      </c>
      <c r="H131" s="1">
        <f t="shared" si="14"/>
        <v>18</v>
      </c>
      <c r="I131" s="1">
        <f t="shared" si="15"/>
        <v>19</v>
      </c>
      <c r="J131" s="1">
        <f t="shared" si="16"/>
        <v>21</v>
      </c>
      <c r="K131" s="1">
        <f t="shared" si="17"/>
        <v>18</v>
      </c>
      <c r="L131" s="1">
        <f t="shared" ref="L131:L194" si="20">IF(AND(C131="T4",D131="Z"),E131,0)</f>
        <v>0</v>
      </c>
      <c r="M131" s="1">
        <f t="shared" si="18"/>
        <v>0</v>
      </c>
      <c r="N131" s="1" t="str">
        <f t="shared" ref="N131:N194" si="21">CONCATENATE(YEAR(A131),"-",MONTH(A131))</f>
        <v>2017-11</v>
      </c>
      <c r="O131" s="1">
        <f t="shared" si="19"/>
        <v>35895</v>
      </c>
      <c r="P131" s="1">
        <f t="shared" ref="P131:P194" si="22">IF(A131&lt;&gt;A132,O131,0)</f>
        <v>35895</v>
      </c>
      <c r="AA131" s="3"/>
    </row>
    <row r="132" spans="1:27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 s="1">
        <v>4</v>
      </c>
      <c r="F132" s="1">
        <v>30</v>
      </c>
      <c r="G132" s="1">
        <f t="shared" ref="G132:G195" si="23">IF(AND(C132="T1",D132="Z"),G131+1,G131)</f>
        <v>12</v>
      </c>
      <c r="H132" s="1">
        <f t="shared" ref="H132:H195" si="24">IF(AND(C132="T2",D132="Z"),H131+1,H131)</f>
        <v>18</v>
      </c>
      <c r="I132" s="1">
        <f t="shared" ref="I132:I195" si="25">IF(AND(C132="T3",D132="Z"),I131+1,I131)</f>
        <v>19</v>
      </c>
      <c r="J132" s="1">
        <f t="shared" ref="J132:J195" si="26">IF(AND(C132="T4",D132="Z"),J131+1,J131)</f>
        <v>21</v>
      </c>
      <c r="K132" s="1">
        <f t="shared" ref="K132:K195" si="27">IF(AND(C132="T5",D132="Z"),K131+1,K131)</f>
        <v>18</v>
      </c>
      <c r="L132" s="1">
        <f t="shared" si="20"/>
        <v>0</v>
      </c>
      <c r="M132" s="1">
        <f t="shared" ref="M132:M195" si="28">A132-A131</f>
        <v>18</v>
      </c>
      <c r="N132" s="1" t="str">
        <f t="shared" si="21"/>
        <v>2017-12</v>
      </c>
      <c r="O132" s="1">
        <f t="shared" ref="O132:O195" si="29">IF(D132="W",E132*F132+O131,O131-E132*F132)</f>
        <v>36015</v>
      </c>
      <c r="P132" s="1">
        <f t="shared" si="22"/>
        <v>0</v>
      </c>
      <c r="AA132" s="3"/>
    </row>
    <row r="133" spans="1:27" x14ac:dyDescent="0.25">
      <c r="A133" s="2">
        <v>43082</v>
      </c>
      <c r="B133" s="1" t="s">
        <v>19</v>
      </c>
      <c r="C133" s="1" t="s">
        <v>10</v>
      </c>
      <c r="D133" s="1" t="s">
        <v>8</v>
      </c>
      <c r="E133" s="1">
        <v>26</v>
      </c>
      <c r="F133" s="1">
        <v>8</v>
      </c>
      <c r="G133" s="1">
        <f t="shared" si="23"/>
        <v>13</v>
      </c>
      <c r="H133" s="1">
        <f t="shared" si="24"/>
        <v>18</v>
      </c>
      <c r="I133" s="1">
        <f t="shared" si="25"/>
        <v>19</v>
      </c>
      <c r="J133" s="1">
        <f t="shared" si="26"/>
        <v>21</v>
      </c>
      <c r="K133" s="1">
        <f t="shared" si="27"/>
        <v>18</v>
      </c>
      <c r="L133" s="1">
        <f t="shared" si="20"/>
        <v>0</v>
      </c>
      <c r="M133" s="1">
        <f t="shared" si="28"/>
        <v>0</v>
      </c>
      <c r="N133" s="1" t="str">
        <f t="shared" si="21"/>
        <v>2017-12</v>
      </c>
      <c r="O133" s="1">
        <f t="shared" si="29"/>
        <v>35807</v>
      </c>
      <c r="P133" s="1">
        <f t="shared" si="22"/>
        <v>0</v>
      </c>
      <c r="AA133" s="3"/>
    </row>
    <row r="134" spans="1:27" x14ac:dyDescent="0.25">
      <c r="A134" s="2">
        <v>43082</v>
      </c>
      <c r="B134" s="1" t="s">
        <v>19</v>
      </c>
      <c r="C134" s="1" t="s">
        <v>7</v>
      </c>
      <c r="D134" s="1" t="s">
        <v>8</v>
      </c>
      <c r="E134" s="1">
        <v>38</v>
      </c>
      <c r="F134" s="1">
        <v>66</v>
      </c>
      <c r="G134" s="1">
        <f t="shared" si="23"/>
        <v>13</v>
      </c>
      <c r="H134" s="1">
        <f t="shared" si="24"/>
        <v>18</v>
      </c>
      <c r="I134" s="1">
        <f t="shared" si="25"/>
        <v>19</v>
      </c>
      <c r="J134" s="1">
        <f t="shared" si="26"/>
        <v>22</v>
      </c>
      <c r="K134" s="1">
        <f t="shared" si="27"/>
        <v>18</v>
      </c>
      <c r="L134" s="1">
        <f t="shared" si="20"/>
        <v>38</v>
      </c>
      <c r="M134" s="1">
        <f t="shared" si="28"/>
        <v>0</v>
      </c>
      <c r="N134" s="1" t="str">
        <f t="shared" si="21"/>
        <v>2017-12</v>
      </c>
      <c r="O134" s="1">
        <f t="shared" si="29"/>
        <v>33299</v>
      </c>
      <c r="P134" s="1">
        <f t="shared" si="22"/>
        <v>33299</v>
      </c>
      <c r="AA134" s="3"/>
    </row>
    <row r="135" spans="1:27" x14ac:dyDescent="0.25">
      <c r="A135" s="2">
        <v>43104</v>
      </c>
      <c r="B135" s="1" t="s">
        <v>20</v>
      </c>
      <c r="C135" s="1" t="s">
        <v>7</v>
      </c>
      <c r="D135" s="1" t="s">
        <v>14</v>
      </c>
      <c r="E135" s="1">
        <v>38</v>
      </c>
      <c r="F135" s="1">
        <v>98</v>
      </c>
      <c r="G135" s="1">
        <f t="shared" si="23"/>
        <v>13</v>
      </c>
      <c r="H135" s="1">
        <f t="shared" si="24"/>
        <v>18</v>
      </c>
      <c r="I135" s="1">
        <f t="shared" si="25"/>
        <v>19</v>
      </c>
      <c r="J135" s="1">
        <f t="shared" si="26"/>
        <v>22</v>
      </c>
      <c r="K135" s="1">
        <f t="shared" si="27"/>
        <v>18</v>
      </c>
      <c r="L135" s="1">
        <f t="shared" si="20"/>
        <v>0</v>
      </c>
      <c r="M135" s="1">
        <f t="shared" si="28"/>
        <v>22</v>
      </c>
      <c r="N135" s="1" t="str">
        <f t="shared" si="21"/>
        <v>2018-1</v>
      </c>
      <c r="O135" s="1">
        <f t="shared" si="29"/>
        <v>37023</v>
      </c>
      <c r="P135" s="1">
        <f t="shared" si="22"/>
        <v>0</v>
      </c>
      <c r="AA135" s="3"/>
    </row>
    <row r="136" spans="1:27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 s="1">
        <v>44</v>
      </c>
      <c r="F136" s="1">
        <v>37</v>
      </c>
      <c r="G136" s="1">
        <f t="shared" si="23"/>
        <v>13</v>
      </c>
      <c r="H136" s="1">
        <f t="shared" si="24"/>
        <v>18</v>
      </c>
      <c r="I136" s="1">
        <f t="shared" si="25"/>
        <v>19</v>
      </c>
      <c r="J136" s="1">
        <f t="shared" si="26"/>
        <v>22</v>
      </c>
      <c r="K136" s="1">
        <f t="shared" si="27"/>
        <v>18</v>
      </c>
      <c r="L136" s="1">
        <f t="shared" si="20"/>
        <v>0</v>
      </c>
      <c r="M136" s="1">
        <f t="shared" si="28"/>
        <v>0</v>
      </c>
      <c r="N136" s="1" t="str">
        <f t="shared" si="21"/>
        <v>2018-1</v>
      </c>
      <c r="O136" s="1">
        <f t="shared" si="29"/>
        <v>38651</v>
      </c>
      <c r="P136" s="1">
        <f t="shared" si="22"/>
        <v>0</v>
      </c>
      <c r="AA136" s="3"/>
    </row>
    <row r="137" spans="1:27" x14ac:dyDescent="0.25">
      <c r="A137" s="2">
        <v>43104</v>
      </c>
      <c r="B137" s="1" t="s">
        <v>20</v>
      </c>
      <c r="C137" s="1" t="s">
        <v>10</v>
      </c>
      <c r="D137" s="1" t="s">
        <v>8</v>
      </c>
      <c r="E137" s="1">
        <v>21</v>
      </c>
      <c r="F137" s="1">
        <v>8</v>
      </c>
      <c r="G137" s="1">
        <f t="shared" si="23"/>
        <v>14</v>
      </c>
      <c r="H137" s="1">
        <f t="shared" si="24"/>
        <v>18</v>
      </c>
      <c r="I137" s="1">
        <f t="shared" si="25"/>
        <v>19</v>
      </c>
      <c r="J137" s="1">
        <f t="shared" si="26"/>
        <v>22</v>
      </c>
      <c r="K137" s="1">
        <f t="shared" si="27"/>
        <v>18</v>
      </c>
      <c r="L137" s="1">
        <f t="shared" si="20"/>
        <v>0</v>
      </c>
      <c r="M137" s="1">
        <f t="shared" si="28"/>
        <v>0</v>
      </c>
      <c r="N137" s="1" t="str">
        <f t="shared" si="21"/>
        <v>2018-1</v>
      </c>
      <c r="O137" s="1">
        <f t="shared" si="29"/>
        <v>38483</v>
      </c>
      <c r="P137" s="1">
        <f t="shared" si="22"/>
        <v>0</v>
      </c>
      <c r="AA137" s="3"/>
    </row>
    <row r="138" spans="1:27" x14ac:dyDescent="0.25">
      <c r="A138" s="2">
        <v>43104</v>
      </c>
      <c r="B138" s="1" t="s">
        <v>20</v>
      </c>
      <c r="C138" s="1" t="s">
        <v>9</v>
      </c>
      <c r="D138" s="1" t="s">
        <v>8</v>
      </c>
      <c r="E138" s="1">
        <v>10</v>
      </c>
      <c r="F138" s="1">
        <v>39</v>
      </c>
      <c r="G138" s="1">
        <f t="shared" si="23"/>
        <v>14</v>
      </c>
      <c r="H138" s="1">
        <f t="shared" si="24"/>
        <v>18</v>
      </c>
      <c r="I138" s="1">
        <f t="shared" si="25"/>
        <v>19</v>
      </c>
      <c r="J138" s="1">
        <f t="shared" si="26"/>
        <v>22</v>
      </c>
      <c r="K138" s="1">
        <f t="shared" si="27"/>
        <v>19</v>
      </c>
      <c r="L138" s="1">
        <f t="shared" si="20"/>
        <v>0</v>
      </c>
      <c r="M138" s="1">
        <f t="shared" si="28"/>
        <v>0</v>
      </c>
      <c r="N138" s="1" t="str">
        <f t="shared" si="21"/>
        <v>2018-1</v>
      </c>
      <c r="O138" s="1">
        <f t="shared" si="29"/>
        <v>38093</v>
      </c>
      <c r="P138" s="1">
        <f t="shared" si="22"/>
        <v>38093</v>
      </c>
      <c r="AA138" s="3"/>
    </row>
    <row r="139" spans="1:27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 s="1">
        <v>15</v>
      </c>
      <c r="F139" s="1">
        <v>38</v>
      </c>
      <c r="G139" s="1">
        <f t="shared" si="23"/>
        <v>14</v>
      </c>
      <c r="H139" s="1">
        <f t="shared" si="24"/>
        <v>18</v>
      </c>
      <c r="I139" s="1">
        <f t="shared" si="25"/>
        <v>19</v>
      </c>
      <c r="J139" s="1">
        <f t="shared" si="26"/>
        <v>22</v>
      </c>
      <c r="K139" s="1">
        <f t="shared" si="27"/>
        <v>19</v>
      </c>
      <c r="L139" s="1">
        <f t="shared" si="20"/>
        <v>0</v>
      </c>
      <c r="M139" s="1">
        <f t="shared" si="28"/>
        <v>25</v>
      </c>
      <c r="N139" s="1" t="str">
        <f t="shared" si="21"/>
        <v>2018-1</v>
      </c>
      <c r="O139" s="1">
        <f t="shared" si="29"/>
        <v>38663</v>
      </c>
      <c r="P139" s="1">
        <f t="shared" si="22"/>
        <v>0</v>
      </c>
      <c r="AA139" s="3"/>
    </row>
    <row r="140" spans="1:27" x14ac:dyDescent="0.25">
      <c r="A140" s="2">
        <v>43129</v>
      </c>
      <c r="B140" s="1" t="s">
        <v>21</v>
      </c>
      <c r="C140" s="1" t="s">
        <v>9</v>
      </c>
      <c r="D140" s="1" t="s">
        <v>14</v>
      </c>
      <c r="E140" s="1">
        <v>22</v>
      </c>
      <c r="F140" s="1">
        <v>63</v>
      </c>
      <c r="G140" s="1">
        <f t="shared" si="23"/>
        <v>14</v>
      </c>
      <c r="H140" s="1">
        <f t="shared" si="24"/>
        <v>18</v>
      </c>
      <c r="I140" s="1">
        <f t="shared" si="25"/>
        <v>19</v>
      </c>
      <c r="J140" s="1">
        <f t="shared" si="26"/>
        <v>22</v>
      </c>
      <c r="K140" s="1">
        <f t="shared" si="27"/>
        <v>19</v>
      </c>
      <c r="L140" s="1">
        <f t="shared" si="20"/>
        <v>0</v>
      </c>
      <c r="M140" s="1">
        <f t="shared" si="28"/>
        <v>0</v>
      </c>
      <c r="N140" s="1" t="str">
        <f t="shared" si="21"/>
        <v>2018-1</v>
      </c>
      <c r="O140" s="1">
        <f t="shared" si="29"/>
        <v>40049</v>
      </c>
      <c r="P140" s="1">
        <f t="shared" si="22"/>
        <v>0</v>
      </c>
      <c r="AA140" s="3"/>
    </row>
    <row r="141" spans="1:27" x14ac:dyDescent="0.25">
      <c r="A141" s="2">
        <v>43129</v>
      </c>
      <c r="B141" s="1" t="s">
        <v>21</v>
      </c>
      <c r="C141" s="1" t="s">
        <v>7</v>
      </c>
      <c r="D141" s="1" t="s">
        <v>8</v>
      </c>
      <c r="E141" s="1">
        <v>9</v>
      </c>
      <c r="F141" s="1">
        <v>60</v>
      </c>
      <c r="G141" s="1">
        <f t="shared" si="23"/>
        <v>14</v>
      </c>
      <c r="H141" s="1">
        <f t="shared" si="24"/>
        <v>18</v>
      </c>
      <c r="I141" s="1">
        <f t="shared" si="25"/>
        <v>19</v>
      </c>
      <c r="J141" s="1">
        <f t="shared" si="26"/>
        <v>23</v>
      </c>
      <c r="K141" s="1">
        <f t="shared" si="27"/>
        <v>19</v>
      </c>
      <c r="L141" s="1">
        <f t="shared" si="20"/>
        <v>9</v>
      </c>
      <c r="M141" s="1">
        <f t="shared" si="28"/>
        <v>0</v>
      </c>
      <c r="N141" s="1" t="str">
        <f t="shared" si="21"/>
        <v>2018-1</v>
      </c>
      <c r="O141" s="1">
        <f t="shared" si="29"/>
        <v>39509</v>
      </c>
      <c r="P141" s="1">
        <f t="shared" si="22"/>
        <v>0</v>
      </c>
      <c r="AA141" s="3"/>
    </row>
    <row r="142" spans="1:27" x14ac:dyDescent="0.25">
      <c r="A142" s="2">
        <v>43129</v>
      </c>
      <c r="B142" s="1" t="s">
        <v>21</v>
      </c>
      <c r="C142" s="1" t="s">
        <v>12</v>
      </c>
      <c r="D142" s="1" t="s">
        <v>8</v>
      </c>
      <c r="E142" s="1">
        <v>6</v>
      </c>
      <c r="F142" s="1">
        <v>19</v>
      </c>
      <c r="G142" s="1">
        <f t="shared" si="23"/>
        <v>14</v>
      </c>
      <c r="H142" s="1">
        <f t="shared" si="24"/>
        <v>18</v>
      </c>
      <c r="I142" s="1">
        <f t="shared" si="25"/>
        <v>20</v>
      </c>
      <c r="J142" s="1">
        <f t="shared" si="26"/>
        <v>23</v>
      </c>
      <c r="K142" s="1">
        <f t="shared" si="27"/>
        <v>19</v>
      </c>
      <c r="L142" s="1">
        <f t="shared" si="20"/>
        <v>0</v>
      </c>
      <c r="M142" s="1">
        <f t="shared" si="28"/>
        <v>0</v>
      </c>
      <c r="N142" s="1" t="str">
        <f t="shared" si="21"/>
        <v>2018-1</v>
      </c>
      <c r="O142" s="1">
        <f t="shared" si="29"/>
        <v>39395</v>
      </c>
      <c r="P142" s="1">
        <f t="shared" si="22"/>
        <v>0</v>
      </c>
      <c r="AA142" s="3"/>
    </row>
    <row r="143" spans="1:27" x14ac:dyDescent="0.25">
      <c r="A143" s="2">
        <v>43129</v>
      </c>
      <c r="B143" s="1" t="s">
        <v>21</v>
      </c>
      <c r="C143" s="1" t="s">
        <v>10</v>
      </c>
      <c r="D143" s="1" t="s">
        <v>8</v>
      </c>
      <c r="E143" s="1">
        <v>4</v>
      </c>
      <c r="F143" s="1">
        <v>8</v>
      </c>
      <c r="G143" s="1">
        <f t="shared" si="23"/>
        <v>15</v>
      </c>
      <c r="H143" s="1">
        <f t="shared" si="24"/>
        <v>18</v>
      </c>
      <c r="I143" s="1">
        <f t="shared" si="25"/>
        <v>20</v>
      </c>
      <c r="J143" s="1">
        <f t="shared" si="26"/>
        <v>23</v>
      </c>
      <c r="K143" s="1">
        <f t="shared" si="27"/>
        <v>19</v>
      </c>
      <c r="L143" s="1">
        <f t="shared" si="20"/>
        <v>0</v>
      </c>
      <c r="M143" s="1">
        <f t="shared" si="28"/>
        <v>0</v>
      </c>
      <c r="N143" s="1" t="str">
        <f t="shared" si="21"/>
        <v>2018-1</v>
      </c>
      <c r="O143" s="1">
        <f t="shared" si="29"/>
        <v>39363</v>
      </c>
      <c r="P143" s="1">
        <f t="shared" si="22"/>
        <v>39363</v>
      </c>
      <c r="AA143" s="3"/>
    </row>
    <row r="144" spans="1:27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 s="1">
        <v>6</v>
      </c>
      <c r="F144" s="1">
        <v>25</v>
      </c>
      <c r="G144" s="1">
        <f t="shared" si="23"/>
        <v>15</v>
      </c>
      <c r="H144" s="1">
        <f t="shared" si="24"/>
        <v>18</v>
      </c>
      <c r="I144" s="1">
        <f t="shared" si="25"/>
        <v>20</v>
      </c>
      <c r="J144" s="1">
        <f t="shared" si="26"/>
        <v>23</v>
      </c>
      <c r="K144" s="1">
        <f t="shared" si="27"/>
        <v>19</v>
      </c>
      <c r="L144" s="1">
        <f t="shared" si="20"/>
        <v>0</v>
      </c>
      <c r="M144" s="1">
        <f t="shared" si="28"/>
        <v>1</v>
      </c>
      <c r="N144" s="1" t="str">
        <f t="shared" si="21"/>
        <v>2018-1</v>
      </c>
      <c r="O144" s="1">
        <f t="shared" si="29"/>
        <v>39513</v>
      </c>
      <c r="P144" s="1">
        <f t="shared" si="22"/>
        <v>0</v>
      </c>
      <c r="AA144" s="3"/>
    </row>
    <row r="145" spans="1:27" x14ac:dyDescent="0.25">
      <c r="A145" s="2">
        <v>43130</v>
      </c>
      <c r="B145" s="1" t="s">
        <v>22</v>
      </c>
      <c r="C145" s="1" t="s">
        <v>7</v>
      </c>
      <c r="D145" s="1" t="s">
        <v>8</v>
      </c>
      <c r="E145" s="1">
        <v>48</v>
      </c>
      <c r="F145" s="1">
        <v>79</v>
      </c>
      <c r="G145" s="1">
        <f t="shared" si="23"/>
        <v>15</v>
      </c>
      <c r="H145" s="1">
        <f t="shared" si="24"/>
        <v>18</v>
      </c>
      <c r="I145" s="1">
        <f t="shared" si="25"/>
        <v>20</v>
      </c>
      <c r="J145" s="1">
        <f t="shared" si="26"/>
        <v>24</v>
      </c>
      <c r="K145" s="1">
        <f t="shared" si="27"/>
        <v>19</v>
      </c>
      <c r="L145" s="1">
        <f t="shared" si="20"/>
        <v>48</v>
      </c>
      <c r="M145" s="1">
        <f t="shared" si="28"/>
        <v>0</v>
      </c>
      <c r="N145" s="1" t="str">
        <f t="shared" si="21"/>
        <v>2018-1</v>
      </c>
      <c r="O145" s="1">
        <f t="shared" si="29"/>
        <v>35721</v>
      </c>
      <c r="P145" s="1">
        <f t="shared" si="22"/>
        <v>35721</v>
      </c>
      <c r="AA145" s="3"/>
    </row>
    <row r="146" spans="1:27" x14ac:dyDescent="0.25">
      <c r="A146" s="2">
        <v>43147</v>
      </c>
      <c r="B146" s="1" t="s">
        <v>6</v>
      </c>
      <c r="C146" s="1" t="s">
        <v>9</v>
      </c>
      <c r="D146" s="1" t="s">
        <v>8</v>
      </c>
      <c r="E146" s="1">
        <v>34</v>
      </c>
      <c r="F146" s="1">
        <v>42</v>
      </c>
      <c r="G146" s="1">
        <f t="shared" si="23"/>
        <v>15</v>
      </c>
      <c r="H146" s="1">
        <f t="shared" si="24"/>
        <v>18</v>
      </c>
      <c r="I146" s="1">
        <f t="shared" si="25"/>
        <v>20</v>
      </c>
      <c r="J146" s="1">
        <f t="shared" si="26"/>
        <v>24</v>
      </c>
      <c r="K146" s="1">
        <f t="shared" si="27"/>
        <v>20</v>
      </c>
      <c r="L146" s="1">
        <f t="shared" si="20"/>
        <v>0</v>
      </c>
      <c r="M146" s="1">
        <f t="shared" si="28"/>
        <v>17</v>
      </c>
      <c r="N146" s="1" t="str">
        <f t="shared" si="21"/>
        <v>2018-2</v>
      </c>
      <c r="O146" s="1">
        <f t="shared" si="29"/>
        <v>34293</v>
      </c>
      <c r="P146" s="1">
        <f t="shared" si="22"/>
        <v>0</v>
      </c>
      <c r="AA146" s="3"/>
    </row>
    <row r="147" spans="1:27" x14ac:dyDescent="0.25">
      <c r="A147" s="2">
        <v>43147</v>
      </c>
      <c r="B147" s="1" t="s">
        <v>6</v>
      </c>
      <c r="C147" s="1" t="s">
        <v>11</v>
      </c>
      <c r="D147" s="1" t="s">
        <v>14</v>
      </c>
      <c r="E147" s="1">
        <v>49</v>
      </c>
      <c r="F147" s="1">
        <v>35</v>
      </c>
      <c r="G147" s="1">
        <f t="shared" si="23"/>
        <v>15</v>
      </c>
      <c r="H147" s="1">
        <f t="shared" si="24"/>
        <v>18</v>
      </c>
      <c r="I147" s="1">
        <f t="shared" si="25"/>
        <v>20</v>
      </c>
      <c r="J147" s="1">
        <f t="shared" si="26"/>
        <v>24</v>
      </c>
      <c r="K147" s="1">
        <f t="shared" si="27"/>
        <v>20</v>
      </c>
      <c r="L147" s="1">
        <f t="shared" si="20"/>
        <v>0</v>
      </c>
      <c r="M147" s="1">
        <f t="shared" si="28"/>
        <v>0</v>
      </c>
      <c r="N147" s="1" t="str">
        <f t="shared" si="21"/>
        <v>2018-2</v>
      </c>
      <c r="O147" s="1">
        <f t="shared" si="29"/>
        <v>36008</v>
      </c>
      <c r="P147" s="1">
        <f t="shared" si="22"/>
        <v>0</v>
      </c>
      <c r="AA147" s="3"/>
    </row>
    <row r="148" spans="1:27" x14ac:dyDescent="0.25">
      <c r="A148" s="2">
        <v>43147</v>
      </c>
      <c r="B148" s="1" t="s">
        <v>6</v>
      </c>
      <c r="C148" s="1" t="s">
        <v>10</v>
      </c>
      <c r="D148" s="1" t="s">
        <v>8</v>
      </c>
      <c r="E148" s="1">
        <v>10</v>
      </c>
      <c r="F148" s="1">
        <v>8</v>
      </c>
      <c r="G148" s="1">
        <f t="shared" si="23"/>
        <v>16</v>
      </c>
      <c r="H148" s="1">
        <f t="shared" si="24"/>
        <v>18</v>
      </c>
      <c r="I148" s="1">
        <f t="shared" si="25"/>
        <v>20</v>
      </c>
      <c r="J148" s="1">
        <f t="shared" si="26"/>
        <v>24</v>
      </c>
      <c r="K148" s="1">
        <f t="shared" si="27"/>
        <v>20</v>
      </c>
      <c r="L148" s="1">
        <f t="shared" si="20"/>
        <v>0</v>
      </c>
      <c r="M148" s="1">
        <f t="shared" si="28"/>
        <v>0</v>
      </c>
      <c r="N148" s="1" t="str">
        <f t="shared" si="21"/>
        <v>2018-2</v>
      </c>
      <c r="O148" s="1">
        <f t="shared" si="29"/>
        <v>35928</v>
      </c>
      <c r="P148" s="1">
        <f t="shared" si="22"/>
        <v>0</v>
      </c>
      <c r="AA148" s="3"/>
    </row>
    <row r="149" spans="1:27" x14ac:dyDescent="0.25">
      <c r="A149" s="2">
        <v>43147</v>
      </c>
      <c r="B149" s="1" t="s">
        <v>6</v>
      </c>
      <c r="C149" s="1" t="s">
        <v>12</v>
      </c>
      <c r="D149" s="1" t="s">
        <v>8</v>
      </c>
      <c r="E149" s="1">
        <v>47</v>
      </c>
      <c r="F149" s="1">
        <v>21</v>
      </c>
      <c r="G149" s="1">
        <f t="shared" si="23"/>
        <v>16</v>
      </c>
      <c r="H149" s="1">
        <f t="shared" si="24"/>
        <v>18</v>
      </c>
      <c r="I149" s="1">
        <f t="shared" si="25"/>
        <v>21</v>
      </c>
      <c r="J149" s="1">
        <f t="shared" si="26"/>
        <v>24</v>
      </c>
      <c r="K149" s="1">
        <f t="shared" si="27"/>
        <v>20</v>
      </c>
      <c r="L149" s="1">
        <f t="shared" si="20"/>
        <v>0</v>
      </c>
      <c r="M149" s="1">
        <f t="shared" si="28"/>
        <v>0</v>
      </c>
      <c r="N149" s="1" t="str">
        <f t="shared" si="21"/>
        <v>2018-2</v>
      </c>
      <c r="O149" s="1">
        <f t="shared" si="29"/>
        <v>34941</v>
      </c>
      <c r="P149" s="1">
        <f t="shared" si="22"/>
        <v>0</v>
      </c>
      <c r="AA149" s="3"/>
    </row>
    <row r="150" spans="1:27" x14ac:dyDescent="0.25">
      <c r="A150" s="2">
        <v>43147</v>
      </c>
      <c r="B150" s="1" t="s">
        <v>6</v>
      </c>
      <c r="C150" s="1" t="s">
        <v>7</v>
      </c>
      <c r="D150" s="1" t="s">
        <v>8</v>
      </c>
      <c r="E150" s="1">
        <v>48</v>
      </c>
      <c r="F150" s="1">
        <v>66</v>
      </c>
      <c r="G150" s="1">
        <f t="shared" si="23"/>
        <v>16</v>
      </c>
      <c r="H150" s="1">
        <f t="shared" si="24"/>
        <v>18</v>
      </c>
      <c r="I150" s="1">
        <f t="shared" si="25"/>
        <v>21</v>
      </c>
      <c r="J150" s="1">
        <f t="shared" si="26"/>
        <v>25</v>
      </c>
      <c r="K150" s="1">
        <f t="shared" si="27"/>
        <v>20</v>
      </c>
      <c r="L150" s="1">
        <f t="shared" si="20"/>
        <v>48</v>
      </c>
      <c r="M150" s="1">
        <f t="shared" si="28"/>
        <v>0</v>
      </c>
      <c r="N150" s="1" t="str">
        <f t="shared" si="21"/>
        <v>2018-2</v>
      </c>
      <c r="O150" s="1">
        <f t="shared" si="29"/>
        <v>31773</v>
      </c>
      <c r="P150" s="1">
        <f t="shared" si="22"/>
        <v>31773</v>
      </c>
      <c r="AA150" s="3"/>
    </row>
    <row r="151" spans="1:27" x14ac:dyDescent="0.25">
      <c r="A151" s="2">
        <v>43162</v>
      </c>
      <c r="B151" s="1" t="s">
        <v>13</v>
      </c>
      <c r="C151" s="1" t="s">
        <v>9</v>
      </c>
      <c r="D151" s="1" t="s">
        <v>14</v>
      </c>
      <c r="E151" s="1">
        <v>34</v>
      </c>
      <c r="F151" s="1">
        <v>58</v>
      </c>
      <c r="G151" s="1">
        <f t="shared" si="23"/>
        <v>16</v>
      </c>
      <c r="H151" s="1">
        <f t="shared" si="24"/>
        <v>18</v>
      </c>
      <c r="I151" s="1">
        <f t="shared" si="25"/>
        <v>21</v>
      </c>
      <c r="J151" s="1">
        <f t="shared" si="26"/>
        <v>25</v>
      </c>
      <c r="K151" s="1">
        <f t="shared" si="27"/>
        <v>20</v>
      </c>
      <c r="L151" s="1">
        <f t="shared" si="20"/>
        <v>0</v>
      </c>
      <c r="M151" s="1">
        <f t="shared" si="28"/>
        <v>15</v>
      </c>
      <c r="N151" s="1" t="str">
        <f t="shared" si="21"/>
        <v>2018-3</v>
      </c>
      <c r="O151" s="1">
        <f t="shared" si="29"/>
        <v>33745</v>
      </c>
      <c r="P151" s="1">
        <f t="shared" si="22"/>
        <v>0</v>
      </c>
      <c r="AA151" s="3"/>
    </row>
    <row r="152" spans="1:27" x14ac:dyDescent="0.25">
      <c r="A152" s="2">
        <v>43162</v>
      </c>
      <c r="B152" s="1" t="s">
        <v>13</v>
      </c>
      <c r="C152" s="1" t="s">
        <v>10</v>
      </c>
      <c r="D152" s="1" t="s">
        <v>8</v>
      </c>
      <c r="E152" s="1">
        <v>5</v>
      </c>
      <c r="F152" s="1">
        <v>9</v>
      </c>
      <c r="G152" s="1">
        <f t="shared" si="23"/>
        <v>17</v>
      </c>
      <c r="H152" s="1">
        <f t="shared" si="24"/>
        <v>18</v>
      </c>
      <c r="I152" s="1">
        <f t="shared" si="25"/>
        <v>21</v>
      </c>
      <c r="J152" s="1">
        <f t="shared" si="26"/>
        <v>25</v>
      </c>
      <c r="K152" s="1">
        <f t="shared" si="27"/>
        <v>20</v>
      </c>
      <c r="L152" s="1">
        <f t="shared" si="20"/>
        <v>0</v>
      </c>
      <c r="M152" s="1">
        <f t="shared" si="28"/>
        <v>0</v>
      </c>
      <c r="N152" s="1" t="str">
        <f t="shared" si="21"/>
        <v>2018-3</v>
      </c>
      <c r="O152" s="1">
        <f t="shared" si="29"/>
        <v>33700</v>
      </c>
      <c r="P152" s="1">
        <f t="shared" si="22"/>
        <v>33700</v>
      </c>
      <c r="AA152" s="3"/>
    </row>
    <row r="153" spans="1:27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 s="1">
        <v>46</v>
      </c>
      <c r="F153" s="1">
        <v>30</v>
      </c>
      <c r="G153" s="1">
        <f t="shared" si="23"/>
        <v>17</v>
      </c>
      <c r="H153" s="1">
        <f t="shared" si="24"/>
        <v>18</v>
      </c>
      <c r="I153" s="1">
        <f t="shared" si="25"/>
        <v>21</v>
      </c>
      <c r="J153" s="1">
        <f t="shared" si="26"/>
        <v>25</v>
      </c>
      <c r="K153" s="1">
        <f t="shared" si="27"/>
        <v>20</v>
      </c>
      <c r="L153" s="1">
        <f t="shared" si="20"/>
        <v>0</v>
      </c>
      <c r="M153" s="1">
        <f t="shared" si="28"/>
        <v>19</v>
      </c>
      <c r="N153" s="1" t="str">
        <f t="shared" si="21"/>
        <v>2018-3</v>
      </c>
      <c r="O153" s="1">
        <f t="shared" si="29"/>
        <v>35080</v>
      </c>
      <c r="P153" s="1">
        <f t="shared" si="22"/>
        <v>0</v>
      </c>
      <c r="AA153" s="3"/>
    </row>
    <row r="154" spans="1:27" x14ac:dyDescent="0.25">
      <c r="A154" s="2">
        <v>43181</v>
      </c>
      <c r="B154" s="1" t="s">
        <v>15</v>
      </c>
      <c r="C154" s="1" t="s">
        <v>7</v>
      </c>
      <c r="D154" s="1" t="s">
        <v>8</v>
      </c>
      <c r="E154" s="1">
        <v>49</v>
      </c>
      <c r="F154" s="1">
        <v>65</v>
      </c>
      <c r="G154" s="1">
        <f t="shared" si="23"/>
        <v>17</v>
      </c>
      <c r="H154" s="1">
        <f t="shared" si="24"/>
        <v>18</v>
      </c>
      <c r="I154" s="1">
        <f t="shared" si="25"/>
        <v>21</v>
      </c>
      <c r="J154" s="1">
        <f t="shared" si="26"/>
        <v>26</v>
      </c>
      <c r="K154" s="1">
        <f t="shared" si="27"/>
        <v>20</v>
      </c>
      <c r="L154" s="1">
        <f t="shared" si="20"/>
        <v>49</v>
      </c>
      <c r="M154" s="1">
        <f t="shared" si="28"/>
        <v>0</v>
      </c>
      <c r="N154" s="1" t="str">
        <f t="shared" si="21"/>
        <v>2018-3</v>
      </c>
      <c r="O154" s="1">
        <f t="shared" si="29"/>
        <v>31895</v>
      </c>
      <c r="P154" s="1">
        <f t="shared" si="22"/>
        <v>0</v>
      </c>
      <c r="AA154" s="3"/>
    </row>
    <row r="155" spans="1:27" x14ac:dyDescent="0.25">
      <c r="A155" s="2">
        <v>43181</v>
      </c>
      <c r="B155" s="1" t="s">
        <v>15</v>
      </c>
      <c r="C155" s="1" t="s">
        <v>10</v>
      </c>
      <c r="D155" s="1" t="s">
        <v>8</v>
      </c>
      <c r="E155" s="1">
        <v>16</v>
      </c>
      <c r="F155" s="1">
        <v>8</v>
      </c>
      <c r="G155" s="1">
        <f t="shared" si="23"/>
        <v>18</v>
      </c>
      <c r="H155" s="1">
        <f t="shared" si="24"/>
        <v>18</v>
      </c>
      <c r="I155" s="1">
        <f t="shared" si="25"/>
        <v>21</v>
      </c>
      <c r="J155" s="1">
        <f t="shared" si="26"/>
        <v>26</v>
      </c>
      <c r="K155" s="1">
        <f t="shared" si="27"/>
        <v>20</v>
      </c>
      <c r="L155" s="1">
        <f t="shared" si="20"/>
        <v>0</v>
      </c>
      <c r="M155" s="1">
        <f t="shared" si="28"/>
        <v>0</v>
      </c>
      <c r="N155" s="1" t="str">
        <f t="shared" si="21"/>
        <v>2018-3</v>
      </c>
      <c r="O155" s="1">
        <f t="shared" si="29"/>
        <v>31767</v>
      </c>
      <c r="P155" s="1">
        <f t="shared" si="22"/>
        <v>31767</v>
      </c>
      <c r="AA155" s="3"/>
    </row>
    <row r="156" spans="1:27" x14ac:dyDescent="0.25">
      <c r="A156" s="2">
        <v>43207</v>
      </c>
      <c r="B156" s="1" t="s">
        <v>16</v>
      </c>
      <c r="C156" s="1" t="s">
        <v>9</v>
      </c>
      <c r="D156" s="1" t="s">
        <v>8</v>
      </c>
      <c r="E156" s="1">
        <v>5</v>
      </c>
      <c r="F156" s="1">
        <v>37</v>
      </c>
      <c r="G156" s="1">
        <f t="shared" si="23"/>
        <v>18</v>
      </c>
      <c r="H156" s="1">
        <f t="shared" si="24"/>
        <v>18</v>
      </c>
      <c r="I156" s="1">
        <f t="shared" si="25"/>
        <v>21</v>
      </c>
      <c r="J156" s="1">
        <f t="shared" si="26"/>
        <v>26</v>
      </c>
      <c r="K156" s="1">
        <f t="shared" si="27"/>
        <v>21</v>
      </c>
      <c r="L156" s="1">
        <f t="shared" si="20"/>
        <v>0</v>
      </c>
      <c r="M156" s="1">
        <f t="shared" si="28"/>
        <v>26</v>
      </c>
      <c r="N156" s="1" t="str">
        <f t="shared" si="21"/>
        <v>2018-4</v>
      </c>
      <c r="O156" s="1">
        <f t="shared" si="29"/>
        <v>31582</v>
      </c>
      <c r="P156" s="1">
        <f t="shared" si="22"/>
        <v>0</v>
      </c>
      <c r="AA156" s="3"/>
    </row>
    <row r="157" spans="1:27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 s="1">
        <v>1</v>
      </c>
      <c r="F157" s="1">
        <v>32</v>
      </c>
      <c r="G157" s="1">
        <f t="shared" si="23"/>
        <v>18</v>
      </c>
      <c r="H157" s="1">
        <f t="shared" si="24"/>
        <v>18</v>
      </c>
      <c r="I157" s="1">
        <f t="shared" si="25"/>
        <v>21</v>
      </c>
      <c r="J157" s="1">
        <f t="shared" si="26"/>
        <v>26</v>
      </c>
      <c r="K157" s="1">
        <f t="shared" si="27"/>
        <v>21</v>
      </c>
      <c r="L157" s="1">
        <f t="shared" si="20"/>
        <v>0</v>
      </c>
      <c r="M157" s="1">
        <f t="shared" si="28"/>
        <v>0</v>
      </c>
      <c r="N157" s="1" t="str">
        <f t="shared" si="21"/>
        <v>2018-4</v>
      </c>
      <c r="O157" s="1">
        <f t="shared" si="29"/>
        <v>31614</v>
      </c>
      <c r="P157" s="1">
        <f t="shared" si="22"/>
        <v>0</v>
      </c>
      <c r="AA157" s="3"/>
    </row>
    <row r="158" spans="1:27" x14ac:dyDescent="0.25">
      <c r="A158" s="2">
        <v>43207</v>
      </c>
      <c r="B158" s="1" t="s">
        <v>16</v>
      </c>
      <c r="C158" s="1" t="s">
        <v>10</v>
      </c>
      <c r="D158" s="1" t="s">
        <v>8</v>
      </c>
      <c r="E158" s="1">
        <v>34</v>
      </c>
      <c r="F158" s="1">
        <v>7</v>
      </c>
      <c r="G158" s="1">
        <f t="shared" si="23"/>
        <v>19</v>
      </c>
      <c r="H158" s="1">
        <f t="shared" si="24"/>
        <v>18</v>
      </c>
      <c r="I158" s="1">
        <f t="shared" si="25"/>
        <v>21</v>
      </c>
      <c r="J158" s="1">
        <f t="shared" si="26"/>
        <v>26</v>
      </c>
      <c r="K158" s="1">
        <f t="shared" si="27"/>
        <v>21</v>
      </c>
      <c r="L158" s="1">
        <f t="shared" si="20"/>
        <v>0</v>
      </c>
      <c r="M158" s="1">
        <f t="shared" si="28"/>
        <v>0</v>
      </c>
      <c r="N158" s="1" t="str">
        <f t="shared" si="21"/>
        <v>2018-4</v>
      </c>
      <c r="O158" s="1">
        <f t="shared" si="29"/>
        <v>31376</v>
      </c>
      <c r="P158" s="1">
        <f t="shared" si="22"/>
        <v>0</v>
      </c>
      <c r="AA158" s="3"/>
    </row>
    <row r="159" spans="1:27" x14ac:dyDescent="0.25">
      <c r="A159" s="2">
        <v>43207</v>
      </c>
      <c r="B159" s="1" t="s">
        <v>16</v>
      </c>
      <c r="C159" s="1" t="s">
        <v>7</v>
      </c>
      <c r="D159" s="1" t="s">
        <v>8</v>
      </c>
      <c r="E159" s="1">
        <v>29</v>
      </c>
      <c r="F159" s="1">
        <v>59</v>
      </c>
      <c r="G159" s="1">
        <f t="shared" si="23"/>
        <v>19</v>
      </c>
      <c r="H159" s="1">
        <f t="shared" si="24"/>
        <v>18</v>
      </c>
      <c r="I159" s="1">
        <f t="shared" si="25"/>
        <v>21</v>
      </c>
      <c r="J159" s="1">
        <f t="shared" si="26"/>
        <v>27</v>
      </c>
      <c r="K159" s="1">
        <f t="shared" si="27"/>
        <v>21</v>
      </c>
      <c r="L159" s="1">
        <f t="shared" si="20"/>
        <v>29</v>
      </c>
      <c r="M159" s="1">
        <f t="shared" si="28"/>
        <v>0</v>
      </c>
      <c r="N159" s="1" t="str">
        <f t="shared" si="21"/>
        <v>2018-4</v>
      </c>
      <c r="O159" s="1">
        <f t="shared" si="29"/>
        <v>29665</v>
      </c>
      <c r="P159" s="1">
        <f t="shared" si="22"/>
        <v>29665</v>
      </c>
      <c r="AA159" s="3"/>
    </row>
    <row r="160" spans="1:27" x14ac:dyDescent="0.25">
      <c r="A160" s="2">
        <v>43228</v>
      </c>
      <c r="B160" s="1" t="s">
        <v>17</v>
      </c>
      <c r="C160" s="1" t="s">
        <v>11</v>
      </c>
      <c r="D160" s="1" t="s">
        <v>8</v>
      </c>
      <c r="E160" s="1">
        <v>34</v>
      </c>
      <c r="F160" s="1">
        <v>24</v>
      </c>
      <c r="G160" s="1">
        <f t="shared" si="23"/>
        <v>19</v>
      </c>
      <c r="H160" s="1">
        <f t="shared" si="24"/>
        <v>19</v>
      </c>
      <c r="I160" s="1">
        <f t="shared" si="25"/>
        <v>21</v>
      </c>
      <c r="J160" s="1">
        <f t="shared" si="26"/>
        <v>27</v>
      </c>
      <c r="K160" s="1">
        <f t="shared" si="27"/>
        <v>21</v>
      </c>
      <c r="L160" s="1">
        <f t="shared" si="20"/>
        <v>0</v>
      </c>
      <c r="M160" s="1">
        <f t="shared" si="28"/>
        <v>21</v>
      </c>
      <c r="N160" s="1" t="str">
        <f t="shared" si="21"/>
        <v>2018-5</v>
      </c>
      <c r="O160" s="1">
        <f t="shared" si="29"/>
        <v>28849</v>
      </c>
      <c r="P160" s="1">
        <f t="shared" si="22"/>
        <v>0</v>
      </c>
      <c r="AA160" s="3"/>
    </row>
    <row r="161" spans="1:27" x14ac:dyDescent="0.25">
      <c r="A161" s="2">
        <v>43228</v>
      </c>
      <c r="B161" s="1" t="s">
        <v>17</v>
      </c>
      <c r="C161" s="1" t="s">
        <v>12</v>
      </c>
      <c r="D161" s="1" t="s">
        <v>8</v>
      </c>
      <c r="E161" s="1">
        <v>27</v>
      </c>
      <c r="F161" s="1">
        <v>20</v>
      </c>
      <c r="G161" s="1">
        <f t="shared" si="23"/>
        <v>19</v>
      </c>
      <c r="H161" s="1">
        <f t="shared" si="24"/>
        <v>19</v>
      </c>
      <c r="I161" s="1">
        <f t="shared" si="25"/>
        <v>22</v>
      </c>
      <c r="J161" s="1">
        <f t="shared" si="26"/>
        <v>27</v>
      </c>
      <c r="K161" s="1">
        <f t="shared" si="27"/>
        <v>21</v>
      </c>
      <c r="L161" s="1">
        <f t="shared" si="20"/>
        <v>0</v>
      </c>
      <c r="M161" s="1">
        <f t="shared" si="28"/>
        <v>0</v>
      </c>
      <c r="N161" s="1" t="str">
        <f t="shared" si="21"/>
        <v>2018-5</v>
      </c>
      <c r="O161" s="1">
        <f t="shared" si="29"/>
        <v>28309</v>
      </c>
      <c r="P161" s="1">
        <f t="shared" si="22"/>
        <v>0</v>
      </c>
      <c r="AA161" s="3"/>
    </row>
    <row r="162" spans="1:27" x14ac:dyDescent="0.25">
      <c r="A162" s="2">
        <v>43228</v>
      </c>
      <c r="B162" s="1" t="s">
        <v>17</v>
      </c>
      <c r="C162" s="1" t="s">
        <v>10</v>
      </c>
      <c r="D162" s="1" t="s">
        <v>8</v>
      </c>
      <c r="E162" s="1">
        <v>40</v>
      </c>
      <c r="F162" s="1">
        <v>8</v>
      </c>
      <c r="G162" s="1">
        <f t="shared" si="23"/>
        <v>20</v>
      </c>
      <c r="H162" s="1">
        <f t="shared" si="24"/>
        <v>19</v>
      </c>
      <c r="I162" s="1">
        <f t="shared" si="25"/>
        <v>22</v>
      </c>
      <c r="J162" s="1">
        <f t="shared" si="26"/>
        <v>27</v>
      </c>
      <c r="K162" s="1">
        <f t="shared" si="27"/>
        <v>21</v>
      </c>
      <c r="L162" s="1">
        <f t="shared" si="20"/>
        <v>0</v>
      </c>
      <c r="M162" s="1">
        <f t="shared" si="28"/>
        <v>0</v>
      </c>
      <c r="N162" s="1" t="str">
        <f t="shared" si="21"/>
        <v>2018-5</v>
      </c>
      <c r="O162" s="1">
        <f t="shared" si="29"/>
        <v>27989</v>
      </c>
      <c r="P162" s="1">
        <f t="shared" si="22"/>
        <v>27989</v>
      </c>
      <c r="AA162" s="3"/>
    </row>
    <row r="163" spans="1:27" x14ac:dyDescent="0.25">
      <c r="A163" s="2">
        <v>43252</v>
      </c>
      <c r="B163" s="1" t="s">
        <v>18</v>
      </c>
      <c r="C163" s="1" t="s">
        <v>7</v>
      </c>
      <c r="D163" s="1" t="s">
        <v>14</v>
      </c>
      <c r="E163" s="1">
        <v>184</v>
      </c>
      <c r="F163" s="1">
        <v>99</v>
      </c>
      <c r="G163" s="1">
        <f t="shared" si="23"/>
        <v>20</v>
      </c>
      <c r="H163" s="1">
        <f t="shared" si="24"/>
        <v>19</v>
      </c>
      <c r="I163" s="1">
        <f t="shared" si="25"/>
        <v>22</v>
      </c>
      <c r="J163" s="1">
        <f t="shared" si="26"/>
        <v>27</v>
      </c>
      <c r="K163" s="1">
        <f t="shared" si="27"/>
        <v>21</v>
      </c>
      <c r="L163" s="1">
        <f t="shared" si="20"/>
        <v>0</v>
      </c>
      <c r="M163" s="1">
        <f t="shared" si="28"/>
        <v>24</v>
      </c>
      <c r="N163" s="1" t="str">
        <f t="shared" si="21"/>
        <v>2018-6</v>
      </c>
      <c r="O163" s="1">
        <f t="shared" si="29"/>
        <v>46205</v>
      </c>
      <c r="P163" s="1">
        <f t="shared" si="22"/>
        <v>0</v>
      </c>
      <c r="AA163" s="3"/>
    </row>
    <row r="164" spans="1:27" x14ac:dyDescent="0.25">
      <c r="A164" s="2">
        <v>43252</v>
      </c>
      <c r="B164" s="1" t="s">
        <v>18</v>
      </c>
      <c r="C164" s="1" t="s">
        <v>9</v>
      </c>
      <c r="D164" s="1" t="s">
        <v>8</v>
      </c>
      <c r="E164" s="1">
        <v>48</v>
      </c>
      <c r="F164" s="1">
        <v>38</v>
      </c>
      <c r="G164" s="1">
        <f t="shared" si="23"/>
        <v>20</v>
      </c>
      <c r="H164" s="1">
        <f t="shared" si="24"/>
        <v>19</v>
      </c>
      <c r="I164" s="1">
        <f t="shared" si="25"/>
        <v>22</v>
      </c>
      <c r="J164" s="1">
        <f t="shared" si="26"/>
        <v>27</v>
      </c>
      <c r="K164" s="1">
        <f t="shared" si="27"/>
        <v>22</v>
      </c>
      <c r="L164" s="1">
        <f t="shared" si="20"/>
        <v>0</v>
      </c>
      <c r="M164" s="1">
        <f t="shared" si="28"/>
        <v>0</v>
      </c>
      <c r="N164" s="1" t="str">
        <f t="shared" si="21"/>
        <v>2018-6</v>
      </c>
      <c r="O164" s="1">
        <f t="shared" si="29"/>
        <v>44381</v>
      </c>
      <c r="P164" s="1">
        <f t="shared" si="22"/>
        <v>0</v>
      </c>
      <c r="AA164" s="3"/>
    </row>
    <row r="165" spans="1:27" x14ac:dyDescent="0.25">
      <c r="A165" s="2">
        <v>43252</v>
      </c>
      <c r="B165" s="1" t="s">
        <v>18</v>
      </c>
      <c r="C165" s="1" t="s">
        <v>11</v>
      </c>
      <c r="D165" s="1" t="s">
        <v>8</v>
      </c>
      <c r="E165" s="1">
        <v>21</v>
      </c>
      <c r="F165" s="1">
        <v>23</v>
      </c>
      <c r="G165" s="1">
        <f t="shared" si="23"/>
        <v>20</v>
      </c>
      <c r="H165" s="1">
        <f t="shared" si="24"/>
        <v>20</v>
      </c>
      <c r="I165" s="1">
        <f t="shared" si="25"/>
        <v>22</v>
      </c>
      <c r="J165" s="1">
        <f t="shared" si="26"/>
        <v>27</v>
      </c>
      <c r="K165" s="1">
        <f t="shared" si="27"/>
        <v>22</v>
      </c>
      <c r="L165" s="1">
        <f t="shared" si="20"/>
        <v>0</v>
      </c>
      <c r="M165" s="1">
        <f t="shared" si="28"/>
        <v>0</v>
      </c>
      <c r="N165" s="1" t="str">
        <f t="shared" si="21"/>
        <v>2018-6</v>
      </c>
      <c r="O165" s="1">
        <f t="shared" si="29"/>
        <v>43898</v>
      </c>
      <c r="P165" s="1">
        <f t="shared" si="22"/>
        <v>43898</v>
      </c>
      <c r="AA165" s="3"/>
    </row>
    <row r="166" spans="1:27" x14ac:dyDescent="0.25">
      <c r="A166" s="2">
        <v>43270</v>
      </c>
      <c r="B166" s="1" t="s">
        <v>19</v>
      </c>
      <c r="C166" s="1" t="s">
        <v>7</v>
      </c>
      <c r="D166" s="1" t="s">
        <v>8</v>
      </c>
      <c r="E166" s="1">
        <v>47</v>
      </c>
      <c r="F166" s="1">
        <v>66</v>
      </c>
      <c r="G166" s="1">
        <f t="shared" si="23"/>
        <v>20</v>
      </c>
      <c r="H166" s="1">
        <f t="shared" si="24"/>
        <v>20</v>
      </c>
      <c r="I166" s="1">
        <f t="shared" si="25"/>
        <v>22</v>
      </c>
      <c r="J166" s="1">
        <f t="shared" si="26"/>
        <v>28</v>
      </c>
      <c r="K166" s="1">
        <f t="shared" si="27"/>
        <v>22</v>
      </c>
      <c r="L166" s="1">
        <f t="shared" si="20"/>
        <v>47</v>
      </c>
      <c r="M166" s="1">
        <f t="shared" si="28"/>
        <v>18</v>
      </c>
      <c r="N166" s="1" t="str">
        <f t="shared" si="21"/>
        <v>2018-6</v>
      </c>
      <c r="O166" s="1">
        <f t="shared" si="29"/>
        <v>40796</v>
      </c>
      <c r="P166" s="1">
        <f t="shared" si="22"/>
        <v>0</v>
      </c>
      <c r="AA166" s="3"/>
    </row>
    <row r="167" spans="1:27" x14ac:dyDescent="0.25">
      <c r="A167" s="2">
        <v>43270</v>
      </c>
      <c r="B167" s="1" t="s">
        <v>19</v>
      </c>
      <c r="C167" s="1" t="s">
        <v>11</v>
      </c>
      <c r="D167" s="1" t="s">
        <v>8</v>
      </c>
      <c r="E167" s="1">
        <v>6</v>
      </c>
      <c r="F167" s="1">
        <v>25</v>
      </c>
      <c r="G167" s="1">
        <f t="shared" si="23"/>
        <v>20</v>
      </c>
      <c r="H167" s="1">
        <f t="shared" si="24"/>
        <v>21</v>
      </c>
      <c r="I167" s="1">
        <f t="shared" si="25"/>
        <v>22</v>
      </c>
      <c r="J167" s="1">
        <f t="shared" si="26"/>
        <v>28</v>
      </c>
      <c r="K167" s="1">
        <f t="shared" si="27"/>
        <v>22</v>
      </c>
      <c r="L167" s="1">
        <f t="shared" si="20"/>
        <v>0</v>
      </c>
      <c r="M167" s="1">
        <f t="shared" si="28"/>
        <v>0</v>
      </c>
      <c r="N167" s="1" t="str">
        <f t="shared" si="21"/>
        <v>2018-6</v>
      </c>
      <c r="O167" s="1">
        <f t="shared" si="29"/>
        <v>40646</v>
      </c>
      <c r="P167" s="1">
        <f t="shared" si="22"/>
        <v>0</v>
      </c>
      <c r="AA167" s="3"/>
    </row>
    <row r="168" spans="1:27" x14ac:dyDescent="0.25">
      <c r="A168" s="2">
        <v>43270</v>
      </c>
      <c r="B168" s="1" t="s">
        <v>19</v>
      </c>
      <c r="C168" s="1" t="s">
        <v>9</v>
      </c>
      <c r="D168" s="1" t="s">
        <v>8</v>
      </c>
      <c r="E168" s="1">
        <v>47</v>
      </c>
      <c r="F168" s="1">
        <v>41</v>
      </c>
      <c r="G168" s="1">
        <f t="shared" si="23"/>
        <v>20</v>
      </c>
      <c r="H168" s="1">
        <f t="shared" si="24"/>
        <v>21</v>
      </c>
      <c r="I168" s="1">
        <f t="shared" si="25"/>
        <v>22</v>
      </c>
      <c r="J168" s="1">
        <f t="shared" si="26"/>
        <v>28</v>
      </c>
      <c r="K168" s="1">
        <f t="shared" si="27"/>
        <v>23</v>
      </c>
      <c r="L168" s="1">
        <f t="shared" si="20"/>
        <v>0</v>
      </c>
      <c r="M168" s="1">
        <f t="shared" si="28"/>
        <v>0</v>
      </c>
      <c r="N168" s="1" t="str">
        <f t="shared" si="21"/>
        <v>2018-6</v>
      </c>
      <c r="O168" s="1">
        <f t="shared" si="29"/>
        <v>38719</v>
      </c>
      <c r="P168" s="1">
        <f t="shared" si="22"/>
        <v>38719</v>
      </c>
      <c r="AA168" s="3"/>
    </row>
    <row r="169" spans="1:27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 s="1">
        <v>192</v>
      </c>
      <c r="F169" s="1">
        <v>12</v>
      </c>
      <c r="G169" s="1">
        <f t="shared" si="23"/>
        <v>20</v>
      </c>
      <c r="H169" s="1">
        <f t="shared" si="24"/>
        <v>21</v>
      </c>
      <c r="I169" s="1">
        <f t="shared" si="25"/>
        <v>22</v>
      </c>
      <c r="J169" s="1">
        <f t="shared" si="26"/>
        <v>28</v>
      </c>
      <c r="K169" s="1">
        <f t="shared" si="27"/>
        <v>23</v>
      </c>
      <c r="L169" s="1">
        <f t="shared" si="20"/>
        <v>0</v>
      </c>
      <c r="M169" s="1">
        <f t="shared" si="28"/>
        <v>22</v>
      </c>
      <c r="N169" s="1" t="str">
        <f t="shared" si="21"/>
        <v>2018-7</v>
      </c>
      <c r="O169" s="1">
        <f t="shared" si="29"/>
        <v>41023</v>
      </c>
      <c r="P169" s="1">
        <f t="shared" si="22"/>
        <v>0</v>
      </c>
      <c r="AA169" s="3"/>
    </row>
    <row r="170" spans="1:27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 s="1">
        <v>48</v>
      </c>
      <c r="F170" s="1">
        <v>37</v>
      </c>
      <c r="G170" s="1">
        <f t="shared" si="23"/>
        <v>20</v>
      </c>
      <c r="H170" s="1">
        <f t="shared" si="24"/>
        <v>21</v>
      </c>
      <c r="I170" s="1">
        <f t="shared" si="25"/>
        <v>22</v>
      </c>
      <c r="J170" s="1">
        <f t="shared" si="26"/>
        <v>28</v>
      </c>
      <c r="K170" s="1">
        <f t="shared" si="27"/>
        <v>23</v>
      </c>
      <c r="L170" s="1">
        <f t="shared" si="20"/>
        <v>0</v>
      </c>
      <c r="M170" s="1">
        <f t="shared" si="28"/>
        <v>0</v>
      </c>
      <c r="N170" s="1" t="str">
        <f t="shared" si="21"/>
        <v>2018-7</v>
      </c>
      <c r="O170" s="1">
        <f t="shared" si="29"/>
        <v>42799</v>
      </c>
      <c r="P170" s="1">
        <f t="shared" si="22"/>
        <v>0</v>
      </c>
      <c r="AA170" s="3"/>
    </row>
    <row r="171" spans="1:27" x14ac:dyDescent="0.25">
      <c r="A171" s="2">
        <v>43292</v>
      </c>
      <c r="B171" s="1" t="s">
        <v>20</v>
      </c>
      <c r="C171" s="1" t="s">
        <v>7</v>
      </c>
      <c r="D171" s="1" t="s">
        <v>8</v>
      </c>
      <c r="E171" s="1">
        <v>18</v>
      </c>
      <c r="F171" s="1">
        <v>62</v>
      </c>
      <c r="G171" s="1">
        <f t="shared" si="23"/>
        <v>20</v>
      </c>
      <c r="H171" s="1">
        <f t="shared" si="24"/>
        <v>21</v>
      </c>
      <c r="I171" s="1">
        <f t="shared" si="25"/>
        <v>22</v>
      </c>
      <c r="J171" s="1">
        <f t="shared" si="26"/>
        <v>29</v>
      </c>
      <c r="K171" s="1">
        <f t="shared" si="27"/>
        <v>23</v>
      </c>
      <c r="L171" s="1">
        <f t="shared" si="20"/>
        <v>18</v>
      </c>
      <c r="M171" s="1">
        <f t="shared" si="28"/>
        <v>0</v>
      </c>
      <c r="N171" s="1" t="str">
        <f t="shared" si="21"/>
        <v>2018-7</v>
      </c>
      <c r="O171" s="1">
        <f t="shared" si="29"/>
        <v>41683</v>
      </c>
      <c r="P171" s="1">
        <f t="shared" si="22"/>
        <v>0</v>
      </c>
      <c r="AA171" s="3"/>
    </row>
    <row r="172" spans="1:27" x14ac:dyDescent="0.25">
      <c r="A172" s="2">
        <v>43292</v>
      </c>
      <c r="B172" s="1" t="s">
        <v>20</v>
      </c>
      <c r="C172" s="1" t="s">
        <v>9</v>
      </c>
      <c r="D172" s="1" t="s">
        <v>8</v>
      </c>
      <c r="E172" s="1">
        <v>25</v>
      </c>
      <c r="F172" s="1">
        <v>39</v>
      </c>
      <c r="G172" s="1">
        <f t="shared" si="23"/>
        <v>20</v>
      </c>
      <c r="H172" s="1">
        <f t="shared" si="24"/>
        <v>21</v>
      </c>
      <c r="I172" s="1">
        <f t="shared" si="25"/>
        <v>22</v>
      </c>
      <c r="J172" s="1">
        <f t="shared" si="26"/>
        <v>29</v>
      </c>
      <c r="K172" s="1">
        <f t="shared" si="27"/>
        <v>24</v>
      </c>
      <c r="L172" s="1">
        <f t="shared" si="20"/>
        <v>0</v>
      </c>
      <c r="M172" s="1">
        <f t="shared" si="28"/>
        <v>0</v>
      </c>
      <c r="N172" s="1" t="str">
        <f t="shared" si="21"/>
        <v>2018-7</v>
      </c>
      <c r="O172" s="1">
        <f t="shared" si="29"/>
        <v>40708</v>
      </c>
      <c r="P172" s="1">
        <f t="shared" si="22"/>
        <v>0</v>
      </c>
      <c r="AA172" s="3"/>
    </row>
    <row r="173" spans="1:27" x14ac:dyDescent="0.25">
      <c r="A173" s="2">
        <v>43292</v>
      </c>
      <c r="B173" s="1" t="s">
        <v>20</v>
      </c>
      <c r="C173" s="1" t="s">
        <v>12</v>
      </c>
      <c r="D173" s="1" t="s">
        <v>8</v>
      </c>
      <c r="E173" s="1">
        <v>2</v>
      </c>
      <c r="F173" s="1">
        <v>20</v>
      </c>
      <c r="G173" s="1">
        <f t="shared" si="23"/>
        <v>20</v>
      </c>
      <c r="H173" s="1">
        <f t="shared" si="24"/>
        <v>21</v>
      </c>
      <c r="I173" s="1">
        <f t="shared" si="25"/>
        <v>23</v>
      </c>
      <c r="J173" s="1">
        <f t="shared" si="26"/>
        <v>29</v>
      </c>
      <c r="K173" s="1">
        <f t="shared" si="27"/>
        <v>24</v>
      </c>
      <c r="L173" s="1">
        <f t="shared" si="20"/>
        <v>0</v>
      </c>
      <c r="M173" s="1">
        <f t="shared" si="28"/>
        <v>0</v>
      </c>
      <c r="N173" s="1" t="str">
        <f t="shared" si="21"/>
        <v>2018-7</v>
      </c>
      <c r="O173" s="1">
        <f t="shared" si="29"/>
        <v>40668</v>
      </c>
      <c r="P173" s="1">
        <f t="shared" si="22"/>
        <v>40668</v>
      </c>
      <c r="AA173" s="3"/>
    </row>
    <row r="174" spans="1:27" x14ac:dyDescent="0.25">
      <c r="A174" s="2">
        <v>43317</v>
      </c>
      <c r="B174" s="1" t="s">
        <v>21</v>
      </c>
      <c r="C174" s="1" t="s">
        <v>11</v>
      </c>
      <c r="D174" s="1" t="s">
        <v>14</v>
      </c>
      <c r="E174" s="1">
        <v>13</v>
      </c>
      <c r="F174" s="1">
        <v>38</v>
      </c>
      <c r="G174" s="1">
        <f t="shared" si="23"/>
        <v>20</v>
      </c>
      <c r="H174" s="1">
        <f t="shared" si="24"/>
        <v>21</v>
      </c>
      <c r="I174" s="1">
        <f t="shared" si="25"/>
        <v>23</v>
      </c>
      <c r="J174" s="1">
        <f t="shared" si="26"/>
        <v>29</v>
      </c>
      <c r="K174" s="1">
        <f t="shared" si="27"/>
        <v>24</v>
      </c>
      <c r="L174" s="1">
        <f t="shared" si="20"/>
        <v>0</v>
      </c>
      <c r="M174" s="1">
        <f t="shared" si="28"/>
        <v>25</v>
      </c>
      <c r="N174" s="1" t="str">
        <f t="shared" si="21"/>
        <v>2018-8</v>
      </c>
      <c r="O174" s="1">
        <f t="shared" si="29"/>
        <v>41162</v>
      </c>
      <c r="P174" s="1">
        <f t="shared" si="22"/>
        <v>0</v>
      </c>
      <c r="AA174" s="3"/>
    </row>
    <row r="175" spans="1:27" x14ac:dyDescent="0.25">
      <c r="A175" s="2">
        <v>43317</v>
      </c>
      <c r="B175" s="1" t="s">
        <v>21</v>
      </c>
      <c r="C175" s="1" t="s">
        <v>9</v>
      </c>
      <c r="D175" s="1" t="s">
        <v>14</v>
      </c>
      <c r="E175" s="1">
        <v>121</v>
      </c>
      <c r="F175" s="1">
        <v>63</v>
      </c>
      <c r="G175" s="1">
        <f t="shared" si="23"/>
        <v>20</v>
      </c>
      <c r="H175" s="1">
        <f t="shared" si="24"/>
        <v>21</v>
      </c>
      <c r="I175" s="1">
        <f t="shared" si="25"/>
        <v>23</v>
      </c>
      <c r="J175" s="1">
        <f t="shared" si="26"/>
        <v>29</v>
      </c>
      <c r="K175" s="1">
        <f t="shared" si="27"/>
        <v>24</v>
      </c>
      <c r="L175" s="1">
        <f t="shared" si="20"/>
        <v>0</v>
      </c>
      <c r="M175" s="1">
        <f t="shared" si="28"/>
        <v>0</v>
      </c>
      <c r="N175" s="1" t="str">
        <f t="shared" si="21"/>
        <v>2018-8</v>
      </c>
      <c r="O175" s="1">
        <f t="shared" si="29"/>
        <v>48785</v>
      </c>
      <c r="P175" s="1">
        <f t="shared" si="22"/>
        <v>0</v>
      </c>
      <c r="AA175" s="3"/>
    </row>
    <row r="176" spans="1:27" x14ac:dyDescent="0.25">
      <c r="A176" s="2">
        <v>43317</v>
      </c>
      <c r="B176" s="1" t="s">
        <v>21</v>
      </c>
      <c r="C176" s="1" t="s">
        <v>12</v>
      </c>
      <c r="D176" s="1" t="s">
        <v>8</v>
      </c>
      <c r="E176" s="1">
        <v>30</v>
      </c>
      <c r="F176" s="1">
        <v>19</v>
      </c>
      <c r="G176" s="1">
        <f t="shared" si="23"/>
        <v>20</v>
      </c>
      <c r="H176" s="1">
        <f t="shared" si="24"/>
        <v>21</v>
      </c>
      <c r="I176" s="1">
        <f t="shared" si="25"/>
        <v>24</v>
      </c>
      <c r="J176" s="1">
        <f t="shared" si="26"/>
        <v>29</v>
      </c>
      <c r="K176" s="1">
        <f t="shared" si="27"/>
        <v>24</v>
      </c>
      <c r="L176" s="1">
        <f t="shared" si="20"/>
        <v>0</v>
      </c>
      <c r="M176" s="1">
        <f t="shared" si="28"/>
        <v>0</v>
      </c>
      <c r="N176" s="1" t="str">
        <f t="shared" si="21"/>
        <v>2018-8</v>
      </c>
      <c r="O176" s="1">
        <f t="shared" si="29"/>
        <v>48215</v>
      </c>
      <c r="P176" s="1">
        <f t="shared" si="22"/>
        <v>0</v>
      </c>
      <c r="AA176" s="3"/>
    </row>
    <row r="177" spans="1:27" x14ac:dyDescent="0.25">
      <c r="A177" s="2">
        <v>43317</v>
      </c>
      <c r="B177" s="1" t="s">
        <v>21</v>
      </c>
      <c r="C177" s="1" t="s">
        <v>10</v>
      </c>
      <c r="D177" s="1" t="s">
        <v>8</v>
      </c>
      <c r="E177" s="1">
        <v>46</v>
      </c>
      <c r="F177" s="1">
        <v>8</v>
      </c>
      <c r="G177" s="1">
        <f t="shared" si="23"/>
        <v>21</v>
      </c>
      <c r="H177" s="1">
        <f t="shared" si="24"/>
        <v>21</v>
      </c>
      <c r="I177" s="1">
        <f t="shared" si="25"/>
        <v>24</v>
      </c>
      <c r="J177" s="1">
        <f t="shared" si="26"/>
        <v>29</v>
      </c>
      <c r="K177" s="1">
        <f t="shared" si="27"/>
        <v>24</v>
      </c>
      <c r="L177" s="1">
        <f t="shared" si="20"/>
        <v>0</v>
      </c>
      <c r="M177" s="1">
        <f t="shared" si="28"/>
        <v>0</v>
      </c>
      <c r="N177" s="1" t="str">
        <f t="shared" si="21"/>
        <v>2018-8</v>
      </c>
      <c r="O177" s="1">
        <f t="shared" si="29"/>
        <v>47847</v>
      </c>
      <c r="P177" s="1">
        <f t="shared" si="22"/>
        <v>47847</v>
      </c>
      <c r="AA177" s="3"/>
    </row>
    <row r="178" spans="1:27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 s="1">
        <v>49</v>
      </c>
      <c r="F178" s="1">
        <v>11</v>
      </c>
      <c r="G178" s="1">
        <f t="shared" si="23"/>
        <v>21</v>
      </c>
      <c r="H178" s="1">
        <f t="shared" si="24"/>
        <v>21</v>
      </c>
      <c r="I178" s="1">
        <f t="shared" si="25"/>
        <v>24</v>
      </c>
      <c r="J178" s="1">
        <f t="shared" si="26"/>
        <v>29</v>
      </c>
      <c r="K178" s="1">
        <f t="shared" si="27"/>
        <v>24</v>
      </c>
      <c r="L178" s="1">
        <f t="shared" si="20"/>
        <v>0</v>
      </c>
      <c r="M178" s="1">
        <f t="shared" si="28"/>
        <v>13</v>
      </c>
      <c r="N178" s="1" t="str">
        <f t="shared" si="21"/>
        <v>2018-8</v>
      </c>
      <c r="O178" s="1">
        <f t="shared" si="29"/>
        <v>48386</v>
      </c>
      <c r="P178" s="1">
        <f t="shared" si="22"/>
        <v>0</v>
      </c>
      <c r="AA178" s="3"/>
    </row>
    <row r="179" spans="1:27" x14ac:dyDescent="0.25">
      <c r="A179" s="2">
        <v>43330</v>
      </c>
      <c r="B179" s="1" t="s">
        <v>22</v>
      </c>
      <c r="C179" s="1" t="s">
        <v>7</v>
      </c>
      <c r="D179" s="1" t="s">
        <v>14</v>
      </c>
      <c r="E179" s="1">
        <v>61</v>
      </c>
      <c r="F179" s="1">
        <v>90</v>
      </c>
      <c r="G179" s="1">
        <f t="shared" si="23"/>
        <v>21</v>
      </c>
      <c r="H179" s="1">
        <f t="shared" si="24"/>
        <v>21</v>
      </c>
      <c r="I179" s="1">
        <f t="shared" si="25"/>
        <v>24</v>
      </c>
      <c r="J179" s="1">
        <f t="shared" si="26"/>
        <v>29</v>
      </c>
      <c r="K179" s="1">
        <f t="shared" si="27"/>
        <v>24</v>
      </c>
      <c r="L179" s="1">
        <f t="shared" si="20"/>
        <v>0</v>
      </c>
      <c r="M179" s="1">
        <f t="shared" si="28"/>
        <v>0</v>
      </c>
      <c r="N179" s="1" t="str">
        <f t="shared" si="21"/>
        <v>2018-8</v>
      </c>
      <c r="O179" s="1">
        <f t="shared" si="29"/>
        <v>53876</v>
      </c>
      <c r="P179" s="1">
        <f t="shared" si="22"/>
        <v>0</v>
      </c>
      <c r="AA179" s="3"/>
    </row>
    <row r="180" spans="1:27" x14ac:dyDescent="0.25">
      <c r="A180" s="2">
        <v>43330</v>
      </c>
      <c r="B180" s="1" t="s">
        <v>22</v>
      </c>
      <c r="C180" s="1" t="s">
        <v>12</v>
      </c>
      <c r="D180" s="1" t="s">
        <v>8</v>
      </c>
      <c r="E180" s="1">
        <v>19</v>
      </c>
      <c r="F180" s="1">
        <v>22</v>
      </c>
      <c r="G180" s="1">
        <f t="shared" si="23"/>
        <v>21</v>
      </c>
      <c r="H180" s="1">
        <f t="shared" si="24"/>
        <v>21</v>
      </c>
      <c r="I180" s="1">
        <f t="shared" si="25"/>
        <v>25</v>
      </c>
      <c r="J180" s="1">
        <f t="shared" si="26"/>
        <v>29</v>
      </c>
      <c r="K180" s="1">
        <f t="shared" si="27"/>
        <v>24</v>
      </c>
      <c r="L180" s="1">
        <f t="shared" si="20"/>
        <v>0</v>
      </c>
      <c r="M180" s="1">
        <f t="shared" si="28"/>
        <v>0</v>
      </c>
      <c r="N180" s="1" t="str">
        <f t="shared" si="21"/>
        <v>2018-8</v>
      </c>
      <c r="O180" s="1">
        <f t="shared" si="29"/>
        <v>53458</v>
      </c>
      <c r="P180" s="1">
        <f t="shared" si="22"/>
        <v>0</v>
      </c>
      <c r="AA180" s="3"/>
    </row>
    <row r="181" spans="1:27" x14ac:dyDescent="0.25">
      <c r="A181" s="2">
        <v>43330</v>
      </c>
      <c r="B181" s="1" t="s">
        <v>22</v>
      </c>
      <c r="C181" s="1" t="s">
        <v>9</v>
      </c>
      <c r="D181" s="1" t="s">
        <v>8</v>
      </c>
      <c r="E181" s="1">
        <v>22</v>
      </c>
      <c r="F181" s="1">
        <v>44</v>
      </c>
      <c r="G181" s="1">
        <f t="shared" si="23"/>
        <v>21</v>
      </c>
      <c r="H181" s="1">
        <f t="shared" si="24"/>
        <v>21</v>
      </c>
      <c r="I181" s="1">
        <f t="shared" si="25"/>
        <v>25</v>
      </c>
      <c r="J181" s="1">
        <f t="shared" si="26"/>
        <v>29</v>
      </c>
      <c r="K181" s="1">
        <f t="shared" si="27"/>
        <v>25</v>
      </c>
      <c r="L181" s="1">
        <f t="shared" si="20"/>
        <v>0</v>
      </c>
      <c r="M181" s="1">
        <f t="shared" si="28"/>
        <v>0</v>
      </c>
      <c r="N181" s="1" t="str">
        <f t="shared" si="21"/>
        <v>2018-8</v>
      </c>
      <c r="O181" s="1">
        <f t="shared" si="29"/>
        <v>52490</v>
      </c>
      <c r="P181" s="1">
        <f t="shared" si="22"/>
        <v>52490</v>
      </c>
      <c r="AA181" s="3"/>
    </row>
    <row r="182" spans="1:27" x14ac:dyDescent="0.25">
      <c r="A182" s="2">
        <v>43347</v>
      </c>
      <c r="B182" s="1" t="s">
        <v>6</v>
      </c>
      <c r="C182" s="1" t="s">
        <v>11</v>
      </c>
      <c r="D182" s="1" t="s">
        <v>8</v>
      </c>
      <c r="E182" s="1">
        <v>9</v>
      </c>
      <c r="F182" s="1">
        <v>25</v>
      </c>
      <c r="G182" s="1">
        <f t="shared" si="23"/>
        <v>21</v>
      </c>
      <c r="H182" s="1">
        <f t="shared" si="24"/>
        <v>22</v>
      </c>
      <c r="I182" s="1">
        <f t="shared" si="25"/>
        <v>25</v>
      </c>
      <c r="J182" s="1">
        <f t="shared" si="26"/>
        <v>29</v>
      </c>
      <c r="K182" s="1">
        <f t="shared" si="27"/>
        <v>25</v>
      </c>
      <c r="L182" s="1">
        <f t="shared" si="20"/>
        <v>0</v>
      </c>
      <c r="M182" s="1">
        <f t="shared" si="28"/>
        <v>17</v>
      </c>
      <c r="N182" s="1" t="str">
        <f t="shared" si="21"/>
        <v>2018-9</v>
      </c>
      <c r="O182" s="1">
        <f t="shared" si="29"/>
        <v>52265</v>
      </c>
      <c r="P182" s="1">
        <f t="shared" si="22"/>
        <v>0</v>
      </c>
      <c r="AA182" s="3"/>
    </row>
    <row r="183" spans="1:27" x14ac:dyDescent="0.25">
      <c r="A183" s="2">
        <v>43347</v>
      </c>
      <c r="B183" s="1" t="s">
        <v>6</v>
      </c>
      <c r="C183" s="1" t="s">
        <v>7</v>
      </c>
      <c r="D183" s="1" t="s">
        <v>14</v>
      </c>
      <c r="E183" s="1">
        <v>4</v>
      </c>
      <c r="F183" s="1">
        <v>94</v>
      </c>
      <c r="G183" s="1">
        <f t="shared" si="23"/>
        <v>21</v>
      </c>
      <c r="H183" s="1">
        <f t="shared" si="24"/>
        <v>22</v>
      </c>
      <c r="I183" s="1">
        <f t="shared" si="25"/>
        <v>25</v>
      </c>
      <c r="J183" s="1">
        <f t="shared" si="26"/>
        <v>29</v>
      </c>
      <c r="K183" s="1">
        <f t="shared" si="27"/>
        <v>25</v>
      </c>
      <c r="L183" s="1">
        <f t="shared" si="20"/>
        <v>0</v>
      </c>
      <c r="M183" s="1">
        <f t="shared" si="28"/>
        <v>0</v>
      </c>
      <c r="N183" s="1" t="str">
        <f t="shared" si="21"/>
        <v>2018-9</v>
      </c>
      <c r="O183" s="1">
        <f t="shared" si="29"/>
        <v>52641</v>
      </c>
      <c r="P183" s="1">
        <f t="shared" si="22"/>
        <v>0</v>
      </c>
      <c r="AA183" s="3"/>
    </row>
    <row r="184" spans="1:27" x14ac:dyDescent="0.25">
      <c r="A184" s="2">
        <v>43347</v>
      </c>
      <c r="B184" s="1" t="s">
        <v>6</v>
      </c>
      <c r="C184" s="1" t="s">
        <v>12</v>
      </c>
      <c r="D184" s="1" t="s">
        <v>8</v>
      </c>
      <c r="E184" s="1">
        <v>8</v>
      </c>
      <c r="F184" s="1">
        <v>21</v>
      </c>
      <c r="G184" s="1">
        <f t="shared" si="23"/>
        <v>21</v>
      </c>
      <c r="H184" s="1">
        <f t="shared" si="24"/>
        <v>22</v>
      </c>
      <c r="I184" s="1">
        <f t="shared" si="25"/>
        <v>26</v>
      </c>
      <c r="J184" s="1">
        <f t="shared" si="26"/>
        <v>29</v>
      </c>
      <c r="K184" s="1">
        <f t="shared" si="27"/>
        <v>25</v>
      </c>
      <c r="L184" s="1">
        <f t="shared" si="20"/>
        <v>0</v>
      </c>
      <c r="M184" s="1">
        <f t="shared" si="28"/>
        <v>0</v>
      </c>
      <c r="N184" s="1" t="str">
        <f t="shared" si="21"/>
        <v>2018-9</v>
      </c>
      <c r="O184" s="1">
        <f t="shared" si="29"/>
        <v>52473</v>
      </c>
      <c r="P184" s="1">
        <f t="shared" si="22"/>
        <v>0</v>
      </c>
      <c r="AA184" s="3"/>
    </row>
    <row r="185" spans="1:27" x14ac:dyDescent="0.25">
      <c r="A185" s="2">
        <v>43347</v>
      </c>
      <c r="B185" s="1" t="s">
        <v>6</v>
      </c>
      <c r="C185" s="1" t="s">
        <v>10</v>
      </c>
      <c r="D185" s="1" t="s">
        <v>8</v>
      </c>
      <c r="E185" s="1">
        <v>47</v>
      </c>
      <c r="F185" s="1">
        <v>8</v>
      </c>
      <c r="G185" s="1">
        <f t="shared" si="23"/>
        <v>22</v>
      </c>
      <c r="H185" s="1">
        <f t="shared" si="24"/>
        <v>22</v>
      </c>
      <c r="I185" s="1">
        <f t="shared" si="25"/>
        <v>26</v>
      </c>
      <c r="J185" s="1">
        <f t="shared" si="26"/>
        <v>29</v>
      </c>
      <c r="K185" s="1">
        <f t="shared" si="27"/>
        <v>25</v>
      </c>
      <c r="L185" s="1">
        <f t="shared" si="20"/>
        <v>0</v>
      </c>
      <c r="M185" s="1">
        <f t="shared" si="28"/>
        <v>0</v>
      </c>
      <c r="N185" s="1" t="str">
        <f t="shared" si="21"/>
        <v>2018-9</v>
      </c>
      <c r="O185" s="1">
        <f t="shared" si="29"/>
        <v>52097</v>
      </c>
      <c r="P185" s="1">
        <f t="shared" si="22"/>
        <v>52097</v>
      </c>
      <c r="AA185" s="3"/>
    </row>
    <row r="186" spans="1:27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 s="1">
        <v>82</v>
      </c>
      <c r="F186" s="1">
        <v>29</v>
      </c>
      <c r="G186" s="1">
        <f t="shared" si="23"/>
        <v>22</v>
      </c>
      <c r="H186" s="1">
        <f t="shared" si="24"/>
        <v>22</v>
      </c>
      <c r="I186" s="1">
        <f t="shared" si="25"/>
        <v>26</v>
      </c>
      <c r="J186" s="1">
        <f t="shared" si="26"/>
        <v>29</v>
      </c>
      <c r="K186" s="1">
        <f t="shared" si="27"/>
        <v>25</v>
      </c>
      <c r="L186" s="1">
        <f t="shared" si="20"/>
        <v>0</v>
      </c>
      <c r="M186" s="1">
        <f t="shared" si="28"/>
        <v>15</v>
      </c>
      <c r="N186" s="1" t="str">
        <f t="shared" si="21"/>
        <v>2018-9</v>
      </c>
      <c r="O186" s="1">
        <f t="shared" si="29"/>
        <v>54475</v>
      </c>
      <c r="P186" s="1">
        <f t="shared" si="22"/>
        <v>0</v>
      </c>
      <c r="AA186" s="3"/>
    </row>
    <row r="187" spans="1:27" x14ac:dyDescent="0.25">
      <c r="A187" s="2">
        <v>43362</v>
      </c>
      <c r="B187" s="1" t="s">
        <v>13</v>
      </c>
      <c r="C187" s="1" t="s">
        <v>9</v>
      </c>
      <c r="D187" s="1" t="s">
        <v>14</v>
      </c>
      <c r="E187" s="1">
        <v>26</v>
      </c>
      <c r="F187" s="1">
        <v>58</v>
      </c>
      <c r="G187" s="1">
        <f t="shared" si="23"/>
        <v>22</v>
      </c>
      <c r="H187" s="1">
        <f t="shared" si="24"/>
        <v>22</v>
      </c>
      <c r="I187" s="1">
        <f t="shared" si="25"/>
        <v>26</v>
      </c>
      <c r="J187" s="1">
        <f t="shared" si="26"/>
        <v>29</v>
      </c>
      <c r="K187" s="1">
        <f t="shared" si="27"/>
        <v>25</v>
      </c>
      <c r="L187" s="1">
        <f t="shared" si="20"/>
        <v>0</v>
      </c>
      <c r="M187" s="1">
        <f t="shared" si="28"/>
        <v>0</v>
      </c>
      <c r="N187" s="1" t="str">
        <f t="shared" si="21"/>
        <v>2018-9</v>
      </c>
      <c r="O187" s="1">
        <f t="shared" si="29"/>
        <v>55983</v>
      </c>
      <c r="P187" s="1">
        <f t="shared" si="22"/>
        <v>0</v>
      </c>
      <c r="AA187" s="3"/>
    </row>
    <row r="188" spans="1:27" x14ac:dyDescent="0.25">
      <c r="A188" s="2">
        <v>43362</v>
      </c>
      <c r="B188" s="1" t="s">
        <v>13</v>
      </c>
      <c r="C188" s="1" t="s">
        <v>10</v>
      </c>
      <c r="D188" s="1" t="s">
        <v>8</v>
      </c>
      <c r="E188" s="1">
        <v>24</v>
      </c>
      <c r="F188" s="1">
        <v>9</v>
      </c>
      <c r="G188" s="1">
        <f t="shared" si="23"/>
        <v>23</v>
      </c>
      <c r="H188" s="1">
        <f t="shared" si="24"/>
        <v>22</v>
      </c>
      <c r="I188" s="1">
        <f t="shared" si="25"/>
        <v>26</v>
      </c>
      <c r="J188" s="1">
        <f t="shared" si="26"/>
        <v>29</v>
      </c>
      <c r="K188" s="1">
        <f t="shared" si="27"/>
        <v>25</v>
      </c>
      <c r="L188" s="1">
        <f t="shared" si="20"/>
        <v>0</v>
      </c>
      <c r="M188" s="1">
        <f t="shared" si="28"/>
        <v>0</v>
      </c>
      <c r="N188" s="1" t="str">
        <f t="shared" si="21"/>
        <v>2018-9</v>
      </c>
      <c r="O188" s="1">
        <f t="shared" si="29"/>
        <v>55767</v>
      </c>
      <c r="P188" s="1">
        <f t="shared" si="22"/>
        <v>0</v>
      </c>
      <c r="AA188" s="3"/>
    </row>
    <row r="189" spans="1:27" x14ac:dyDescent="0.25">
      <c r="A189" s="2">
        <v>43362</v>
      </c>
      <c r="B189" s="1" t="s">
        <v>13</v>
      </c>
      <c r="C189" s="1" t="s">
        <v>11</v>
      </c>
      <c r="D189" s="1" t="s">
        <v>8</v>
      </c>
      <c r="E189" s="1">
        <v>36</v>
      </c>
      <c r="F189" s="1">
        <v>26</v>
      </c>
      <c r="G189" s="1">
        <f t="shared" si="23"/>
        <v>23</v>
      </c>
      <c r="H189" s="1">
        <f t="shared" si="24"/>
        <v>23</v>
      </c>
      <c r="I189" s="1">
        <f t="shared" si="25"/>
        <v>26</v>
      </c>
      <c r="J189" s="1">
        <f t="shared" si="26"/>
        <v>29</v>
      </c>
      <c r="K189" s="1">
        <f t="shared" si="27"/>
        <v>25</v>
      </c>
      <c r="L189" s="1">
        <f t="shared" si="20"/>
        <v>0</v>
      </c>
      <c r="M189" s="1">
        <f t="shared" si="28"/>
        <v>0</v>
      </c>
      <c r="N189" s="1" t="str">
        <f t="shared" si="21"/>
        <v>2018-9</v>
      </c>
      <c r="O189" s="1">
        <f t="shared" si="29"/>
        <v>54831</v>
      </c>
      <c r="P189" s="1">
        <f t="shared" si="22"/>
        <v>0</v>
      </c>
      <c r="AA189" s="3"/>
    </row>
    <row r="190" spans="1:27" x14ac:dyDescent="0.25">
      <c r="A190" s="2">
        <v>43362</v>
      </c>
      <c r="B190" s="1" t="s">
        <v>13</v>
      </c>
      <c r="C190" s="1" t="s">
        <v>7</v>
      </c>
      <c r="D190" s="1" t="s">
        <v>8</v>
      </c>
      <c r="E190" s="1">
        <v>6</v>
      </c>
      <c r="F190" s="1">
        <v>68</v>
      </c>
      <c r="G190" s="1">
        <f t="shared" si="23"/>
        <v>23</v>
      </c>
      <c r="H190" s="1">
        <f t="shared" si="24"/>
        <v>23</v>
      </c>
      <c r="I190" s="1">
        <f t="shared" si="25"/>
        <v>26</v>
      </c>
      <c r="J190" s="1">
        <f t="shared" si="26"/>
        <v>30</v>
      </c>
      <c r="K190" s="1">
        <f t="shared" si="27"/>
        <v>25</v>
      </c>
      <c r="L190" s="1">
        <f t="shared" si="20"/>
        <v>6</v>
      </c>
      <c r="M190" s="1">
        <f t="shared" si="28"/>
        <v>0</v>
      </c>
      <c r="N190" s="1" t="str">
        <f t="shared" si="21"/>
        <v>2018-9</v>
      </c>
      <c r="O190" s="1">
        <f t="shared" si="29"/>
        <v>54423</v>
      </c>
      <c r="P190" s="1">
        <f t="shared" si="22"/>
        <v>54423</v>
      </c>
      <c r="AA190" s="3"/>
    </row>
    <row r="191" spans="1:27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 s="1">
        <v>45</v>
      </c>
      <c r="F191" s="1">
        <v>36</v>
      </c>
      <c r="G191" s="1">
        <f t="shared" si="23"/>
        <v>23</v>
      </c>
      <c r="H191" s="1">
        <f t="shared" si="24"/>
        <v>23</v>
      </c>
      <c r="I191" s="1">
        <f t="shared" si="25"/>
        <v>26</v>
      </c>
      <c r="J191" s="1">
        <f t="shared" si="26"/>
        <v>30</v>
      </c>
      <c r="K191" s="1">
        <f t="shared" si="27"/>
        <v>25</v>
      </c>
      <c r="L191" s="1">
        <f t="shared" si="20"/>
        <v>0</v>
      </c>
      <c r="M191" s="1">
        <f t="shared" si="28"/>
        <v>19</v>
      </c>
      <c r="N191" s="1" t="str">
        <f t="shared" si="21"/>
        <v>2018-10</v>
      </c>
      <c r="O191" s="1">
        <f t="shared" si="29"/>
        <v>56043</v>
      </c>
      <c r="P191" s="1">
        <f t="shared" si="22"/>
        <v>0</v>
      </c>
      <c r="AA191" s="3"/>
    </row>
    <row r="192" spans="1:27" x14ac:dyDescent="0.25">
      <c r="A192" s="2">
        <v>43381</v>
      </c>
      <c r="B192" s="1" t="s">
        <v>15</v>
      </c>
      <c r="C192" s="1" t="s">
        <v>10</v>
      </c>
      <c r="D192" s="1" t="s">
        <v>8</v>
      </c>
      <c r="E192" s="1">
        <v>18</v>
      </c>
      <c r="F192" s="1">
        <v>8</v>
      </c>
      <c r="G192" s="1">
        <f t="shared" si="23"/>
        <v>24</v>
      </c>
      <c r="H192" s="1">
        <f t="shared" si="24"/>
        <v>23</v>
      </c>
      <c r="I192" s="1">
        <f t="shared" si="25"/>
        <v>26</v>
      </c>
      <c r="J192" s="1">
        <f t="shared" si="26"/>
        <v>30</v>
      </c>
      <c r="K192" s="1">
        <f t="shared" si="27"/>
        <v>25</v>
      </c>
      <c r="L192" s="1">
        <f t="shared" si="20"/>
        <v>0</v>
      </c>
      <c r="M192" s="1">
        <f t="shared" si="28"/>
        <v>0</v>
      </c>
      <c r="N192" s="1" t="str">
        <f t="shared" si="21"/>
        <v>2018-10</v>
      </c>
      <c r="O192" s="1">
        <f t="shared" si="29"/>
        <v>55899</v>
      </c>
      <c r="P192" s="1">
        <f t="shared" si="22"/>
        <v>0</v>
      </c>
      <c r="AA192" s="3"/>
    </row>
    <row r="193" spans="1:27" x14ac:dyDescent="0.25">
      <c r="A193" s="9">
        <v>43381</v>
      </c>
      <c r="B193" s="10" t="s">
        <v>15</v>
      </c>
      <c r="C193" s="10" t="s">
        <v>9</v>
      </c>
      <c r="D193" s="10" t="s">
        <v>8</v>
      </c>
      <c r="E193" s="10">
        <v>20</v>
      </c>
      <c r="F193" s="10">
        <v>41</v>
      </c>
      <c r="G193" s="10">
        <f t="shared" si="23"/>
        <v>24</v>
      </c>
      <c r="H193" s="10">
        <f t="shared" si="24"/>
        <v>23</v>
      </c>
      <c r="I193" s="10">
        <f t="shared" si="25"/>
        <v>26</v>
      </c>
      <c r="J193" s="10">
        <f t="shared" si="26"/>
        <v>30</v>
      </c>
      <c r="K193" s="10">
        <f t="shared" si="27"/>
        <v>26</v>
      </c>
      <c r="L193" s="10">
        <f t="shared" si="20"/>
        <v>0</v>
      </c>
      <c r="M193" s="10">
        <f t="shared" si="28"/>
        <v>0</v>
      </c>
      <c r="N193" s="10" t="str">
        <f t="shared" si="21"/>
        <v>2018-10</v>
      </c>
      <c r="O193" s="10">
        <f t="shared" si="29"/>
        <v>55079</v>
      </c>
      <c r="P193" s="10">
        <f t="shared" si="22"/>
        <v>55079</v>
      </c>
      <c r="AA193" s="3"/>
    </row>
    <row r="194" spans="1:27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 s="1">
        <v>4</v>
      </c>
      <c r="F194" s="1">
        <v>32</v>
      </c>
      <c r="G194" s="1">
        <f t="shared" si="23"/>
        <v>24</v>
      </c>
      <c r="H194" s="1">
        <f t="shared" si="24"/>
        <v>23</v>
      </c>
      <c r="I194" s="1">
        <f t="shared" si="25"/>
        <v>26</v>
      </c>
      <c r="J194" s="1">
        <f t="shared" si="26"/>
        <v>30</v>
      </c>
      <c r="K194" s="1">
        <f t="shared" si="27"/>
        <v>26</v>
      </c>
      <c r="L194" s="1">
        <f t="shared" si="20"/>
        <v>0</v>
      </c>
      <c r="M194" s="1">
        <f t="shared" si="28"/>
        <v>26</v>
      </c>
      <c r="N194" s="1" t="str">
        <f t="shared" si="21"/>
        <v>2018-11</v>
      </c>
      <c r="O194" s="1">
        <f t="shared" si="29"/>
        <v>55207</v>
      </c>
      <c r="P194" s="1">
        <f t="shared" si="22"/>
        <v>0</v>
      </c>
      <c r="AA194" s="3"/>
    </row>
    <row r="195" spans="1:27" x14ac:dyDescent="0.25">
      <c r="A195" s="2">
        <v>43407</v>
      </c>
      <c r="B195" s="1" t="s">
        <v>16</v>
      </c>
      <c r="C195" s="1" t="s">
        <v>9</v>
      </c>
      <c r="D195" s="1" t="s">
        <v>8</v>
      </c>
      <c r="E195" s="1">
        <v>48</v>
      </c>
      <c r="F195" s="1">
        <v>37</v>
      </c>
      <c r="G195" s="1">
        <f t="shared" si="23"/>
        <v>24</v>
      </c>
      <c r="H195" s="1">
        <f t="shared" si="24"/>
        <v>23</v>
      </c>
      <c r="I195" s="1">
        <f t="shared" si="25"/>
        <v>26</v>
      </c>
      <c r="J195" s="1">
        <f t="shared" si="26"/>
        <v>30</v>
      </c>
      <c r="K195" s="1">
        <f t="shared" si="27"/>
        <v>27</v>
      </c>
      <c r="L195" s="1">
        <f t="shared" ref="L195:L203" si="30">IF(AND(C195="T4",D195="Z"),E195,0)</f>
        <v>0</v>
      </c>
      <c r="M195" s="1">
        <f t="shared" si="28"/>
        <v>0</v>
      </c>
      <c r="N195" s="1" t="str">
        <f t="shared" ref="N195:N203" si="31">CONCATENATE(YEAR(A195),"-",MONTH(A195))</f>
        <v>2018-11</v>
      </c>
      <c r="O195" s="1">
        <f t="shared" si="29"/>
        <v>53431</v>
      </c>
      <c r="P195" s="1">
        <f t="shared" ref="P195:P203" si="32">IF(A195&lt;&gt;A196,O195,0)</f>
        <v>53431</v>
      </c>
      <c r="AA195" s="3"/>
    </row>
    <row r="196" spans="1:27" x14ac:dyDescent="0.25">
      <c r="A196" s="2">
        <v>43428</v>
      </c>
      <c r="B196" s="1" t="s">
        <v>17</v>
      </c>
      <c r="C196" s="1" t="s">
        <v>9</v>
      </c>
      <c r="D196" s="1" t="s">
        <v>14</v>
      </c>
      <c r="E196" s="1">
        <v>64</v>
      </c>
      <c r="F196" s="1">
        <v>61</v>
      </c>
      <c r="G196" s="1">
        <f t="shared" ref="G196:G203" si="33">IF(AND(C196="T1",D196="Z"),G195+1,G195)</f>
        <v>24</v>
      </c>
      <c r="H196" s="1">
        <f t="shared" ref="H196:H203" si="34">IF(AND(C196="T2",D196="Z"),H195+1,H195)</f>
        <v>23</v>
      </c>
      <c r="I196" s="1">
        <f t="shared" ref="I196:I203" si="35">IF(AND(C196="T3",D196="Z"),I195+1,I195)</f>
        <v>26</v>
      </c>
      <c r="J196" s="1">
        <f t="shared" ref="J196:J203" si="36">IF(AND(C196="T4",D196="Z"),J195+1,J195)</f>
        <v>30</v>
      </c>
      <c r="K196" s="1">
        <f t="shared" ref="K196:K203" si="37">IF(AND(C196="T5",D196="Z"),K195+1,K195)</f>
        <v>27</v>
      </c>
      <c r="L196" s="1">
        <f t="shared" si="30"/>
        <v>0</v>
      </c>
      <c r="M196" s="1">
        <f t="shared" ref="M196:M203" si="38">A196-A195</f>
        <v>21</v>
      </c>
      <c r="N196" s="1" t="str">
        <f t="shared" si="31"/>
        <v>2018-11</v>
      </c>
      <c r="O196" s="1">
        <f t="shared" ref="O196:O203" si="39">IF(D196="W",E196*F196+O195,O195-E196*F196)</f>
        <v>57335</v>
      </c>
      <c r="P196" s="1">
        <f t="shared" si="32"/>
        <v>0</v>
      </c>
      <c r="AA196" s="3"/>
    </row>
    <row r="197" spans="1:27" x14ac:dyDescent="0.25">
      <c r="A197" s="2">
        <v>43428</v>
      </c>
      <c r="B197" s="1" t="s">
        <v>17</v>
      </c>
      <c r="C197" s="1" t="s">
        <v>7</v>
      </c>
      <c r="D197" s="1" t="s">
        <v>8</v>
      </c>
      <c r="E197" s="1">
        <v>43</v>
      </c>
      <c r="F197" s="1">
        <v>63</v>
      </c>
      <c r="G197" s="1">
        <f t="shared" si="33"/>
        <v>24</v>
      </c>
      <c r="H197" s="1">
        <f t="shared" si="34"/>
        <v>23</v>
      </c>
      <c r="I197" s="1">
        <f t="shared" si="35"/>
        <v>26</v>
      </c>
      <c r="J197" s="1">
        <f t="shared" si="36"/>
        <v>31</v>
      </c>
      <c r="K197" s="1">
        <f t="shared" si="37"/>
        <v>27</v>
      </c>
      <c r="L197" s="1">
        <f t="shared" si="30"/>
        <v>43</v>
      </c>
      <c r="M197" s="1">
        <f t="shared" si="38"/>
        <v>0</v>
      </c>
      <c r="N197" s="1" t="str">
        <f t="shared" si="31"/>
        <v>2018-11</v>
      </c>
      <c r="O197" s="1">
        <f t="shared" si="39"/>
        <v>54626</v>
      </c>
      <c r="P197" s="1">
        <f t="shared" si="32"/>
        <v>0</v>
      </c>
      <c r="AA197" s="3"/>
    </row>
    <row r="198" spans="1:27" x14ac:dyDescent="0.25">
      <c r="A198" s="2">
        <v>43428</v>
      </c>
      <c r="B198" s="1" t="s">
        <v>17</v>
      </c>
      <c r="C198" s="1" t="s">
        <v>11</v>
      </c>
      <c r="D198" s="1" t="s">
        <v>8</v>
      </c>
      <c r="E198" s="1">
        <v>24</v>
      </c>
      <c r="F198" s="1">
        <v>24</v>
      </c>
      <c r="G198" s="1">
        <f t="shared" si="33"/>
        <v>24</v>
      </c>
      <c r="H198" s="1">
        <f t="shared" si="34"/>
        <v>24</v>
      </c>
      <c r="I198" s="1">
        <f t="shared" si="35"/>
        <v>26</v>
      </c>
      <c r="J198" s="1">
        <f t="shared" si="36"/>
        <v>31</v>
      </c>
      <c r="K198" s="1">
        <f t="shared" si="37"/>
        <v>27</v>
      </c>
      <c r="L198" s="1">
        <f t="shared" si="30"/>
        <v>0</v>
      </c>
      <c r="M198" s="1">
        <f t="shared" si="38"/>
        <v>0</v>
      </c>
      <c r="N198" s="1" t="str">
        <f t="shared" si="31"/>
        <v>2018-11</v>
      </c>
      <c r="O198" s="1">
        <f t="shared" si="39"/>
        <v>54050</v>
      </c>
      <c r="P198" s="1">
        <f t="shared" si="32"/>
        <v>54050</v>
      </c>
    </row>
    <row r="199" spans="1:27" x14ac:dyDescent="0.25">
      <c r="A199" s="2">
        <v>43452</v>
      </c>
      <c r="B199" s="1" t="s">
        <v>18</v>
      </c>
      <c r="C199" s="1" t="s">
        <v>9</v>
      </c>
      <c r="D199" s="1" t="s">
        <v>14</v>
      </c>
      <c r="E199" s="1">
        <v>4</v>
      </c>
      <c r="F199" s="1">
        <v>62</v>
      </c>
      <c r="G199" s="1">
        <f t="shared" si="33"/>
        <v>24</v>
      </c>
      <c r="H199" s="1">
        <f t="shared" si="34"/>
        <v>24</v>
      </c>
      <c r="I199" s="1">
        <f t="shared" si="35"/>
        <v>26</v>
      </c>
      <c r="J199" s="1">
        <f t="shared" si="36"/>
        <v>31</v>
      </c>
      <c r="K199" s="1">
        <f t="shared" si="37"/>
        <v>27</v>
      </c>
      <c r="L199" s="1">
        <f t="shared" si="30"/>
        <v>0</v>
      </c>
      <c r="M199" s="1">
        <f t="shared" si="38"/>
        <v>24</v>
      </c>
      <c r="N199" s="1" t="str">
        <f t="shared" si="31"/>
        <v>2018-12</v>
      </c>
      <c r="O199" s="1">
        <f t="shared" si="39"/>
        <v>54298</v>
      </c>
      <c r="P199" s="1">
        <f t="shared" si="32"/>
        <v>0</v>
      </c>
    </row>
    <row r="200" spans="1:27" x14ac:dyDescent="0.25">
      <c r="A200" s="2">
        <v>43452</v>
      </c>
      <c r="B200" s="1" t="s">
        <v>18</v>
      </c>
      <c r="C200" s="1" t="s">
        <v>12</v>
      </c>
      <c r="D200" s="1" t="s">
        <v>8</v>
      </c>
      <c r="E200" s="1">
        <v>35</v>
      </c>
      <c r="F200" s="1">
        <v>19</v>
      </c>
      <c r="G200" s="1">
        <f t="shared" si="33"/>
        <v>24</v>
      </c>
      <c r="H200" s="1">
        <f t="shared" si="34"/>
        <v>24</v>
      </c>
      <c r="I200" s="1">
        <f t="shared" si="35"/>
        <v>27</v>
      </c>
      <c r="J200" s="1">
        <f t="shared" si="36"/>
        <v>31</v>
      </c>
      <c r="K200" s="1">
        <f t="shared" si="37"/>
        <v>27</v>
      </c>
      <c r="L200" s="1">
        <f t="shared" si="30"/>
        <v>0</v>
      </c>
      <c r="M200" s="1">
        <f t="shared" si="38"/>
        <v>0</v>
      </c>
      <c r="N200" s="1" t="str">
        <f t="shared" si="31"/>
        <v>2018-12</v>
      </c>
      <c r="O200" s="1">
        <f t="shared" si="39"/>
        <v>53633</v>
      </c>
      <c r="P200" s="1">
        <f t="shared" si="32"/>
        <v>0</v>
      </c>
    </row>
    <row r="201" spans="1:27" x14ac:dyDescent="0.25">
      <c r="A201" s="2">
        <v>43452</v>
      </c>
      <c r="B201" s="1" t="s">
        <v>18</v>
      </c>
      <c r="C201" s="1" t="s">
        <v>10</v>
      </c>
      <c r="D201" s="1" t="s">
        <v>8</v>
      </c>
      <c r="E201" s="1">
        <v>41</v>
      </c>
      <c r="F201" s="1">
        <v>8</v>
      </c>
      <c r="G201" s="1">
        <f t="shared" si="33"/>
        <v>25</v>
      </c>
      <c r="H201" s="1">
        <f t="shared" si="34"/>
        <v>24</v>
      </c>
      <c r="I201" s="1">
        <f t="shared" si="35"/>
        <v>27</v>
      </c>
      <c r="J201" s="1">
        <f t="shared" si="36"/>
        <v>31</v>
      </c>
      <c r="K201" s="1">
        <f t="shared" si="37"/>
        <v>27</v>
      </c>
      <c r="L201" s="1">
        <f t="shared" si="30"/>
        <v>0</v>
      </c>
      <c r="M201" s="1">
        <f t="shared" si="38"/>
        <v>0</v>
      </c>
      <c r="N201" s="1" t="str">
        <f t="shared" si="31"/>
        <v>2018-12</v>
      </c>
      <c r="O201" s="1">
        <f t="shared" si="39"/>
        <v>53305</v>
      </c>
      <c r="P201" s="1">
        <f t="shared" si="32"/>
        <v>0</v>
      </c>
    </row>
    <row r="202" spans="1:27" x14ac:dyDescent="0.25">
      <c r="A202" s="2">
        <v>43452</v>
      </c>
      <c r="B202" s="1" t="s">
        <v>18</v>
      </c>
      <c r="C202" s="1" t="s">
        <v>7</v>
      </c>
      <c r="D202" s="1" t="s">
        <v>8</v>
      </c>
      <c r="E202" s="1">
        <v>23</v>
      </c>
      <c r="F202" s="1">
        <v>61</v>
      </c>
      <c r="G202" s="1">
        <f t="shared" si="33"/>
        <v>25</v>
      </c>
      <c r="H202" s="1">
        <f t="shared" si="34"/>
        <v>24</v>
      </c>
      <c r="I202" s="1">
        <f t="shared" si="35"/>
        <v>27</v>
      </c>
      <c r="J202" s="1">
        <f t="shared" si="36"/>
        <v>32</v>
      </c>
      <c r="K202" s="1">
        <f t="shared" si="37"/>
        <v>27</v>
      </c>
      <c r="L202" s="1">
        <f t="shared" si="30"/>
        <v>23</v>
      </c>
      <c r="M202" s="1">
        <f t="shared" si="38"/>
        <v>0</v>
      </c>
      <c r="N202" s="1" t="str">
        <f t="shared" si="31"/>
        <v>2018-12</v>
      </c>
      <c r="O202" s="1">
        <f t="shared" si="39"/>
        <v>51902</v>
      </c>
      <c r="P202" s="1">
        <f t="shared" si="32"/>
        <v>0</v>
      </c>
    </row>
    <row r="203" spans="1:27" x14ac:dyDescent="0.25">
      <c r="A203" s="2">
        <v>43452</v>
      </c>
      <c r="B203" s="1" t="s">
        <v>18</v>
      </c>
      <c r="C203" s="1" t="s">
        <v>11</v>
      </c>
      <c r="D203" s="1" t="s">
        <v>8</v>
      </c>
      <c r="E203" s="1">
        <v>46</v>
      </c>
      <c r="F203" s="1">
        <v>23</v>
      </c>
      <c r="G203" s="1">
        <f t="shared" si="33"/>
        <v>25</v>
      </c>
      <c r="H203" s="1">
        <f t="shared" si="34"/>
        <v>25</v>
      </c>
      <c r="I203" s="1">
        <f t="shared" si="35"/>
        <v>27</v>
      </c>
      <c r="J203" s="1">
        <f t="shared" si="36"/>
        <v>32</v>
      </c>
      <c r="K203" s="1">
        <f t="shared" si="37"/>
        <v>27</v>
      </c>
      <c r="L203" s="1">
        <f t="shared" si="30"/>
        <v>0</v>
      </c>
      <c r="M203" s="1">
        <f t="shared" si="38"/>
        <v>0</v>
      </c>
      <c r="N203" s="1" t="str">
        <f t="shared" si="31"/>
        <v>2018-12</v>
      </c>
      <c r="O203" s="1">
        <f t="shared" si="39"/>
        <v>50844</v>
      </c>
      <c r="P203" s="1">
        <f t="shared" si="32"/>
        <v>50844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Sheet1</vt:lpstr>
      <vt:lpstr>Sheet1!statek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2023-05-18T15:45:50Z</dcterms:modified>
</cp:coreProperties>
</file>