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zbiornik\"/>
    </mc:Choice>
  </mc:AlternateContent>
  <xr:revisionPtr revIDLastSave="0" documentId="13_ncr:1_{4F18F134-A546-4AA3-93ED-D80FDB2D8E1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usz3" sheetId="4" r:id="rId1"/>
    <sheet name="Sheet1" sheetId="1" r:id="rId2"/>
  </sheets>
  <definedNames>
    <definedName name="deszcz" localSheetId="1">Sheet1!$A$1:$B$154</definedName>
  </definedNames>
  <calcPr calcId="181029"/>
  <pivotCaches>
    <pivotCache cacheId="15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  <c r="F3" i="1"/>
  <c r="F4" i="1"/>
  <c r="F5" i="1"/>
  <c r="F6" i="1"/>
  <c r="AB4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" i="1"/>
  <c r="AC7" i="1"/>
  <c r="AC6" i="1"/>
  <c r="AB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3" i="1"/>
  <c r="I4" i="1"/>
  <c r="I2" i="1"/>
  <c r="C4" i="1"/>
  <c r="D4" i="1" s="1"/>
  <c r="G4" i="1"/>
  <c r="G5" i="1"/>
  <c r="H5" i="1" s="1"/>
  <c r="G6" i="1"/>
  <c r="H6" i="1"/>
  <c r="G7" i="1"/>
  <c r="H7" i="1" s="1"/>
  <c r="G8" i="1"/>
  <c r="H8" i="1"/>
  <c r="G9" i="1"/>
  <c r="H9" i="1" s="1"/>
  <c r="G10" i="1"/>
  <c r="H10" i="1"/>
  <c r="G11" i="1"/>
  <c r="G12" i="1"/>
  <c r="H12" i="1"/>
  <c r="G13" i="1"/>
  <c r="H13" i="1" s="1"/>
  <c r="G14" i="1"/>
  <c r="H14" i="1"/>
  <c r="G15" i="1"/>
  <c r="H15" i="1" s="1"/>
  <c r="G16" i="1"/>
  <c r="H16" i="1"/>
  <c r="G17" i="1"/>
  <c r="H17" i="1" s="1"/>
  <c r="G18" i="1"/>
  <c r="G19" i="1"/>
  <c r="H19" i="1" s="1"/>
  <c r="G20" i="1"/>
  <c r="H20" i="1"/>
  <c r="G21" i="1"/>
  <c r="H21" i="1" s="1"/>
  <c r="G22" i="1"/>
  <c r="H22" i="1"/>
  <c r="G23" i="1"/>
  <c r="H23" i="1" s="1"/>
  <c r="G24" i="1"/>
  <c r="H24" i="1"/>
  <c r="G25" i="1"/>
  <c r="G26" i="1"/>
  <c r="H26" i="1"/>
  <c r="G27" i="1"/>
  <c r="H27" i="1" s="1"/>
  <c r="G28" i="1"/>
  <c r="H28" i="1"/>
  <c r="G29" i="1"/>
  <c r="H29" i="1" s="1"/>
  <c r="G30" i="1"/>
  <c r="H30" i="1"/>
  <c r="G31" i="1"/>
  <c r="H31" i="1" s="1"/>
  <c r="G32" i="1"/>
  <c r="G33" i="1"/>
  <c r="H33" i="1" s="1"/>
  <c r="G34" i="1"/>
  <c r="H34" i="1"/>
  <c r="G35" i="1"/>
  <c r="H35" i="1" s="1"/>
  <c r="G36" i="1"/>
  <c r="H36" i="1"/>
  <c r="G37" i="1"/>
  <c r="H37" i="1" s="1"/>
  <c r="G38" i="1"/>
  <c r="H38" i="1"/>
  <c r="G39" i="1"/>
  <c r="G40" i="1"/>
  <c r="H40" i="1"/>
  <c r="G41" i="1"/>
  <c r="H41" i="1" s="1"/>
  <c r="G42" i="1"/>
  <c r="H42" i="1"/>
  <c r="G43" i="1"/>
  <c r="H43" i="1" s="1"/>
  <c r="G44" i="1"/>
  <c r="H44" i="1"/>
  <c r="G45" i="1"/>
  <c r="H45" i="1" s="1"/>
  <c r="G46" i="1"/>
  <c r="G47" i="1"/>
  <c r="H47" i="1" s="1"/>
  <c r="G48" i="1"/>
  <c r="H48" i="1"/>
  <c r="G49" i="1"/>
  <c r="H49" i="1" s="1"/>
  <c r="G50" i="1"/>
  <c r="H50" i="1" s="1"/>
  <c r="G51" i="1"/>
  <c r="H51" i="1" s="1"/>
  <c r="G52" i="1"/>
  <c r="H52" i="1"/>
  <c r="G53" i="1"/>
  <c r="G54" i="1"/>
  <c r="H54" i="1" s="1"/>
  <c r="G55" i="1"/>
  <c r="H55" i="1" s="1"/>
  <c r="G56" i="1"/>
  <c r="H56" i="1"/>
  <c r="G57" i="1"/>
  <c r="H57" i="1" s="1"/>
  <c r="G58" i="1"/>
  <c r="H58" i="1"/>
  <c r="G59" i="1"/>
  <c r="H59" i="1" s="1"/>
  <c r="G60" i="1"/>
  <c r="G61" i="1"/>
  <c r="H61" i="1"/>
  <c r="G62" i="1"/>
  <c r="H62" i="1" s="1"/>
  <c r="G63" i="1"/>
  <c r="H63" i="1"/>
  <c r="G64" i="1"/>
  <c r="H64" i="1" s="1"/>
  <c r="G65" i="1"/>
  <c r="H65" i="1"/>
  <c r="G66" i="1"/>
  <c r="H66" i="1" s="1"/>
  <c r="G67" i="1"/>
  <c r="G68" i="1"/>
  <c r="H68" i="1" s="1"/>
  <c r="G69" i="1"/>
  <c r="H69" i="1"/>
  <c r="G70" i="1"/>
  <c r="H70" i="1" s="1"/>
  <c r="G71" i="1"/>
  <c r="H71" i="1"/>
  <c r="G72" i="1"/>
  <c r="H72" i="1" s="1"/>
  <c r="G73" i="1"/>
  <c r="H73" i="1"/>
  <c r="G74" i="1"/>
  <c r="G75" i="1"/>
  <c r="H75" i="1"/>
  <c r="G76" i="1"/>
  <c r="H76" i="1" s="1"/>
  <c r="G77" i="1"/>
  <c r="H77" i="1"/>
  <c r="G78" i="1"/>
  <c r="H78" i="1" s="1"/>
  <c r="G79" i="1"/>
  <c r="H79" i="1"/>
  <c r="G80" i="1"/>
  <c r="H80" i="1" s="1"/>
  <c r="G81" i="1"/>
  <c r="G82" i="1"/>
  <c r="H82" i="1" s="1"/>
  <c r="G83" i="1"/>
  <c r="H83" i="1"/>
  <c r="G84" i="1"/>
  <c r="H84" i="1" s="1"/>
  <c r="G85" i="1"/>
  <c r="H85" i="1"/>
  <c r="G86" i="1"/>
  <c r="H86" i="1" s="1"/>
  <c r="G87" i="1"/>
  <c r="H87" i="1"/>
  <c r="G88" i="1"/>
  <c r="G89" i="1"/>
  <c r="H89" i="1"/>
  <c r="G90" i="1"/>
  <c r="H90" i="1" s="1"/>
  <c r="G91" i="1"/>
  <c r="H91" i="1"/>
  <c r="G92" i="1"/>
  <c r="H92" i="1" s="1"/>
  <c r="G93" i="1"/>
  <c r="H93" i="1"/>
  <c r="G94" i="1"/>
  <c r="H94" i="1" s="1"/>
  <c r="G95" i="1"/>
  <c r="G96" i="1"/>
  <c r="H96" i="1" s="1"/>
  <c r="G97" i="1"/>
  <c r="H97" i="1"/>
  <c r="G98" i="1"/>
  <c r="H98" i="1" s="1"/>
  <c r="G99" i="1"/>
  <c r="H99" i="1"/>
  <c r="G100" i="1"/>
  <c r="H100" i="1" s="1"/>
  <c r="G101" i="1"/>
  <c r="H101" i="1"/>
  <c r="G102" i="1"/>
  <c r="G103" i="1"/>
  <c r="H103" i="1"/>
  <c r="G104" i="1"/>
  <c r="H104" i="1" s="1"/>
  <c r="G105" i="1"/>
  <c r="H105" i="1"/>
  <c r="G106" i="1"/>
  <c r="H106" i="1" s="1"/>
  <c r="G107" i="1"/>
  <c r="H107" i="1"/>
  <c r="G108" i="1"/>
  <c r="H108" i="1" s="1"/>
  <c r="G109" i="1"/>
  <c r="G110" i="1"/>
  <c r="H110" i="1" s="1"/>
  <c r="G111" i="1"/>
  <c r="H111" i="1" s="1"/>
  <c r="G112" i="1"/>
  <c r="H112" i="1"/>
  <c r="G113" i="1"/>
  <c r="H113" i="1"/>
  <c r="G114" i="1"/>
  <c r="H114" i="1"/>
  <c r="G115" i="1"/>
  <c r="H115" i="1" s="1"/>
  <c r="G116" i="1"/>
  <c r="G117" i="1"/>
  <c r="H117" i="1"/>
  <c r="G118" i="1"/>
  <c r="H118" i="1"/>
  <c r="G119" i="1"/>
  <c r="H119" i="1" s="1"/>
  <c r="G120" i="1"/>
  <c r="H120" i="1"/>
  <c r="G121" i="1"/>
  <c r="H121" i="1"/>
  <c r="G122" i="1"/>
  <c r="H122" i="1" s="1"/>
  <c r="G123" i="1"/>
  <c r="G124" i="1"/>
  <c r="H124" i="1" s="1"/>
  <c r="G125" i="1"/>
  <c r="H125" i="1"/>
  <c r="G126" i="1"/>
  <c r="H126" i="1" s="1"/>
  <c r="G127" i="1"/>
  <c r="H127" i="1" s="1"/>
  <c r="G128" i="1"/>
  <c r="H128" i="1" s="1"/>
  <c r="G129" i="1"/>
  <c r="H129" i="1"/>
  <c r="G130" i="1"/>
  <c r="G131" i="1"/>
  <c r="H131" i="1"/>
  <c r="G132" i="1"/>
  <c r="H132" i="1" s="1"/>
  <c r="G133" i="1"/>
  <c r="H133" i="1"/>
  <c r="G134" i="1"/>
  <c r="H134" i="1" s="1"/>
  <c r="G135" i="1"/>
  <c r="H135" i="1" s="1"/>
  <c r="G136" i="1"/>
  <c r="H136" i="1" s="1"/>
  <c r="G137" i="1"/>
  <c r="G138" i="1"/>
  <c r="H138" i="1" s="1"/>
  <c r="G139" i="1"/>
  <c r="H139" i="1"/>
  <c r="G140" i="1"/>
  <c r="H140" i="1" s="1"/>
  <c r="G141" i="1"/>
  <c r="H141" i="1"/>
  <c r="G142" i="1"/>
  <c r="H142" i="1" s="1"/>
  <c r="G143" i="1"/>
  <c r="H143" i="1" s="1"/>
  <c r="G144" i="1"/>
  <c r="G145" i="1"/>
  <c r="H145" i="1"/>
  <c r="G146" i="1"/>
  <c r="H146" i="1" s="1"/>
  <c r="G147" i="1"/>
  <c r="H147" i="1"/>
  <c r="G148" i="1"/>
  <c r="H148" i="1" s="1"/>
  <c r="G149" i="1"/>
  <c r="H149" i="1"/>
  <c r="G150" i="1"/>
  <c r="H150" i="1" s="1"/>
  <c r="G151" i="1"/>
  <c r="G152" i="1"/>
  <c r="H152" i="1" s="1"/>
  <c r="G153" i="1"/>
  <c r="H153" i="1"/>
  <c r="G154" i="1"/>
  <c r="H154" i="1" s="1"/>
  <c r="D3" i="1"/>
  <c r="E3" i="1"/>
  <c r="G3" i="1"/>
  <c r="H3" i="1" s="1"/>
  <c r="C3" i="1"/>
  <c r="H2" i="1"/>
  <c r="G2" i="1"/>
  <c r="E2" i="1"/>
  <c r="D2" i="1"/>
  <c r="E4" i="1" l="1"/>
  <c r="H4" i="1" s="1"/>
  <c r="C5" i="1" s="1"/>
  <c r="D5" i="1" s="1"/>
  <c r="E5" i="1" l="1"/>
  <c r="C6" i="1" s="1"/>
  <c r="D6" i="1" s="1"/>
  <c r="E6" i="1" l="1"/>
  <c r="C7" i="1" s="1"/>
  <c r="D7" i="1" s="1"/>
  <c r="E7" i="1" l="1"/>
  <c r="C8" i="1" s="1"/>
  <c r="D8" i="1" s="1"/>
  <c r="E8" i="1" l="1"/>
  <c r="C9" i="1" s="1"/>
  <c r="D9" i="1" s="1"/>
  <c r="E9" i="1" l="1"/>
  <c r="C10" i="1" s="1"/>
  <c r="D10" i="1" s="1"/>
  <c r="E10" i="1" l="1"/>
  <c r="C11" i="1" s="1"/>
  <c r="D11" i="1" s="1"/>
  <c r="E11" i="1" l="1"/>
  <c r="H11" i="1" s="1"/>
  <c r="C12" i="1" s="1"/>
  <c r="D12" i="1" s="1"/>
  <c r="E12" i="1" l="1"/>
  <c r="C13" i="1" s="1"/>
  <c r="D13" i="1" s="1"/>
  <c r="E13" i="1" l="1"/>
  <c r="C14" i="1" s="1"/>
  <c r="D14" i="1" s="1"/>
  <c r="E14" i="1" l="1"/>
  <c r="C15" i="1" s="1"/>
  <c r="D15" i="1" s="1"/>
  <c r="E15" i="1" l="1"/>
  <c r="C16" i="1" s="1"/>
  <c r="D16" i="1" s="1"/>
  <c r="E16" i="1" l="1"/>
  <c r="C17" i="1" s="1"/>
  <c r="D17" i="1" s="1"/>
  <c r="E17" i="1" l="1"/>
  <c r="C18" i="1" s="1"/>
  <c r="D18" i="1" s="1"/>
  <c r="E18" i="1" l="1"/>
  <c r="H18" i="1" s="1"/>
  <c r="C19" i="1" s="1"/>
  <c r="D19" i="1" s="1"/>
  <c r="E19" i="1" l="1"/>
  <c r="C20" i="1" s="1"/>
  <c r="D20" i="1" s="1"/>
  <c r="E20" i="1" l="1"/>
  <c r="C21" i="1" s="1"/>
  <c r="D21" i="1" s="1"/>
  <c r="E21" i="1" l="1"/>
  <c r="C22" i="1" s="1"/>
  <c r="D22" i="1" s="1"/>
  <c r="E22" i="1" l="1"/>
  <c r="C23" i="1" s="1"/>
  <c r="D23" i="1" s="1"/>
  <c r="E23" i="1" l="1"/>
  <c r="C24" i="1" s="1"/>
  <c r="D24" i="1" s="1"/>
  <c r="E24" i="1" l="1"/>
  <c r="C25" i="1" s="1"/>
  <c r="D25" i="1" s="1"/>
  <c r="E25" i="1" l="1"/>
  <c r="H25" i="1" s="1"/>
  <c r="C26" i="1" s="1"/>
  <c r="D26" i="1" s="1"/>
  <c r="E26" i="1" l="1"/>
  <c r="C27" i="1" s="1"/>
  <c r="D27" i="1" s="1"/>
  <c r="E27" i="1" l="1"/>
  <c r="C28" i="1" s="1"/>
  <c r="D28" i="1" s="1"/>
  <c r="E28" i="1" l="1"/>
  <c r="C29" i="1" s="1"/>
  <c r="D29" i="1" s="1"/>
  <c r="E29" i="1" l="1"/>
  <c r="C30" i="1" s="1"/>
  <c r="D30" i="1" s="1"/>
  <c r="E30" i="1" l="1"/>
  <c r="C31" i="1" s="1"/>
  <c r="D31" i="1" s="1"/>
  <c r="E31" i="1" l="1"/>
  <c r="C32" i="1" s="1"/>
  <c r="D32" i="1" s="1"/>
  <c r="E32" i="1" l="1"/>
  <c r="H32" i="1" s="1"/>
  <c r="C33" i="1" s="1"/>
  <c r="D33" i="1" s="1"/>
  <c r="E33" i="1" l="1"/>
  <c r="C34" i="1" s="1"/>
  <c r="D34" i="1" s="1"/>
  <c r="E34" i="1" l="1"/>
  <c r="C35" i="1" s="1"/>
  <c r="D35" i="1" s="1"/>
  <c r="E35" i="1" l="1"/>
  <c r="C36" i="1" s="1"/>
  <c r="D36" i="1" s="1"/>
  <c r="E36" i="1" l="1"/>
  <c r="C37" i="1" s="1"/>
  <c r="D37" i="1" s="1"/>
  <c r="E37" i="1" l="1"/>
  <c r="C38" i="1" s="1"/>
  <c r="D38" i="1" s="1"/>
  <c r="E38" i="1" l="1"/>
  <c r="C39" i="1" s="1"/>
  <c r="D39" i="1" s="1"/>
  <c r="E39" i="1" l="1"/>
  <c r="H39" i="1" s="1"/>
  <c r="C40" i="1" s="1"/>
  <c r="D40" i="1" s="1"/>
  <c r="E40" i="1" l="1"/>
  <c r="C41" i="1" s="1"/>
  <c r="D41" i="1" s="1"/>
  <c r="E41" i="1" l="1"/>
  <c r="C42" i="1" s="1"/>
  <c r="D42" i="1" s="1"/>
  <c r="E42" i="1" l="1"/>
  <c r="C43" i="1" s="1"/>
  <c r="D43" i="1" s="1"/>
  <c r="E43" i="1" l="1"/>
  <c r="C44" i="1" s="1"/>
  <c r="D44" i="1" s="1"/>
  <c r="E44" i="1" l="1"/>
  <c r="C45" i="1" s="1"/>
  <c r="D45" i="1" s="1"/>
  <c r="E45" i="1" l="1"/>
  <c r="C46" i="1" s="1"/>
  <c r="D46" i="1" s="1"/>
  <c r="E46" i="1" l="1"/>
  <c r="H46" i="1" s="1"/>
  <c r="C47" i="1" s="1"/>
  <c r="D47" i="1" s="1"/>
  <c r="E47" i="1" l="1"/>
  <c r="C48" i="1" s="1"/>
  <c r="D48" i="1" s="1"/>
  <c r="E48" i="1" l="1"/>
  <c r="C49" i="1" s="1"/>
  <c r="D49" i="1" s="1"/>
  <c r="E49" i="1" l="1"/>
  <c r="C50" i="1" s="1"/>
  <c r="D50" i="1" s="1"/>
  <c r="E50" i="1" l="1"/>
  <c r="C51" i="1" s="1"/>
  <c r="D51" i="1" s="1"/>
  <c r="E51" i="1" l="1"/>
  <c r="C52" i="1" s="1"/>
  <c r="D52" i="1" s="1"/>
  <c r="E52" i="1" l="1"/>
  <c r="C53" i="1" s="1"/>
  <c r="D53" i="1" s="1"/>
  <c r="E53" i="1" l="1"/>
  <c r="H53" i="1" s="1"/>
  <c r="C54" i="1" s="1"/>
  <c r="D54" i="1" s="1"/>
  <c r="E54" i="1" l="1"/>
  <c r="C55" i="1" s="1"/>
  <c r="D55" i="1" s="1"/>
  <c r="E55" i="1" l="1"/>
  <c r="C56" i="1" s="1"/>
  <c r="D56" i="1" s="1"/>
  <c r="E56" i="1" l="1"/>
  <c r="C57" i="1" s="1"/>
  <c r="D57" i="1" s="1"/>
  <c r="E57" i="1" l="1"/>
  <c r="C58" i="1" s="1"/>
  <c r="D58" i="1" s="1"/>
  <c r="E58" i="1" l="1"/>
  <c r="C59" i="1" s="1"/>
  <c r="D59" i="1" s="1"/>
  <c r="E59" i="1" l="1"/>
  <c r="C60" i="1" s="1"/>
  <c r="D60" i="1" s="1"/>
  <c r="E60" i="1" l="1"/>
  <c r="H60" i="1" s="1"/>
  <c r="C61" i="1" s="1"/>
  <c r="D61" i="1" s="1"/>
  <c r="E61" i="1" l="1"/>
  <c r="C62" i="1" s="1"/>
  <c r="D62" i="1" s="1"/>
  <c r="E62" i="1" l="1"/>
  <c r="C63" i="1" s="1"/>
  <c r="D63" i="1" s="1"/>
  <c r="E63" i="1" l="1"/>
  <c r="C64" i="1" s="1"/>
  <c r="D64" i="1" s="1"/>
  <c r="E64" i="1" l="1"/>
  <c r="C65" i="1" s="1"/>
  <c r="D65" i="1" s="1"/>
  <c r="E65" i="1" l="1"/>
  <c r="C66" i="1" s="1"/>
  <c r="D66" i="1" s="1"/>
  <c r="E66" i="1" l="1"/>
  <c r="C67" i="1" s="1"/>
  <c r="D67" i="1" s="1"/>
  <c r="E67" i="1" l="1"/>
  <c r="H67" i="1" s="1"/>
  <c r="C68" i="1" s="1"/>
  <c r="D68" i="1" s="1"/>
  <c r="E68" i="1" l="1"/>
  <c r="C69" i="1" s="1"/>
  <c r="D69" i="1" s="1"/>
  <c r="E69" i="1" l="1"/>
  <c r="C70" i="1" s="1"/>
  <c r="D70" i="1" s="1"/>
  <c r="E70" i="1" l="1"/>
  <c r="C71" i="1" s="1"/>
  <c r="D71" i="1" s="1"/>
  <c r="E71" i="1" l="1"/>
  <c r="C72" i="1" s="1"/>
  <c r="D72" i="1" s="1"/>
  <c r="E72" i="1" l="1"/>
  <c r="C73" i="1" s="1"/>
  <c r="D73" i="1" s="1"/>
  <c r="E73" i="1" l="1"/>
  <c r="C74" i="1" s="1"/>
  <c r="D74" i="1" s="1"/>
  <c r="E74" i="1" l="1"/>
  <c r="H74" i="1" s="1"/>
  <c r="C75" i="1" s="1"/>
  <c r="D75" i="1" s="1"/>
  <c r="E75" i="1" l="1"/>
  <c r="C76" i="1" s="1"/>
  <c r="D76" i="1" s="1"/>
  <c r="E76" i="1" l="1"/>
  <c r="C77" i="1" s="1"/>
  <c r="D77" i="1" s="1"/>
  <c r="E77" i="1" l="1"/>
  <c r="C78" i="1" s="1"/>
  <c r="D78" i="1" s="1"/>
  <c r="E78" i="1" l="1"/>
  <c r="C79" i="1" s="1"/>
  <c r="D79" i="1" s="1"/>
  <c r="E79" i="1" l="1"/>
  <c r="C80" i="1" s="1"/>
  <c r="D80" i="1" s="1"/>
  <c r="E80" i="1" l="1"/>
  <c r="C81" i="1" s="1"/>
  <c r="D81" i="1" s="1"/>
  <c r="E81" i="1" l="1"/>
  <c r="H81" i="1" s="1"/>
  <c r="C82" i="1" s="1"/>
  <c r="D82" i="1" s="1"/>
  <c r="E82" i="1" l="1"/>
  <c r="C83" i="1" s="1"/>
  <c r="D83" i="1" s="1"/>
  <c r="E83" i="1" l="1"/>
  <c r="C84" i="1" s="1"/>
  <c r="D84" i="1" s="1"/>
  <c r="E84" i="1" l="1"/>
  <c r="C85" i="1" s="1"/>
  <c r="D85" i="1" s="1"/>
  <c r="E85" i="1" l="1"/>
  <c r="C86" i="1" s="1"/>
  <c r="D86" i="1" s="1"/>
  <c r="E86" i="1" l="1"/>
  <c r="C87" i="1" s="1"/>
  <c r="D87" i="1" s="1"/>
  <c r="E87" i="1" l="1"/>
  <c r="C88" i="1" s="1"/>
  <c r="D88" i="1" s="1"/>
  <c r="E88" i="1" l="1"/>
  <c r="H88" i="1" s="1"/>
  <c r="C89" i="1" s="1"/>
  <c r="D89" i="1" s="1"/>
  <c r="E89" i="1" l="1"/>
  <c r="C90" i="1" s="1"/>
  <c r="D90" i="1" s="1"/>
  <c r="E90" i="1" l="1"/>
  <c r="C91" i="1" s="1"/>
  <c r="D91" i="1" s="1"/>
  <c r="E91" i="1" l="1"/>
  <c r="C92" i="1" s="1"/>
  <c r="D92" i="1" s="1"/>
  <c r="E92" i="1" l="1"/>
  <c r="C93" i="1" s="1"/>
  <c r="D93" i="1" s="1"/>
  <c r="E93" i="1" l="1"/>
  <c r="C94" i="1" s="1"/>
  <c r="D94" i="1" s="1"/>
  <c r="E94" i="1" l="1"/>
  <c r="C95" i="1" s="1"/>
  <c r="D95" i="1" s="1"/>
  <c r="E95" i="1" l="1"/>
  <c r="H95" i="1" s="1"/>
  <c r="C96" i="1" s="1"/>
  <c r="D96" i="1" s="1"/>
  <c r="E96" i="1" l="1"/>
  <c r="C97" i="1" s="1"/>
  <c r="D97" i="1" s="1"/>
  <c r="E97" i="1" l="1"/>
  <c r="C98" i="1" s="1"/>
  <c r="D98" i="1" s="1"/>
  <c r="E98" i="1" l="1"/>
  <c r="C99" i="1" s="1"/>
  <c r="D99" i="1" s="1"/>
  <c r="E99" i="1" l="1"/>
  <c r="C100" i="1" s="1"/>
  <c r="D100" i="1" s="1"/>
  <c r="E100" i="1" l="1"/>
  <c r="C101" i="1" s="1"/>
  <c r="D101" i="1" s="1"/>
  <c r="E101" i="1" l="1"/>
  <c r="C102" i="1" s="1"/>
  <c r="D102" i="1" s="1"/>
  <c r="E102" i="1" l="1"/>
  <c r="H102" i="1" s="1"/>
  <c r="C103" i="1" s="1"/>
  <c r="D103" i="1" s="1"/>
  <c r="E103" i="1" l="1"/>
  <c r="C104" i="1" s="1"/>
  <c r="D104" i="1" s="1"/>
  <c r="E104" i="1" l="1"/>
  <c r="C105" i="1" s="1"/>
  <c r="D105" i="1" s="1"/>
  <c r="E105" i="1" l="1"/>
  <c r="C106" i="1" s="1"/>
  <c r="D106" i="1" s="1"/>
  <c r="E106" i="1" l="1"/>
  <c r="C107" i="1" s="1"/>
  <c r="D107" i="1" s="1"/>
  <c r="E107" i="1" l="1"/>
  <c r="C108" i="1" s="1"/>
  <c r="D108" i="1" s="1"/>
  <c r="E108" i="1" l="1"/>
  <c r="C109" i="1" s="1"/>
  <c r="D109" i="1" s="1"/>
  <c r="E109" i="1" l="1"/>
  <c r="H109" i="1" s="1"/>
  <c r="C110" i="1" s="1"/>
  <c r="D110" i="1" s="1"/>
  <c r="E110" i="1" l="1"/>
  <c r="C111" i="1" s="1"/>
  <c r="D111" i="1" s="1"/>
  <c r="E111" i="1" l="1"/>
  <c r="C112" i="1" s="1"/>
  <c r="D112" i="1" s="1"/>
  <c r="E112" i="1" l="1"/>
  <c r="C113" i="1" s="1"/>
  <c r="D113" i="1" s="1"/>
  <c r="E113" i="1" l="1"/>
  <c r="C114" i="1" s="1"/>
  <c r="D114" i="1" s="1"/>
  <c r="E114" i="1" l="1"/>
  <c r="C115" i="1" s="1"/>
  <c r="D115" i="1" s="1"/>
  <c r="E115" i="1" l="1"/>
  <c r="C116" i="1" s="1"/>
  <c r="D116" i="1" s="1"/>
  <c r="E116" i="1" l="1"/>
  <c r="H116" i="1" s="1"/>
  <c r="C117" i="1" s="1"/>
  <c r="D117" i="1" s="1"/>
  <c r="E117" i="1" l="1"/>
  <c r="C118" i="1" s="1"/>
  <c r="D118" i="1" s="1"/>
  <c r="E118" i="1" l="1"/>
  <c r="C119" i="1" s="1"/>
  <c r="D119" i="1" s="1"/>
  <c r="E119" i="1" l="1"/>
  <c r="C120" i="1" s="1"/>
  <c r="D120" i="1" s="1"/>
  <c r="E120" i="1" l="1"/>
  <c r="C121" i="1" s="1"/>
  <c r="D121" i="1" s="1"/>
  <c r="E121" i="1" l="1"/>
  <c r="C122" i="1" s="1"/>
  <c r="D122" i="1" s="1"/>
  <c r="E122" i="1" l="1"/>
  <c r="C123" i="1" s="1"/>
  <c r="D123" i="1" s="1"/>
  <c r="E123" i="1" l="1"/>
  <c r="H123" i="1" s="1"/>
  <c r="C124" i="1" s="1"/>
  <c r="D124" i="1" s="1"/>
  <c r="E124" i="1" l="1"/>
  <c r="C125" i="1" s="1"/>
  <c r="D125" i="1" s="1"/>
  <c r="E125" i="1" l="1"/>
  <c r="C126" i="1" s="1"/>
  <c r="D126" i="1" s="1"/>
  <c r="E126" i="1" l="1"/>
  <c r="C127" i="1" s="1"/>
  <c r="D127" i="1" s="1"/>
  <c r="E127" i="1" l="1"/>
  <c r="C128" i="1" s="1"/>
  <c r="D128" i="1" s="1"/>
  <c r="E128" i="1" l="1"/>
  <c r="C129" i="1" s="1"/>
  <c r="D129" i="1" s="1"/>
  <c r="E129" i="1" l="1"/>
  <c r="C130" i="1" s="1"/>
  <c r="D130" i="1" s="1"/>
  <c r="E130" i="1" l="1"/>
  <c r="H130" i="1" s="1"/>
  <c r="C131" i="1" s="1"/>
  <c r="D131" i="1" s="1"/>
  <c r="E131" i="1" l="1"/>
  <c r="C132" i="1" s="1"/>
  <c r="D132" i="1" s="1"/>
  <c r="E132" i="1" l="1"/>
  <c r="C133" i="1" s="1"/>
  <c r="D133" i="1" s="1"/>
  <c r="E133" i="1" l="1"/>
  <c r="C134" i="1" s="1"/>
  <c r="D134" i="1" s="1"/>
  <c r="E134" i="1" l="1"/>
  <c r="C135" i="1" s="1"/>
  <c r="D135" i="1" s="1"/>
  <c r="E135" i="1" l="1"/>
  <c r="C136" i="1" s="1"/>
  <c r="D136" i="1" s="1"/>
  <c r="E136" i="1" l="1"/>
  <c r="C137" i="1" s="1"/>
  <c r="D137" i="1" s="1"/>
  <c r="E137" i="1" l="1"/>
  <c r="H137" i="1" s="1"/>
  <c r="C138" i="1" s="1"/>
  <c r="D138" i="1" s="1"/>
  <c r="E138" i="1" l="1"/>
  <c r="C139" i="1" s="1"/>
  <c r="D139" i="1" s="1"/>
  <c r="E139" i="1" l="1"/>
  <c r="C140" i="1" s="1"/>
  <c r="D140" i="1" s="1"/>
  <c r="E140" i="1" l="1"/>
  <c r="C141" i="1" s="1"/>
  <c r="D141" i="1" s="1"/>
  <c r="E141" i="1" l="1"/>
  <c r="C142" i="1" s="1"/>
  <c r="D142" i="1" s="1"/>
  <c r="E142" i="1" l="1"/>
  <c r="C143" i="1" s="1"/>
  <c r="D143" i="1" s="1"/>
  <c r="E143" i="1" l="1"/>
  <c r="C144" i="1" s="1"/>
  <c r="D144" i="1" s="1"/>
  <c r="E144" i="1" l="1"/>
  <c r="H144" i="1" s="1"/>
  <c r="C145" i="1" s="1"/>
  <c r="D145" i="1" s="1"/>
  <c r="E145" i="1" l="1"/>
  <c r="C146" i="1" s="1"/>
  <c r="D146" i="1" s="1"/>
  <c r="E146" i="1" l="1"/>
  <c r="C147" i="1" s="1"/>
  <c r="D147" i="1" s="1"/>
  <c r="E147" i="1" l="1"/>
  <c r="C148" i="1" s="1"/>
  <c r="D148" i="1" s="1"/>
  <c r="E148" i="1" l="1"/>
  <c r="C149" i="1" s="1"/>
  <c r="D149" i="1" s="1"/>
  <c r="E149" i="1" l="1"/>
  <c r="C150" i="1" s="1"/>
  <c r="D150" i="1" s="1"/>
  <c r="E150" i="1" l="1"/>
  <c r="C151" i="1" s="1"/>
  <c r="D151" i="1" s="1"/>
  <c r="E151" i="1" l="1"/>
  <c r="H151" i="1" s="1"/>
  <c r="C152" i="1" s="1"/>
  <c r="D152" i="1" s="1"/>
  <c r="E152" i="1" l="1"/>
  <c r="C153" i="1" s="1"/>
  <c r="D153" i="1" s="1"/>
  <c r="E153" i="1" l="1"/>
  <c r="C154" i="1" s="1"/>
  <c r="D154" i="1" s="1"/>
  <c r="E15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9E65E4-49B5-4212-83E9-54826EDFA5EA}" name="deszcz" type="6" refreshedVersion="8" background="1" saveData="1">
    <textPr codePage="852" sourceFile="C:\Users\matura\Desktop\informatyka\matura-exam\wykonane\zbiornik\deszcz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<sst xmlns="http://schemas.openxmlformats.org/spreadsheetml/2006/main" count="37" uniqueCount="28">
  <si>
    <t>data</t>
  </si>
  <si>
    <t xml:space="preserve">opady </t>
  </si>
  <si>
    <t>zbiornik rano</t>
  </si>
  <si>
    <t>ile wody po podlewaniu</t>
  </si>
  <si>
    <t>parowanie lub dopadanie</t>
  </si>
  <si>
    <t>czy do kanalizacji</t>
  </si>
  <si>
    <t>czy sobota</t>
  </si>
  <si>
    <t>ile po dolaniu</t>
  </si>
  <si>
    <t>6.1</t>
  </si>
  <si>
    <t>ile pobrano z wodociącu</t>
  </si>
  <si>
    <t>6.2</t>
  </si>
  <si>
    <t xml:space="preserve"> </t>
  </si>
  <si>
    <t>6.3</t>
  </si>
  <si>
    <t>ilość wody:</t>
  </si>
  <si>
    <t>dzień:</t>
  </si>
  <si>
    <t>Etykiety wierszy</t>
  </si>
  <si>
    <t>Suma końcowa</t>
  </si>
  <si>
    <t>maj</t>
  </si>
  <si>
    <t>03.maj</t>
  </si>
  <si>
    <t>10.maj</t>
  </si>
  <si>
    <t>17.maj</t>
  </si>
  <si>
    <t>24.maj</t>
  </si>
  <si>
    <t>31.maj</t>
  </si>
  <si>
    <t>Miesiące</t>
  </si>
  <si>
    <t>ile odprowadzone do kanalizacji</t>
  </si>
  <si>
    <t>ile pobrano z wodociągów</t>
  </si>
  <si>
    <t>ile odprowadzono do kanalizacji</t>
  </si>
  <si>
    <t>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</si>
</sst>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3" borderId="1" xfId="0" applyFont="1" applyFill="1" applyBorder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Sheet1!$AC$8</c:f>
              <c:strCache>
                <c:ptCount val="1"/>
                <c:pt idx="0">
                  <c:v>ile pobrano z wodociągów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Sheet1!$AB$9:$AB$13</c:f>
              <c:strCache>
                <c:ptCount val="5"/>
                <c:pt idx="0">
                  <c:v>03.maj</c:v>
                </c:pt>
                <c:pt idx="1">
                  <c:v>10.maj</c:v>
                </c:pt>
                <c:pt idx="2">
                  <c:v>17.maj</c:v>
                </c:pt>
                <c:pt idx="3">
                  <c:v>24.maj</c:v>
                </c:pt>
                <c:pt idx="4">
                  <c:v>31.maj</c:v>
                </c:pt>
              </c:strCache>
            </c:strRef>
          </c:cat>
          <c:val>
            <c:numRef>
              <c:f>Sheet1!$AC$9:$AC$13</c:f>
              <c:numCache>
                <c:formatCode>0</c:formatCode>
                <c:ptCount val="5"/>
                <c:pt idx="0">
                  <c:v>176192.79999999981</c:v>
                </c:pt>
                <c:pt idx="1">
                  <c:v>0</c:v>
                </c:pt>
                <c:pt idx="2">
                  <c:v>109537.68399999989</c:v>
                </c:pt>
                <c:pt idx="3">
                  <c:v>354117.88408839982</c:v>
                </c:pt>
                <c:pt idx="4">
                  <c:v>500000.00000000023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CA8-9F23-56A2EDE13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744495"/>
        <c:axId val="1605741167"/>
      </c:barChart>
      <c:catAx>
        <c:axId val="160574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5741167"/>
        <c:crosses val="autoZero"/>
        <c:auto val="1"/>
        <c:lblAlgn val="ctr"/>
        <c:lblOffset val="100"/>
        <c:noMultiLvlLbl val="0"/>
      </c:catAx>
      <c:valAx>
        <c:axId val="16057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</a:t>
                </a:r>
                <a:r>
                  <a:rPr lang="pl-PL" baseline="0"/>
                  <a:t> wody dolano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574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371475</xdr:colOff>
      <xdr:row>19</xdr:row>
      <xdr:rowOff>14287</xdr:rowOff>
    </xdr:from>
    <xdr:to>
      <xdr:col>29</xdr:col>
      <xdr:colOff>1752600</xdr:colOff>
      <xdr:row>33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5800BA-5FFA-99F1-17B8-DA07AB8C0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979.642671064816" createdVersion="8" refreshedVersion="8" minRefreshableVersion="3" recordCount="153" xr:uid="{E8278D81-A529-4890-AA9A-5A6F072EA78F}">
  <cacheSource type="worksheet">
    <worksheetSource ref="A1:J154" sheet="Sheet1"/>
  </cacheSource>
  <cacheFields count="11">
    <cacheField name="data" numFmtId="165">
      <sharedItems containsSemiMixedTypes="0" containsNonDate="0" containsDate="1" containsString="0" minDate="2014-05-01T00:00:00" maxDate="2014-10-01T00:00:00" count="153"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</sharedItems>
      <fieldGroup par="10" base="0">
        <rangePr groupBy="days" startDate="2014-05-01T00:00:00" endDate="2014-10-01T00:00:00"/>
        <groupItems count="368">
          <s v="&lt;01.05.2014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4"/>
        </groupItems>
      </fieldGroup>
    </cacheField>
    <cacheField name="opady " numFmtId="0">
      <sharedItems containsSemiMixedTypes="0" containsString="0" containsNumber="1" containsInteger="1" minValue="0" maxValue="1"/>
    </cacheField>
    <cacheField name="zbiornik rano" numFmtId="0">
      <sharedItems containsSemiMixedTypes="0" containsString="0" containsNumber="1" minValue="1303938.2584261356" maxValue="2500000"/>
    </cacheField>
    <cacheField name="ile wody po podlewaniu" numFmtId="0">
      <sharedItems containsSemiMixedTypes="0" containsString="0" containsNumber="1" minValue="1203938.2584261356" maxValue="2500000"/>
    </cacheField>
    <cacheField name="parowanie lub dopadanie" numFmtId="0">
      <sharedItems containsSemiMixedTypes="0" containsString="0" containsNumber="1" minValue="1191898.8758418742" maxValue="2500000"/>
    </cacheField>
    <cacheField name="czy do kanalizacji" numFmtId="0">
      <sharedItems containsSemiMixedTypes="0" containsString="0" containsNumber="1" containsInteger="1" minValue="0" maxValue="1"/>
    </cacheField>
    <cacheField name="czy sobota" numFmtId="0">
      <sharedItems containsSemiMixedTypes="0" containsString="0" containsNumber="1" containsInteger="1" minValue="1" maxValue="7" count="7">
        <n v="5"/>
        <n v="6"/>
        <n v="7"/>
        <n v="1"/>
        <n v="2"/>
        <n v="3"/>
        <n v="4"/>
      </sharedItems>
    </cacheField>
    <cacheField name="ile po dolaniu" numFmtId="0">
      <sharedItems containsSemiMixedTypes="0" containsString="0" containsNumber="1" minValue="0" maxValue="2500000"/>
    </cacheField>
    <cacheField name="ile pobrano z wodociącu" numFmtId="0">
      <sharedItems containsSemiMixedTypes="0" containsString="0" containsNumber="1" minValue="0" maxValue="500000.00000000023"/>
    </cacheField>
    <cacheField name="ile odprowadzone do kanalizacji" numFmtId="0">
      <sharedItems containsSemiMixedTypes="0" containsString="0" containsNumber="1" minValue="0" maxValue="75000"/>
    </cacheField>
    <cacheField name="Miesiące" numFmtId="0" databaseField="0">
      <fieldGroup base="0">
        <rangePr groupBy="months" startDate="2014-05-01T00:00:00" endDate="2014-10-01T00:00:00"/>
        <groupItems count="14">
          <s v="&lt;01.05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0"/>
    <n v="2500000"/>
    <n v="2400000"/>
    <n v="2376000"/>
    <n v="0"/>
    <x v="0"/>
    <n v="0"/>
    <n v="0"/>
    <n v="0"/>
  </r>
  <r>
    <x v="1"/>
    <n v="1"/>
    <n v="2376000"/>
    <n v="2376000"/>
    <n v="2447280"/>
    <n v="0"/>
    <x v="1"/>
    <n v="0"/>
    <n v="0"/>
    <n v="0"/>
  </r>
  <r>
    <x v="2"/>
    <n v="0"/>
    <n v="2447280"/>
    <n v="2347280"/>
    <n v="2323807.2000000002"/>
    <n v="0"/>
    <x v="2"/>
    <n v="2500000"/>
    <n v="176192.79999999981"/>
    <n v="0"/>
  </r>
  <r>
    <x v="3"/>
    <n v="0"/>
    <n v="2500000"/>
    <n v="2400000"/>
    <n v="2376000"/>
    <n v="0"/>
    <x v="3"/>
    <n v="0"/>
    <n v="0"/>
    <n v="0"/>
  </r>
  <r>
    <x v="4"/>
    <n v="0"/>
    <n v="2376000"/>
    <n v="2276000"/>
    <n v="2253240"/>
    <n v="0"/>
    <x v="4"/>
    <n v="0"/>
    <n v="0"/>
    <n v="0"/>
  </r>
  <r>
    <x v="5"/>
    <n v="1"/>
    <n v="2253240"/>
    <n v="2253240"/>
    <n v="2320837.2000000002"/>
    <n v="0"/>
    <x v="5"/>
    <n v="0"/>
    <n v="0"/>
    <n v="0"/>
  </r>
  <r>
    <x v="6"/>
    <n v="1"/>
    <n v="2320837.2000000002"/>
    <n v="2320837.2000000002"/>
    <n v="2390462.3160000001"/>
    <n v="0"/>
    <x v="6"/>
    <n v="0"/>
    <n v="0"/>
    <n v="0"/>
  </r>
  <r>
    <x v="7"/>
    <n v="1"/>
    <n v="2390462.3160000001"/>
    <n v="2390462.3160000001"/>
    <n v="2462176.18548"/>
    <n v="0"/>
    <x v="0"/>
    <n v="0"/>
    <n v="0"/>
    <n v="0"/>
  </r>
  <r>
    <x v="8"/>
    <n v="1"/>
    <n v="2462176.18548"/>
    <n v="2462176.18548"/>
    <n v="2500000"/>
    <n v="1"/>
    <x v="1"/>
    <n v="0"/>
    <n v="0"/>
    <n v="36041.471044400241"/>
  </r>
  <r>
    <x v="9"/>
    <n v="1"/>
    <n v="2500000"/>
    <n v="2500000"/>
    <n v="2500000"/>
    <n v="1"/>
    <x v="2"/>
    <n v="2500000"/>
    <n v="0"/>
    <n v="75000"/>
  </r>
  <r>
    <x v="10"/>
    <n v="1"/>
    <n v="2500000"/>
    <n v="2500000"/>
    <n v="2500000"/>
    <n v="1"/>
    <x v="3"/>
    <n v="0"/>
    <n v="0"/>
    <n v="75000"/>
  </r>
  <r>
    <x v="11"/>
    <n v="1"/>
    <n v="2500000"/>
    <n v="2500000"/>
    <n v="2500000"/>
    <n v="1"/>
    <x v="4"/>
    <n v="0"/>
    <n v="0"/>
    <n v="75000"/>
  </r>
  <r>
    <x v="12"/>
    <n v="1"/>
    <n v="2500000"/>
    <n v="2500000"/>
    <n v="2500000"/>
    <n v="1"/>
    <x v="5"/>
    <n v="0"/>
    <n v="0"/>
    <n v="75000"/>
  </r>
  <r>
    <x v="13"/>
    <n v="0"/>
    <n v="2500000"/>
    <n v="2400000"/>
    <n v="2376000"/>
    <n v="0"/>
    <x v="6"/>
    <n v="0"/>
    <n v="0"/>
    <n v="0"/>
  </r>
  <r>
    <x v="14"/>
    <n v="0"/>
    <n v="2376000"/>
    <n v="2276000"/>
    <n v="2253240"/>
    <n v="0"/>
    <x v="0"/>
    <n v="0"/>
    <n v="0"/>
    <n v="0"/>
  </r>
  <r>
    <x v="15"/>
    <n v="1"/>
    <n v="2253240"/>
    <n v="2253240"/>
    <n v="2320837.2000000002"/>
    <n v="0"/>
    <x v="1"/>
    <n v="0"/>
    <n v="0"/>
    <n v="0"/>
  </r>
  <r>
    <x v="16"/>
    <n v="1"/>
    <n v="2320837.2000000002"/>
    <n v="2320837.2000000002"/>
    <n v="2390462.3160000001"/>
    <n v="0"/>
    <x v="2"/>
    <n v="2500000"/>
    <n v="109537.68399999989"/>
    <n v="0"/>
  </r>
  <r>
    <x v="17"/>
    <n v="1"/>
    <n v="2500000"/>
    <n v="2500000"/>
    <n v="2500000"/>
    <n v="1"/>
    <x v="3"/>
    <n v="0"/>
    <n v="0"/>
    <n v="75000"/>
  </r>
  <r>
    <x v="18"/>
    <n v="0"/>
    <n v="2500000"/>
    <n v="2400000"/>
    <n v="2376000"/>
    <n v="0"/>
    <x v="4"/>
    <n v="0"/>
    <n v="0"/>
    <n v="0"/>
  </r>
  <r>
    <x v="19"/>
    <n v="0"/>
    <n v="2376000"/>
    <n v="2276000"/>
    <n v="2253240"/>
    <n v="0"/>
    <x v="5"/>
    <n v="0"/>
    <n v="0"/>
    <n v="0"/>
  </r>
  <r>
    <x v="20"/>
    <n v="1"/>
    <n v="2253240"/>
    <n v="2253240"/>
    <n v="2320837.2000000002"/>
    <n v="0"/>
    <x v="6"/>
    <n v="0"/>
    <n v="0"/>
    <n v="0"/>
  </r>
  <r>
    <x v="21"/>
    <n v="1"/>
    <n v="2320837.2000000002"/>
    <n v="2320837.2000000002"/>
    <n v="2390462.3160000001"/>
    <n v="0"/>
    <x v="0"/>
    <n v="0"/>
    <n v="0"/>
    <n v="0"/>
  </r>
  <r>
    <x v="22"/>
    <n v="0"/>
    <n v="2390462.3160000001"/>
    <n v="2290462.3160000001"/>
    <n v="2267557.6928400001"/>
    <n v="0"/>
    <x v="1"/>
    <n v="0"/>
    <n v="0"/>
    <n v="0"/>
  </r>
  <r>
    <x v="23"/>
    <n v="0"/>
    <n v="2267557.6928400001"/>
    <n v="2167557.6928400001"/>
    <n v="2145882.1159116002"/>
    <n v="0"/>
    <x v="2"/>
    <n v="2500000"/>
    <n v="354117.88408839982"/>
    <n v="0"/>
  </r>
  <r>
    <x v="24"/>
    <n v="0"/>
    <n v="2500000"/>
    <n v="2400000"/>
    <n v="2376000"/>
    <n v="0"/>
    <x v="3"/>
    <n v="0"/>
    <n v="0"/>
    <n v="0"/>
  </r>
  <r>
    <x v="25"/>
    <n v="0"/>
    <n v="2376000"/>
    <n v="2276000"/>
    <n v="2253240"/>
    <n v="0"/>
    <x v="4"/>
    <n v="0"/>
    <n v="0"/>
    <n v="0"/>
  </r>
  <r>
    <x v="26"/>
    <n v="0"/>
    <n v="2253240"/>
    <n v="2153240"/>
    <n v="2131707.6"/>
    <n v="0"/>
    <x v="5"/>
    <n v="0"/>
    <n v="0"/>
    <n v="0"/>
  </r>
  <r>
    <x v="27"/>
    <n v="1"/>
    <n v="2131707.6"/>
    <n v="2131707.6"/>
    <n v="2195658.8280000002"/>
    <n v="0"/>
    <x v="6"/>
    <n v="0"/>
    <n v="0"/>
    <n v="0"/>
  </r>
  <r>
    <x v="28"/>
    <n v="0"/>
    <n v="2195658.8280000002"/>
    <n v="2095658.8280000002"/>
    <n v="2074702.2397200002"/>
    <n v="0"/>
    <x v="0"/>
    <n v="0"/>
    <n v="0"/>
    <n v="0"/>
  </r>
  <r>
    <x v="29"/>
    <n v="0"/>
    <n v="2074702.2397200002"/>
    <n v="1974702.2397200002"/>
    <n v="1954955.2173228001"/>
    <n v="0"/>
    <x v="1"/>
    <n v="0"/>
    <n v="0"/>
    <n v="0"/>
  </r>
  <r>
    <x v="30"/>
    <n v="0"/>
    <n v="1954955.2173228001"/>
    <n v="1854955.2173228001"/>
    <n v="1836405.6651495721"/>
    <n v="0"/>
    <x v="2"/>
    <n v="2336405.6651495723"/>
    <n v="500000.00000000023"/>
    <n v="0"/>
  </r>
  <r>
    <x v="31"/>
    <n v="0"/>
    <n v="2336405.6651495723"/>
    <n v="2236405.6651495723"/>
    <n v="2214041.6084980764"/>
    <n v="0"/>
    <x v="3"/>
    <n v="0"/>
    <n v="0"/>
    <n v="0"/>
  </r>
  <r>
    <x v="32"/>
    <n v="0"/>
    <n v="2214041.6084980764"/>
    <n v="2114041.6084980764"/>
    <n v="2092901.1924130956"/>
    <n v="0"/>
    <x v="4"/>
    <n v="0"/>
    <n v="0"/>
    <n v="0"/>
  </r>
  <r>
    <x v="33"/>
    <n v="0"/>
    <n v="2092901.1924130956"/>
    <n v="1992901.1924130956"/>
    <n v="1972972.1804889645"/>
    <n v="0"/>
    <x v="5"/>
    <n v="0"/>
    <n v="0"/>
    <n v="0"/>
  </r>
  <r>
    <x v="34"/>
    <n v="1"/>
    <n v="1972972.1804889645"/>
    <n v="1972972.1804889645"/>
    <n v="2032161.3459036336"/>
    <n v="0"/>
    <x v="6"/>
    <n v="0"/>
    <n v="0"/>
    <n v="0"/>
  </r>
  <r>
    <x v="35"/>
    <n v="1"/>
    <n v="2032161.3459036336"/>
    <n v="2032161.3459036336"/>
    <n v="2093126.1862807428"/>
    <n v="0"/>
    <x v="0"/>
    <n v="0"/>
    <n v="0"/>
    <n v="0"/>
  </r>
  <r>
    <x v="36"/>
    <n v="1"/>
    <n v="2093126.1862807428"/>
    <n v="2093126.1862807428"/>
    <n v="2155919.9718691651"/>
    <n v="0"/>
    <x v="1"/>
    <n v="0"/>
    <n v="0"/>
    <n v="0"/>
  </r>
  <r>
    <x v="37"/>
    <n v="1"/>
    <n v="2155919.9718691651"/>
    <n v="2155919.9718691651"/>
    <n v="2220597.5710252402"/>
    <n v="0"/>
    <x v="2"/>
    <n v="2500000"/>
    <n v="279402.42897475976"/>
    <n v="0"/>
  </r>
  <r>
    <x v="38"/>
    <n v="1"/>
    <n v="2500000"/>
    <n v="2500000"/>
    <n v="2500000"/>
    <n v="1"/>
    <x v="3"/>
    <n v="0"/>
    <n v="0"/>
    <n v="75000"/>
  </r>
  <r>
    <x v="39"/>
    <n v="1"/>
    <n v="2500000"/>
    <n v="2500000"/>
    <n v="2500000"/>
    <n v="1"/>
    <x v="4"/>
    <n v="0"/>
    <n v="0"/>
    <n v="75000"/>
  </r>
  <r>
    <x v="40"/>
    <n v="1"/>
    <n v="2500000"/>
    <n v="2500000"/>
    <n v="2500000"/>
    <n v="1"/>
    <x v="5"/>
    <n v="0"/>
    <n v="0"/>
    <n v="75000"/>
  </r>
  <r>
    <x v="41"/>
    <n v="1"/>
    <n v="2500000"/>
    <n v="2500000"/>
    <n v="2500000"/>
    <n v="1"/>
    <x v="6"/>
    <n v="0"/>
    <n v="0"/>
    <n v="75000"/>
  </r>
  <r>
    <x v="42"/>
    <n v="0"/>
    <n v="2500000"/>
    <n v="2400000"/>
    <n v="2376000"/>
    <n v="0"/>
    <x v="0"/>
    <n v="0"/>
    <n v="0"/>
    <n v="0"/>
  </r>
  <r>
    <x v="43"/>
    <n v="0"/>
    <n v="2376000"/>
    <n v="2276000"/>
    <n v="2253240"/>
    <n v="0"/>
    <x v="1"/>
    <n v="0"/>
    <n v="0"/>
    <n v="0"/>
  </r>
  <r>
    <x v="44"/>
    <n v="0"/>
    <n v="2253240"/>
    <n v="2153240"/>
    <n v="2131707.6"/>
    <n v="0"/>
    <x v="2"/>
    <n v="2500000"/>
    <n v="368292.39999999991"/>
    <n v="0"/>
  </r>
  <r>
    <x v="45"/>
    <n v="0"/>
    <n v="2500000"/>
    <n v="2400000"/>
    <n v="2376000"/>
    <n v="0"/>
    <x v="3"/>
    <n v="0"/>
    <n v="0"/>
    <n v="0"/>
  </r>
  <r>
    <x v="46"/>
    <n v="1"/>
    <n v="2376000"/>
    <n v="2376000"/>
    <n v="2447280"/>
    <n v="0"/>
    <x v="4"/>
    <n v="0"/>
    <n v="0"/>
    <n v="0"/>
  </r>
  <r>
    <x v="47"/>
    <n v="0"/>
    <n v="2447280"/>
    <n v="2347280"/>
    <n v="2323807.2000000002"/>
    <n v="0"/>
    <x v="5"/>
    <n v="0"/>
    <n v="0"/>
    <n v="0"/>
  </r>
  <r>
    <x v="48"/>
    <n v="0"/>
    <n v="2323807.2000000002"/>
    <n v="2223807.2000000002"/>
    <n v="2201569.128"/>
    <n v="0"/>
    <x v="6"/>
    <n v="0"/>
    <n v="0"/>
    <n v="0"/>
  </r>
  <r>
    <x v="49"/>
    <n v="0"/>
    <n v="2201569.128"/>
    <n v="2101569.128"/>
    <n v="2080553.4367200001"/>
    <n v="0"/>
    <x v="0"/>
    <n v="0"/>
    <n v="0"/>
    <n v="0"/>
  </r>
  <r>
    <x v="50"/>
    <n v="0"/>
    <n v="2080553.4367200001"/>
    <n v="1980553.4367200001"/>
    <n v="1960747.9023528001"/>
    <n v="0"/>
    <x v="1"/>
    <n v="0"/>
    <n v="0"/>
    <n v="0"/>
  </r>
  <r>
    <x v="51"/>
    <n v="0"/>
    <n v="1960747.9023528001"/>
    <n v="1860747.9023528001"/>
    <n v="1842140.4233292721"/>
    <n v="0"/>
    <x v="2"/>
    <n v="2342140.4233292723"/>
    <n v="500000.00000000023"/>
    <n v="0"/>
  </r>
  <r>
    <x v="52"/>
    <n v="0"/>
    <n v="2342140.4233292723"/>
    <n v="2242140.4233292723"/>
    <n v="2219719.0190959796"/>
    <n v="0"/>
    <x v="3"/>
    <n v="0"/>
    <n v="0"/>
    <n v="0"/>
  </r>
  <r>
    <x v="53"/>
    <n v="0"/>
    <n v="2219719.0190959796"/>
    <n v="2119719.0190959796"/>
    <n v="2098521.8289050199"/>
    <n v="0"/>
    <x v="4"/>
    <n v="0"/>
    <n v="0"/>
    <n v="0"/>
  </r>
  <r>
    <x v="54"/>
    <n v="0"/>
    <n v="2098521.8289050199"/>
    <n v="1998521.8289050199"/>
    <n v="1978536.6106159696"/>
    <n v="0"/>
    <x v="5"/>
    <n v="0"/>
    <n v="0"/>
    <n v="0"/>
  </r>
  <r>
    <x v="55"/>
    <n v="0"/>
    <n v="1978536.6106159696"/>
    <n v="1878536.6106159696"/>
    <n v="1859751.2445098099"/>
    <n v="0"/>
    <x v="6"/>
    <n v="0"/>
    <n v="0"/>
    <n v="0"/>
  </r>
  <r>
    <x v="56"/>
    <n v="1"/>
    <n v="1859751.2445098099"/>
    <n v="1859751.2445098099"/>
    <n v="1915543.7818451042"/>
    <n v="0"/>
    <x v="0"/>
    <n v="0"/>
    <n v="0"/>
    <n v="0"/>
  </r>
  <r>
    <x v="57"/>
    <n v="0"/>
    <n v="1915543.7818451042"/>
    <n v="1815543.7818451042"/>
    <n v="1797388.3440266531"/>
    <n v="0"/>
    <x v="1"/>
    <n v="0"/>
    <n v="0"/>
    <n v="0"/>
  </r>
  <r>
    <x v="58"/>
    <n v="1"/>
    <n v="1797388.3440266531"/>
    <n v="1797388.3440266531"/>
    <n v="1851309.9943474527"/>
    <n v="0"/>
    <x v="2"/>
    <n v="2351309.9943474527"/>
    <n v="500000"/>
    <n v="0"/>
  </r>
  <r>
    <x v="59"/>
    <n v="0"/>
    <n v="2351309.9943474527"/>
    <n v="2251309.9943474527"/>
    <n v="2228796.8944039783"/>
    <n v="0"/>
    <x v="3"/>
    <n v="0"/>
    <n v="0"/>
    <n v="0"/>
  </r>
  <r>
    <x v="60"/>
    <n v="1"/>
    <n v="2228796.8944039783"/>
    <n v="2228796.8944039783"/>
    <n v="2295660.8012360977"/>
    <n v="0"/>
    <x v="4"/>
    <n v="0"/>
    <n v="0"/>
    <n v="0"/>
  </r>
  <r>
    <x v="61"/>
    <n v="0"/>
    <n v="2295660.8012360977"/>
    <n v="2195660.8012360977"/>
    <n v="2173704.1932237367"/>
    <n v="0"/>
    <x v="5"/>
    <n v="0"/>
    <n v="0"/>
    <n v="0"/>
  </r>
  <r>
    <x v="62"/>
    <n v="0"/>
    <n v="2173704.1932237367"/>
    <n v="2073704.1932237367"/>
    <n v="2052967.1512914994"/>
    <n v="0"/>
    <x v="6"/>
    <n v="0"/>
    <n v="0"/>
    <n v="0"/>
  </r>
  <r>
    <x v="63"/>
    <n v="0"/>
    <n v="2052967.1512914994"/>
    <n v="1952967.1512914994"/>
    <n v="1933437.4797785843"/>
    <n v="0"/>
    <x v="0"/>
    <n v="0"/>
    <n v="0"/>
    <n v="0"/>
  </r>
  <r>
    <x v="64"/>
    <n v="0"/>
    <n v="1933437.4797785843"/>
    <n v="1833437.4797785843"/>
    <n v="1815103.1049807984"/>
    <n v="0"/>
    <x v="1"/>
    <n v="0"/>
    <n v="0"/>
    <n v="0"/>
  </r>
  <r>
    <x v="65"/>
    <n v="0"/>
    <n v="1815103.1049807984"/>
    <n v="1715103.1049807984"/>
    <n v="1697952.0739309904"/>
    <n v="0"/>
    <x v="2"/>
    <n v="2197952.0739309904"/>
    <n v="500000"/>
    <n v="0"/>
  </r>
  <r>
    <x v="66"/>
    <n v="0"/>
    <n v="2197952.0739309904"/>
    <n v="2097952.0739309904"/>
    <n v="2076972.5531916805"/>
    <n v="0"/>
    <x v="3"/>
    <n v="0"/>
    <n v="0"/>
    <n v="0"/>
  </r>
  <r>
    <x v="67"/>
    <n v="0"/>
    <n v="2076972.5531916805"/>
    <n v="1976972.5531916805"/>
    <n v="1957202.8276597636"/>
    <n v="0"/>
    <x v="4"/>
    <n v="0"/>
    <n v="0"/>
    <n v="0"/>
  </r>
  <r>
    <x v="68"/>
    <n v="1"/>
    <n v="1957202.8276597636"/>
    <n v="1957202.8276597636"/>
    <n v="2015918.9124895565"/>
    <n v="0"/>
    <x v="5"/>
    <n v="0"/>
    <n v="0"/>
    <n v="0"/>
  </r>
  <r>
    <x v="69"/>
    <n v="1"/>
    <n v="2015918.9124895565"/>
    <n v="2015918.9124895565"/>
    <n v="2076396.4798642432"/>
    <n v="0"/>
    <x v="6"/>
    <n v="0"/>
    <n v="0"/>
    <n v="0"/>
  </r>
  <r>
    <x v="70"/>
    <n v="1"/>
    <n v="2076396.4798642432"/>
    <n v="2076396.4798642432"/>
    <n v="2138688.3742601704"/>
    <n v="0"/>
    <x v="0"/>
    <n v="0"/>
    <n v="0"/>
    <n v="0"/>
  </r>
  <r>
    <x v="71"/>
    <n v="1"/>
    <n v="2138688.3742601704"/>
    <n v="2138688.3742601704"/>
    <n v="2202849.0254879757"/>
    <n v="0"/>
    <x v="1"/>
    <n v="0"/>
    <n v="0"/>
    <n v="0"/>
  </r>
  <r>
    <x v="72"/>
    <n v="1"/>
    <n v="2202849.0254879757"/>
    <n v="2202849.0254879757"/>
    <n v="2268934.496252615"/>
    <n v="0"/>
    <x v="2"/>
    <n v="2500000"/>
    <n v="231065.503747385"/>
    <n v="0"/>
  </r>
  <r>
    <x v="73"/>
    <n v="0"/>
    <n v="2500000"/>
    <n v="2400000"/>
    <n v="2376000"/>
    <n v="0"/>
    <x v="3"/>
    <n v="0"/>
    <n v="0"/>
    <n v="0"/>
  </r>
  <r>
    <x v="74"/>
    <n v="0"/>
    <n v="2376000"/>
    <n v="2276000"/>
    <n v="2253240"/>
    <n v="0"/>
    <x v="4"/>
    <n v="0"/>
    <n v="0"/>
    <n v="0"/>
  </r>
  <r>
    <x v="75"/>
    <n v="0"/>
    <n v="2253240"/>
    <n v="2153240"/>
    <n v="2131707.6"/>
    <n v="0"/>
    <x v="5"/>
    <n v="0"/>
    <n v="0"/>
    <n v="0"/>
  </r>
  <r>
    <x v="76"/>
    <n v="1"/>
    <n v="2131707.6"/>
    <n v="2131707.6"/>
    <n v="2195658.8280000002"/>
    <n v="0"/>
    <x v="6"/>
    <n v="0"/>
    <n v="0"/>
    <n v="0"/>
  </r>
  <r>
    <x v="77"/>
    <n v="1"/>
    <n v="2195658.8280000002"/>
    <n v="2195658.8280000002"/>
    <n v="2261528.5928400001"/>
    <n v="0"/>
    <x v="0"/>
    <n v="0"/>
    <n v="0"/>
    <n v="0"/>
  </r>
  <r>
    <x v="78"/>
    <n v="1"/>
    <n v="2261528.5928400001"/>
    <n v="2261528.5928400001"/>
    <n v="2329374.4506252003"/>
    <n v="0"/>
    <x v="1"/>
    <n v="0"/>
    <n v="0"/>
    <n v="0"/>
  </r>
  <r>
    <x v="79"/>
    <n v="1"/>
    <n v="2329374.4506252003"/>
    <n v="2329374.4506252003"/>
    <n v="2399255.6841439563"/>
    <n v="0"/>
    <x v="2"/>
    <n v="2500000"/>
    <n v="100744.31585604372"/>
    <n v="0"/>
  </r>
  <r>
    <x v="80"/>
    <n v="1"/>
    <n v="2500000"/>
    <n v="2500000"/>
    <n v="2500000"/>
    <n v="1"/>
    <x v="3"/>
    <n v="0"/>
    <n v="0"/>
    <n v="75000"/>
  </r>
  <r>
    <x v="81"/>
    <n v="1"/>
    <n v="2500000"/>
    <n v="2500000"/>
    <n v="2500000"/>
    <n v="1"/>
    <x v="4"/>
    <n v="0"/>
    <n v="0"/>
    <n v="75000"/>
  </r>
  <r>
    <x v="82"/>
    <n v="0"/>
    <n v="2500000"/>
    <n v="2400000"/>
    <n v="2376000"/>
    <n v="0"/>
    <x v="5"/>
    <n v="0"/>
    <n v="0"/>
    <n v="0"/>
  </r>
  <r>
    <x v="83"/>
    <n v="0"/>
    <n v="2376000"/>
    <n v="2276000"/>
    <n v="2253240"/>
    <n v="0"/>
    <x v="6"/>
    <n v="0"/>
    <n v="0"/>
    <n v="0"/>
  </r>
  <r>
    <x v="84"/>
    <n v="0"/>
    <n v="2253240"/>
    <n v="2153240"/>
    <n v="2131707.6"/>
    <n v="0"/>
    <x v="0"/>
    <n v="0"/>
    <n v="0"/>
    <n v="0"/>
  </r>
  <r>
    <x v="85"/>
    <n v="0"/>
    <n v="2131707.6"/>
    <n v="2031707.6"/>
    <n v="2011390.524"/>
    <n v="0"/>
    <x v="1"/>
    <n v="0"/>
    <n v="0"/>
    <n v="0"/>
  </r>
  <r>
    <x v="86"/>
    <n v="0"/>
    <n v="2011390.524"/>
    <n v="1911390.524"/>
    <n v="1892276.61876"/>
    <n v="0"/>
    <x v="2"/>
    <n v="2392276.61876"/>
    <n v="500000"/>
    <n v="0"/>
  </r>
  <r>
    <x v="87"/>
    <n v="0"/>
    <n v="2392276.61876"/>
    <n v="2292276.61876"/>
    <n v="2269353.8525724001"/>
    <n v="0"/>
    <x v="3"/>
    <n v="0"/>
    <n v="0"/>
    <n v="0"/>
  </r>
  <r>
    <x v="88"/>
    <n v="1"/>
    <n v="2269353.8525724001"/>
    <n v="2269353.8525724001"/>
    <n v="2337434.4681495721"/>
    <n v="0"/>
    <x v="4"/>
    <n v="0"/>
    <n v="0"/>
    <n v="0"/>
  </r>
  <r>
    <x v="89"/>
    <n v="1"/>
    <n v="2337434.4681495721"/>
    <n v="2337434.4681495721"/>
    <n v="2407557.5021940595"/>
    <n v="0"/>
    <x v="5"/>
    <n v="0"/>
    <n v="0"/>
    <n v="0"/>
  </r>
  <r>
    <x v="90"/>
    <n v="0"/>
    <n v="2407557.5021940595"/>
    <n v="2307557.5021940595"/>
    <n v="2284481.9271721188"/>
    <n v="0"/>
    <x v="6"/>
    <n v="0"/>
    <n v="0"/>
    <n v="0"/>
  </r>
  <r>
    <x v="91"/>
    <n v="0"/>
    <n v="2284481.9271721188"/>
    <n v="2184481.9271721188"/>
    <n v="2162637.1079003974"/>
    <n v="0"/>
    <x v="0"/>
    <n v="0"/>
    <n v="0"/>
    <n v="0"/>
  </r>
  <r>
    <x v="92"/>
    <n v="0"/>
    <n v="2162637.1079003974"/>
    <n v="2062637.1079003974"/>
    <n v="2042010.7368213935"/>
    <n v="0"/>
    <x v="1"/>
    <n v="0"/>
    <n v="0"/>
    <n v="0"/>
  </r>
  <r>
    <x v="93"/>
    <n v="0"/>
    <n v="2042010.7368213935"/>
    <n v="1942010.7368213935"/>
    <n v="1922590.6294531794"/>
    <n v="0"/>
    <x v="2"/>
    <n v="2422590.6294531794"/>
    <n v="500000"/>
    <n v="0"/>
  </r>
  <r>
    <x v="94"/>
    <n v="0"/>
    <n v="2422590.6294531794"/>
    <n v="2322590.6294531794"/>
    <n v="2299364.7231586478"/>
    <n v="0"/>
    <x v="3"/>
    <n v="0"/>
    <n v="0"/>
    <n v="0"/>
  </r>
  <r>
    <x v="95"/>
    <n v="0"/>
    <n v="2299364.7231586478"/>
    <n v="2199364.7231586478"/>
    <n v="2177371.0759270615"/>
    <n v="0"/>
    <x v="4"/>
    <n v="0"/>
    <n v="0"/>
    <n v="0"/>
  </r>
  <r>
    <x v="96"/>
    <n v="1"/>
    <n v="2177371.0759270615"/>
    <n v="2177371.0759270615"/>
    <n v="2242692.2082048734"/>
    <n v="0"/>
    <x v="5"/>
    <n v="0"/>
    <n v="0"/>
    <n v="0"/>
  </r>
  <r>
    <x v="97"/>
    <n v="0"/>
    <n v="2242692.2082048734"/>
    <n v="2142692.2082048734"/>
    <n v="2121265.2861228245"/>
    <n v="0"/>
    <x v="6"/>
    <n v="0"/>
    <n v="0"/>
    <n v="0"/>
  </r>
  <r>
    <x v="98"/>
    <n v="1"/>
    <n v="2121265.2861228245"/>
    <n v="2121265.2861228245"/>
    <n v="2184903.2447065092"/>
    <n v="0"/>
    <x v="0"/>
    <n v="0"/>
    <n v="0"/>
    <n v="0"/>
  </r>
  <r>
    <x v="99"/>
    <n v="1"/>
    <n v="2184903.2447065092"/>
    <n v="2184903.2447065092"/>
    <n v="2250450.3420477044"/>
    <n v="0"/>
    <x v="1"/>
    <n v="0"/>
    <n v="0"/>
    <n v="0"/>
  </r>
  <r>
    <x v="100"/>
    <n v="0"/>
    <n v="2250450.3420477044"/>
    <n v="2150450.3420477044"/>
    <n v="2128945.8386272271"/>
    <n v="0"/>
    <x v="2"/>
    <n v="2500000"/>
    <n v="371054.16137277288"/>
    <n v="0"/>
  </r>
  <r>
    <x v="101"/>
    <n v="0"/>
    <n v="2500000"/>
    <n v="2400000"/>
    <n v="2376000"/>
    <n v="0"/>
    <x v="3"/>
    <n v="0"/>
    <n v="0"/>
    <n v="0"/>
  </r>
  <r>
    <x v="102"/>
    <n v="0"/>
    <n v="2376000"/>
    <n v="2276000"/>
    <n v="2253240"/>
    <n v="0"/>
    <x v="4"/>
    <n v="0"/>
    <n v="0"/>
    <n v="0"/>
  </r>
  <r>
    <x v="103"/>
    <n v="0"/>
    <n v="2253240"/>
    <n v="2153240"/>
    <n v="2131707.6"/>
    <n v="0"/>
    <x v="5"/>
    <n v="0"/>
    <n v="0"/>
    <n v="0"/>
  </r>
  <r>
    <x v="104"/>
    <n v="1"/>
    <n v="2131707.6"/>
    <n v="2131707.6"/>
    <n v="2195658.8280000002"/>
    <n v="0"/>
    <x v="6"/>
    <n v="0"/>
    <n v="0"/>
    <n v="0"/>
  </r>
  <r>
    <x v="105"/>
    <n v="0"/>
    <n v="2195658.8280000002"/>
    <n v="2095658.8280000002"/>
    <n v="2074702.2397200002"/>
    <n v="0"/>
    <x v="0"/>
    <n v="0"/>
    <n v="0"/>
    <n v="0"/>
  </r>
  <r>
    <x v="106"/>
    <n v="1"/>
    <n v="2074702.2397200002"/>
    <n v="2074702.2397200002"/>
    <n v="2136943.3069116003"/>
    <n v="0"/>
    <x v="1"/>
    <n v="0"/>
    <n v="0"/>
    <n v="0"/>
  </r>
  <r>
    <x v="107"/>
    <n v="1"/>
    <n v="2136943.3069116003"/>
    <n v="2136943.3069116003"/>
    <n v="2201051.6061189482"/>
    <n v="0"/>
    <x v="2"/>
    <n v="2500000"/>
    <n v="298948.3938810518"/>
    <n v="0"/>
  </r>
  <r>
    <x v="108"/>
    <n v="1"/>
    <n v="2500000"/>
    <n v="2500000"/>
    <n v="2500000"/>
    <n v="1"/>
    <x v="3"/>
    <n v="0"/>
    <n v="0"/>
    <n v="75000"/>
  </r>
  <r>
    <x v="109"/>
    <n v="0"/>
    <n v="2500000"/>
    <n v="2400000"/>
    <n v="2376000"/>
    <n v="0"/>
    <x v="4"/>
    <n v="0"/>
    <n v="0"/>
    <n v="0"/>
  </r>
  <r>
    <x v="110"/>
    <n v="0"/>
    <n v="2376000"/>
    <n v="2276000"/>
    <n v="2253240"/>
    <n v="0"/>
    <x v="5"/>
    <n v="0"/>
    <n v="0"/>
    <n v="0"/>
  </r>
  <r>
    <x v="111"/>
    <n v="0"/>
    <n v="2253240"/>
    <n v="2153240"/>
    <n v="2131707.6"/>
    <n v="0"/>
    <x v="6"/>
    <n v="0"/>
    <n v="0"/>
    <n v="0"/>
  </r>
  <r>
    <x v="112"/>
    <n v="0"/>
    <n v="2131707.6"/>
    <n v="2031707.6"/>
    <n v="2011390.524"/>
    <n v="0"/>
    <x v="0"/>
    <n v="0"/>
    <n v="0"/>
    <n v="0"/>
  </r>
  <r>
    <x v="113"/>
    <n v="0"/>
    <n v="2011390.524"/>
    <n v="1911390.524"/>
    <n v="1892276.61876"/>
    <n v="0"/>
    <x v="1"/>
    <n v="0"/>
    <n v="0"/>
    <n v="0"/>
  </r>
  <r>
    <x v="114"/>
    <n v="0"/>
    <n v="1892276.61876"/>
    <n v="1792276.61876"/>
    <n v="1774353.8525723999"/>
    <n v="0"/>
    <x v="2"/>
    <n v="2274353.8525724001"/>
    <n v="500000.00000000023"/>
    <n v="0"/>
  </r>
  <r>
    <x v="115"/>
    <n v="0"/>
    <n v="2274353.8525724001"/>
    <n v="2174353.8525724001"/>
    <n v="2152610.3140466763"/>
    <n v="0"/>
    <x v="3"/>
    <n v="0"/>
    <n v="0"/>
    <n v="0"/>
  </r>
  <r>
    <x v="116"/>
    <n v="0"/>
    <n v="2152610.3140466763"/>
    <n v="2052610.3140466763"/>
    <n v="2032084.2109062094"/>
    <n v="0"/>
    <x v="4"/>
    <n v="0"/>
    <n v="0"/>
    <n v="0"/>
  </r>
  <r>
    <x v="117"/>
    <n v="0"/>
    <n v="2032084.2109062094"/>
    <n v="1932084.2109062094"/>
    <n v="1912763.3687971474"/>
    <n v="0"/>
    <x v="5"/>
    <n v="0"/>
    <n v="0"/>
    <n v="0"/>
  </r>
  <r>
    <x v="118"/>
    <n v="0"/>
    <n v="1912763.3687971474"/>
    <n v="1812763.3687971474"/>
    <n v="1794635.735109176"/>
    <n v="0"/>
    <x v="6"/>
    <n v="0"/>
    <n v="0"/>
    <n v="0"/>
  </r>
  <r>
    <x v="119"/>
    <n v="1"/>
    <n v="1794635.735109176"/>
    <n v="1794635.735109176"/>
    <n v="1848474.8071624513"/>
    <n v="0"/>
    <x v="0"/>
    <n v="0"/>
    <n v="0"/>
    <n v="0"/>
  </r>
  <r>
    <x v="120"/>
    <n v="0"/>
    <n v="1848474.8071624513"/>
    <n v="1748474.8071624513"/>
    <n v="1730990.0590908269"/>
    <n v="0"/>
    <x v="1"/>
    <n v="0"/>
    <n v="0"/>
    <n v="0"/>
  </r>
  <r>
    <x v="121"/>
    <n v="0"/>
    <n v="1730990.0590908269"/>
    <n v="1630990.0590908269"/>
    <n v="1614680.1584999186"/>
    <n v="0"/>
    <x v="2"/>
    <n v="2114680.1584999189"/>
    <n v="500000.00000000023"/>
    <n v="0"/>
  </r>
  <r>
    <x v="122"/>
    <n v="1"/>
    <n v="2114680.1584999189"/>
    <n v="2114680.1584999189"/>
    <n v="2178120.5632549166"/>
    <n v="0"/>
    <x v="3"/>
    <n v="0"/>
    <n v="0"/>
    <n v="0"/>
  </r>
  <r>
    <x v="123"/>
    <n v="0"/>
    <n v="2178120.5632549166"/>
    <n v="2078120.5632549166"/>
    <n v="2057339.3576223673"/>
    <n v="0"/>
    <x v="4"/>
    <n v="0"/>
    <n v="0"/>
    <n v="0"/>
  </r>
  <r>
    <x v="124"/>
    <n v="0"/>
    <n v="2057339.3576223673"/>
    <n v="1957339.3576223673"/>
    <n v="1937765.9640461437"/>
    <n v="0"/>
    <x v="5"/>
    <n v="0"/>
    <n v="0"/>
    <n v="0"/>
  </r>
  <r>
    <x v="125"/>
    <n v="0"/>
    <n v="1937765.9640461437"/>
    <n v="1837765.9640461437"/>
    <n v="1819388.3044056823"/>
    <n v="0"/>
    <x v="6"/>
    <n v="0"/>
    <n v="0"/>
    <n v="0"/>
  </r>
  <r>
    <x v="126"/>
    <n v="0"/>
    <n v="1819388.3044056823"/>
    <n v="1719388.3044056823"/>
    <n v="1702194.4213616254"/>
    <n v="0"/>
    <x v="0"/>
    <n v="0"/>
    <n v="0"/>
    <n v="0"/>
  </r>
  <r>
    <x v="127"/>
    <n v="0"/>
    <n v="1702194.4213616254"/>
    <n v="1602194.4213616254"/>
    <n v="1586172.4771480092"/>
    <n v="0"/>
    <x v="1"/>
    <n v="0"/>
    <n v="0"/>
    <n v="0"/>
  </r>
  <r>
    <x v="128"/>
    <n v="0"/>
    <n v="1586172.4771480092"/>
    <n v="1486172.4771480092"/>
    <n v="1471310.7523765292"/>
    <n v="0"/>
    <x v="2"/>
    <n v="1971310.7523765292"/>
    <n v="500000"/>
    <n v="0"/>
  </r>
  <r>
    <x v="129"/>
    <n v="0"/>
    <n v="1971310.7523765292"/>
    <n v="1871310.7523765292"/>
    <n v="1852597.6448527637"/>
    <n v="0"/>
    <x v="3"/>
    <n v="0"/>
    <n v="0"/>
    <n v="0"/>
  </r>
  <r>
    <x v="130"/>
    <n v="1"/>
    <n v="1852597.6448527637"/>
    <n v="1852597.6448527637"/>
    <n v="1908175.5741983468"/>
    <n v="0"/>
    <x v="4"/>
    <n v="0"/>
    <n v="0"/>
    <n v="0"/>
  </r>
  <r>
    <x v="131"/>
    <n v="0"/>
    <n v="1908175.5741983468"/>
    <n v="1808175.5741983468"/>
    <n v="1790093.8184563634"/>
    <n v="0"/>
    <x v="5"/>
    <n v="0"/>
    <n v="0"/>
    <n v="0"/>
  </r>
  <r>
    <x v="132"/>
    <n v="0"/>
    <n v="1790093.8184563634"/>
    <n v="1690093.8184563634"/>
    <n v="1673192.8802717999"/>
    <n v="0"/>
    <x v="6"/>
    <n v="0"/>
    <n v="0"/>
    <n v="0"/>
  </r>
  <r>
    <x v="133"/>
    <n v="0"/>
    <n v="1673192.8802717999"/>
    <n v="1573192.8802717999"/>
    <n v="1557460.9514690819"/>
    <n v="0"/>
    <x v="0"/>
    <n v="0"/>
    <n v="0"/>
    <n v="0"/>
  </r>
  <r>
    <x v="134"/>
    <n v="0"/>
    <n v="1557460.9514690819"/>
    <n v="1457460.9514690819"/>
    <n v="1442886.341954391"/>
    <n v="0"/>
    <x v="1"/>
    <n v="0"/>
    <n v="0"/>
    <n v="0"/>
  </r>
  <r>
    <x v="135"/>
    <n v="0"/>
    <n v="1442886.341954391"/>
    <n v="1342886.341954391"/>
    <n v="1329457.478534847"/>
    <n v="0"/>
    <x v="2"/>
    <n v="1829457.478534847"/>
    <n v="500000"/>
    <n v="0"/>
  </r>
  <r>
    <x v="136"/>
    <n v="0"/>
    <n v="1829457.478534847"/>
    <n v="1729457.478534847"/>
    <n v="1712162.9037494985"/>
    <n v="0"/>
    <x v="3"/>
    <n v="0"/>
    <n v="0"/>
    <n v="0"/>
  </r>
  <r>
    <x v="137"/>
    <n v="1"/>
    <n v="1712162.9037494985"/>
    <n v="1712162.9037494985"/>
    <n v="1763527.7908619836"/>
    <n v="0"/>
    <x v="4"/>
    <n v="0"/>
    <n v="0"/>
    <n v="0"/>
  </r>
  <r>
    <x v="138"/>
    <n v="0"/>
    <n v="1763527.7908619836"/>
    <n v="1663527.7908619836"/>
    <n v="1646892.5129533636"/>
    <n v="0"/>
    <x v="5"/>
    <n v="0"/>
    <n v="0"/>
    <n v="0"/>
  </r>
  <r>
    <x v="139"/>
    <n v="0"/>
    <n v="1646892.5129533636"/>
    <n v="1546892.5129533636"/>
    <n v="1531423.5878238298"/>
    <n v="0"/>
    <x v="6"/>
    <n v="0"/>
    <n v="0"/>
    <n v="0"/>
  </r>
  <r>
    <x v="140"/>
    <n v="0"/>
    <n v="1531423.5878238298"/>
    <n v="1431423.5878238298"/>
    <n v="1417109.3519455916"/>
    <n v="0"/>
    <x v="0"/>
    <n v="0"/>
    <n v="0"/>
    <n v="0"/>
  </r>
  <r>
    <x v="141"/>
    <n v="0"/>
    <n v="1417109.3519455916"/>
    <n v="1317109.3519455916"/>
    <n v="1303938.2584261356"/>
    <n v="0"/>
    <x v="1"/>
    <n v="0"/>
    <n v="0"/>
    <n v="0"/>
  </r>
  <r>
    <x v="142"/>
    <n v="0"/>
    <n v="1303938.2584261356"/>
    <n v="1203938.2584261356"/>
    <n v="1191898.8758418742"/>
    <n v="0"/>
    <x v="2"/>
    <n v="1691898.8758418742"/>
    <n v="500000"/>
    <n v="0"/>
  </r>
  <r>
    <x v="143"/>
    <n v="0"/>
    <n v="1691898.8758418742"/>
    <n v="1591898.8758418742"/>
    <n v="1575979.8870834555"/>
    <n v="0"/>
    <x v="3"/>
    <n v="0"/>
    <n v="0"/>
    <n v="0"/>
  </r>
  <r>
    <x v="144"/>
    <n v="0"/>
    <n v="1575979.8870834555"/>
    <n v="1475979.8870834555"/>
    <n v="1461220.0882126209"/>
    <n v="0"/>
    <x v="4"/>
    <n v="0"/>
    <n v="0"/>
    <n v="0"/>
  </r>
  <r>
    <x v="145"/>
    <n v="1"/>
    <n v="1461220.0882126209"/>
    <n v="1461220.0882126209"/>
    <n v="1505056.6908589995"/>
    <n v="0"/>
    <x v="5"/>
    <n v="0"/>
    <n v="0"/>
    <n v="0"/>
  </r>
  <r>
    <x v="146"/>
    <n v="0"/>
    <n v="1505056.6908589995"/>
    <n v="1405056.6908589995"/>
    <n v="1391006.1239504095"/>
    <n v="0"/>
    <x v="6"/>
    <n v="0"/>
    <n v="0"/>
    <n v="0"/>
  </r>
  <r>
    <x v="147"/>
    <n v="1"/>
    <n v="1391006.1239504095"/>
    <n v="1391006.1239504095"/>
    <n v="1432736.3076689218"/>
    <n v="0"/>
    <x v="0"/>
    <n v="0"/>
    <n v="0"/>
    <n v="0"/>
  </r>
  <r>
    <x v="148"/>
    <n v="0"/>
    <n v="1432736.3076689218"/>
    <n v="1332736.3076689218"/>
    <n v="1319408.9445922326"/>
    <n v="0"/>
    <x v="1"/>
    <n v="0"/>
    <n v="0"/>
    <n v="0"/>
  </r>
  <r>
    <x v="149"/>
    <n v="0"/>
    <n v="1319408.9445922326"/>
    <n v="1219408.9445922326"/>
    <n v="1207214.8551463103"/>
    <n v="0"/>
    <x v="2"/>
    <n v="1707214.8551463103"/>
    <n v="500000"/>
    <n v="0"/>
  </r>
  <r>
    <x v="150"/>
    <n v="0"/>
    <n v="1707214.8551463103"/>
    <n v="1607214.8551463103"/>
    <n v="1591142.7065948471"/>
    <n v="0"/>
    <x v="3"/>
    <n v="0"/>
    <n v="0"/>
    <n v="0"/>
  </r>
  <r>
    <x v="151"/>
    <n v="1"/>
    <n v="1591142.7065948471"/>
    <n v="1591142.7065948471"/>
    <n v="1638876.9877926926"/>
    <n v="0"/>
    <x v="4"/>
    <n v="0"/>
    <n v="0"/>
    <n v="0"/>
  </r>
  <r>
    <x v="152"/>
    <n v="1"/>
    <n v="1638876.9877926926"/>
    <n v="1638876.9877926926"/>
    <n v="1688043.2974264733"/>
    <n v="0"/>
    <x v="5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E4963-1D3E-42D3-A58C-7DC2833D6E22}" name="Tabela przestawna3" cacheId="15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C10" firstHeaderRow="0" firstDataRow="1" firstDataCol="1" rowPageCount="2" colPageCount="1"/>
  <pivotFields count="11"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8">
        <item h="1" x="3"/>
        <item h="1" x="4"/>
        <item h="1" x="5"/>
        <item h="1" x="6"/>
        <item h="1" x="0"/>
        <item h="1" x="1"/>
        <item x="2"/>
        <item t="default"/>
      </items>
    </pivotField>
    <pivotField showAll="0"/>
    <pivotField dataField="1" showAll="0"/>
    <pivotField dataField="1" showAll="0"/>
    <pivotField axis="axisPage" multipleItemSelectionAllowed="1" showAll="0">
      <items count="15">
        <item h="1" sd="0" x="0"/>
        <item h="1" sd="0" x="1"/>
        <item h="1" sd="0" x="2"/>
        <item h="1" sd="0" x="3"/>
        <item h="1" sd="0" x="4"/>
        <item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0"/>
  </rowFields>
  <rowItems count="6">
    <i>
      <x v="124"/>
    </i>
    <i>
      <x v="131"/>
    </i>
    <i>
      <x v="138"/>
    </i>
    <i>
      <x v="145"/>
    </i>
    <i>
      <x v="152"/>
    </i>
    <i t="grand">
      <x/>
    </i>
  </rowItems>
  <colFields count="1">
    <field x="-2"/>
  </colFields>
  <colItems count="2">
    <i>
      <x/>
    </i>
    <i i="1">
      <x v="1"/>
    </i>
  </colItems>
  <pageFields count="2">
    <pageField fld="10" hier="-1"/>
    <pageField fld="6" hier="-1"/>
  </pageFields>
  <dataFields count="2">
    <dataField name="ile pobrano z wodociągów" fld="8" baseField="0" baseItem="124" numFmtId="1"/>
    <dataField name="ile odprowadzono do kanalizacji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zcz" connectionId="1" xr16:uid="{188F079D-C713-49EE-8BD6-DE37981855B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1C71-6137-4DDC-B262-D5D953CC3136}">
  <dimension ref="A1:C10"/>
  <sheetViews>
    <sheetView workbookViewId="0">
      <selection activeCell="A4" sqref="A4:C9"/>
    </sheetView>
  </sheetViews>
  <sheetFormatPr defaultRowHeight="15" x14ac:dyDescent="0.25"/>
  <cols>
    <col min="1" max="1" width="17.7109375" bestFit="1" customWidth="1"/>
    <col min="2" max="2" width="24.42578125" bestFit="1" customWidth="1"/>
    <col min="3" max="3" width="30" bestFit="1" customWidth="1"/>
  </cols>
  <sheetData>
    <row r="1" spans="1:3" x14ac:dyDescent="0.25">
      <c r="A1" s="6" t="s">
        <v>23</v>
      </c>
      <c r="B1" t="s">
        <v>17</v>
      </c>
    </row>
    <row r="2" spans="1:3" x14ac:dyDescent="0.25">
      <c r="A2" s="6" t="s">
        <v>6</v>
      </c>
      <c r="B2" s="8">
        <v>7</v>
      </c>
    </row>
    <row r="4" spans="1:3" x14ac:dyDescent="0.25">
      <c r="A4" s="6" t="s">
        <v>15</v>
      </c>
      <c r="B4" t="s">
        <v>25</v>
      </c>
      <c r="C4" t="s">
        <v>26</v>
      </c>
    </row>
    <row r="5" spans="1:3" x14ac:dyDescent="0.25">
      <c r="A5" s="7" t="s">
        <v>18</v>
      </c>
      <c r="B5" s="11">
        <v>176192.79999999981</v>
      </c>
      <c r="C5" s="9">
        <v>0</v>
      </c>
    </row>
    <row r="6" spans="1:3" x14ac:dyDescent="0.25">
      <c r="A6" s="7" t="s">
        <v>19</v>
      </c>
      <c r="B6" s="11">
        <v>0</v>
      </c>
      <c r="C6" s="9">
        <v>75000</v>
      </c>
    </row>
    <row r="7" spans="1:3" x14ac:dyDescent="0.25">
      <c r="A7" s="7" t="s">
        <v>20</v>
      </c>
      <c r="B7" s="11">
        <v>109537.68399999989</v>
      </c>
      <c r="C7" s="9">
        <v>0</v>
      </c>
    </row>
    <row r="8" spans="1:3" x14ac:dyDescent="0.25">
      <c r="A8" s="7" t="s">
        <v>21</v>
      </c>
      <c r="B8" s="11">
        <v>354117.88408839982</v>
      </c>
      <c r="C8" s="9">
        <v>0</v>
      </c>
    </row>
    <row r="9" spans="1:3" x14ac:dyDescent="0.25">
      <c r="A9" s="7" t="s">
        <v>22</v>
      </c>
      <c r="B9" s="11">
        <v>500000.00000000023</v>
      </c>
      <c r="C9" s="9">
        <v>0</v>
      </c>
    </row>
    <row r="10" spans="1:3" x14ac:dyDescent="0.25">
      <c r="A10" s="7" t="s">
        <v>16</v>
      </c>
      <c r="B10" s="11">
        <v>1139848.3680883998</v>
      </c>
      <c r="C10" s="9">
        <v>75000</v>
      </c>
    </row>
  </sheetData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4"/>
  <sheetViews>
    <sheetView tabSelected="1" topLeftCell="K1" workbookViewId="0">
      <selection activeCell="AA4" sqref="AA4:AD13"/>
    </sheetView>
  </sheetViews>
  <sheetFormatPr defaultRowHeight="15" x14ac:dyDescent="0.25"/>
  <cols>
    <col min="1" max="1" width="30.7109375" style="1" customWidth="1"/>
    <col min="2" max="2" width="6.85546875" style="1" bestFit="1" customWidth="1"/>
    <col min="3" max="3" width="16" style="1" customWidth="1"/>
    <col min="4" max="4" width="22.28515625" style="1" customWidth="1"/>
    <col min="5" max="5" width="27.7109375" style="1" customWidth="1"/>
    <col min="6" max="6" width="20.7109375" style="1" customWidth="1"/>
    <col min="7" max="7" width="16.5703125" style="1" customWidth="1"/>
    <col min="8" max="8" width="13.7109375" style="1" customWidth="1"/>
    <col min="9" max="9" width="23.42578125" style="1" customWidth="1"/>
    <col min="10" max="10" width="30.140625" style="1" customWidth="1"/>
    <col min="11" max="26" width="9.140625" style="1"/>
    <col min="27" max="27" width="18.7109375" style="1" customWidth="1"/>
    <col min="28" max="28" width="16.85546875" style="1" customWidth="1"/>
    <col min="29" max="29" width="31" style="1" customWidth="1"/>
    <col min="30" max="30" width="35.140625" style="1" customWidth="1"/>
    <col min="31" max="16384" width="9.140625" style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24</v>
      </c>
      <c r="AA1" s="3"/>
    </row>
    <row r="2" spans="1:30" x14ac:dyDescent="0.25">
      <c r="A2" s="2">
        <v>41760</v>
      </c>
      <c r="B2" s="1">
        <v>0</v>
      </c>
      <c r="C2" s="1">
        <v>2500000</v>
      </c>
      <c r="D2" s="1">
        <f>IF(B2=0,C2-(2*50000),C2)</f>
        <v>2400000</v>
      </c>
      <c r="E2" s="1">
        <f>IF(B2=0,D2*0.99,IF(D2*1.03&gt;2500000,2500000,D2*1.03))</f>
        <v>2376000</v>
      </c>
      <c r="F2" s="1">
        <f>IF(AND(D2*1.03&gt;2500000,B2=1),1,0)</f>
        <v>0</v>
      </c>
      <c r="G2" s="1">
        <f>WEEKDAY(A2)</f>
        <v>5</v>
      </c>
      <c r="H2" s="1">
        <f>IF(G2=7,IF(E2&gt;2000000,2500000,E2+500000),0)</f>
        <v>0</v>
      </c>
      <c r="I2" s="1">
        <f>IF(H2&gt;0,H2-E2,0)</f>
        <v>0</v>
      </c>
      <c r="J2" s="1">
        <f>IF(AND(D2*1.03&gt;2500000,B2=1),D2*1.03-2500000,0)</f>
        <v>0</v>
      </c>
      <c r="AA2" s="3"/>
    </row>
    <row r="3" spans="1:30" x14ac:dyDescent="0.25">
      <c r="A3" s="2">
        <v>41761</v>
      </c>
      <c r="B3" s="1">
        <v>1</v>
      </c>
      <c r="C3" s="1">
        <f>IF(H2=0,E2,H2)</f>
        <v>2376000</v>
      </c>
      <c r="D3" s="1">
        <f>IF(B3=0,C3-(2*50000),C3)</f>
        <v>2376000</v>
      </c>
      <c r="E3" s="1">
        <f>IF(B3=0,D3*0.99,IF(D3*1.03&gt;2500000,2500000,D3*1.03))</f>
        <v>2447280</v>
      </c>
      <c r="F3" s="1">
        <f t="shared" ref="F3:F66" si="0">IF(AND(D3*1.03&gt;2500000,B3=1),1,0)</f>
        <v>0</v>
      </c>
      <c r="G3" s="1">
        <f>WEEKDAY(A3)</f>
        <v>6</v>
      </c>
      <c r="H3" s="1">
        <f>IF(G3=7,IF(E3&gt;2000000,2500000,E3+500000),0)</f>
        <v>0</v>
      </c>
      <c r="I3" s="1">
        <f t="shared" ref="I3:I66" si="1">IF(H3&gt;0,H3-E3,0)</f>
        <v>0</v>
      </c>
      <c r="J3" s="1">
        <f t="shared" ref="J3:J66" si="2">IF(AND(D3*1.03&gt;2500000,B3=1),D3*1.03-2500000,0)</f>
        <v>0</v>
      </c>
      <c r="AA3" s="3"/>
    </row>
    <row r="4" spans="1:30" x14ac:dyDescent="0.25">
      <c r="A4" s="2">
        <v>41762</v>
      </c>
      <c r="B4" s="1">
        <v>0</v>
      </c>
      <c r="C4" s="1">
        <f t="shared" ref="C4:C67" si="3">IF(H3=0,E3,H3)</f>
        <v>2447280</v>
      </c>
      <c r="D4" s="1">
        <f t="shared" ref="D4:D67" si="4">IF(B4=0,C4-(2*50000),C4)</f>
        <v>2347280</v>
      </c>
      <c r="E4" s="1">
        <f t="shared" ref="E4:E67" si="5">IF(B4=0,D4*0.99,IF(D4*1.03&gt;2500000,2500000,D4*1.03))</f>
        <v>2323807.2000000002</v>
      </c>
      <c r="F4" s="1">
        <f t="shared" si="0"/>
        <v>0</v>
      </c>
      <c r="G4" s="1">
        <f t="shared" ref="G4:G67" si="6">WEEKDAY(A4)</f>
        <v>7</v>
      </c>
      <c r="H4" s="1">
        <f t="shared" ref="H4:H67" si="7">IF(G4=7,IF(E4&gt;2000000,2500000,E4+500000),0)</f>
        <v>2500000</v>
      </c>
      <c r="I4" s="1">
        <f t="shared" si="1"/>
        <v>176192.79999999981</v>
      </c>
      <c r="J4" s="1">
        <f t="shared" si="2"/>
        <v>0</v>
      </c>
      <c r="AA4" s="3" t="s">
        <v>8</v>
      </c>
      <c r="AB4" s="1">
        <f>SUM(F2:F154)</f>
        <v>13</v>
      </c>
    </row>
    <row r="5" spans="1:30" x14ac:dyDescent="0.25">
      <c r="A5" s="2">
        <v>41763</v>
      </c>
      <c r="B5" s="1">
        <v>0</v>
      </c>
      <c r="C5" s="1">
        <f t="shared" si="3"/>
        <v>2500000</v>
      </c>
      <c r="D5" s="1">
        <f t="shared" si="4"/>
        <v>2400000</v>
      </c>
      <c r="E5" s="1">
        <f t="shared" si="5"/>
        <v>2376000</v>
      </c>
      <c r="F5" s="1">
        <f t="shared" si="0"/>
        <v>0</v>
      </c>
      <c r="G5" s="1">
        <f t="shared" si="6"/>
        <v>1</v>
      </c>
      <c r="H5" s="1">
        <f t="shared" si="7"/>
        <v>0</v>
      </c>
      <c r="I5" s="1">
        <f t="shared" si="1"/>
        <v>0</v>
      </c>
      <c r="J5" s="1">
        <f t="shared" si="2"/>
        <v>0</v>
      </c>
      <c r="AA5" s="3" t="s">
        <v>10</v>
      </c>
      <c r="AB5" s="1">
        <f>ROUND(SUM(I2:I154),0)</f>
        <v>8289356</v>
      </c>
    </row>
    <row r="6" spans="1:30" x14ac:dyDescent="0.25">
      <c r="A6" s="2">
        <v>41764</v>
      </c>
      <c r="B6" s="1">
        <v>0</v>
      </c>
      <c r="C6" s="1">
        <f t="shared" si="3"/>
        <v>2376000</v>
      </c>
      <c r="D6" s="1">
        <f t="shared" si="4"/>
        <v>2276000</v>
      </c>
      <c r="E6" s="1">
        <f t="shared" si="5"/>
        <v>2253240</v>
      </c>
      <c r="F6" s="1">
        <f t="shared" si="0"/>
        <v>0</v>
      </c>
      <c r="G6" s="1">
        <f t="shared" si="6"/>
        <v>2</v>
      </c>
      <c r="H6" s="1">
        <f t="shared" si="7"/>
        <v>0</v>
      </c>
      <c r="I6" s="1">
        <f t="shared" si="1"/>
        <v>0</v>
      </c>
      <c r="J6" s="1">
        <f t="shared" si="2"/>
        <v>0</v>
      </c>
      <c r="AA6" s="3" t="s">
        <v>12</v>
      </c>
      <c r="AB6" s="1" t="s">
        <v>13</v>
      </c>
      <c r="AC6" s="1">
        <f>ROUND(MIN(C2:C154),0)</f>
        <v>1303938</v>
      </c>
    </row>
    <row r="7" spans="1:30" x14ac:dyDescent="0.25">
      <c r="A7" s="2">
        <v>41765</v>
      </c>
      <c r="B7" s="1">
        <v>1</v>
      </c>
      <c r="C7" s="1">
        <f t="shared" si="3"/>
        <v>2253240</v>
      </c>
      <c r="D7" s="1">
        <f t="shared" si="4"/>
        <v>2253240</v>
      </c>
      <c r="E7" s="1">
        <f t="shared" si="5"/>
        <v>2320837.2000000002</v>
      </c>
      <c r="F7" s="1">
        <f t="shared" si="0"/>
        <v>0</v>
      </c>
      <c r="G7" s="1">
        <f t="shared" si="6"/>
        <v>3</v>
      </c>
      <c r="H7" s="1">
        <f t="shared" si="7"/>
        <v>0</v>
      </c>
      <c r="I7" s="1">
        <f t="shared" si="1"/>
        <v>0</v>
      </c>
      <c r="J7" s="1">
        <f t="shared" si="2"/>
        <v>0</v>
      </c>
      <c r="AA7" s="3"/>
      <c r="AB7" s="1" t="s">
        <v>14</v>
      </c>
      <c r="AC7" s="2">
        <f>A144</f>
        <v>41902</v>
      </c>
    </row>
    <row r="8" spans="1:30" x14ac:dyDescent="0.25">
      <c r="A8" s="2">
        <v>41766</v>
      </c>
      <c r="B8" s="1">
        <v>1</v>
      </c>
      <c r="C8" s="1">
        <f t="shared" si="3"/>
        <v>2320837.2000000002</v>
      </c>
      <c r="D8" s="1">
        <f t="shared" si="4"/>
        <v>2320837.2000000002</v>
      </c>
      <c r="E8" s="1">
        <f t="shared" si="5"/>
        <v>2390462.3160000001</v>
      </c>
      <c r="F8" s="1">
        <f t="shared" si="0"/>
        <v>0</v>
      </c>
      <c r="G8" s="1">
        <f t="shared" si="6"/>
        <v>4</v>
      </c>
      <c r="H8" s="1">
        <f t="shared" si="7"/>
        <v>0</v>
      </c>
      <c r="I8" s="1">
        <f t="shared" si="1"/>
        <v>0</v>
      </c>
      <c r="J8" s="1">
        <f t="shared" si="2"/>
        <v>0</v>
      </c>
      <c r="AA8" s="3" t="s">
        <v>27</v>
      </c>
      <c r="AB8" s="10" t="s">
        <v>0</v>
      </c>
      <c r="AC8" s="10" t="s">
        <v>25</v>
      </c>
      <c r="AD8" s="10" t="s">
        <v>26</v>
      </c>
    </row>
    <row r="9" spans="1:30" x14ac:dyDescent="0.25">
      <c r="A9" s="2">
        <v>41767</v>
      </c>
      <c r="B9" s="1">
        <v>1</v>
      </c>
      <c r="C9" s="1">
        <f t="shared" si="3"/>
        <v>2390462.3160000001</v>
      </c>
      <c r="D9" s="1">
        <f t="shared" si="4"/>
        <v>2390462.3160000001</v>
      </c>
      <c r="E9" s="1">
        <f t="shared" si="5"/>
        <v>2462176.18548</v>
      </c>
      <c r="F9" s="1">
        <f t="shared" si="0"/>
        <v>0</v>
      </c>
      <c r="G9" s="1">
        <f t="shared" si="6"/>
        <v>5</v>
      </c>
      <c r="H9" s="1">
        <f t="shared" si="7"/>
        <v>0</v>
      </c>
      <c r="I9" s="1">
        <f t="shared" si="1"/>
        <v>0</v>
      </c>
      <c r="J9" s="1">
        <f t="shared" si="2"/>
        <v>0</v>
      </c>
      <c r="AA9" s="3"/>
      <c r="AB9" s="7" t="s">
        <v>18</v>
      </c>
      <c r="AC9" s="11">
        <v>176192.79999999981</v>
      </c>
      <c r="AD9" s="9">
        <v>0</v>
      </c>
    </row>
    <row r="10" spans="1:30" x14ac:dyDescent="0.25">
      <c r="A10" s="2">
        <v>41768</v>
      </c>
      <c r="B10" s="1">
        <v>1</v>
      </c>
      <c r="C10" s="1">
        <f t="shared" si="3"/>
        <v>2462176.18548</v>
      </c>
      <c r="D10" s="1">
        <f t="shared" si="4"/>
        <v>2462176.18548</v>
      </c>
      <c r="E10" s="1">
        <f t="shared" si="5"/>
        <v>2500000</v>
      </c>
      <c r="F10" s="1">
        <f t="shared" si="0"/>
        <v>1</v>
      </c>
      <c r="G10" s="1">
        <f t="shared" si="6"/>
        <v>6</v>
      </c>
      <c r="H10" s="1">
        <f t="shared" si="7"/>
        <v>0</v>
      </c>
      <c r="I10" s="1">
        <f t="shared" si="1"/>
        <v>0</v>
      </c>
      <c r="J10" s="1">
        <f t="shared" si="2"/>
        <v>36041.471044400241</v>
      </c>
      <c r="AA10" s="3"/>
      <c r="AB10" s="7" t="s">
        <v>19</v>
      </c>
      <c r="AC10" s="11">
        <v>0</v>
      </c>
      <c r="AD10" s="9">
        <v>75000</v>
      </c>
    </row>
    <row r="11" spans="1:30" x14ac:dyDescent="0.25">
      <c r="A11" s="2">
        <v>41769</v>
      </c>
      <c r="B11" s="1">
        <v>1</v>
      </c>
      <c r="C11" s="1">
        <f t="shared" si="3"/>
        <v>2500000</v>
      </c>
      <c r="D11" s="1">
        <f t="shared" si="4"/>
        <v>2500000</v>
      </c>
      <c r="E11" s="1">
        <f t="shared" si="5"/>
        <v>2500000</v>
      </c>
      <c r="F11" s="1">
        <f t="shared" si="0"/>
        <v>1</v>
      </c>
      <c r="G11" s="1">
        <f t="shared" si="6"/>
        <v>7</v>
      </c>
      <c r="H11" s="1">
        <f t="shared" si="7"/>
        <v>2500000</v>
      </c>
      <c r="I11" s="1">
        <f t="shared" si="1"/>
        <v>0</v>
      </c>
      <c r="J11" s="1">
        <f t="shared" si="2"/>
        <v>75000</v>
      </c>
      <c r="AA11" s="3"/>
      <c r="AB11" s="7" t="s">
        <v>20</v>
      </c>
      <c r="AC11" s="11">
        <v>109537.68399999989</v>
      </c>
      <c r="AD11" s="9">
        <v>0</v>
      </c>
    </row>
    <row r="12" spans="1:30" x14ac:dyDescent="0.25">
      <c r="A12" s="2">
        <v>41770</v>
      </c>
      <c r="B12" s="1">
        <v>1</v>
      </c>
      <c r="C12" s="1">
        <f t="shared" si="3"/>
        <v>2500000</v>
      </c>
      <c r="D12" s="1">
        <f t="shared" si="4"/>
        <v>2500000</v>
      </c>
      <c r="E12" s="1">
        <f t="shared" si="5"/>
        <v>2500000</v>
      </c>
      <c r="F12" s="1">
        <f t="shared" si="0"/>
        <v>1</v>
      </c>
      <c r="G12" s="1">
        <f t="shared" si="6"/>
        <v>1</v>
      </c>
      <c r="H12" s="1">
        <f t="shared" si="7"/>
        <v>0</v>
      </c>
      <c r="I12" s="1">
        <f t="shared" si="1"/>
        <v>0</v>
      </c>
      <c r="J12" s="1">
        <f t="shared" si="2"/>
        <v>75000</v>
      </c>
      <c r="AA12" s="3"/>
      <c r="AB12" s="7" t="s">
        <v>21</v>
      </c>
      <c r="AC12" s="11">
        <v>354117.88408839982</v>
      </c>
      <c r="AD12" s="9">
        <v>0</v>
      </c>
    </row>
    <row r="13" spans="1:30" x14ac:dyDescent="0.25">
      <c r="A13" s="2">
        <v>41771</v>
      </c>
      <c r="B13" s="1">
        <v>1</v>
      </c>
      <c r="C13" s="1">
        <f t="shared" si="3"/>
        <v>2500000</v>
      </c>
      <c r="D13" s="1">
        <f t="shared" si="4"/>
        <v>2500000</v>
      </c>
      <c r="E13" s="1">
        <f t="shared" si="5"/>
        <v>2500000</v>
      </c>
      <c r="F13" s="1">
        <f t="shared" si="0"/>
        <v>1</v>
      </c>
      <c r="G13" s="1">
        <f t="shared" si="6"/>
        <v>2</v>
      </c>
      <c r="H13" s="1">
        <f t="shared" si="7"/>
        <v>0</v>
      </c>
      <c r="I13" s="1">
        <f t="shared" si="1"/>
        <v>0</v>
      </c>
      <c r="J13" s="1">
        <f t="shared" si="2"/>
        <v>75000</v>
      </c>
      <c r="AA13" s="3"/>
      <c r="AB13" s="7" t="s">
        <v>22</v>
      </c>
      <c r="AC13" s="11">
        <v>500000.00000000023</v>
      </c>
      <c r="AD13" s="9">
        <v>0</v>
      </c>
    </row>
    <row r="14" spans="1:30" x14ac:dyDescent="0.25">
      <c r="A14" s="2">
        <v>41772</v>
      </c>
      <c r="B14" s="1">
        <v>1</v>
      </c>
      <c r="C14" s="1">
        <f t="shared" si="3"/>
        <v>2500000</v>
      </c>
      <c r="D14" s="1">
        <f t="shared" si="4"/>
        <v>2500000</v>
      </c>
      <c r="E14" s="1">
        <f t="shared" si="5"/>
        <v>2500000</v>
      </c>
      <c r="F14" s="1">
        <f t="shared" si="0"/>
        <v>1</v>
      </c>
      <c r="G14" s="1">
        <f t="shared" si="6"/>
        <v>3</v>
      </c>
      <c r="H14" s="1">
        <f t="shared" si="7"/>
        <v>0</v>
      </c>
      <c r="I14" s="1">
        <f t="shared" si="1"/>
        <v>0</v>
      </c>
      <c r="J14" s="1">
        <f t="shared" si="2"/>
        <v>75000</v>
      </c>
      <c r="AA14" s="3"/>
    </row>
    <row r="15" spans="1:30" x14ac:dyDescent="0.25">
      <c r="A15" s="2">
        <v>41773</v>
      </c>
      <c r="B15" s="1">
        <v>0</v>
      </c>
      <c r="C15" s="1">
        <f t="shared" si="3"/>
        <v>2500000</v>
      </c>
      <c r="D15" s="1">
        <f t="shared" si="4"/>
        <v>2400000</v>
      </c>
      <c r="E15" s="1">
        <f t="shared" si="5"/>
        <v>2376000</v>
      </c>
      <c r="F15" s="1">
        <f t="shared" si="0"/>
        <v>0</v>
      </c>
      <c r="G15" s="1">
        <f t="shared" si="6"/>
        <v>4</v>
      </c>
      <c r="H15" s="1">
        <f t="shared" si="7"/>
        <v>0</v>
      </c>
      <c r="I15" s="1">
        <f t="shared" si="1"/>
        <v>0</v>
      </c>
      <c r="J15" s="1">
        <f t="shared" si="2"/>
        <v>0</v>
      </c>
      <c r="AA15" s="3"/>
    </row>
    <row r="16" spans="1:30" x14ac:dyDescent="0.25">
      <c r="A16" s="2">
        <v>41774</v>
      </c>
      <c r="B16" s="1">
        <v>0</v>
      </c>
      <c r="C16" s="1">
        <f t="shared" si="3"/>
        <v>2376000</v>
      </c>
      <c r="D16" s="1">
        <f t="shared" si="4"/>
        <v>2276000</v>
      </c>
      <c r="E16" s="1">
        <f t="shared" si="5"/>
        <v>2253240</v>
      </c>
      <c r="F16" s="1">
        <f t="shared" si="0"/>
        <v>0</v>
      </c>
      <c r="G16" s="1">
        <f t="shared" si="6"/>
        <v>5</v>
      </c>
      <c r="H16" s="1">
        <f t="shared" si="7"/>
        <v>0</v>
      </c>
      <c r="I16" s="1">
        <f t="shared" si="1"/>
        <v>0</v>
      </c>
      <c r="J16" s="1">
        <f t="shared" si="2"/>
        <v>0</v>
      </c>
      <c r="AA16" s="3"/>
    </row>
    <row r="17" spans="1:27" x14ac:dyDescent="0.25">
      <c r="A17" s="2">
        <v>41775</v>
      </c>
      <c r="B17" s="1">
        <v>1</v>
      </c>
      <c r="C17" s="1">
        <f t="shared" si="3"/>
        <v>2253240</v>
      </c>
      <c r="D17" s="1">
        <f t="shared" si="4"/>
        <v>2253240</v>
      </c>
      <c r="E17" s="1">
        <f t="shared" si="5"/>
        <v>2320837.2000000002</v>
      </c>
      <c r="F17" s="1">
        <f t="shared" si="0"/>
        <v>0</v>
      </c>
      <c r="G17" s="1">
        <f t="shared" si="6"/>
        <v>6</v>
      </c>
      <c r="H17" s="1">
        <f t="shared" si="7"/>
        <v>0</v>
      </c>
      <c r="I17" s="1">
        <f t="shared" si="1"/>
        <v>0</v>
      </c>
      <c r="J17" s="1">
        <f t="shared" si="2"/>
        <v>0</v>
      </c>
      <c r="AA17" s="3"/>
    </row>
    <row r="18" spans="1:27" x14ac:dyDescent="0.25">
      <c r="A18" s="2">
        <v>41776</v>
      </c>
      <c r="B18" s="1">
        <v>1</v>
      </c>
      <c r="C18" s="1">
        <f t="shared" si="3"/>
        <v>2320837.2000000002</v>
      </c>
      <c r="D18" s="1">
        <f t="shared" si="4"/>
        <v>2320837.2000000002</v>
      </c>
      <c r="E18" s="1">
        <f t="shared" si="5"/>
        <v>2390462.3160000001</v>
      </c>
      <c r="F18" s="1">
        <f t="shared" si="0"/>
        <v>0</v>
      </c>
      <c r="G18" s="1">
        <f t="shared" si="6"/>
        <v>7</v>
      </c>
      <c r="H18" s="1">
        <f t="shared" si="7"/>
        <v>2500000</v>
      </c>
      <c r="I18" s="1">
        <f t="shared" si="1"/>
        <v>109537.68399999989</v>
      </c>
      <c r="J18" s="1">
        <f t="shared" si="2"/>
        <v>0</v>
      </c>
      <c r="AA18" s="3"/>
    </row>
    <row r="19" spans="1:27" x14ac:dyDescent="0.25">
      <c r="A19" s="2">
        <v>41777</v>
      </c>
      <c r="B19" s="1">
        <v>1</v>
      </c>
      <c r="C19" s="1">
        <f t="shared" si="3"/>
        <v>2500000</v>
      </c>
      <c r="D19" s="1">
        <f t="shared" si="4"/>
        <v>2500000</v>
      </c>
      <c r="E19" s="1">
        <f t="shared" si="5"/>
        <v>2500000</v>
      </c>
      <c r="F19" s="1">
        <f t="shared" si="0"/>
        <v>1</v>
      </c>
      <c r="G19" s="1">
        <f t="shared" si="6"/>
        <v>1</v>
      </c>
      <c r="H19" s="1">
        <f t="shared" si="7"/>
        <v>0</v>
      </c>
      <c r="I19" s="1">
        <f t="shared" si="1"/>
        <v>0</v>
      </c>
      <c r="J19" s="1">
        <f t="shared" si="2"/>
        <v>75000</v>
      </c>
      <c r="AA19" s="3"/>
    </row>
    <row r="20" spans="1:27" x14ac:dyDescent="0.25">
      <c r="A20" s="2">
        <v>41778</v>
      </c>
      <c r="B20" s="1">
        <v>0</v>
      </c>
      <c r="C20" s="1">
        <f t="shared" si="3"/>
        <v>2500000</v>
      </c>
      <c r="D20" s="1">
        <f t="shared" si="4"/>
        <v>2400000</v>
      </c>
      <c r="E20" s="1">
        <f t="shared" si="5"/>
        <v>2376000</v>
      </c>
      <c r="F20" s="1">
        <f t="shared" si="0"/>
        <v>0</v>
      </c>
      <c r="G20" s="1">
        <f t="shared" si="6"/>
        <v>2</v>
      </c>
      <c r="H20" s="1">
        <f t="shared" si="7"/>
        <v>0</v>
      </c>
      <c r="I20" s="1">
        <f t="shared" si="1"/>
        <v>0</v>
      </c>
      <c r="J20" s="1">
        <f t="shared" si="2"/>
        <v>0</v>
      </c>
      <c r="AA20" s="3"/>
    </row>
    <row r="21" spans="1:27" x14ac:dyDescent="0.25">
      <c r="A21" s="2">
        <v>41779</v>
      </c>
      <c r="B21" s="1">
        <v>0</v>
      </c>
      <c r="C21" s="1">
        <f t="shared" si="3"/>
        <v>2376000</v>
      </c>
      <c r="D21" s="1">
        <f t="shared" si="4"/>
        <v>2276000</v>
      </c>
      <c r="E21" s="1">
        <f t="shared" si="5"/>
        <v>2253240</v>
      </c>
      <c r="F21" s="1">
        <f t="shared" si="0"/>
        <v>0</v>
      </c>
      <c r="G21" s="1">
        <f t="shared" si="6"/>
        <v>3</v>
      </c>
      <c r="H21" s="1">
        <f t="shared" si="7"/>
        <v>0</v>
      </c>
      <c r="I21" s="1">
        <f t="shared" si="1"/>
        <v>0</v>
      </c>
      <c r="J21" s="1">
        <f t="shared" si="2"/>
        <v>0</v>
      </c>
      <c r="AA21" s="3"/>
    </row>
    <row r="22" spans="1:27" x14ac:dyDescent="0.25">
      <c r="A22" s="2">
        <v>41780</v>
      </c>
      <c r="B22" s="1">
        <v>1</v>
      </c>
      <c r="C22" s="1">
        <f t="shared" si="3"/>
        <v>2253240</v>
      </c>
      <c r="D22" s="1">
        <f t="shared" si="4"/>
        <v>2253240</v>
      </c>
      <c r="E22" s="1">
        <f t="shared" si="5"/>
        <v>2320837.2000000002</v>
      </c>
      <c r="F22" s="1">
        <f t="shared" si="0"/>
        <v>0</v>
      </c>
      <c r="G22" s="1">
        <f t="shared" si="6"/>
        <v>4</v>
      </c>
      <c r="H22" s="1">
        <f t="shared" si="7"/>
        <v>0</v>
      </c>
      <c r="I22" s="1">
        <f t="shared" si="1"/>
        <v>0</v>
      </c>
      <c r="J22" s="1">
        <f t="shared" si="2"/>
        <v>0</v>
      </c>
      <c r="AA22" s="3"/>
    </row>
    <row r="23" spans="1:27" x14ac:dyDescent="0.25">
      <c r="A23" s="2">
        <v>41781</v>
      </c>
      <c r="B23" s="1">
        <v>1</v>
      </c>
      <c r="C23" s="1">
        <f t="shared" si="3"/>
        <v>2320837.2000000002</v>
      </c>
      <c r="D23" s="1">
        <f t="shared" si="4"/>
        <v>2320837.2000000002</v>
      </c>
      <c r="E23" s="1">
        <f t="shared" si="5"/>
        <v>2390462.3160000001</v>
      </c>
      <c r="F23" s="1">
        <f t="shared" si="0"/>
        <v>0</v>
      </c>
      <c r="G23" s="1">
        <f t="shared" si="6"/>
        <v>5</v>
      </c>
      <c r="H23" s="1">
        <f t="shared" si="7"/>
        <v>0</v>
      </c>
      <c r="I23" s="1">
        <f t="shared" si="1"/>
        <v>0</v>
      </c>
      <c r="J23" s="1">
        <f t="shared" si="2"/>
        <v>0</v>
      </c>
      <c r="AA23" s="3"/>
    </row>
    <row r="24" spans="1:27" x14ac:dyDescent="0.25">
      <c r="A24" s="2">
        <v>41782</v>
      </c>
      <c r="B24" s="1">
        <v>0</v>
      </c>
      <c r="C24" s="1">
        <f t="shared" si="3"/>
        <v>2390462.3160000001</v>
      </c>
      <c r="D24" s="1">
        <f t="shared" si="4"/>
        <v>2290462.3160000001</v>
      </c>
      <c r="E24" s="1">
        <f t="shared" si="5"/>
        <v>2267557.6928400001</v>
      </c>
      <c r="F24" s="1">
        <f t="shared" si="0"/>
        <v>0</v>
      </c>
      <c r="G24" s="1">
        <f t="shared" si="6"/>
        <v>6</v>
      </c>
      <c r="H24" s="1">
        <f t="shared" si="7"/>
        <v>0</v>
      </c>
      <c r="I24" s="1">
        <f t="shared" si="1"/>
        <v>0</v>
      </c>
      <c r="J24" s="1">
        <f t="shared" si="2"/>
        <v>0</v>
      </c>
      <c r="AA24" s="3"/>
    </row>
    <row r="25" spans="1:27" x14ac:dyDescent="0.25">
      <c r="A25" s="2">
        <v>41783</v>
      </c>
      <c r="B25" s="1">
        <v>0</v>
      </c>
      <c r="C25" s="1">
        <f t="shared" si="3"/>
        <v>2267557.6928400001</v>
      </c>
      <c r="D25" s="1">
        <f t="shared" si="4"/>
        <v>2167557.6928400001</v>
      </c>
      <c r="E25" s="1">
        <f t="shared" si="5"/>
        <v>2145882.1159116002</v>
      </c>
      <c r="F25" s="1">
        <f t="shared" si="0"/>
        <v>0</v>
      </c>
      <c r="G25" s="1">
        <f t="shared" si="6"/>
        <v>7</v>
      </c>
      <c r="H25" s="1">
        <f t="shared" si="7"/>
        <v>2500000</v>
      </c>
      <c r="I25" s="1">
        <f t="shared" si="1"/>
        <v>354117.88408839982</v>
      </c>
      <c r="J25" s="1">
        <f t="shared" si="2"/>
        <v>0</v>
      </c>
      <c r="AA25" s="3"/>
    </row>
    <row r="26" spans="1:27" x14ac:dyDescent="0.25">
      <c r="A26" s="2">
        <v>41784</v>
      </c>
      <c r="B26" s="1">
        <v>0</v>
      </c>
      <c r="C26" s="1">
        <f t="shared" si="3"/>
        <v>2500000</v>
      </c>
      <c r="D26" s="1">
        <f t="shared" si="4"/>
        <v>2400000</v>
      </c>
      <c r="E26" s="1">
        <f t="shared" si="5"/>
        <v>2376000</v>
      </c>
      <c r="F26" s="1">
        <f t="shared" si="0"/>
        <v>0</v>
      </c>
      <c r="G26" s="1">
        <f t="shared" si="6"/>
        <v>1</v>
      </c>
      <c r="H26" s="1">
        <f t="shared" si="7"/>
        <v>0</v>
      </c>
      <c r="I26" s="1">
        <f t="shared" si="1"/>
        <v>0</v>
      </c>
      <c r="J26" s="1">
        <f t="shared" si="2"/>
        <v>0</v>
      </c>
      <c r="AA26" s="3"/>
    </row>
    <row r="27" spans="1:27" x14ac:dyDescent="0.25">
      <c r="A27" s="2">
        <v>41785</v>
      </c>
      <c r="B27" s="1">
        <v>0</v>
      </c>
      <c r="C27" s="1">
        <f t="shared" si="3"/>
        <v>2376000</v>
      </c>
      <c r="D27" s="1">
        <f t="shared" si="4"/>
        <v>2276000</v>
      </c>
      <c r="E27" s="1">
        <f t="shared" si="5"/>
        <v>2253240</v>
      </c>
      <c r="F27" s="1">
        <f t="shared" si="0"/>
        <v>0</v>
      </c>
      <c r="G27" s="1">
        <f t="shared" si="6"/>
        <v>2</v>
      </c>
      <c r="H27" s="1">
        <f t="shared" si="7"/>
        <v>0</v>
      </c>
      <c r="I27" s="1">
        <f t="shared" si="1"/>
        <v>0</v>
      </c>
      <c r="J27" s="1">
        <f t="shared" si="2"/>
        <v>0</v>
      </c>
      <c r="AA27" s="3"/>
    </row>
    <row r="28" spans="1:27" x14ac:dyDescent="0.25">
      <c r="A28" s="2">
        <v>41786</v>
      </c>
      <c r="B28" s="1">
        <v>0</v>
      </c>
      <c r="C28" s="1">
        <f t="shared" si="3"/>
        <v>2253240</v>
      </c>
      <c r="D28" s="1">
        <f t="shared" si="4"/>
        <v>2153240</v>
      </c>
      <c r="E28" s="1">
        <f t="shared" si="5"/>
        <v>2131707.6</v>
      </c>
      <c r="F28" s="1">
        <f t="shared" si="0"/>
        <v>0</v>
      </c>
      <c r="G28" s="1">
        <f t="shared" si="6"/>
        <v>3</v>
      </c>
      <c r="H28" s="1">
        <f t="shared" si="7"/>
        <v>0</v>
      </c>
      <c r="I28" s="1">
        <f t="shared" si="1"/>
        <v>0</v>
      </c>
      <c r="J28" s="1">
        <f t="shared" si="2"/>
        <v>0</v>
      </c>
      <c r="AA28" s="3"/>
    </row>
    <row r="29" spans="1:27" x14ac:dyDescent="0.25">
      <c r="A29" s="2">
        <v>41787</v>
      </c>
      <c r="B29" s="1">
        <v>1</v>
      </c>
      <c r="C29" s="1">
        <f t="shared" si="3"/>
        <v>2131707.6</v>
      </c>
      <c r="D29" s="1">
        <f t="shared" si="4"/>
        <v>2131707.6</v>
      </c>
      <c r="E29" s="1">
        <f t="shared" si="5"/>
        <v>2195658.8280000002</v>
      </c>
      <c r="F29" s="1">
        <f t="shared" si="0"/>
        <v>0</v>
      </c>
      <c r="G29" s="1">
        <f t="shared" si="6"/>
        <v>4</v>
      </c>
      <c r="H29" s="1">
        <f t="shared" si="7"/>
        <v>0</v>
      </c>
      <c r="I29" s="1">
        <f t="shared" si="1"/>
        <v>0</v>
      </c>
      <c r="J29" s="1">
        <f t="shared" si="2"/>
        <v>0</v>
      </c>
      <c r="AA29" s="3"/>
    </row>
    <row r="30" spans="1:27" x14ac:dyDescent="0.25">
      <c r="A30" s="2">
        <v>41788</v>
      </c>
      <c r="B30" s="1">
        <v>0</v>
      </c>
      <c r="C30" s="1">
        <f t="shared" si="3"/>
        <v>2195658.8280000002</v>
      </c>
      <c r="D30" s="1">
        <f t="shared" si="4"/>
        <v>2095658.8280000002</v>
      </c>
      <c r="E30" s="1">
        <f t="shared" si="5"/>
        <v>2074702.2397200002</v>
      </c>
      <c r="F30" s="1">
        <f t="shared" si="0"/>
        <v>0</v>
      </c>
      <c r="G30" s="1">
        <f t="shared" si="6"/>
        <v>5</v>
      </c>
      <c r="H30" s="1">
        <f t="shared" si="7"/>
        <v>0</v>
      </c>
      <c r="I30" s="1">
        <f t="shared" si="1"/>
        <v>0</v>
      </c>
      <c r="J30" s="1">
        <f t="shared" si="2"/>
        <v>0</v>
      </c>
      <c r="AA30" s="3"/>
    </row>
    <row r="31" spans="1:27" x14ac:dyDescent="0.25">
      <c r="A31" s="2">
        <v>41789</v>
      </c>
      <c r="B31" s="1">
        <v>0</v>
      </c>
      <c r="C31" s="1">
        <f t="shared" si="3"/>
        <v>2074702.2397200002</v>
      </c>
      <c r="D31" s="1">
        <f t="shared" si="4"/>
        <v>1974702.2397200002</v>
      </c>
      <c r="E31" s="1">
        <f t="shared" si="5"/>
        <v>1954955.2173228001</v>
      </c>
      <c r="F31" s="1">
        <f t="shared" si="0"/>
        <v>0</v>
      </c>
      <c r="G31" s="1">
        <f t="shared" si="6"/>
        <v>6</v>
      </c>
      <c r="H31" s="1">
        <f t="shared" si="7"/>
        <v>0</v>
      </c>
      <c r="I31" s="1">
        <f t="shared" si="1"/>
        <v>0</v>
      </c>
      <c r="J31" s="1">
        <f t="shared" si="2"/>
        <v>0</v>
      </c>
      <c r="AA31" s="3"/>
    </row>
    <row r="32" spans="1:27" x14ac:dyDescent="0.25">
      <c r="A32" s="2">
        <v>41790</v>
      </c>
      <c r="B32" s="1">
        <v>0</v>
      </c>
      <c r="C32" s="1">
        <f t="shared" si="3"/>
        <v>1954955.2173228001</v>
      </c>
      <c r="D32" s="1">
        <f t="shared" si="4"/>
        <v>1854955.2173228001</v>
      </c>
      <c r="E32" s="1">
        <f t="shared" si="5"/>
        <v>1836405.6651495721</v>
      </c>
      <c r="F32" s="1">
        <f t="shared" si="0"/>
        <v>0</v>
      </c>
      <c r="G32" s="1">
        <f t="shared" si="6"/>
        <v>7</v>
      </c>
      <c r="H32" s="1">
        <f t="shared" si="7"/>
        <v>2336405.6651495723</v>
      </c>
      <c r="I32" s="1">
        <f t="shared" si="1"/>
        <v>500000.00000000023</v>
      </c>
      <c r="J32" s="1">
        <f t="shared" si="2"/>
        <v>0</v>
      </c>
      <c r="AA32" s="3"/>
    </row>
    <row r="33" spans="1:27" x14ac:dyDescent="0.25">
      <c r="A33" s="2">
        <v>41791</v>
      </c>
      <c r="B33" s="1">
        <v>0</v>
      </c>
      <c r="C33" s="1">
        <f t="shared" si="3"/>
        <v>2336405.6651495723</v>
      </c>
      <c r="D33" s="1">
        <f t="shared" si="4"/>
        <v>2236405.6651495723</v>
      </c>
      <c r="E33" s="1">
        <f t="shared" si="5"/>
        <v>2214041.6084980764</v>
      </c>
      <c r="F33" s="1">
        <f t="shared" si="0"/>
        <v>0</v>
      </c>
      <c r="G33" s="1">
        <f t="shared" si="6"/>
        <v>1</v>
      </c>
      <c r="H33" s="1">
        <f t="shared" si="7"/>
        <v>0</v>
      </c>
      <c r="I33" s="1">
        <f t="shared" si="1"/>
        <v>0</v>
      </c>
      <c r="J33" s="1">
        <f t="shared" si="2"/>
        <v>0</v>
      </c>
      <c r="AA33" s="3"/>
    </row>
    <row r="34" spans="1:27" x14ac:dyDescent="0.25">
      <c r="A34" s="2">
        <v>41792</v>
      </c>
      <c r="B34" s="1">
        <v>0</v>
      </c>
      <c r="C34" s="1">
        <f t="shared" si="3"/>
        <v>2214041.6084980764</v>
      </c>
      <c r="D34" s="1">
        <f t="shared" si="4"/>
        <v>2114041.6084980764</v>
      </c>
      <c r="E34" s="1">
        <f t="shared" si="5"/>
        <v>2092901.1924130956</v>
      </c>
      <c r="F34" s="1">
        <f t="shared" si="0"/>
        <v>0</v>
      </c>
      <c r="G34" s="1">
        <f t="shared" si="6"/>
        <v>2</v>
      </c>
      <c r="H34" s="1">
        <f t="shared" si="7"/>
        <v>0</v>
      </c>
      <c r="I34" s="1">
        <f t="shared" si="1"/>
        <v>0</v>
      </c>
      <c r="J34" s="1">
        <f t="shared" si="2"/>
        <v>0</v>
      </c>
      <c r="AA34" s="3"/>
    </row>
    <row r="35" spans="1:27" x14ac:dyDescent="0.25">
      <c r="A35" s="2">
        <v>41793</v>
      </c>
      <c r="B35" s="1">
        <v>0</v>
      </c>
      <c r="C35" s="1">
        <f t="shared" si="3"/>
        <v>2092901.1924130956</v>
      </c>
      <c r="D35" s="1">
        <f t="shared" si="4"/>
        <v>1992901.1924130956</v>
      </c>
      <c r="E35" s="1">
        <f t="shared" si="5"/>
        <v>1972972.1804889645</v>
      </c>
      <c r="F35" s="1">
        <f t="shared" si="0"/>
        <v>0</v>
      </c>
      <c r="G35" s="1">
        <f t="shared" si="6"/>
        <v>3</v>
      </c>
      <c r="H35" s="1">
        <f t="shared" si="7"/>
        <v>0</v>
      </c>
      <c r="I35" s="1">
        <f t="shared" si="1"/>
        <v>0</v>
      </c>
      <c r="J35" s="1">
        <f t="shared" si="2"/>
        <v>0</v>
      </c>
      <c r="AA35" s="3"/>
    </row>
    <row r="36" spans="1:27" x14ac:dyDescent="0.25">
      <c r="A36" s="2">
        <v>41794</v>
      </c>
      <c r="B36" s="1">
        <v>1</v>
      </c>
      <c r="C36" s="1">
        <f t="shared" si="3"/>
        <v>1972972.1804889645</v>
      </c>
      <c r="D36" s="1">
        <f t="shared" si="4"/>
        <v>1972972.1804889645</v>
      </c>
      <c r="E36" s="1">
        <f t="shared" si="5"/>
        <v>2032161.3459036336</v>
      </c>
      <c r="F36" s="1">
        <f t="shared" si="0"/>
        <v>0</v>
      </c>
      <c r="G36" s="1">
        <f t="shared" si="6"/>
        <v>4</v>
      </c>
      <c r="H36" s="1">
        <f t="shared" si="7"/>
        <v>0</v>
      </c>
      <c r="I36" s="1">
        <f t="shared" si="1"/>
        <v>0</v>
      </c>
      <c r="J36" s="1">
        <f t="shared" si="2"/>
        <v>0</v>
      </c>
      <c r="AA36" s="3"/>
    </row>
    <row r="37" spans="1:27" x14ac:dyDescent="0.25">
      <c r="A37" s="2">
        <v>41795</v>
      </c>
      <c r="B37" s="1">
        <v>1</v>
      </c>
      <c r="C37" s="1">
        <f t="shared" si="3"/>
        <v>2032161.3459036336</v>
      </c>
      <c r="D37" s="1">
        <f t="shared" si="4"/>
        <v>2032161.3459036336</v>
      </c>
      <c r="E37" s="1">
        <f t="shared" si="5"/>
        <v>2093126.1862807428</v>
      </c>
      <c r="F37" s="1">
        <f t="shared" si="0"/>
        <v>0</v>
      </c>
      <c r="G37" s="1">
        <f t="shared" si="6"/>
        <v>5</v>
      </c>
      <c r="H37" s="1">
        <f t="shared" si="7"/>
        <v>0</v>
      </c>
      <c r="I37" s="1">
        <f t="shared" si="1"/>
        <v>0</v>
      </c>
      <c r="J37" s="1">
        <f t="shared" si="2"/>
        <v>0</v>
      </c>
      <c r="AA37" s="3"/>
    </row>
    <row r="38" spans="1:27" x14ac:dyDescent="0.25">
      <c r="A38" s="2">
        <v>41796</v>
      </c>
      <c r="B38" s="1">
        <v>1</v>
      </c>
      <c r="C38" s="1">
        <f t="shared" si="3"/>
        <v>2093126.1862807428</v>
      </c>
      <c r="D38" s="1">
        <f t="shared" si="4"/>
        <v>2093126.1862807428</v>
      </c>
      <c r="E38" s="1">
        <f t="shared" si="5"/>
        <v>2155919.9718691651</v>
      </c>
      <c r="F38" s="1">
        <f t="shared" si="0"/>
        <v>0</v>
      </c>
      <c r="G38" s="1">
        <f t="shared" si="6"/>
        <v>6</v>
      </c>
      <c r="H38" s="1">
        <f t="shared" si="7"/>
        <v>0</v>
      </c>
      <c r="I38" s="1">
        <f t="shared" si="1"/>
        <v>0</v>
      </c>
      <c r="J38" s="1">
        <f t="shared" si="2"/>
        <v>0</v>
      </c>
      <c r="AA38" s="3"/>
    </row>
    <row r="39" spans="1:27" x14ac:dyDescent="0.25">
      <c r="A39" s="2">
        <v>41797</v>
      </c>
      <c r="B39" s="1">
        <v>1</v>
      </c>
      <c r="C39" s="1">
        <f t="shared" si="3"/>
        <v>2155919.9718691651</v>
      </c>
      <c r="D39" s="1">
        <f t="shared" si="4"/>
        <v>2155919.9718691651</v>
      </c>
      <c r="E39" s="1">
        <f t="shared" si="5"/>
        <v>2220597.5710252402</v>
      </c>
      <c r="F39" s="1">
        <f t="shared" si="0"/>
        <v>0</v>
      </c>
      <c r="G39" s="1">
        <f t="shared" si="6"/>
        <v>7</v>
      </c>
      <c r="H39" s="1">
        <f t="shared" si="7"/>
        <v>2500000</v>
      </c>
      <c r="I39" s="1">
        <f t="shared" si="1"/>
        <v>279402.42897475976</v>
      </c>
      <c r="J39" s="1">
        <f t="shared" si="2"/>
        <v>0</v>
      </c>
      <c r="AA39" s="3"/>
    </row>
    <row r="40" spans="1:27" x14ac:dyDescent="0.25">
      <c r="A40" s="2">
        <v>41798</v>
      </c>
      <c r="B40" s="1">
        <v>1</v>
      </c>
      <c r="C40" s="1">
        <f t="shared" si="3"/>
        <v>2500000</v>
      </c>
      <c r="D40" s="1">
        <f t="shared" si="4"/>
        <v>2500000</v>
      </c>
      <c r="E40" s="1">
        <f t="shared" si="5"/>
        <v>2500000</v>
      </c>
      <c r="F40" s="1">
        <f t="shared" si="0"/>
        <v>1</v>
      </c>
      <c r="G40" s="1">
        <f t="shared" si="6"/>
        <v>1</v>
      </c>
      <c r="H40" s="1">
        <f t="shared" si="7"/>
        <v>0</v>
      </c>
      <c r="I40" s="1">
        <f t="shared" si="1"/>
        <v>0</v>
      </c>
      <c r="J40" s="1">
        <f t="shared" si="2"/>
        <v>75000</v>
      </c>
      <c r="AA40" s="3"/>
    </row>
    <row r="41" spans="1:27" x14ac:dyDescent="0.25">
      <c r="A41" s="2">
        <v>41799</v>
      </c>
      <c r="B41" s="1">
        <v>1</v>
      </c>
      <c r="C41" s="1">
        <f t="shared" si="3"/>
        <v>2500000</v>
      </c>
      <c r="D41" s="1">
        <f t="shared" si="4"/>
        <v>2500000</v>
      </c>
      <c r="E41" s="1">
        <f t="shared" si="5"/>
        <v>2500000</v>
      </c>
      <c r="F41" s="1">
        <f t="shared" si="0"/>
        <v>1</v>
      </c>
      <c r="G41" s="1">
        <f t="shared" si="6"/>
        <v>2</v>
      </c>
      <c r="H41" s="1">
        <f t="shared" si="7"/>
        <v>0</v>
      </c>
      <c r="I41" s="1">
        <f t="shared" si="1"/>
        <v>0</v>
      </c>
      <c r="J41" s="1">
        <f t="shared" si="2"/>
        <v>75000</v>
      </c>
      <c r="AA41" s="3"/>
    </row>
    <row r="42" spans="1:27" x14ac:dyDescent="0.25">
      <c r="A42" s="2">
        <v>41800</v>
      </c>
      <c r="B42" s="1">
        <v>1</v>
      </c>
      <c r="C42" s="1">
        <f t="shared" si="3"/>
        <v>2500000</v>
      </c>
      <c r="D42" s="1">
        <f t="shared" si="4"/>
        <v>2500000</v>
      </c>
      <c r="E42" s="1">
        <f t="shared" si="5"/>
        <v>2500000</v>
      </c>
      <c r="F42" s="1">
        <f t="shared" si="0"/>
        <v>1</v>
      </c>
      <c r="G42" s="1">
        <f t="shared" si="6"/>
        <v>3</v>
      </c>
      <c r="H42" s="1">
        <f t="shared" si="7"/>
        <v>0</v>
      </c>
      <c r="I42" s="1">
        <f t="shared" si="1"/>
        <v>0</v>
      </c>
      <c r="J42" s="1">
        <f t="shared" si="2"/>
        <v>75000</v>
      </c>
      <c r="AA42" s="3"/>
    </row>
    <row r="43" spans="1:27" x14ac:dyDescent="0.25">
      <c r="A43" s="2">
        <v>41801</v>
      </c>
      <c r="B43" s="1">
        <v>1</v>
      </c>
      <c r="C43" s="1">
        <f t="shared" si="3"/>
        <v>2500000</v>
      </c>
      <c r="D43" s="1">
        <f t="shared" si="4"/>
        <v>2500000</v>
      </c>
      <c r="E43" s="1">
        <f t="shared" si="5"/>
        <v>2500000</v>
      </c>
      <c r="F43" s="1">
        <f t="shared" si="0"/>
        <v>1</v>
      </c>
      <c r="G43" s="1">
        <f t="shared" si="6"/>
        <v>4</v>
      </c>
      <c r="H43" s="1">
        <f t="shared" si="7"/>
        <v>0</v>
      </c>
      <c r="I43" s="1">
        <f t="shared" si="1"/>
        <v>0</v>
      </c>
      <c r="J43" s="1">
        <f t="shared" si="2"/>
        <v>75000</v>
      </c>
      <c r="AA43" s="3"/>
    </row>
    <row r="44" spans="1:27" x14ac:dyDescent="0.25">
      <c r="A44" s="2">
        <v>41802</v>
      </c>
      <c r="B44" s="1">
        <v>0</v>
      </c>
      <c r="C44" s="1">
        <f t="shared" si="3"/>
        <v>2500000</v>
      </c>
      <c r="D44" s="1">
        <f t="shared" si="4"/>
        <v>2400000</v>
      </c>
      <c r="E44" s="1">
        <f t="shared" si="5"/>
        <v>2376000</v>
      </c>
      <c r="F44" s="1">
        <f t="shared" si="0"/>
        <v>0</v>
      </c>
      <c r="G44" s="1">
        <f t="shared" si="6"/>
        <v>5</v>
      </c>
      <c r="H44" s="1">
        <f t="shared" si="7"/>
        <v>0</v>
      </c>
      <c r="I44" s="1">
        <f t="shared" si="1"/>
        <v>0</v>
      </c>
      <c r="J44" s="1">
        <f t="shared" si="2"/>
        <v>0</v>
      </c>
      <c r="AA44" s="3"/>
    </row>
    <row r="45" spans="1:27" x14ac:dyDescent="0.25">
      <c r="A45" s="2">
        <v>41803</v>
      </c>
      <c r="B45" s="1">
        <v>0</v>
      </c>
      <c r="C45" s="1">
        <f t="shared" si="3"/>
        <v>2376000</v>
      </c>
      <c r="D45" s="1">
        <f t="shared" si="4"/>
        <v>2276000</v>
      </c>
      <c r="E45" s="1">
        <f t="shared" si="5"/>
        <v>2253240</v>
      </c>
      <c r="F45" s="1">
        <f t="shared" si="0"/>
        <v>0</v>
      </c>
      <c r="G45" s="1">
        <f t="shared" si="6"/>
        <v>6</v>
      </c>
      <c r="H45" s="1">
        <f t="shared" si="7"/>
        <v>0</v>
      </c>
      <c r="I45" s="1">
        <f t="shared" si="1"/>
        <v>0</v>
      </c>
      <c r="J45" s="1">
        <f t="shared" si="2"/>
        <v>0</v>
      </c>
      <c r="AA45" s="3"/>
    </row>
    <row r="46" spans="1:27" x14ac:dyDescent="0.25">
      <c r="A46" s="2">
        <v>41804</v>
      </c>
      <c r="B46" s="1">
        <v>0</v>
      </c>
      <c r="C46" s="1">
        <f t="shared" si="3"/>
        <v>2253240</v>
      </c>
      <c r="D46" s="1">
        <f t="shared" si="4"/>
        <v>2153240</v>
      </c>
      <c r="E46" s="1">
        <f t="shared" si="5"/>
        <v>2131707.6</v>
      </c>
      <c r="F46" s="1">
        <f t="shared" si="0"/>
        <v>0</v>
      </c>
      <c r="G46" s="1">
        <f t="shared" si="6"/>
        <v>7</v>
      </c>
      <c r="H46" s="1">
        <f t="shared" si="7"/>
        <v>2500000</v>
      </c>
      <c r="I46" s="1">
        <f t="shared" si="1"/>
        <v>368292.39999999991</v>
      </c>
      <c r="J46" s="1">
        <f t="shared" si="2"/>
        <v>0</v>
      </c>
      <c r="AA46" s="3"/>
    </row>
    <row r="47" spans="1:27" x14ac:dyDescent="0.25">
      <c r="A47" s="2">
        <v>41805</v>
      </c>
      <c r="B47" s="1">
        <v>0</v>
      </c>
      <c r="C47" s="1">
        <f t="shared" si="3"/>
        <v>2500000</v>
      </c>
      <c r="D47" s="1">
        <f t="shared" si="4"/>
        <v>2400000</v>
      </c>
      <c r="E47" s="1">
        <f t="shared" si="5"/>
        <v>2376000</v>
      </c>
      <c r="F47" s="1">
        <f t="shared" si="0"/>
        <v>0</v>
      </c>
      <c r="G47" s="1">
        <f t="shared" si="6"/>
        <v>1</v>
      </c>
      <c r="H47" s="1">
        <f t="shared" si="7"/>
        <v>0</v>
      </c>
      <c r="I47" s="1">
        <f t="shared" si="1"/>
        <v>0</v>
      </c>
      <c r="J47" s="1">
        <f t="shared" si="2"/>
        <v>0</v>
      </c>
      <c r="AA47" s="3"/>
    </row>
    <row r="48" spans="1:27" x14ac:dyDescent="0.25">
      <c r="A48" s="2">
        <v>41806</v>
      </c>
      <c r="B48" s="1">
        <v>1</v>
      </c>
      <c r="C48" s="1">
        <f t="shared" si="3"/>
        <v>2376000</v>
      </c>
      <c r="D48" s="1">
        <f t="shared" si="4"/>
        <v>2376000</v>
      </c>
      <c r="E48" s="1">
        <f t="shared" si="5"/>
        <v>2447280</v>
      </c>
      <c r="F48" s="1">
        <f t="shared" si="0"/>
        <v>0</v>
      </c>
      <c r="G48" s="1">
        <f t="shared" si="6"/>
        <v>2</v>
      </c>
      <c r="H48" s="1">
        <f t="shared" si="7"/>
        <v>0</v>
      </c>
      <c r="I48" s="1">
        <f t="shared" si="1"/>
        <v>0</v>
      </c>
      <c r="J48" s="1">
        <f t="shared" si="2"/>
        <v>0</v>
      </c>
      <c r="AA48" s="3"/>
    </row>
    <row r="49" spans="1:27" x14ac:dyDescent="0.25">
      <c r="A49" s="2">
        <v>41807</v>
      </c>
      <c r="B49" s="1">
        <v>0</v>
      </c>
      <c r="C49" s="1">
        <f t="shared" si="3"/>
        <v>2447280</v>
      </c>
      <c r="D49" s="1">
        <f t="shared" si="4"/>
        <v>2347280</v>
      </c>
      <c r="E49" s="1">
        <f t="shared" si="5"/>
        <v>2323807.2000000002</v>
      </c>
      <c r="F49" s="1">
        <f t="shared" si="0"/>
        <v>0</v>
      </c>
      <c r="G49" s="1">
        <f t="shared" si="6"/>
        <v>3</v>
      </c>
      <c r="H49" s="1">
        <f t="shared" si="7"/>
        <v>0</v>
      </c>
      <c r="I49" s="1">
        <f t="shared" si="1"/>
        <v>0</v>
      </c>
      <c r="J49" s="1">
        <f t="shared" si="2"/>
        <v>0</v>
      </c>
      <c r="AA49" s="3"/>
    </row>
    <row r="50" spans="1:27" x14ac:dyDescent="0.25">
      <c r="A50" s="2">
        <v>41808</v>
      </c>
      <c r="B50" s="1">
        <v>0</v>
      </c>
      <c r="C50" s="1">
        <f t="shared" si="3"/>
        <v>2323807.2000000002</v>
      </c>
      <c r="D50" s="1">
        <f t="shared" si="4"/>
        <v>2223807.2000000002</v>
      </c>
      <c r="E50" s="1">
        <f t="shared" si="5"/>
        <v>2201569.128</v>
      </c>
      <c r="F50" s="1">
        <f t="shared" si="0"/>
        <v>0</v>
      </c>
      <c r="G50" s="1">
        <f t="shared" si="6"/>
        <v>4</v>
      </c>
      <c r="H50" s="1">
        <f t="shared" si="7"/>
        <v>0</v>
      </c>
      <c r="I50" s="1">
        <f t="shared" si="1"/>
        <v>0</v>
      </c>
      <c r="J50" s="1">
        <f t="shared" si="2"/>
        <v>0</v>
      </c>
      <c r="AA50" s="3"/>
    </row>
    <row r="51" spans="1:27" x14ac:dyDescent="0.25">
      <c r="A51" s="2">
        <v>41809</v>
      </c>
      <c r="B51" s="1">
        <v>0</v>
      </c>
      <c r="C51" s="1">
        <f t="shared" si="3"/>
        <v>2201569.128</v>
      </c>
      <c r="D51" s="1">
        <f t="shared" si="4"/>
        <v>2101569.128</v>
      </c>
      <c r="E51" s="1">
        <f t="shared" si="5"/>
        <v>2080553.4367200001</v>
      </c>
      <c r="F51" s="1">
        <f t="shared" si="0"/>
        <v>0</v>
      </c>
      <c r="G51" s="1">
        <f t="shared" si="6"/>
        <v>5</v>
      </c>
      <c r="H51" s="1">
        <f t="shared" si="7"/>
        <v>0</v>
      </c>
      <c r="I51" s="1">
        <f t="shared" si="1"/>
        <v>0</v>
      </c>
      <c r="J51" s="1">
        <f t="shared" si="2"/>
        <v>0</v>
      </c>
      <c r="AA51" s="3"/>
    </row>
    <row r="52" spans="1:27" x14ac:dyDescent="0.25">
      <c r="A52" s="2">
        <v>41810</v>
      </c>
      <c r="B52" s="1">
        <v>0</v>
      </c>
      <c r="C52" s="1">
        <f t="shared" si="3"/>
        <v>2080553.4367200001</v>
      </c>
      <c r="D52" s="1">
        <f t="shared" si="4"/>
        <v>1980553.4367200001</v>
      </c>
      <c r="E52" s="1">
        <f t="shared" si="5"/>
        <v>1960747.9023528001</v>
      </c>
      <c r="F52" s="1">
        <f t="shared" si="0"/>
        <v>0</v>
      </c>
      <c r="G52" s="1">
        <f t="shared" si="6"/>
        <v>6</v>
      </c>
      <c r="H52" s="1">
        <f t="shared" si="7"/>
        <v>0</v>
      </c>
      <c r="I52" s="1">
        <f t="shared" si="1"/>
        <v>0</v>
      </c>
      <c r="J52" s="1">
        <f t="shared" si="2"/>
        <v>0</v>
      </c>
      <c r="AA52" s="3"/>
    </row>
    <row r="53" spans="1:27" x14ac:dyDescent="0.25">
      <c r="A53" s="2">
        <v>41811</v>
      </c>
      <c r="B53" s="1">
        <v>0</v>
      </c>
      <c r="C53" s="1">
        <f t="shared" si="3"/>
        <v>1960747.9023528001</v>
      </c>
      <c r="D53" s="1">
        <f t="shared" si="4"/>
        <v>1860747.9023528001</v>
      </c>
      <c r="E53" s="1">
        <f t="shared" si="5"/>
        <v>1842140.4233292721</v>
      </c>
      <c r="F53" s="1">
        <f t="shared" si="0"/>
        <v>0</v>
      </c>
      <c r="G53" s="1">
        <f t="shared" si="6"/>
        <v>7</v>
      </c>
      <c r="H53" s="1">
        <f t="shared" si="7"/>
        <v>2342140.4233292723</v>
      </c>
      <c r="I53" s="1">
        <f t="shared" si="1"/>
        <v>500000.00000000023</v>
      </c>
      <c r="J53" s="1">
        <f t="shared" si="2"/>
        <v>0</v>
      </c>
      <c r="AA53" s="3"/>
    </row>
    <row r="54" spans="1:27" x14ac:dyDescent="0.25">
      <c r="A54" s="2">
        <v>41812</v>
      </c>
      <c r="B54" s="1">
        <v>0</v>
      </c>
      <c r="C54" s="1">
        <f t="shared" si="3"/>
        <v>2342140.4233292723</v>
      </c>
      <c r="D54" s="1">
        <f t="shared" si="4"/>
        <v>2242140.4233292723</v>
      </c>
      <c r="E54" s="1">
        <f t="shared" si="5"/>
        <v>2219719.0190959796</v>
      </c>
      <c r="F54" s="1">
        <f t="shared" si="0"/>
        <v>0</v>
      </c>
      <c r="G54" s="1">
        <f t="shared" si="6"/>
        <v>1</v>
      </c>
      <c r="H54" s="1">
        <f t="shared" si="7"/>
        <v>0</v>
      </c>
      <c r="I54" s="1">
        <f t="shared" si="1"/>
        <v>0</v>
      </c>
      <c r="J54" s="1">
        <f t="shared" si="2"/>
        <v>0</v>
      </c>
      <c r="AA54" s="3"/>
    </row>
    <row r="55" spans="1:27" x14ac:dyDescent="0.25">
      <c r="A55" s="2">
        <v>41813</v>
      </c>
      <c r="B55" s="1">
        <v>0</v>
      </c>
      <c r="C55" s="1">
        <f t="shared" si="3"/>
        <v>2219719.0190959796</v>
      </c>
      <c r="D55" s="1">
        <f t="shared" si="4"/>
        <v>2119719.0190959796</v>
      </c>
      <c r="E55" s="1">
        <f t="shared" si="5"/>
        <v>2098521.8289050199</v>
      </c>
      <c r="F55" s="1">
        <f t="shared" si="0"/>
        <v>0</v>
      </c>
      <c r="G55" s="1">
        <f t="shared" si="6"/>
        <v>2</v>
      </c>
      <c r="H55" s="1">
        <f t="shared" si="7"/>
        <v>0</v>
      </c>
      <c r="I55" s="1">
        <f t="shared" si="1"/>
        <v>0</v>
      </c>
      <c r="J55" s="1">
        <f t="shared" si="2"/>
        <v>0</v>
      </c>
      <c r="AA55" s="3"/>
    </row>
    <row r="56" spans="1:27" x14ac:dyDescent="0.25">
      <c r="A56" s="2">
        <v>41814</v>
      </c>
      <c r="B56" s="1">
        <v>0</v>
      </c>
      <c r="C56" s="1">
        <f t="shared" si="3"/>
        <v>2098521.8289050199</v>
      </c>
      <c r="D56" s="1">
        <f t="shared" si="4"/>
        <v>1998521.8289050199</v>
      </c>
      <c r="E56" s="1">
        <f t="shared" si="5"/>
        <v>1978536.6106159696</v>
      </c>
      <c r="F56" s="1">
        <f t="shared" si="0"/>
        <v>0</v>
      </c>
      <c r="G56" s="1">
        <f t="shared" si="6"/>
        <v>3</v>
      </c>
      <c r="H56" s="1">
        <f t="shared" si="7"/>
        <v>0</v>
      </c>
      <c r="I56" s="1">
        <f t="shared" si="1"/>
        <v>0</v>
      </c>
      <c r="J56" s="1">
        <f t="shared" si="2"/>
        <v>0</v>
      </c>
      <c r="AA56" s="3"/>
    </row>
    <row r="57" spans="1:27" x14ac:dyDescent="0.25">
      <c r="A57" s="2">
        <v>41815</v>
      </c>
      <c r="B57" s="1">
        <v>0</v>
      </c>
      <c r="C57" s="1">
        <f t="shared" si="3"/>
        <v>1978536.6106159696</v>
      </c>
      <c r="D57" s="1">
        <f t="shared" si="4"/>
        <v>1878536.6106159696</v>
      </c>
      <c r="E57" s="1">
        <f t="shared" si="5"/>
        <v>1859751.2445098099</v>
      </c>
      <c r="F57" s="1">
        <f t="shared" si="0"/>
        <v>0</v>
      </c>
      <c r="G57" s="1">
        <f t="shared" si="6"/>
        <v>4</v>
      </c>
      <c r="H57" s="1">
        <f t="shared" si="7"/>
        <v>0</v>
      </c>
      <c r="I57" s="1">
        <f t="shared" si="1"/>
        <v>0</v>
      </c>
      <c r="J57" s="1">
        <f t="shared" si="2"/>
        <v>0</v>
      </c>
      <c r="AA57" s="3"/>
    </row>
    <row r="58" spans="1:27" x14ac:dyDescent="0.25">
      <c r="A58" s="2">
        <v>41816</v>
      </c>
      <c r="B58" s="1">
        <v>1</v>
      </c>
      <c r="C58" s="1">
        <f t="shared" si="3"/>
        <v>1859751.2445098099</v>
      </c>
      <c r="D58" s="1">
        <f t="shared" si="4"/>
        <v>1859751.2445098099</v>
      </c>
      <c r="E58" s="1">
        <f t="shared" si="5"/>
        <v>1915543.7818451042</v>
      </c>
      <c r="F58" s="1">
        <f t="shared" si="0"/>
        <v>0</v>
      </c>
      <c r="G58" s="1">
        <f t="shared" si="6"/>
        <v>5</v>
      </c>
      <c r="H58" s="1">
        <f t="shared" si="7"/>
        <v>0</v>
      </c>
      <c r="I58" s="1">
        <f t="shared" si="1"/>
        <v>0</v>
      </c>
      <c r="J58" s="1">
        <f t="shared" si="2"/>
        <v>0</v>
      </c>
      <c r="AA58" s="3"/>
    </row>
    <row r="59" spans="1:27" x14ac:dyDescent="0.25">
      <c r="A59" s="2">
        <v>41817</v>
      </c>
      <c r="B59" s="1">
        <v>0</v>
      </c>
      <c r="C59" s="1">
        <f t="shared" si="3"/>
        <v>1915543.7818451042</v>
      </c>
      <c r="D59" s="1">
        <f t="shared" si="4"/>
        <v>1815543.7818451042</v>
      </c>
      <c r="E59" s="1">
        <f t="shared" si="5"/>
        <v>1797388.3440266531</v>
      </c>
      <c r="F59" s="1">
        <f t="shared" si="0"/>
        <v>0</v>
      </c>
      <c r="G59" s="1">
        <f t="shared" si="6"/>
        <v>6</v>
      </c>
      <c r="H59" s="1">
        <f t="shared" si="7"/>
        <v>0</v>
      </c>
      <c r="I59" s="1">
        <f t="shared" si="1"/>
        <v>0</v>
      </c>
      <c r="J59" s="1">
        <f t="shared" si="2"/>
        <v>0</v>
      </c>
      <c r="AA59" s="3"/>
    </row>
    <row r="60" spans="1:27" x14ac:dyDescent="0.25">
      <c r="A60" s="2">
        <v>41818</v>
      </c>
      <c r="B60" s="1">
        <v>1</v>
      </c>
      <c r="C60" s="1">
        <f t="shared" si="3"/>
        <v>1797388.3440266531</v>
      </c>
      <c r="D60" s="1">
        <f t="shared" si="4"/>
        <v>1797388.3440266531</v>
      </c>
      <c r="E60" s="1">
        <f t="shared" si="5"/>
        <v>1851309.9943474527</v>
      </c>
      <c r="F60" s="1">
        <f t="shared" si="0"/>
        <v>0</v>
      </c>
      <c r="G60" s="1">
        <f t="shared" si="6"/>
        <v>7</v>
      </c>
      <c r="H60" s="1">
        <f t="shared" si="7"/>
        <v>2351309.9943474527</v>
      </c>
      <c r="I60" s="1">
        <f t="shared" si="1"/>
        <v>500000</v>
      </c>
      <c r="J60" s="1">
        <f t="shared" si="2"/>
        <v>0</v>
      </c>
      <c r="AA60" s="3"/>
    </row>
    <row r="61" spans="1:27" x14ac:dyDescent="0.25">
      <c r="A61" s="2">
        <v>41819</v>
      </c>
      <c r="B61" s="1">
        <v>0</v>
      </c>
      <c r="C61" s="1">
        <f t="shared" si="3"/>
        <v>2351309.9943474527</v>
      </c>
      <c r="D61" s="1">
        <f t="shared" si="4"/>
        <v>2251309.9943474527</v>
      </c>
      <c r="E61" s="1">
        <f t="shared" si="5"/>
        <v>2228796.8944039783</v>
      </c>
      <c r="F61" s="1">
        <f t="shared" si="0"/>
        <v>0</v>
      </c>
      <c r="G61" s="1">
        <f t="shared" si="6"/>
        <v>1</v>
      </c>
      <c r="H61" s="1">
        <f t="shared" si="7"/>
        <v>0</v>
      </c>
      <c r="I61" s="1">
        <f t="shared" si="1"/>
        <v>0</v>
      </c>
      <c r="J61" s="1">
        <f t="shared" si="2"/>
        <v>0</v>
      </c>
      <c r="AA61" s="3"/>
    </row>
    <row r="62" spans="1:27" x14ac:dyDescent="0.25">
      <c r="A62" s="2">
        <v>41820</v>
      </c>
      <c r="B62" s="1">
        <v>1</v>
      </c>
      <c r="C62" s="1">
        <f t="shared" si="3"/>
        <v>2228796.8944039783</v>
      </c>
      <c r="D62" s="1">
        <f t="shared" si="4"/>
        <v>2228796.8944039783</v>
      </c>
      <c r="E62" s="1">
        <f t="shared" si="5"/>
        <v>2295660.8012360977</v>
      </c>
      <c r="F62" s="1">
        <f t="shared" si="0"/>
        <v>0</v>
      </c>
      <c r="G62" s="1">
        <f t="shared" si="6"/>
        <v>2</v>
      </c>
      <c r="H62" s="1">
        <f t="shared" si="7"/>
        <v>0</v>
      </c>
      <c r="I62" s="1">
        <f t="shared" si="1"/>
        <v>0</v>
      </c>
      <c r="J62" s="1">
        <f t="shared" si="2"/>
        <v>0</v>
      </c>
      <c r="AA62" s="3"/>
    </row>
    <row r="63" spans="1:27" x14ac:dyDescent="0.25">
      <c r="A63" s="2">
        <v>41821</v>
      </c>
      <c r="B63" s="1">
        <v>0</v>
      </c>
      <c r="C63" s="1">
        <f t="shared" si="3"/>
        <v>2295660.8012360977</v>
      </c>
      <c r="D63" s="1">
        <f t="shared" si="4"/>
        <v>2195660.8012360977</v>
      </c>
      <c r="E63" s="1">
        <f t="shared" si="5"/>
        <v>2173704.1932237367</v>
      </c>
      <c r="F63" s="1">
        <f t="shared" si="0"/>
        <v>0</v>
      </c>
      <c r="G63" s="1">
        <f t="shared" si="6"/>
        <v>3</v>
      </c>
      <c r="H63" s="1">
        <f t="shared" si="7"/>
        <v>0</v>
      </c>
      <c r="I63" s="1">
        <f t="shared" si="1"/>
        <v>0</v>
      </c>
      <c r="J63" s="1">
        <f t="shared" si="2"/>
        <v>0</v>
      </c>
      <c r="AA63" s="3"/>
    </row>
    <row r="64" spans="1:27" x14ac:dyDescent="0.25">
      <c r="A64" s="2">
        <v>41822</v>
      </c>
      <c r="B64" s="1">
        <v>0</v>
      </c>
      <c r="C64" s="1">
        <f t="shared" si="3"/>
        <v>2173704.1932237367</v>
      </c>
      <c r="D64" s="1">
        <f t="shared" si="4"/>
        <v>2073704.1932237367</v>
      </c>
      <c r="E64" s="1">
        <f t="shared" si="5"/>
        <v>2052967.1512914994</v>
      </c>
      <c r="F64" s="1">
        <f t="shared" si="0"/>
        <v>0</v>
      </c>
      <c r="G64" s="1">
        <f t="shared" si="6"/>
        <v>4</v>
      </c>
      <c r="H64" s="1">
        <f t="shared" si="7"/>
        <v>0</v>
      </c>
      <c r="I64" s="1">
        <f t="shared" si="1"/>
        <v>0</v>
      </c>
      <c r="J64" s="1">
        <f t="shared" si="2"/>
        <v>0</v>
      </c>
      <c r="AA64" s="3"/>
    </row>
    <row r="65" spans="1:27" x14ac:dyDescent="0.25">
      <c r="A65" s="2">
        <v>41823</v>
      </c>
      <c r="B65" s="1">
        <v>0</v>
      </c>
      <c r="C65" s="1">
        <f t="shared" si="3"/>
        <v>2052967.1512914994</v>
      </c>
      <c r="D65" s="1">
        <f t="shared" si="4"/>
        <v>1952967.1512914994</v>
      </c>
      <c r="E65" s="1">
        <f t="shared" si="5"/>
        <v>1933437.4797785843</v>
      </c>
      <c r="F65" s="1">
        <f t="shared" si="0"/>
        <v>0</v>
      </c>
      <c r="G65" s="1">
        <f t="shared" si="6"/>
        <v>5</v>
      </c>
      <c r="H65" s="1">
        <f t="shared" si="7"/>
        <v>0</v>
      </c>
      <c r="I65" s="1">
        <f t="shared" si="1"/>
        <v>0</v>
      </c>
      <c r="J65" s="1">
        <f t="shared" si="2"/>
        <v>0</v>
      </c>
      <c r="AA65" s="3"/>
    </row>
    <row r="66" spans="1:27" x14ac:dyDescent="0.25">
      <c r="A66" s="2">
        <v>41824</v>
      </c>
      <c r="B66" s="1">
        <v>0</v>
      </c>
      <c r="C66" s="1">
        <f t="shared" si="3"/>
        <v>1933437.4797785843</v>
      </c>
      <c r="D66" s="1">
        <f t="shared" si="4"/>
        <v>1833437.4797785843</v>
      </c>
      <c r="E66" s="1">
        <f t="shared" si="5"/>
        <v>1815103.1049807984</v>
      </c>
      <c r="F66" s="1">
        <f t="shared" si="0"/>
        <v>0</v>
      </c>
      <c r="G66" s="1">
        <f t="shared" si="6"/>
        <v>6</v>
      </c>
      <c r="H66" s="1">
        <f t="shared" si="7"/>
        <v>0</v>
      </c>
      <c r="I66" s="1">
        <f t="shared" si="1"/>
        <v>0</v>
      </c>
      <c r="J66" s="1">
        <f t="shared" si="2"/>
        <v>0</v>
      </c>
      <c r="AA66" s="3"/>
    </row>
    <row r="67" spans="1:27" x14ac:dyDescent="0.25">
      <c r="A67" s="2">
        <v>41825</v>
      </c>
      <c r="B67" s="1">
        <v>0</v>
      </c>
      <c r="C67" s="1">
        <f t="shared" si="3"/>
        <v>1815103.1049807984</v>
      </c>
      <c r="D67" s="1">
        <f t="shared" si="4"/>
        <v>1715103.1049807984</v>
      </c>
      <c r="E67" s="1">
        <f t="shared" si="5"/>
        <v>1697952.0739309904</v>
      </c>
      <c r="F67" s="1">
        <f t="shared" ref="F67:F130" si="8">IF(AND(D67*1.03&gt;2500000,B67=1),1,0)</f>
        <v>0</v>
      </c>
      <c r="G67" s="1">
        <f t="shared" si="6"/>
        <v>7</v>
      </c>
      <c r="H67" s="1">
        <f t="shared" si="7"/>
        <v>2197952.0739309904</v>
      </c>
      <c r="I67" s="1">
        <f t="shared" ref="I67:I130" si="9">IF(H67&gt;0,H67-E67,0)</f>
        <v>500000</v>
      </c>
      <c r="J67" s="1">
        <f t="shared" ref="J67:J130" si="10">IF(AND(D67*1.03&gt;2500000,B67=1),D67*1.03-2500000,0)</f>
        <v>0</v>
      </c>
      <c r="AA67" s="3"/>
    </row>
    <row r="68" spans="1:27" x14ac:dyDescent="0.25">
      <c r="A68" s="2">
        <v>41826</v>
      </c>
      <c r="B68" s="1">
        <v>0</v>
      </c>
      <c r="C68" s="1">
        <f t="shared" ref="C68:C131" si="11">IF(H67=0,E67,H67)</f>
        <v>2197952.0739309904</v>
      </c>
      <c r="D68" s="1">
        <f t="shared" ref="D68:D131" si="12">IF(B68=0,C68-(2*50000),C68)</f>
        <v>2097952.0739309904</v>
      </c>
      <c r="E68" s="1">
        <f t="shared" ref="E68:E131" si="13">IF(B68=0,D68*0.99,IF(D68*1.03&gt;2500000,2500000,D68*1.03))</f>
        <v>2076972.5531916805</v>
      </c>
      <c r="F68" s="1">
        <f t="shared" si="8"/>
        <v>0</v>
      </c>
      <c r="G68" s="1">
        <f t="shared" ref="G68:G131" si="14">WEEKDAY(A68)</f>
        <v>1</v>
      </c>
      <c r="H68" s="1">
        <f t="shared" ref="H68:H131" si="15">IF(G68=7,IF(E68&gt;2000000,2500000,E68+500000),0)</f>
        <v>0</v>
      </c>
      <c r="I68" s="1">
        <f t="shared" si="9"/>
        <v>0</v>
      </c>
      <c r="J68" s="1">
        <f t="shared" si="10"/>
        <v>0</v>
      </c>
      <c r="AA68" s="3"/>
    </row>
    <row r="69" spans="1:27" x14ac:dyDescent="0.25">
      <c r="A69" s="2">
        <v>41827</v>
      </c>
      <c r="B69" s="1">
        <v>0</v>
      </c>
      <c r="C69" s="1">
        <f t="shared" si="11"/>
        <v>2076972.5531916805</v>
      </c>
      <c r="D69" s="1">
        <f t="shared" si="12"/>
        <v>1976972.5531916805</v>
      </c>
      <c r="E69" s="1">
        <f t="shared" si="13"/>
        <v>1957202.8276597636</v>
      </c>
      <c r="F69" s="1">
        <f t="shared" si="8"/>
        <v>0</v>
      </c>
      <c r="G69" s="1">
        <f t="shared" si="14"/>
        <v>2</v>
      </c>
      <c r="H69" s="1">
        <f t="shared" si="15"/>
        <v>0</v>
      </c>
      <c r="I69" s="1">
        <f t="shared" si="9"/>
        <v>0</v>
      </c>
      <c r="J69" s="1">
        <f t="shared" si="10"/>
        <v>0</v>
      </c>
      <c r="AA69" s="3"/>
    </row>
    <row r="70" spans="1:27" x14ac:dyDescent="0.25">
      <c r="A70" s="2">
        <v>41828</v>
      </c>
      <c r="B70" s="1">
        <v>1</v>
      </c>
      <c r="C70" s="1">
        <f t="shared" si="11"/>
        <v>1957202.8276597636</v>
      </c>
      <c r="D70" s="1">
        <f t="shared" si="12"/>
        <v>1957202.8276597636</v>
      </c>
      <c r="E70" s="1">
        <f t="shared" si="13"/>
        <v>2015918.9124895565</v>
      </c>
      <c r="F70" s="1">
        <f t="shared" si="8"/>
        <v>0</v>
      </c>
      <c r="G70" s="1">
        <f t="shared" si="14"/>
        <v>3</v>
      </c>
      <c r="H70" s="1">
        <f t="shared" si="15"/>
        <v>0</v>
      </c>
      <c r="I70" s="1">
        <f t="shared" si="9"/>
        <v>0</v>
      </c>
      <c r="J70" s="1">
        <f t="shared" si="10"/>
        <v>0</v>
      </c>
      <c r="AA70" s="3"/>
    </row>
    <row r="71" spans="1:27" x14ac:dyDescent="0.25">
      <c r="A71" s="2">
        <v>41829</v>
      </c>
      <c r="B71" s="1">
        <v>1</v>
      </c>
      <c r="C71" s="1">
        <f t="shared" si="11"/>
        <v>2015918.9124895565</v>
      </c>
      <c r="D71" s="1">
        <f t="shared" si="12"/>
        <v>2015918.9124895565</v>
      </c>
      <c r="E71" s="1">
        <f t="shared" si="13"/>
        <v>2076396.4798642432</v>
      </c>
      <c r="F71" s="1">
        <f t="shared" si="8"/>
        <v>0</v>
      </c>
      <c r="G71" s="1">
        <f t="shared" si="14"/>
        <v>4</v>
      </c>
      <c r="H71" s="1">
        <f t="shared" si="15"/>
        <v>0</v>
      </c>
      <c r="I71" s="1">
        <f t="shared" si="9"/>
        <v>0</v>
      </c>
      <c r="J71" s="1">
        <f t="shared" si="10"/>
        <v>0</v>
      </c>
      <c r="AA71" s="3"/>
    </row>
    <row r="72" spans="1:27" x14ac:dyDescent="0.25">
      <c r="A72" s="2">
        <v>41830</v>
      </c>
      <c r="B72" s="1">
        <v>1</v>
      </c>
      <c r="C72" s="1">
        <f t="shared" si="11"/>
        <v>2076396.4798642432</v>
      </c>
      <c r="D72" s="1">
        <f t="shared" si="12"/>
        <v>2076396.4798642432</v>
      </c>
      <c r="E72" s="1">
        <f t="shared" si="13"/>
        <v>2138688.3742601704</v>
      </c>
      <c r="F72" s="1">
        <f t="shared" si="8"/>
        <v>0</v>
      </c>
      <c r="G72" s="1">
        <f t="shared" si="14"/>
        <v>5</v>
      </c>
      <c r="H72" s="1">
        <f t="shared" si="15"/>
        <v>0</v>
      </c>
      <c r="I72" s="1">
        <f t="shared" si="9"/>
        <v>0</v>
      </c>
      <c r="J72" s="1">
        <f t="shared" si="10"/>
        <v>0</v>
      </c>
      <c r="AA72" s="3"/>
    </row>
    <row r="73" spans="1:27" x14ac:dyDescent="0.25">
      <c r="A73" s="2">
        <v>41831</v>
      </c>
      <c r="B73" s="1">
        <v>1</v>
      </c>
      <c r="C73" s="1">
        <f t="shared" si="11"/>
        <v>2138688.3742601704</v>
      </c>
      <c r="D73" s="1">
        <f t="shared" si="12"/>
        <v>2138688.3742601704</v>
      </c>
      <c r="E73" s="1">
        <f t="shared" si="13"/>
        <v>2202849.0254879757</v>
      </c>
      <c r="F73" s="1">
        <f t="shared" si="8"/>
        <v>0</v>
      </c>
      <c r="G73" s="1">
        <f t="shared" si="14"/>
        <v>6</v>
      </c>
      <c r="H73" s="1">
        <f t="shared" si="15"/>
        <v>0</v>
      </c>
      <c r="I73" s="1">
        <f t="shared" si="9"/>
        <v>0</v>
      </c>
      <c r="J73" s="1">
        <f t="shared" si="10"/>
        <v>0</v>
      </c>
      <c r="AA73" s="3"/>
    </row>
    <row r="74" spans="1:27" x14ac:dyDescent="0.25">
      <c r="A74" s="2">
        <v>41832</v>
      </c>
      <c r="B74" s="1">
        <v>1</v>
      </c>
      <c r="C74" s="1">
        <f t="shared" si="11"/>
        <v>2202849.0254879757</v>
      </c>
      <c r="D74" s="1">
        <f t="shared" si="12"/>
        <v>2202849.0254879757</v>
      </c>
      <c r="E74" s="1">
        <f t="shared" si="13"/>
        <v>2268934.496252615</v>
      </c>
      <c r="F74" s="1">
        <f t="shared" si="8"/>
        <v>0</v>
      </c>
      <c r="G74" s="1">
        <f t="shared" si="14"/>
        <v>7</v>
      </c>
      <c r="H74" s="1">
        <f t="shared" si="15"/>
        <v>2500000</v>
      </c>
      <c r="I74" s="1">
        <f t="shared" si="9"/>
        <v>231065.503747385</v>
      </c>
      <c r="J74" s="1">
        <f t="shared" si="10"/>
        <v>0</v>
      </c>
      <c r="AA74" s="3"/>
    </row>
    <row r="75" spans="1:27" x14ac:dyDescent="0.25">
      <c r="A75" s="2">
        <v>41833</v>
      </c>
      <c r="B75" s="1">
        <v>0</v>
      </c>
      <c r="C75" s="1">
        <f t="shared" si="11"/>
        <v>2500000</v>
      </c>
      <c r="D75" s="1">
        <f t="shared" si="12"/>
        <v>2400000</v>
      </c>
      <c r="E75" s="1">
        <f t="shared" si="13"/>
        <v>2376000</v>
      </c>
      <c r="F75" s="1">
        <f t="shared" si="8"/>
        <v>0</v>
      </c>
      <c r="G75" s="1">
        <f t="shared" si="14"/>
        <v>1</v>
      </c>
      <c r="H75" s="1">
        <f t="shared" si="15"/>
        <v>0</v>
      </c>
      <c r="I75" s="1">
        <f t="shared" si="9"/>
        <v>0</v>
      </c>
      <c r="J75" s="1">
        <f t="shared" si="10"/>
        <v>0</v>
      </c>
      <c r="AA75" s="3"/>
    </row>
    <row r="76" spans="1:27" x14ac:dyDescent="0.25">
      <c r="A76" s="2">
        <v>41834</v>
      </c>
      <c r="B76" s="1">
        <v>0</v>
      </c>
      <c r="C76" s="1">
        <f t="shared" si="11"/>
        <v>2376000</v>
      </c>
      <c r="D76" s="1">
        <f t="shared" si="12"/>
        <v>2276000</v>
      </c>
      <c r="E76" s="1">
        <f t="shared" si="13"/>
        <v>2253240</v>
      </c>
      <c r="F76" s="1">
        <f t="shared" si="8"/>
        <v>0</v>
      </c>
      <c r="G76" s="1">
        <f t="shared" si="14"/>
        <v>2</v>
      </c>
      <c r="H76" s="1">
        <f t="shared" si="15"/>
        <v>0</v>
      </c>
      <c r="I76" s="1">
        <f t="shared" si="9"/>
        <v>0</v>
      </c>
      <c r="J76" s="1">
        <f t="shared" si="10"/>
        <v>0</v>
      </c>
      <c r="AA76" s="3"/>
    </row>
    <row r="77" spans="1:27" x14ac:dyDescent="0.25">
      <c r="A77" s="2">
        <v>41835</v>
      </c>
      <c r="B77" s="1">
        <v>0</v>
      </c>
      <c r="C77" s="1">
        <f t="shared" si="11"/>
        <v>2253240</v>
      </c>
      <c r="D77" s="1">
        <f t="shared" si="12"/>
        <v>2153240</v>
      </c>
      <c r="E77" s="1">
        <f t="shared" si="13"/>
        <v>2131707.6</v>
      </c>
      <c r="F77" s="1">
        <f t="shared" si="8"/>
        <v>0</v>
      </c>
      <c r="G77" s="1">
        <f t="shared" si="14"/>
        <v>3</v>
      </c>
      <c r="H77" s="1">
        <f t="shared" si="15"/>
        <v>0</v>
      </c>
      <c r="I77" s="1">
        <f t="shared" si="9"/>
        <v>0</v>
      </c>
      <c r="J77" s="1">
        <f t="shared" si="10"/>
        <v>0</v>
      </c>
      <c r="AA77" s="3"/>
    </row>
    <row r="78" spans="1:27" x14ac:dyDescent="0.25">
      <c r="A78" s="2">
        <v>41836</v>
      </c>
      <c r="B78" s="1">
        <v>1</v>
      </c>
      <c r="C78" s="1">
        <f t="shared" si="11"/>
        <v>2131707.6</v>
      </c>
      <c r="D78" s="1">
        <f t="shared" si="12"/>
        <v>2131707.6</v>
      </c>
      <c r="E78" s="1">
        <f t="shared" si="13"/>
        <v>2195658.8280000002</v>
      </c>
      <c r="F78" s="1">
        <f t="shared" si="8"/>
        <v>0</v>
      </c>
      <c r="G78" s="1">
        <f t="shared" si="14"/>
        <v>4</v>
      </c>
      <c r="H78" s="1">
        <f t="shared" si="15"/>
        <v>0</v>
      </c>
      <c r="I78" s="1">
        <f t="shared" si="9"/>
        <v>0</v>
      </c>
      <c r="J78" s="1">
        <f t="shared" si="10"/>
        <v>0</v>
      </c>
      <c r="AA78" s="3"/>
    </row>
    <row r="79" spans="1:27" x14ac:dyDescent="0.25">
      <c r="A79" s="2">
        <v>41837</v>
      </c>
      <c r="B79" s="1">
        <v>1</v>
      </c>
      <c r="C79" s="1">
        <f t="shared" si="11"/>
        <v>2195658.8280000002</v>
      </c>
      <c r="D79" s="1">
        <f t="shared" si="12"/>
        <v>2195658.8280000002</v>
      </c>
      <c r="E79" s="1">
        <f t="shared" si="13"/>
        <v>2261528.5928400001</v>
      </c>
      <c r="F79" s="1">
        <f t="shared" si="8"/>
        <v>0</v>
      </c>
      <c r="G79" s="1">
        <f t="shared" si="14"/>
        <v>5</v>
      </c>
      <c r="H79" s="1">
        <f t="shared" si="15"/>
        <v>0</v>
      </c>
      <c r="I79" s="1">
        <f t="shared" si="9"/>
        <v>0</v>
      </c>
      <c r="J79" s="1">
        <f t="shared" si="10"/>
        <v>0</v>
      </c>
      <c r="AA79" s="3"/>
    </row>
    <row r="80" spans="1:27" x14ac:dyDescent="0.25">
      <c r="A80" s="2">
        <v>41838</v>
      </c>
      <c r="B80" s="1">
        <v>1</v>
      </c>
      <c r="C80" s="1">
        <f t="shared" si="11"/>
        <v>2261528.5928400001</v>
      </c>
      <c r="D80" s="1">
        <f t="shared" si="12"/>
        <v>2261528.5928400001</v>
      </c>
      <c r="E80" s="1">
        <f t="shared" si="13"/>
        <v>2329374.4506252003</v>
      </c>
      <c r="F80" s="1">
        <f t="shared" si="8"/>
        <v>0</v>
      </c>
      <c r="G80" s="1">
        <f t="shared" si="14"/>
        <v>6</v>
      </c>
      <c r="H80" s="1">
        <f t="shared" si="15"/>
        <v>0</v>
      </c>
      <c r="I80" s="1">
        <f t="shared" si="9"/>
        <v>0</v>
      </c>
      <c r="J80" s="1">
        <f t="shared" si="10"/>
        <v>0</v>
      </c>
      <c r="AA80" s="3"/>
    </row>
    <row r="81" spans="1:27" x14ac:dyDescent="0.25">
      <c r="A81" s="2">
        <v>41839</v>
      </c>
      <c r="B81" s="1">
        <v>1</v>
      </c>
      <c r="C81" s="1">
        <f t="shared" si="11"/>
        <v>2329374.4506252003</v>
      </c>
      <c r="D81" s="1">
        <f t="shared" si="12"/>
        <v>2329374.4506252003</v>
      </c>
      <c r="E81" s="1">
        <f t="shared" si="13"/>
        <v>2399255.6841439563</v>
      </c>
      <c r="F81" s="1">
        <f t="shared" si="8"/>
        <v>0</v>
      </c>
      <c r="G81" s="1">
        <f t="shared" si="14"/>
        <v>7</v>
      </c>
      <c r="H81" s="1">
        <f t="shared" si="15"/>
        <v>2500000</v>
      </c>
      <c r="I81" s="1">
        <f t="shared" si="9"/>
        <v>100744.31585604372</v>
      </c>
      <c r="J81" s="1">
        <f t="shared" si="10"/>
        <v>0</v>
      </c>
      <c r="AA81" s="3"/>
    </row>
    <row r="82" spans="1:27" x14ac:dyDescent="0.25">
      <c r="A82" s="2">
        <v>41840</v>
      </c>
      <c r="B82" s="1">
        <v>1</v>
      </c>
      <c r="C82" s="1">
        <f t="shared" si="11"/>
        <v>2500000</v>
      </c>
      <c r="D82" s="1">
        <f t="shared" si="12"/>
        <v>2500000</v>
      </c>
      <c r="E82" s="1">
        <f t="shared" si="13"/>
        <v>2500000</v>
      </c>
      <c r="F82" s="1">
        <f t="shared" si="8"/>
        <v>1</v>
      </c>
      <c r="G82" s="1">
        <f t="shared" si="14"/>
        <v>1</v>
      </c>
      <c r="H82" s="1">
        <f t="shared" si="15"/>
        <v>0</v>
      </c>
      <c r="I82" s="1">
        <f t="shared" si="9"/>
        <v>0</v>
      </c>
      <c r="J82" s="1">
        <f t="shared" si="10"/>
        <v>75000</v>
      </c>
      <c r="AA82" s="3"/>
    </row>
    <row r="83" spans="1:27" x14ac:dyDescent="0.25">
      <c r="A83" s="2">
        <v>41841</v>
      </c>
      <c r="B83" s="1">
        <v>1</v>
      </c>
      <c r="C83" s="1">
        <f t="shared" si="11"/>
        <v>2500000</v>
      </c>
      <c r="D83" s="1">
        <f t="shared" si="12"/>
        <v>2500000</v>
      </c>
      <c r="E83" s="1">
        <f t="shared" si="13"/>
        <v>2500000</v>
      </c>
      <c r="F83" s="1">
        <f t="shared" si="8"/>
        <v>1</v>
      </c>
      <c r="G83" s="1">
        <f t="shared" si="14"/>
        <v>2</v>
      </c>
      <c r="H83" s="1">
        <f t="shared" si="15"/>
        <v>0</v>
      </c>
      <c r="I83" s="1">
        <f t="shared" si="9"/>
        <v>0</v>
      </c>
      <c r="J83" s="1">
        <f t="shared" si="10"/>
        <v>75000</v>
      </c>
      <c r="AA83" s="3"/>
    </row>
    <row r="84" spans="1:27" x14ac:dyDescent="0.25">
      <c r="A84" s="2">
        <v>41842</v>
      </c>
      <c r="B84" s="1">
        <v>0</v>
      </c>
      <c r="C84" s="1">
        <f t="shared" si="11"/>
        <v>2500000</v>
      </c>
      <c r="D84" s="1">
        <f t="shared" si="12"/>
        <v>2400000</v>
      </c>
      <c r="E84" s="1">
        <f t="shared" si="13"/>
        <v>2376000</v>
      </c>
      <c r="F84" s="1">
        <f t="shared" si="8"/>
        <v>0</v>
      </c>
      <c r="G84" s="1">
        <f t="shared" si="14"/>
        <v>3</v>
      </c>
      <c r="H84" s="1">
        <f t="shared" si="15"/>
        <v>0</v>
      </c>
      <c r="I84" s="1">
        <f t="shared" si="9"/>
        <v>0</v>
      </c>
      <c r="J84" s="1">
        <f t="shared" si="10"/>
        <v>0</v>
      </c>
      <c r="AA84" s="3"/>
    </row>
    <row r="85" spans="1:27" x14ac:dyDescent="0.25">
      <c r="A85" s="2">
        <v>41843</v>
      </c>
      <c r="B85" s="1">
        <v>0</v>
      </c>
      <c r="C85" s="1">
        <f t="shared" si="11"/>
        <v>2376000</v>
      </c>
      <c r="D85" s="1">
        <f t="shared" si="12"/>
        <v>2276000</v>
      </c>
      <c r="E85" s="1">
        <f t="shared" si="13"/>
        <v>2253240</v>
      </c>
      <c r="F85" s="1">
        <f t="shared" si="8"/>
        <v>0</v>
      </c>
      <c r="G85" s="1">
        <f t="shared" si="14"/>
        <v>4</v>
      </c>
      <c r="H85" s="1">
        <f t="shared" si="15"/>
        <v>0</v>
      </c>
      <c r="I85" s="1">
        <f t="shared" si="9"/>
        <v>0</v>
      </c>
      <c r="J85" s="1">
        <f t="shared" si="10"/>
        <v>0</v>
      </c>
      <c r="AA85" s="3"/>
    </row>
    <row r="86" spans="1:27" x14ac:dyDescent="0.25">
      <c r="A86" s="2">
        <v>41844</v>
      </c>
      <c r="B86" s="1">
        <v>0</v>
      </c>
      <c r="C86" s="1">
        <f t="shared" si="11"/>
        <v>2253240</v>
      </c>
      <c r="D86" s="1">
        <f t="shared" si="12"/>
        <v>2153240</v>
      </c>
      <c r="E86" s="1">
        <f t="shared" si="13"/>
        <v>2131707.6</v>
      </c>
      <c r="F86" s="1">
        <f t="shared" si="8"/>
        <v>0</v>
      </c>
      <c r="G86" s="1">
        <f t="shared" si="14"/>
        <v>5</v>
      </c>
      <c r="H86" s="1">
        <f t="shared" si="15"/>
        <v>0</v>
      </c>
      <c r="I86" s="1">
        <f t="shared" si="9"/>
        <v>0</v>
      </c>
      <c r="J86" s="1">
        <f t="shared" si="10"/>
        <v>0</v>
      </c>
      <c r="AA86" s="3"/>
    </row>
    <row r="87" spans="1:27" x14ac:dyDescent="0.25">
      <c r="A87" s="2">
        <v>41845</v>
      </c>
      <c r="B87" s="1">
        <v>0</v>
      </c>
      <c r="C87" s="1">
        <f t="shared" si="11"/>
        <v>2131707.6</v>
      </c>
      <c r="D87" s="1">
        <f t="shared" si="12"/>
        <v>2031707.6</v>
      </c>
      <c r="E87" s="1">
        <f t="shared" si="13"/>
        <v>2011390.524</v>
      </c>
      <c r="F87" s="1">
        <f t="shared" si="8"/>
        <v>0</v>
      </c>
      <c r="G87" s="1">
        <f t="shared" si="14"/>
        <v>6</v>
      </c>
      <c r="H87" s="1">
        <f t="shared" si="15"/>
        <v>0</v>
      </c>
      <c r="I87" s="1">
        <f t="shared" si="9"/>
        <v>0</v>
      </c>
      <c r="J87" s="1">
        <f t="shared" si="10"/>
        <v>0</v>
      </c>
      <c r="AA87" s="3"/>
    </row>
    <row r="88" spans="1:27" x14ac:dyDescent="0.25">
      <c r="A88" s="2">
        <v>41846</v>
      </c>
      <c r="B88" s="1">
        <v>0</v>
      </c>
      <c r="C88" s="1">
        <f t="shared" si="11"/>
        <v>2011390.524</v>
      </c>
      <c r="D88" s="1">
        <f t="shared" si="12"/>
        <v>1911390.524</v>
      </c>
      <c r="E88" s="1">
        <f t="shared" si="13"/>
        <v>1892276.61876</v>
      </c>
      <c r="F88" s="1">
        <f t="shared" si="8"/>
        <v>0</v>
      </c>
      <c r="G88" s="1">
        <f t="shared" si="14"/>
        <v>7</v>
      </c>
      <c r="H88" s="1">
        <f t="shared" si="15"/>
        <v>2392276.61876</v>
      </c>
      <c r="I88" s="1">
        <f t="shared" si="9"/>
        <v>500000</v>
      </c>
      <c r="J88" s="1">
        <f t="shared" si="10"/>
        <v>0</v>
      </c>
      <c r="AA88" s="3"/>
    </row>
    <row r="89" spans="1:27" x14ac:dyDescent="0.25">
      <c r="A89" s="2">
        <v>41847</v>
      </c>
      <c r="B89" s="1">
        <v>0</v>
      </c>
      <c r="C89" s="1">
        <f t="shared" si="11"/>
        <v>2392276.61876</v>
      </c>
      <c r="D89" s="1">
        <f t="shared" si="12"/>
        <v>2292276.61876</v>
      </c>
      <c r="E89" s="1">
        <f t="shared" si="13"/>
        <v>2269353.8525724001</v>
      </c>
      <c r="F89" s="1">
        <f t="shared" si="8"/>
        <v>0</v>
      </c>
      <c r="G89" s="1">
        <f t="shared" si="14"/>
        <v>1</v>
      </c>
      <c r="H89" s="1">
        <f t="shared" si="15"/>
        <v>0</v>
      </c>
      <c r="I89" s="1">
        <f t="shared" si="9"/>
        <v>0</v>
      </c>
      <c r="J89" s="1">
        <f t="shared" si="10"/>
        <v>0</v>
      </c>
      <c r="AA89" s="3"/>
    </row>
    <row r="90" spans="1:27" x14ac:dyDescent="0.25">
      <c r="A90" s="2">
        <v>41848</v>
      </c>
      <c r="B90" s="1">
        <v>1</v>
      </c>
      <c r="C90" s="1">
        <f t="shared" si="11"/>
        <v>2269353.8525724001</v>
      </c>
      <c r="D90" s="1">
        <f t="shared" si="12"/>
        <v>2269353.8525724001</v>
      </c>
      <c r="E90" s="1">
        <f t="shared" si="13"/>
        <v>2337434.4681495721</v>
      </c>
      <c r="F90" s="1">
        <f t="shared" si="8"/>
        <v>0</v>
      </c>
      <c r="G90" s="1">
        <f t="shared" si="14"/>
        <v>2</v>
      </c>
      <c r="H90" s="1">
        <f t="shared" si="15"/>
        <v>0</v>
      </c>
      <c r="I90" s="1">
        <f t="shared" si="9"/>
        <v>0</v>
      </c>
      <c r="J90" s="1">
        <f t="shared" si="10"/>
        <v>0</v>
      </c>
      <c r="AA90" s="3"/>
    </row>
    <row r="91" spans="1:27" x14ac:dyDescent="0.25">
      <c r="A91" s="2">
        <v>41849</v>
      </c>
      <c r="B91" s="1">
        <v>1</v>
      </c>
      <c r="C91" s="1">
        <f t="shared" si="11"/>
        <v>2337434.4681495721</v>
      </c>
      <c r="D91" s="1">
        <f t="shared" si="12"/>
        <v>2337434.4681495721</v>
      </c>
      <c r="E91" s="1">
        <f t="shared" si="13"/>
        <v>2407557.5021940595</v>
      </c>
      <c r="F91" s="1">
        <f t="shared" si="8"/>
        <v>0</v>
      </c>
      <c r="G91" s="1">
        <f t="shared" si="14"/>
        <v>3</v>
      </c>
      <c r="H91" s="1">
        <f t="shared" si="15"/>
        <v>0</v>
      </c>
      <c r="I91" s="1">
        <f t="shared" si="9"/>
        <v>0</v>
      </c>
      <c r="J91" s="1">
        <f t="shared" si="10"/>
        <v>0</v>
      </c>
      <c r="AA91" s="3"/>
    </row>
    <row r="92" spans="1:27" x14ac:dyDescent="0.25">
      <c r="A92" s="2">
        <v>41850</v>
      </c>
      <c r="B92" s="1">
        <v>0</v>
      </c>
      <c r="C92" s="1">
        <f t="shared" si="11"/>
        <v>2407557.5021940595</v>
      </c>
      <c r="D92" s="1">
        <f t="shared" si="12"/>
        <v>2307557.5021940595</v>
      </c>
      <c r="E92" s="1">
        <f t="shared" si="13"/>
        <v>2284481.9271721188</v>
      </c>
      <c r="F92" s="1">
        <f t="shared" si="8"/>
        <v>0</v>
      </c>
      <c r="G92" s="1">
        <f t="shared" si="14"/>
        <v>4</v>
      </c>
      <c r="H92" s="1">
        <f t="shared" si="15"/>
        <v>0</v>
      </c>
      <c r="I92" s="1">
        <f t="shared" si="9"/>
        <v>0</v>
      </c>
      <c r="J92" s="1">
        <f t="shared" si="10"/>
        <v>0</v>
      </c>
      <c r="AA92" s="3"/>
    </row>
    <row r="93" spans="1:27" x14ac:dyDescent="0.25">
      <c r="A93" s="2">
        <v>41851</v>
      </c>
      <c r="B93" s="1">
        <v>0</v>
      </c>
      <c r="C93" s="1">
        <f t="shared" si="11"/>
        <v>2284481.9271721188</v>
      </c>
      <c r="D93" s="1">
        <f t="shared" si="12"/>
        <v>2184481.9271721188</v>
      </c>
      <c r="E93" s="1">
        <f t="shared" si="13"/>
        <v>2162637.1079003974</v>
      </c>
      <c r="F93" s="1">
        <f t="shared" si="8"/>
        <v>0</v>
      </c>
      <c r="G93" s="1">
        <f t="shared" si="14"/>
        <v>5</v>
      </c>
      <c r="H93" s="1">
        <f t="shared" si="15"/>
        <v>0</v>
      </c>
      <c r="I93" s="1">
        <f t="shared" si="9"/>
        <v>0</v>
      </c>
      <c r="J93" s="1">
        <f t="shared" si="10"/>
        <v>0</v>
      </c>
      <c r="AA93" s="3"/>
    </row>
    <row r="94" spans="1:27" x14ac:dyDescent="0.25">
      <c r="A94" s="2">
        <v>41852</v>
      </c>
      <c r="B94" s="1">
        <v>0</v>
      </c>
      <c r="C94" s="1">
        <f t="shared" si="11"/>
        <v>2162637.1079003974</v>
      </c>
      <c r="D94" s="1">
        <f t="shared" si="12"/>
        <v>2062637.1079003974</v>
      </c>
      <c r="E94" s="1">
        <f t="shared" si="13"/>
        <v>2042010.7368213935</v>
      </c>
      <c r="F94" s="1">
        <f t="shared" si="8"/>
        <v>0</v>
      </c>
      <c r="G94" s="1">
        <f t="shared" si="14"/>
        <v>6</v>
      </c>
      <c r="H94" s="1">
        <f t="shared" si="15"/>
        <v>0</v>
      </c>
      <c r="I94" s="1">
        <f t="shared" si="9"/>
        <v>0</v>
      </c>
      <c r="J94" s="1">
        <f t="shared" si="10"/>
        <v>0</v>
      </c>
      <c r="AA94" s="3"/>
    </row>
    <row r="95" spans="1:27" x14ac:dyDescent="0.25">
      <c r="A95" s="2">
        <v>41853</v>
      </c>
      <c r="B95" s="1">
        <v>0</v>
      </c>
      <c r="C95" s="1">
        <f t="shared" si="11"/>
        <v>2042010.7368213935</v>
      </c>
      <c r="D95" s="1">
        <f t="shared" si="12"/>
        <v>1942010.7368213935</v>
      </c>
      <c r="E95" s="1">
        <f t="shared" si="13"/>
        <v>1922590.6294531794</v>
      </c>
      <c r="F95" s="1">
        <f t="shared" si="8"/>
        <v>0</v>
      </c>
      <c r="G95" s="1">
        <f t="shared" si="14"/>
        <v>7</v>
      </c>
      <c r="H95" s="1">
        <f t="shared" si="15"/>
        <v>2422590.6294531794</v>
      </c>
      <c r="I95" s="1">
        <f t="shared" si="9"/>
        <v>500000</v>
      </c>
      <c r="J95" s="1">
        <f t="shared" si="10"/>
        <v>0</v>
      </c>
      <c r="AA95" s="3"/>
    </row>
    <row r="96" spans="1:27" x14ac:dyDescent="0.25">
      <c r="A96" s="2">
        <v>41854</v>
      </c>
      <c r="B96" s="1">
        <v>0</v>
      </c>
      <c r="C96" s="1">
        <f t="shared" si="11"/>
        <v>2422590.6294531794</v>
      </c>
      <c r="D96" s="1">
        <f t="shared" si="12"/>
        <v>2322590.6294531794</v>
      </c>
      <c r="E96" s="1">
        <f t="shared" si="13"/>
        <v>2299364.7231586478</v>
      </c>
      <c r="F96" s="1">
        <f t="shared" si="8"/>
        <v>0</v>
      </c>
      <c r="G96" s="1">
        <f t="shared" si="14"/>
        <v>1</v>
      </c>
      <c r="H96" s="1">
        <f t="shared" si="15"/>
        <v>0</v>
      </c>
      <c r="I96" s="1">
        <f t="shared" si="9"/>
        <v>0</v>
      </c>
      <c r="J96" s="1">
        <f t="shared" si="10"/>
        <v>0</v>
      </c>
      <c r="AA96" s="3"/>
    </row>
    <row r="97" spans="1:27" x14ac:dyDescent="0.25">
      <c r="A97" s="2">
        <v>41855</v>
      </c>
      <c r="B97" s="1">
        <v>0</v>
      </c>
      <c r="C97" s="1">
        <f t="shared" si="11"/>
        <v>2299364.7231586478</v>
      </c>
      <c r="D97" s="1">
        <f t="shared" si="12"/>
        <v>2199364.7231586478</v>
      </c>
      <c r="E97" s="1">
        <f t="shared" si="13"/>
        <v>2177371.0759270615</v>
      </c>
      <c r="F97" s="1">
        <f t="shared" si="8"/>
        <v>0</v>
      </c>
      <c r="G97" s="1">
        <f t="shared" si="14"/>
        <v>2</v>
      </c>
      <c r="H97" s="1">
        <f t="shared" si="15"/>
        <v>0</v>
      </c>
      <c r="I97" s="1">
        <f t="shared" si="9"/>
        <v>0</v>
      </c>
      <c r="J97" s="1">
        <f t="shared" si="10"/>
        <v>0</v>
      </c>
      <c r="AA97" s="3"/>
    </row>
    <row r="98" spans="1:27" x14ac:dyDescent="0.25">
      <c r="A98" s="2">
        <v>41856</v>
      </c>
      <c r="B98" s="1">
        <v>1</v>
      </c>
      <c r="C98" s="1">
        <f t="shared" si="11"/>
        <v>2177371.0759270615</v>
      </c>
      <c r="D98" s="1">
        <f t="shared" si="12"/>
        <v>2177371.0759270615</v>
      </c>
      <c r="E98" s="1">
        <f t="shared" si="13"/>
        <v>2242692.2082048734</v>
      </c>
      <c r="F98" s="1">
        <f t="shared" si="8"/>
        <v>0</v>
      </c>
      <c r="G98" s="1">
        <f t="shared" si="14"/>
        <v>3</v>
      </c>
      <c r="H98" s="1">
        <f t="shared" si="15"/>
        <v>0</v>
      </c>
      <c r="I98" s="1">
        <f t="shared" si="9"/>
        <v>0</v>
      </c>
      <c r="J98" s="1">
        <f t="shared" si="10"/>
        <v>0</v>
      </c>
      <c r="AA98" s="3"/>
    </row>
    <row r="99" spans="1:27" x14ac:dyDescent="0.25">
      <c r="A99" s="2">
        <v>41857</v>
      </c>
      <c r="B99" s="1">
        <v>0</v>
      </c>
      <c r="C99" s="1">
        <f t="shared" si="11"/>
        <v>2242692.2082048734</v>
      </c>
      <c r="D99" s="1">
        <f t="shared" si="12"/>
        <v>2142692.2082048734</v>
      </c>
      <c r="E99" s="1">
        <f t="shared" si="13"/>
        <v>2121265.2861228245</v>
      </c>
      <c r="F99" s="1">
        <f t="shared" si="8"/>
        <v>0</v>
      </c>
      <c r="G99" s="1">
        <f t="shared" si="14"/>
        <v>4</v>
      </c>
      <c r="H99" s="1">
        <f t="shared" si="15"/>
        <v>0</v>
      </c>
      <c r="I99" s="1">
        <f t="shared" si="9"/>
        <v>0</v>
      </c>
      <c r="J99" s="1">
        <f t="shared" si="10"/>
        <v>0</v>
      </c>
      <c r="AA99" s="3"/>
    </row>
    <row r="100" spans="1:27" x14ac:dyDescent="0.25">
      <c r="A100" s="2">
        <v>41858</v>
      </c>
      <c r="B100" s="1">
        <v>1</v>
      </c>
      <c r="C100" s="1">
        <f t="shared" si="11"/>
        <v>2121265.2861228245</v>
      </c>
      <c r="D100" s="1">
        <f t="shared" si="12"/>
        <v>2121265.2861228245</v>
      </c>
      <c r="E100" s="1">
        <f t="shared" si="13"/>
        <v>2184903.2447065092</v>
      </c>
      <c r="F100" s="1">
        <f t="shared" si="8"/>
        <v>0</v>
      </c>
      <c r="G100" s="1">
        <f t="shared" si="14"/>
        <v>5</v>
      </c>
      <c r="H100" s="1">
        <f t="shared" si="15"/>
        <v>0</v>
      </c>
      <c r="I100" s="1">
        <f t="shared" si="9"/>
        <v>0</v>
      </c>
      <c r="J100" s="1">
        <f t="shared" si="10"/>
        <v>0</v>
      </c>
      <c r="AA100" s="3"/>
    </row>
    <row r="101" spans="1:27" x14ac:dyDescent="0.25">
      <c r="A101" s="2">
        <v>41859</v>
      </c>
      <c r="B101" s="1">
        <v>1</v>
      </c>
      <c r="C101" s="1">
        <f t="shared" si="11"/>
        <v>2184903.2447065092</v>
      </c>
      <c r="D101" s="1">
        <f t="shared" si="12"/>
        <v>2184903.2447065092</v>
      </c>
      <c r="E101" s="1">
        <f t="shared" si="13"/>
        <v>2250450.3420477044</v>
      </c>
      <c r="F101" s="1">
        <f t="shared" si="8"/>
        <v>0</v>
      </c>
      <c r="G101" s="1">
        <f t="shared" si="14"/>
        <v>6</v>
      </c>
      <c r="H101" s="1">
        <f t="shared" si="15"/>
        <v>0</v>
      </c>
      <c r="I101" s="1">
        <f t="shared" si="9"/>
        <v>0</v>
      </c>
      <c r="J101" s="1">
        <f t="shared" si="10"/>
        <v>0</v>
      </c>
      <c r="AA101" s="3"/>
    </row>
    <row r="102" spans="1:27" x14ac:dyDescent="0.25">
      <c r="A102" s="2">
        <v>41860</v>
      </c>
      <c r="B102" s="1">
        <v>0</v>
      </c>
      <c r="C102" s="1">
        <f t="shared" si="11"/>
        <v>2250450.3420477044</v>
      </c>
      <c r="D102" s="1">
        <f t="shared" si="12"/>
        <v>2150450.3420477044</v>
      </c>
      <c r="E102" s="1">
        <f t="shared" si="13"/>
        <v>2128945.8386272271</v>
      </c>
      <c r="F102" s="1">
        <f t="shared" si="8"/>
        <v>0</v>
      </c>
      <c r="G102" s="1">
        <f t="shared" si="14"/>
        <v>7</v>
      </c>
      <c r="H102" s="1">
        <f t="shared" si="15"/>
        <v>2500000</v>
      </c>
      <c r="I102" s="1">
        <f t="shared" si="9"/>
        <v>371054.16137277288</v>
      </c>
      <c r="J102" s="1">
        <f t="shared" si="10"/>
        <v>0</v>
      </c>
      <c r="AA102" s="3"/>
    </row>
    <row r="103" spans="1:27" x14ac:dyDescent="0.25">
      <c r="A103" s="2">
        <v>41861</v>
      </c>
      <c r="B103" s="1">
        <v>0</v>
      </c>
      <c r="C103" s="1">
        <f t="shared" si="11"/>
        <v>2500000</v>
      </c>
      <c r="D103" s="1">
        <f t="shared" si="12"/>
        <v>2400000</v>
      </c>
      <c r="E103" s="1">
        <f t="shared" si="13"/>
        <v>2376000</v>
      </c>
      <c r="F103" s="1">
        <f t="shared" si="8"/>
        <v>0</v>
      </c>
      <c r="G103" s="1">
        <f t="shared" si="14"/>
        <v>1</v>
      </c>
      <c r="H103" s="1">
        <f t="shared" si="15"/>
        <v>0</v>
      </c>
      <c r="I103" s="1">
        <f t="shared" si="9"/>
        <v>0</v>
      </c>
      <c r="J103" s="1">
        <f t="shared" si="10"/>
        <v>0</v>
      </c>
      <c r="AA103" s="3"/>
    </row>
    <row r="104" spans="1:27" x14ac:dyDescent="0.25">
      <c r="A104" s="2">
        <v>41862</v>
      </c>
      <c r="B104" s="1">
        <v>0</v>
      </c>
      <c r="C104" s="1">
        <f t="shared" si="11"/>
        <v>2376000</v>
      </c>
      <c r="D104" s="1">
        <f t="shared" si="12"/>
        <v>2276000</v>
      </c>
      <c r="E104" s="1">
        <f t="shared" si="13"/>
        <v>2253240</v>
      </c>
      <c r="F104" s="1">
        <f t="shared" si="8"/>
        <v>0</v>
      </c>
      <c r="G104" s="1">
        <f t="shared" si="14"/>
        <v>2</v>
      </c>
      <c r="H104" s="1">
        <f t="shared" si="15"/>
        <v>0</v>
      </c>
      <c r="I104" s="1">
        <f t="shared" si="9"/>
        <v>0</v>
      </c>
      <c r="J104" s="1">
        <f t="shared" si="10"/>
        <v>0</v>
      </c>
      <c r="AA104" s="3"/>
    </row>
    <row r="105" spans="1:27" x14ac:dyDescent="0.25">
      <c r="A105" s="2">
        <v>41863</v>
      </c>
      <c r="B105" s="1">
        <v>0</v>
      </c>
      <c r="C105" s="1">
        <f t="shared" si="11"/>
        <v>2253240</v>
      </c>
      <c r="D105" s="1">
        <f t="shared" si="12"/>
        <v>2153240</v>
      </c>
      <c r="E105" s="1">
        <f t="shared" si="13"/>
        <v>2131707.6</v>
      </c>
      <c r="F105" s="1">
        <f t="shared" si="8"/>
        <v>0</v>
      </c>
      <c r="G105" s="1">
        <f t="shared" si="14"/>
        <v>3</v>
      </c>
      <c r="H105" s="1">
        <f t="shared" si="15"/>
        <v>0</v>
      </c>
      <c r="I105" s="1">
        <f t="shared" si="9"/>
        <v>0</v>
      </c>
      <c r="J105" s="1">
        <f t="shared" si="10"/>
        <v>0</v>
      </c>
      <c r="AA105" s="3"/>
    </row>
    <row r="106" spans="1:27" x14ac:dyDescent="0.25">
      <c r="A106" s="2">
        <v>41864</v>
      </c>
      <c r="B106" s="1">
        <v>1</v>
      </c>
      <c r="C106" s="1">
        <f t="shared" si="11"/>
        <v>2131707.6</v>
      </c>
      <c r="D106" s="1">
        <f t="shared" si="12"/>
        <v>2131707.6</v>
      </c>
      <c r="E106" s="1">
        <f t="shared" si="13"/>
        <v>2195658.8280000002</v>
      </c>
      <c r="F106" s="1">
        <f t="shared" si="8"/>
        <v>0</v>
      </c>
      <c r="G106" s="1">
        <f t="shared" si="14"/>
        <v>4</v>
      </c>
      <c r="H106" s="1">
        <f t="shared" si="15"/>
        <v>0</v>
      </c>
      <c r="I106" s="1">
        <f t="shared" si="9"/>
        <v>0</v>
      </c>
      <c r="J106" s="1">
        <f t="shared" si="10"/>
        <v>0</v>
      </c>
      <c r="AA106" s="3"/>
    </row>
    <row r="107" spans="1:27" x14ac:dyDescent="0.25">
      <c r="A107" s="2">
        <v>41865</v>
      </c>
      <c r="B107" s="1">
        <v>0</v>
      </c>
      <c r="C107" s="1">
        <f t="shared" si="11"/>
        <v>2195658.8280000002</v>
      </c>
      <c r="D107" s="1">
        <f t="shared" si="12"/>
        <v>2095658.8280000002</v>
      </c>
      <c r="E107" s="1">
        <f t="shared" si="13"/>
        <v>2074702.2397200002</v>
      </c>
      <c r="F107" s="1">
        <f t="shared" si="8"/>
        <v>0</v>
      </c>
      <c r="G107" s="1">
        <f t="shared" si="14"/>
        <v>5</v>
      </c>
      <c r="H107" s="1">
        <f t="shared" si="15"/>
        <v>0</v>
      </c>
      <c r="I107" s="1">
        <f t="shared" si="9"/>
        <v>0</v>
      </c>
      <c r="J107" s="1">
        <f t="shared" si="10"/>
        <v>0</v>
      </c>
      <c r="AA107" s="3"/>
    </row>
    <row r="108" spans="1:27" x14ac:dyDescent="0.25">
      <c r="A108" s="2">
        <v>41866</v>
      </c>
      <c r="B108" s="1">
        <v>1</v>
      </c>
      <c r="C108" s="1">
        <f t="shared" si="11"/>
        <v>2074702.2397200002</v>
      </c>
      <c r="D108" s="1">
        <f t="shared" si="12"/>
        <v>2074702.2397200002</v>
      </c>
      <c r="E108" s="1">
        <f t="shared" si="13"/>
        <v>2136943.3069116003</v>
      </c>
      <c r="F108" s="1">
        <f t="shared" si="8"/>
        <v>0</v>
      </c>
      <c r="G108" s="1">
        <f t="shared" si="14"/>
        <v>6</v>
      </c>
      <c r="H108" s="1">
        <f t="shared" si="15"/>
        <v>0</v>
      </c>
      <c r="I108" s="1">
        <f t="shared" si="9"/>
        <v>0</v>
      </c>
      <c r="J108" s="1">
        <f t="shared" si="10"/>
        <v>0</v>
      </c>
      <c r="AA108" s="3"/>
    </row>
    <row r="109" spans="1:27" x14ac:dyDescent="0.25">
      <c r="A109" s="2">
        <v>41867</v>
      </c>
      <c r="B109" s="1">
        <v>1</v>
      </c>
      <c r="C109" s="1">
        <f t="shared" si="11"/>
        <v>2136943.3069116003</v>
      </c>
      <c r="D109" s="1">
        <f t="shared" si="12"/>
        <v>2136943.3069116003</v>
      </c>
      <c r="E109" s="1">
        <f t="shared" si="13"/>
        <v>2201051.6061189482</v>
      </c>
      <c r="F109" s="1">
        <f t="shared" si="8"/>
        <v>0</v>
      </c>
      <c r="G109" s="1">
        <f t="shared" si="14"/>
        <v>7</v>
      </c>
      <c r="H109" s="1">
        <f t="shared" si="15"/>
        <v>2500000</v>
      </c>
      <c r="I109" s="1">
        <f t="shared" si="9"/>
        <v>298948.3938810518</v>
      </c>
      <c r="J109" s="1">
        <f t="shared" si="10"/>
        <v>0</v>
      </c>
      <c r="AA109" s="3"/>
    </row>
    <row r="110" spans="1:27" x14ac:dyDescent="0.25">
      <c r="A110" s="2">
        <v>41868</v>
      </c>
      <c r="B110" s="1">
        <v>1</v>
      </c>
      <c r="C110" s="1">
        <f t="shared" si="11"/>
        <v>2500000</v>
      </c>
      <c r="D110" s="1">
        <f t="shared" si="12"/>
        <v>2500000</v>
      </c>
      <c r="E110" s="1">
        <f t="shared" si="13"/>
        <v>2500000</v>
      </c>
      <c r="F110" s="1">
        <f t="shared" si="8"/>
        <v>1</v>
      </c>
      <c r="G110" s="1">
        <f t="shared" si="14"/>
        <v>1</v>
      </c>
      <c r="H110" s="1">
        <f t="shared" si="15"/>
        <v>0</v>
      </c>
      <c r="I110" s="1">
        <f t="shared" si="9"/>
        <v>0</v>
      </c>
      <c r="J110" s="1">
        <f t="shared" si="10"/>
        <v>75000</v>
      </c>
      <c r="AA110" s="3"/>
    </row>
    <row r="111" spans="1:27" x14ac:dyDescent="0.25">
      <c r="A111" s="2">
        <v>41869</v>
      </c>
      <c r="B111" s="1">
        <v>0</v>
      </c>
      <c r="C111" s="1">
        <f t="shared" si="11"/>
        <v>2500000</v>
      </c>
      <c r="D111" s="1">
        <f t="shared" si="12"/>
        <v>2400000</v>
      </c>
      <c r="E111" s="1">
        <f t="shared" si="13"/>
        <v>2376000</v>
      </c>
      <c r="F111" s="1">
        <f t="shared" si="8"/>
        <v>0</v>
      </c>
      <c r="G111" s="1">
        <f t="shared" si="14"/>
        <v>2</v>
      </c>
      <c r="H111" s="1">
        <f t="shared" si="15"/>
        <v>0</v>
      </c>
      <c r="I111" s="1">
        <f t="shared" si="9"/>
        <v>0</v>
      </c>
      <c r="J111" s="1">
        <f t="shared" si="10"/>
        <v>0</v>
      </c>
      <c r="AA111" s="3"/>
    </row>
    <row r="112" spans="1:27" x14ac:dyDescent="0.25">
      <c r="A112" s="2">
        <v>41870</v>
      </c>
      <c r="B112" s="1">
        <v>0</v>
      </c>
      <c r="C112" s="1">
        <f t="shared" si="11"/>
        <v>2376000</v>
      </c>
      <c r="D112" s="1">
        <f t="shared" si="12"/>
        <v>2276000</v>
      </c>
      <c r="E112" s="1">
        <f t="shared" si="13"/>
        <v>2253240</v>
      </c>
      <c r="F112" s="1">
        <f t="shared" si="8"/>
        <v>0</v>
      </c>
      <c r="G112" s="1">
        <f t="shared" si="14"/>
        <v>3</v>
      </c>
      <c r="H112" s="1">
        <f t="shared" si="15"/>
        <v>0</v>
      </c>
      <c r="I112" s="1">
        <f t="shared" si="9"/>
        <v>0</v>
      </c>
      <c r="J112" s="1">
        <f t="shared" si="10"/>
        <v>0</v>
      </c>
      <c r="AA112" s="3"/>
    </row>
    <row r="113" spans="1:27" x14ac:dyDescent="0.25">
      <c r="A113" s="2">
        <v>41871</v>
      </c>
      <c r="B113" s="1">
        <v>0</v>
      </c>
      <c r="C113" s="1">
        <f t="shared" si="11"/>
        <v>2253240</v>
      </c>
      <c r="D113" s="1">
        <f t="shared" si="12"/>
        <v>2153240</v>
      </c>
      <c r="E113" s="1">
        <f t="shared" si="13"/>
        <v>2131707.6</v>
      </c>
      <c r="F113" s="1">
        <f t="shared" si="8"/>
        <v>0</v>
      </c>
      <c r="G113" s="1">
        <f t="shared" si="14"/>
        <v>4</v>
      </c>
      <c r="H113" s="1">
        <f t="shared" si="15"/>
        <v>0</v>
      </c>
      <c r="I113" s="1">
        <f t="shared" si="9"/>
        <v>0</v>
      </c>
      <c r="J113" s="1">
        <f t="shared" si="10"/>
        <v>0</v>
      </c>
      <c r="AA113" s="3"/>
    </row>
    <row r="114" spans="1:27" x14ac:dyDescent="0.25">
      <c r="A114" s="2">
        <v>41872</v>
      </c>
      <c r="B114" s="1">
        <v>0</v>
      </c>
      <c r="C114" s="1">
        <f t="shared" si="11"/>
        <v>2131707.6</v>
      </c>
      <c r="D114" s="1">
        <f t="shared" si="12"/>
        <v>2031707.6</v>
      </c>
      <c r="E114" s="1">
        <f t="shared" si="13"/>
        <v>2011390.524</v>
      </c>
      <c r="F114" s="1">
        <f t="shared" si="8"/>
        <v>0</v>
      </c>
      <c r="G114" s="1">
        <f t="shared" si="14"/>
        <v>5</v>
      </c>
      <c r="H114" s="1">
        <f t="shared" si="15"/>
        <v>0</v>
      </c>
      <c r="I114" s="1">
        <f t="shared" si="9"/>
        <v>0</v>
      </c>
      <c r="J114" s="1">
        <f t="shared" si="10"/>
        <v>0</v>
      </c>
      <c r="AA114" s="3"/>
    </row>
    <row r="115" spans="1:27" x14ac:dyDescent="0.25">
      <c r="A115" s="2">
        <v>41873</v>
      </c>
      <c r="B115" s="1">
        <v>0</v>
      </c>
      <c r="C115" s="1">
        <f t="shared" si="11"/>
        <v>2011390.524</v>
      </c>
      <c r="D115" s="1">
        <f t="shared" si="12"/>
        <v>1911390.524</v>
      </c>
      <c r="E115" s="1">
        <f t="shared" si="13"/>
        <v>1892276.61876</v>
      </c>
      <c r="F115" s="1">
        <f t="shared" si="8"/>
        <v>0</v>
      </c>
      <c r="G115" s="1">
        <f t="shared" si="14"/>
        <v>6</v>
      </c>
      <c r="H115" s="1">
        <f t="shared" si="15"/>
        <v>0</v>
      </c>
      <c r="I115" s="1">
        <f t="shared" si="9"/>
        <v>0</v>
      </c>
      <c r="J115" s="1">
        <f t="shared" si="10"/>
        <v>0</v>
      </c>
      <c r="AA115" s="3"/>
    </row>
    <row r="116" spans="1:27" x14ac:dyDescent="0.25">
      <c r="A116" s="2">
        <v>41874</v>
      </c>
      <c r="B116" s="1">
        <v>0</v>
      </c>
      <c r="C116" s="1">
        <f t="shared" si="11"/>
        <v>1892276.61876</v>
      </c>
      <c r="D116" s="1">
        <f t="shared" si="12"/>
        <v>1792276.61876</v>
      </c>
      <c r="E116" s="1">
        <f t="shared" si="13"/>
        <v>1774353.8525723999</v>
      </c>
      <c r="F116" s="1">
        <f t="shared" si="8"/>
        <v>0</v>
      </c>
      <c r="G116" s="1">
        <f t="shared" si="14"/>
        <v>7</v>
      </c>
      <c r="H116" s="1">
        <f t="shared" si="15"/>
        <v>2274353.8525724001</v>
      </c>
      <c r="I116" s="1">
        <f t="shared" si="9"/>
        <v>500000.00000000023</v>
      </c>
      <c r="J116" s="1">
        <f t="shared" si="10"/>
        <v>0</v>
      </c>
      <c r="AA116" s="3"/>
    </row>
    <row r="117" spans="1:27" x14ac:dyDescent="0.25">
      <c r="A117" s="2">
        <v>41875</v>
      </c>
      <c r="B117" s="1">
        <v>0</v>
      </c>
      <c r="C117" s="1">
        <f t="shared" si="11"/>
        <v>2274353.8525724001</v>
      </c>
      <c r="D117" s="1">
        <f t="shared" si="12"/>
        <v>2174353.8525724001</v>
      </c>
      <c r="E117" s="1">
        <f t="shared" si="13"/>
        <v>2152610.3140466763</v>
      </c>
      <c r="F117" s="1">
        <f t="shared" si="8"/>
        <v>0</v>
      </c>
      <c r="G117" s="1">
        <f t="shared" si="14"/>
        <v>1</v>
      </c>
      <c r="H117" s="1">
        <f t="shared" si="15"/>
        <v>0</v>
      </c>
      <c r="I117" s="1">
        <f t="shared" si="9"/>
        <v>0</v>
      </c>
      <c r="J117" s="1">
        <f t="shared" si="10"/>
        <v>0</v>
      </c>
      <c r="AA117" s="3"/>
    </row>
    <row r="118" spans="1:27" x14ac:dyDescent="0.25">
      <c r="A118" s="2">
        <v>41876</v>
      </c>
      <c r="B118" s="1">
        <v>0</v>
      </c>
      <c r="C118" s="1">
        <f t="shared" si="11"/>
        <v>2152610.3140466763</v>
      </c>
      <c r="D118" s="1">
        <f t="shared" si="12"/>
        <v>2052610.3140466763</v>
      </c>
      <c r="E118" s="1">
        <f t="shared" si="13"/>
        <v>2032084.2109062094</v>
      </c>
      <c r="F118" s="1">
        <f t="shared" si="8"/>
        <v>0</v>
      </c>
      <c r="G118" s="1">
        <f t="shared" si="14"/>
        <v>2</v>
      </c>
      <c r="H118" s="1">
        <f t="shared" si="15"/>
        <v>0</v>
      </c>
      <c r="I118" s="1">
        <f t="shared" si="9"/>
        <v>0</v>
      </c>
      <c r="J118" s="1">
        <f t="shared" si="10"/>
        <v>0</v>
      </c>
      <c r="AA118" s="3"/>
    </row>
    <row r="119" spans="1:27" x14ac:dyDescent="0.25">
      <c r="A119" s="2">
        <v>41877</v>
      </c>
      <c r="B119" s="1">
        <v>0</v>
      </c>
      <c r="C119" s="1">
        <f t="shared" si="11"/>
        <v>2032084.2109062094</v>
      </c>
      <c r="D119" s="1">
        <f t="shared" si="12"/>
        <v>1932084.2109062094</v>
      </c>
      <c r="E119" s="1">
        <f t="shared" si="13"/>
        <v>1912763.3687971474</v>
      </c>
      <c r="F119" s="1">
        <f t="shared" si="8"/>
        <v>0</v>
      </c>
      <c r="G119" s="1">
        <f t="shared" si="14"/>
        <v>3</v>
      </c>
      <c r="H119" s="1">
        <f t="shared" si="15"/>
        <v>0</v>
      </c>
      <c r="I119" s="1">
        <f t="shared" si="9"/>
        <v>0</v>
      </c>
      <c r="J119" s="1">
        <f t="shared" si="10"/>
        <v>0</v>
      </c>
      <c r="AA119" s="3"/>
    </row>
    <row r="120" spans="1:27" x14ac:dyDescent="0.25">
      <c r="A120" s="2">
        <v>41878</v>
      </c>
      <c r="B120" s="1">
        <v>0</v>
      </c>
      <c r="C120" s="1">
        <f t="shared" si="11"/>
        <v>1912763.3687971474</v>
      </c>
      <c r="D120" s="1">
        <f t="shared" si="12"/>
        <v>1812763.3687971474</v>
      </c>
      <c r="E120" s="1">
        <f t="shared" si="13"/>
        <v>1794635.735109176</v>
      </c>
      <c r="F120" s="1">
        <f t="shared" si="8"/>
        <v>0</v>
      </c>
      <c r="G120" s="1">
        <f t="shared" si="14"/>
        <v>4</v>
      </c>
      <c r="H120" s="1">
        <f t="shared" si="15"/>
        <v>0</v>
      </c>
      <c r="I120" s="1">
        <f t="shared" si="9"/>
        <v>0</v>
      </c>
      <c r="J120" s="1">
        <f t="shared" si="10"/>
        <v>0</v>
      </c>
      <c r="AA120" s="3"/>
    </row>
    <row r="121" spans="1:27" x14ac:dyDescent="0.25">
      <c r="A121" s="2">
        <v>41879</v>
      </c>
      <c r="B121" s="1">
        <v>1</v>
      </c>
      <c r="C121" s="1">
        <f t="shared" si="11"/>
        <v>1794635.735109176</v>
      </c>
      <c r="D121" s="1">
        <f t="shared" si="12"/>
        <v>1794635.735109176</v>
      </c>
      <c r="E121" s="1">
        <f t="shared" si="13"/>
        <v>1848474.8071624513</v>
      </c>
      <c r="F121" s="1">
        <f t="shared" si="8"/>
        <v>0</v>
      </c>
      <c r="G121" s="1">
        <f t="shared" si="14"/>
        <v>5</v>
      </c>
      <c r="H121" s="1">
        <f t="shared" si="15"/>
        <v>0</v>
      </c>
      <c r="I121" s="1">
        <f t="shared" si="9"/>
        <v>0</v>
      </c>
      <c r="J121" s="1">
        <f t="shared" si="10"/>
        <v>0</v>
      </c>
      <c r="AA121" s="3"/>
    </row>
    <row r="122" spans="1:27" x14ac:dyDescent="0.25">
      <c r="A122" s="2">
        <v>41880</v>
      </c>
      <c r="B122" s="1">
        <v>0</v>
      </c>
      <c r="C122" s="1">
        <f t="shared" si="11"/>
        <v>1848474.8071624513</v>
      </c>
      <c r="D122" s="1">
        <f t="shared" si="12"/>
        <v>1748474.8071624513</v>
      </c>
      <c r="E122" s="1">
        <f t="shared" si="13"/>
        <v>1730990.0590908269</v>
      </c>
      <c r="F122" s="1">
        <f t="shared" si="8"/>
        <v>0</v>
      </c>
      <c r="G122" s="1">
        <f t="shared" si="14"/>
        <v>6</v>
      </c>
      <c r="H122" s="1">
        <f t="shared" si="15"/>
        <v>0</v>
      </c>
      <c r="I122" s="1">
        <f t="shared" si="9"/>
        <v>0</v>
      </c>
      <c r="J122" s="1">
        <f t="shared" si="10"/>
        <v>0</v>
      </c>
      <c r="AA122" s="3"/>
    </row>
    <row r="123" spans="1:27" x14ac:dyDescent="0.25">
      <c r="A123" s="2">
        <v>41881</v>
      </c>
      <c r="B123" s="1">
        <v>0</v>
      </c>
      <c r="C123" s="1">
        <f t="shared" si="11"/>
        <v>1730990.0590908269</v>
      </c>
      <c r="D123" s="1">
        <f t="shared" si="12"/>
        <v>1630990.0590908269</v>
      </c>
      <c r="E123" s="1">
        <f t="shared" si="13"/>
        <v>1614680.1584999186</v>
      </c>
      <c r="F123" s="1">
        <f t="shared" si="8"/>
        <v>0</v>
      </c>
      <c r="G123" s="1">
        <f t="shared" si="14"/>
        <v>7</v>
      </c>
      <c r="H123" s="1">
        <f t="shared" si="15"/>
        <v>2114680.1584999189</v>
      </c>
      <c r="I123" s="1">
        <f t="shared" si="9"/>
        <v>500000.00000000023</v>
      </c>
      <c r="J123" s="1">
        <f t="shared" si="10"/>
        <v>0</v>
      </c>
      <c r="AA123" s="3"/>
    </row>
    <row r="124" spans="1:27" x14ac:dyDescent="0.25">
      <c r="A124" s="2">
        <v>41882</v>
      </c>
      <c r="B124" s="1">
        <v>1</v>
      </c>
      <c r="C124" s="1">
        <f t="shared" si="11"/>
        <v>2114680.1584999189</v>
      </c>
      <c r="D124" s="1">
        <f t="shared" si="12"/>
        <v>2114680.1584999189</v>
      </c>
      <c r="E124" s="1">
        <f t="shared" si="13"/>
        <v>2178120.5632549166</v>
      </c>
      <c r="F124" s="1">
        <f t="shared" si="8"/>
        <v>0</v>
      </c>
      <c r="G124" s="1">
        <f t="shared" si="14"/>
        <v>1</v>
      </c>
      <c r="H124" s="1">
        <f t="shared" si="15"/>
        <v>0</v>
      </c>
      <c r="I124" s="1">
        <f t="shared" si="9"/>
        <v>0</v>
      </c>
      <c r="J124" s="1">
        <f t="shared" si="10"/>
        <v>0</v>
      </c>
      <c r="AA124" s="3"/>
    </row>
    <row r="125" spans="1:27" x14ac:dyDescent="0.25">
      <c r="A125" s="2">
        <v>41883</v>
      </c>
      <c r="B125" s="1">
        <v>0</v>
      </c>
      <c r="C125" s="1">
        <f t="shared" si="11"/>
        <v>2178120.5632549166</v>
      </c>
      <c r="D125" s="1">
        <f t="shared" si="12"/>
        <v>2078120.5632549166</v>
      </c>
      <c r="E125" s="1">
        <f t="shared" si="13"/>
        <v>2057339.3576223673</v>
      </c>
      <c r="F125" s="1">
        <f t="shared" si="8"/>
        <v>0</v>
      </c>
      <c r="G125" s="1">
        <f t="shared" si="14"/>
        <v>2</v>
      </c>
      <c r="H125" s="1">
        <f t="shared" si="15"/>
        <v>0</v>
      </c>
      <c r="I125" s="1">
        <f t="shared" si="9"/>
        <v>0</v>
      </c>
      <c r="J125" s="1">
        <f t="shared" si="10"/>
        <v>0</v>
      </c>
      <c r="AA125" s="3"/>
    </row>
    <row r="126" spans="1:27" x14ac:dyDescent="0.25">
      <c r="A126" s="2">
        <v>41884</v>
      </c>
      <c r="B126" s="1">
        <v>0</v>
      </c>
      <c r="C126" s="1">
        <f t="shared" si="11"/>
        <v>2057339.3576223673</v>
      </c>
      <c r="D126" s="1">
        <f t="shared" si="12"/>
        <v>1957339.3576223673</v>
      </c>
      <c r="E126" s="1">
        <f t="shared" si="13"/>
        <v>1937765.9640461437</v>
      </c>
      <c r="F126" s="1">
        <f t="shared" si="8"/>
        <v>0</v>
      </c>
      <c r="G126" s="1">
        <f t="shared" si="14"/>
        <v>3</v>
      </c>
      <c r="H126" s="1">
        <f t="shared" si="15"/>
        <v>0</v>
      </c>
      <c r="I126" s="1">
        <f t="shared" si="9"/>
        <v>0</v>
      </c>
      <c r="J126" s="1">
        <f t="shared" si="10"/>
        <v>0</v>
      </c>
      <c r="AA126" s="3"/>
    </row>
    <row r="127" spans="1:27" x14ac:dyDescent="0.25">
      <c r="A127" s="2">
        <v>41885</v>
      </c>
      <c r="B127" s="1">
        <v>0</v>
      </c>
      <c r="C127" s="1">
        <f t="shared" si="11"/>
        <v>1937765.9640461437</v>
      </c>
      <c r="D127" s="1">
        <f t="shared" si="12"/>
        <v>1837765.9640461437</v>
      </c>
      <c r="E127" s="1">
        <f t="shared" si="13"/>
        <v>1819388.3044056823</v>
      </c>
      <c r="F127" s="1">
        <f t="shared" si="8"/>
        <v>0</v>
      </c>
      <c r="G127" s="1">
        <f t="shared" si="14"/>
        <v>4</v>
      </c>
      <c r="H127" s="1">
        <f t="shared" si="15"/>
        <v>0</v>
      </c>
      <c r="I127" s="1">
        <f t="shared" si="9"/>
        <v>0</v>
      </c>
      <c r="J127" s="1">
        <f t="shared" si="10"/>
        <v>0</v>
      </c>
      <c r="AA127" s="3"/>
    </row>
    <row r="128" spans="1:27" x14ac:dyDescent="0.25">
      <c r="A128" s="2">
        <v>41886</v>
      </c>
      <c r="B128" s="1">
        <v>0</v>
      </c>
      <c r="C128" s="1">
        <f t="shared" si="11"/>
        <v>1819388.3044056823</v>
      </c>
      <c r="D128" s="1">
        <f t="shared" si="12"/>
        <v>1719388.3044056823</v>
      </c>
      <c r="E128" s="1">
        <f t="shared" si="13"/>
        <v>1702194.4213616254</v>
      </c>
      <c r="F128" s="1">
        <f t="shared" si="8"/>
        <v>0</v>
      </c>
      <c r="G128" s="1">
        <f t="shared" si="14"/>
        <v>5</v>
      </c>
      <c r="H128" s="1">
        <f t="shared" si="15"/>
        <v>0</v>
      </c>
      <c r="I128" s="1">
        <f t="shared" si="9"/>
        <v>0</v>
      </c>
      <c r="J128" s="1">
        <f t="shared" si="10"/>
        <v>0</v>
      </c>
      <c r="AA128" s="3"/>
    </row>
    <row r="129" spans="1:27" x14ac:dyDescent="0.25">
      <c r="A129" s="2">
        <v>41887</v>
      </c>
      <c r="B129" s="1">
        <v>0</v>
      </c>
      <c r="C129" s="1">
        <f t="shared" si="11"/>
        <v>1702194.4213616254</v>
      </c>
      <c r="D129" s="1">
        <f t="shared" si="12"/>
        <v>1602194.4213616254</v>
      </c>
      <c r="E129" s="1">
        <f t="shared" si="13"/>
        <v>1586172.4771480092</v>
      </c>
      <c r="F129" s="1">
        <f t="shared" si="8"/>
        <v>0</v>
      </c>
      <c r="G129" s="1">
        <f t="shared" si="14"/>
        <v>6</v>
      </c>
      <c r="H129" s="1">
        <f t="shared" si="15"/>
        <v>0</v>
      </c>
      <c r="I129" s="1">
        <f t="shared" si="9"/>
        <v>0</v>
      </c>
      <c r="J129" s="1">
        <f t="shared" si="10"/>
        <v>0</v>
      </c>
      <c r="AA129" s="3"/>
    </row>
    <row r="130" spans="1:27" x14ac:dyDescent="0.25">
      <c r="A130" s="2">
        <v>41888</v>
      </c>
      <c r="B130" s="1">
        <v>0</v>
      </c>
      <c r="C130" s="1">
        <f t="shared" si="11"/>
        <v>1586172.4771480092</v>
      </c>
      <c r="D130" s="1">
        <f t="shared" si="12"/>
        <v>1486172.4771480092</v>
      </c>
      <c r="E130" s="1">
        <f t="shared" si="13"/>
        <v>1471310.7523765292</v>
      </c>
      <c r="F130" s="1">
        <f t="shared" si="8"/>
        <v>0</v>
      </c>
      <c r="G130" s="1">
        <f t="shared" si="14"/>
        <v>7</v>
      </c>
      <c r="H130" s="1">
        <f t="shared" si="15"/>
        <v>1971310.7523765292</v>
      </c>
      <c r="I130" s="1">
        <f t="shared" si="9"/>
        <v>500000</v>
      </c>
      <c r="J130" s="1">
        <f t="shared" si="10"/>
        <v>0</v>
      </c>
      <c r="AA130" s="3"/>
    </row>
    <row r="131" spans="1:27" x14ac:dyDescent="0.25">
      <c r="A131" s="2">
        <v>41889</v>
      </c>
      <c r="B131" s="1">
        <v>0</v>
      </c>
      <c r="C131" s="1">
        <f t="shared" si="11"/>
        <v>1971310.7523765292</v>
      </c>
      <c r="D131" s="1">
        <f t="shared" si="12"/>
        <v>1871310.7523765292</v>
      </c>
      <c r="E131" s="1">
        <f t="shared" si="13"/>
        <v>1852597.6448527637</v>
      </c>
      <c r="F131" s="1">
        <f t="shared" ref="F131:F154" si="16">IF(AND(D131*1.03&gt;2500000,B131=1),1,0)</f>
        <v>0</v>
      </c>
      <c r="G131" s="1">
        <f t="shared" si="14"/>
        <v>1</v>
      </c>
      <c r="H131" s="1">
        <f t="shared" si="15"/>
        <v>0</v>
      </c>
      <c r="I131" s="1">
        <f t="shared" ref="I131:I154" si="17">IF(H131&gt;0,H131-E131,0)</f>
        <v>0</v>
      </c>
      <c r="J131" s="1">
        <f t="shared" ref="J131:J154" si="18">IF(AND(D131*1.03&gt;2500000,B131=1),D131*1.03-2500000,0)</f>
        <v>0</v>
      </c>
      <c r="AA131" s="3"/>
    </row>
    <row r="132" spans="1:27" x14ac:dyDescent="0.25">
      <c r="A132" s="2">
        <v>41890</v>
      </c>
      <c r="B132" s="1">
        <v>1</v>
      </c>
      <c r="C132" s="1">
        <f t="shared" ref="C132:C154" si="19">IF(H131=0,E131,H131)</f>
        <v>1852597.6448527637</v>
      </c>
      <c r="D132" s="1">
        <f t="shared" ref="D132:D154" si="20">IF(B132=0,C132-(2*50000),C132)</f>
        <v>1852597.6448527637</v>
      </c>
      <c r="E132" s="1">
        <f t="shared" ref="E132:E154" si="21">IF(B132=0,D132*0.99,IF(D132*1.03&gt;2500000,2500000,D132*1.03))</f>
        <v>1908175.5741983468</v>
      </c>
      <c r="F132" s="1">
        <f t="shared" si="16"/>
        <v>0</v>
      </c>
      <c r="G132" s="1">
        <f t="shared" ref="G132:G154" si="22">WEEKDAY(A132)</f>
        <v>2</v>
      </c>
      <c r="H132" s="1">
        <f t="shared" ref="H132:H154" si="23">IF(G132=7,IF(E132&gt;2000000,2500000,E132+500000),0)</f>
        <v>0</v>
      </c>
      <c r="I132" s="1">
        <f t="shared" si="17"/>
        <v>0</v>
      </c>
      <c r="J132" s="1">
        <f t="shared" si="18"/>
        <v>0</v>
      </c>
      <c r="AA132" s="3"/>
    </row>
    <row r="133" spans="1:27" x14ac:dyDescent="0.25">
      <c r="A133" s="2">
        <v>41891</v>
      </c>
      <c r="B133" s="1">
        <v>0</v>
      </c>
      <c r="C133" s="1">
        <f t="shared" si="19"/>
        <v>1908175.5741983468</v>
      </c>
      <c r="D133" s="1">
        <f t="shared" si="20"/>
        <v>1808175.5741983468</v>
      </c>
      <c r="E133" s="1">
        <f t="shared" si="21"/>
        <v>1790093.8184563634</v>
      </c>
      <c r="F133" s="1">
        <f t="shared" si="16"/>
        <v>0</v>
      </c>
      <c r="G133" s="1">
        <f t="shared" si="22"/>
        <v>3</v>
      </c>
      <c r="H133" s="1">
        <f t="shared" si="23"/>
        <v>0</v>
      </c>
      <c r="I133" s="1">
        <f t="shared" si="17"/>
        <v>0</v>
      </c>
      <c r="J133" s="1">
        <f t="shared" si="18"/>
        <v>0</v>
      </c>
      <c r="AA133" s="3"/>
    </row>
    <row r="134" spans="1:27" x14ac:dyDescent="0.25">
      <c r="A134" s="2">
        <v>41892</v>
      </c>
      <c r="B134" s="1">
        <v>0</v>
      </c>
      <c r="C134" s="1">
        <f t="shared" si="19"/>
        <v>1790093.8184563634</v>
      </c>
      <c r="D134" s="1">
        <f t="shared" si="20"/>
        <v>1690093.8184563634</v>
      </c>
      <c r="E134" s="1">
        <f t="shared" si="21"/>
        <v>1673192.8802717999</v>
      </c>
      <c r="F134" s="1">
        <f t="shared" si="16"/>
        <v>0</v>
      </c>
      <c r="G134" s="1">
        <f t="shared" si="22"/>
        <v>4</v>
      </c>
      <c r="H134" s="1">
        <f t="shared" si="23"/>
        <v>0</v>
      </c>
      <c r="I134" s="1">
        <f t="shared" si="17"/>
        <v>0</v>
      </c>
      <c r="J134" s="1">
        <f t="shared" si="18"/>
        <v>0</v>
      </c>
      <c r="AA134" s="3"/>
    </row>
    <row r="135" spans="1:27" x14ac:dyDescent="0.25">
      <c r="A135" s="2">
        <v>41893</v>
      </c>
      <c r="B135" s="1">
        <v>0</v>
      </c>
      <c r="C135" s="1">
        <f t="shared" si="19"/>
        <v>1673192.8802717999</v>
      </c>
      <c r="D135" s="1">
        <f t="shared" si="20"/>
        <v>1573192.8802717999</v>
      </c>
      <c r="E135" s="1">
        <f t="shared" si="21"/>
        <v>1557460.9514690819</v>
      </c>
      <c r="F135" s="1">
        <f t="shared" si="16"/>
        <v>0</v>
      </c>
      <c r="G135" s="1">
        <f t="shared" si="22"/>
        <v>5</v>
      </c>
      <c r="H135" s="1">
        <f t="shared" si="23"/>
        <v>0</v>
      </c>
      <c r="I135" s="1">
        <f t="shared" si="17"/>
        <v>0</v>
      </c>
      <c r="J135" s="1">
        <f t="shared" si="18"/>
        <v>0</v>
      </c>
      <c r="AA135" s="3"/>
    </row>
    <row r="136" spans="1:27" x14ac:dyDescent="0.25">
      <c r="A136" s="2">
        <v>41894</v>
      </c>
      <c r="B136" s="1">
        <v>0</v>
      </c>
      <c r="C136" s="1">
        <f t="shared" si="19"/>
        <v>1557460.9514690819</v>
      </c>
      <c r="D136" s="1">
        <f t="shared" si="20"/>
        <v>1457460.9514690819</v>
      </c>
      <c r="E136" s="1">
        <f t="shared" si="21"/>
        <v>1442886.341954391</v>
      </c>
      <c r="F136" s="1">
        <f t="shared" si="16"/>
        <v>0</v>
      </c>
      <c r="G136" s="1">
        <f t="shared" si="22"/>
        <v>6</v>
      </c>
      <c r="H136" s="1">
        <f t="shared" si="23"/>
        <v>0</v>
      </c>
      <c r="I136" s="1">
        <f t="shared" si="17"/>
        <v>0</v>
      </c>
      <c r="J136" s="1">
        <f t="shared" si="18"/>
        <v>0</v>
      </c>
      <c r="AA136" s="3"/>
    </row>
    <row r="137" spans="1:27" x14ac:dyDescent="0.25">
      <c r="A137" s="2">
        <v>41895</v>
      </c>
      <c r="B137" s="1">
        <v>0</v>
      </c>
      <c r="C137" s="1">
        <f t="shared" si="19"/>
        <v>1442886.341954391</v>
      </c>
      <c r="D137" s="1">
        <f t="shared" si="20"/>
        <v>1342886.341954391</v>
      </c>
      <c r="E137" s="1">
        <f t="shared" si="21"/>
        <v>1329457.478534847</v>
      </c>
      <c r="F137" s="1">
        <f t="shared" si="16"/>
        <v>0</v>
      </c>
      <c r="G137" s="1">
        <f t="shared" si="22"/>
        <v>7</v>
      </c>
      <c r="H137" s="1">
        <f t="shared" si="23"/>
        <v>1829457.478534847</v>
      </c>
      <c r="I137" s="1">
        <f t="shared" si="17"/>
        <v>500000</v>
      </c>
      <c r="J137" s="1">
        <f t="shared" si="18"/>
        <v>0</v>
      </c>
      <c r="AA137" s="3"/>
    </row>
    <row r="138" spans="1:27" x14ac:dyDescent="0.25">
      <c r="A138" s="2">
        <v>41896</v>
      </c>
      <c r="B138" s="1">
        <v>0</v>
      </c>
      <c r="C138" s="1">
        <f t="shared" si="19"/>
        <v>1829457.478534847</v>
      </c>
      <c r="D138" s="1">
        <f t="shared" si="20"/>
        <v>1729457.478534847</v>
      </c>
      <c r="E138" s="1">
        <f t="shared" si="21"/>
        <v>1712162.9037494985</v>
      </c>
      <c r="F138" s="1">
        <f t="shared" si="16"/>
        <v>0</v>
      </c>
      <c r="G138" s="1">
        <f t="shared" si="22"/>
        <v>1</v>
      </c>
      <c r="H138" s="1">
        <f t="shared" si="23"/>
        <v>0</v>
      </c>
      <c r="I138" s="1">
        <f t="shared" si="17"/>
        <v>0</v>
      </c>
      <c r="J138" s="1">
        <f t="shared" si="18"/>
        <v>0</v>
      </c>
      <c r="AA138" s="3"/>
    </row>
    <row r="139" spans="1:27" x14ac:dyDescent="0.25">
      <c r="A139" s="2">
        <v>41897</v>
      </c>
      <c r="B139" s="1">
        <v>1</v>
      </c>
      <c r="C139" s="1">
        <f t="shared" si="19"/>
        <v>1712162.9037494985</v>
      </c>
      <c r="D139" s="1">
        <f t="shared" si="20"/>
        <v>1712162.9037494985</v>
      </c>
      <c r="E139" s="1">
        <f t="shared" si="21"/>
        <v>1763527.7908619836</v>
      </c>
      <c r="F139" s="1">
        <f t="shared" si="16"/>
        <v>0</v>
      </c>
      <c r="G139" s="1">
        <f t="shared" si="22"/>
        <v>2</v>
      </c>
      <c r="H139" s="1">
        <f t="shared" si="23"/>
        <v>0</v>
      </c>
      <c r="I139" s="1">
        <f t="shared" si="17"/>
        <v>0</v>
      </c>
      <c r="J139" s="1">
        <f t="shared" si="18"/>
        <v>0</v>
      </c>
      <c r="AA139" s="3"/>
    </row>
    <row r="140" spans="1:27" x14ac:dyDescent="0.25">
      <c r="A140" s="2">
        <v>41898</v>
      </c>
      <c r="B140" s="1">
        <v>0</v>
      </c>
      <c r="C140" s="1">
        <f t="shared" si="19"/>
        <v>1763527.7908619836</v>
      </c>
      <c r="D140" s="1">
        <f t="shared" si="20"/>
        <v>1663527.7908619836</v>
      </c>
      <c r="E140" s="1">
        <f t="shared" si="21"/>
        <v>1646892.5129533636</v>
      </c>
      <c r="F140" s="1">
        <f t="shared" si="16"/>
        <v>0</v>
      </c>
      <c r="G140" s="1">
        <f t="shared" si="22"/>
        <v>3</v>
      </c>
      <c r="H140" s="1">
        <f t="shared" si="23"/>
        <v>0</v>
      </c>
      <c r="I140" s="1">
        <f t="shared" si="17"/>
        <v>0</v>
      </c>
      <c r="J140" s="1">
        <f t="shared" si="18"/>
        <v>0</v>
      </c>
      <c r="AA140" s="3"/>
    </row>
    <row r="141" spans="1:27" x14ac:dyDescent="0.25">
      <c r="A141" s="2">
        <v>41899</v>
      </c>
      <c r="B141" s="1">
        <v>0</v>
      </c>
      <c r="C141" s="1">
        <f t="shared" si="19"/>
        <v>1646892.5129533636</v>
      </c>
      <c r="D141" s="1">
        <f t="shared" si="20"/>
        <v>1546892.5129533636</v>
      </c>
      <c r="E141" s="1">
        <f t="shared" si="21"/>
        <v>1531423.5878238298</v>
      </c>
      <c r="F141" s="1">
        <f t="shared" si="16"/>
        <v>0</v>
      </c>
      <c r="G141" s="1">
        <f t="shared" si="22"/>
        <v>4</v>
      </c>
      <c r="H141" s="1">
        <f t="shared" si="23"/>
        <v>0</v>
      </c>
      <c r="I141" s="1">
        <f t="shared" si="17"/>
        <v>0</v>
      </c>
      <c r="J141" s="1">
        <f t="shared" si="18"/>
        <v>0</v>
      </c>
      <c r="AA141" s="3"/>
    </row>
    <row r="142" spans="1:27" x14ac:dyDescent="0.25">
      <c r="A142" s="2">
        <v>41900</v>
      </c>
      <c r="B142" s="1">
        <v>0</v>
      </c>
      <c r="C142" s="1">
        <f t="shared" si="19"/>
        <v>1531423.5878238298</v>
      </c>
      <c r="D142" s="1">
        <f t="shared" si="20"/>
        <v>1431423.5878238298</v>
      </c>
      <c r="E142" s="1">
        <f t="shared" si="21"/>
        <v>1417109.3519455916</v>
      </c>
      <c r="F142" s="1">
        <f t="shared" si="16"/>
        <v>0</v>
      </c>
      <c r="G142" s="1">
        <f t="shared" si="22"/>
        <v>5</v>
      </c>
      <c r="H142" s="1">
        <f t="shared" si="23"/>
        <v>0</v>
      </c>
      <c r="I142" s="1">
        <f t="shared" si="17"/>
        <v>0</v>
      </c>
      <c r="J142" s="1">
        <f t="shared" si="18"/>
        <v>0</v>
      </c>
      <c r="AA142" s="3"/>
    </row>
    <row r="143" spans="1:27" x14ac:dyDescent="0.25">
      <c r="A143" s="2">
        <v>41901</v>
      </c>
      <c r="B143" s="1">
        <v>0</v>
      </c>
      <c r="C143" s="1">
        <f t="shared" si="19"/>
        <v>1417109.3519455916</v>
      </c>
      <c r="D143" s="1">
        <f t="shared" si="20"/>
        <v>1317109.3519455916</v>
      </c>
      <c r="E143" s="1">
        <f t="shared" si="21"/>
        <v>1303938.2584261356</v>
      </c>
      <c r="F143" s="1">
        <f t="shared" si="16"/>
        <v>0</v>
      </c>
      <c r="G143" s="1">
        <f t="shared" si="22"/>
        <v>6</v>
      </c>
      <c r="H143" s="1">
        <f t="shared" si="23"/>
        <v>0</v>
      </c>
      <c r="I143" s="1">
        <f t="shared" si="17"/>
        <v>0</v>
      </c>
      <c r="J143" s="1">
        <f t="shared" si="18"/>
        <v>0</v>
      </c>
      <c r="M143" s="1" t="s">
        <v>11</v>
      </c>
      <c r="AA143" s="3"/>
    </row>
    <row r="144" spans="1:27" x14ac:dyDescent="0.25">
      <c r="A144" s="4">
        <v>41902</v>
      </c>
      <c r="B144" s="5">
        <v>0</v>
      </c>
      <c r="C144" s="5">
        <f t="shared" si="19"/>
        <v>1303938.2584261356</v>
      </c>
      <c r="D144" s="5">
        <f t="shared" si="20"/>
        <v>1203938.2584261356</v>
      </c>
      <c r="E144" s="5">
        <f t="shared" si="21"/>
        <v>1191898.8758418742</v>
      </c>
      <c r="F144" s="1">
        <f t="shared" si="16"/>
        <v>0</v>
      </c>
      <c r="G144" s="5">
        <f t="shared" si="22"/>
        <v>7</v>
      </c>
      <c r="H144" s="5">
        <f t="shared" si="23"/>
        <v>1691898.8758418742</v>
      </c>
      <c r="I144" s="5">
        <f t="shared" si="17"/>
        <v>500000</v>
      </c>
      <c r="J144" s="1">
        <f t="shared" si="18"/>
        <v>0</v>
      </c>
      <c r="AA144" s="3"/>
    </row>
    <row r="145" spans="1:27" x14ac:dyDescent="0.25">
      <c r="A145" s="2">
        <v>41903</v>
      </c>
      <c r="B145" s="1">
        <v>0</v>
      </c>
      <c r="C145" s="1">
        <f t="shared" si="19"/>
        <v>1691898.8758418742</v>
      </c>
      <c r="D145" s="1">
        <f t="shared" si="20"/>
        <v>1591898.8758418742</v>
      </c>
      <c r="E145" s="1">
        <f t="shared" si="21"/>
        <v>1575979.8870834555</v>
      </c>
      <c r="F145" s="1">
        <f t="shared" si="16"/>
        <v>0</v>
      </c>
      <c r="G145" s="1">
        <f t="shared" si="22"/>
        <v>1</v>
      </c>
      <c r="H145" s="1">
        <f t="shared" si="23"/>
        <v>0</v>
      </c>
      <c r="I145" s="1">
        <f t="shared" si="17"/>
        <v>0</v>
      </c>
      <c r="J145" s="1">
        <f t="shared" si="18"/>
        <v>0</v>
      </c>
      <c r="AA145" s="3"/>
    </row>
    <row r="146" spans="1:27" x14ac:dyDescent="0.25">
      <c r="A146" s="2">
        <v>41904</v>
      </c>
      <c r="B146" s="1">
        <v>0</v>
      </c>
      <c r="C146" s="1">
        <f t="shared" si="19"/>
        <v>1575979.8870834555</v>
      </c>
      <c r="D146" s="1">
        <f t="shared" si="20"/>
        <v>1475979.8870834555</v>
      </c>
      <c r="E146" s="1">
        <f t="shared" si="21"/>
        <v>1461220.0882126209</v>
      </c>
      <c r="F146" s="1">
        <f t="shared" si="16"/>
        <v>0</v>
      </c>
      <c r="G146" s="1">
        <f t="shared" si="22"/>
        <v>2</v>
      </c>
      <c r="H146" s="1">
        <f t="shared" si="23"/>
        <v>0</v>
      </c>
      <c r="I146" s="1">
        <f t="shared" si="17"/>
        <v>0</v>
      </c>
      <c r="J146" s="1">
        <f t="shared" si="18"/>
        <v>0</v>
      </c>
      <c r="AA146" s="3"/>
    </row>
    <row r="147" spans="1:27" x14ac:dyDescent="0.25">
      <c r="A147" s="2">
        <v>41905</v>
      </c>
      <c r="B147" s="1">
        <v>1</v>
      </c>
      <c r="C147" s="1">
        <f t="shared" si="19"/>
        <v>1461220.0882126209</v>
      </c>
      <c r="D147" s="1">
        <f t="shared" si="20"/>
        <v>1461220.0882126209</v>
      </c>
      <c r="E147" s="1">
        <f t="shared" si="21"/>
        <v>1505056.6908589995</v>
      </c>
      <c r="F147" s="1">
        <f t="shared" si="16"/>
        <v>0</v>
      </c>
      <c r="G147" s="1">
        <f t="shared" si="22"/>
        <v>3</v>
      </c>
      <c r="H147" s="1">
        <f t="shared" si="23"/>
        <v>0</v>
      </c>
      <c r="I147" s="1">
        <f t="shared" si="17"/>
        <v>0</v>
      </c>
      <c r="J147" s="1">
        <f t="shared" si="18"/>
        <v>0</v>
      </c>
      <c r="AA147" s="3"/>
    </row>
    <row r="148" spans="1:27" x14ac:dyDescent="0.25">
      <c r="A148" s="2">
        <v>41906</v>
      </c>
      <c r="B148" s="1">
        <v>0</v>
      </c>
      <c r="C148" s="1">
        <f t="shared" si="19"/>
        <v>1505056.6908589995</v>
      </c>
      <c r="D148" s="1">
        <f t="shared" si="20"/>
        <v>1405056.6908589995</v>
      </c>
      <c r="E148" s="1">
        <f t="shared" si="21"/>
        <v>1391006.1239504095</v>
      </c>
      <c r="F148" s="1">
        <f t="shared" si="16"/>
        <v>0</v>
      </c>
      <c r="G148" s="1">
        <f t="shared" si="22"/>
        <v>4</v>
      </c>
      <c r="H148" s="1">
        <f t="shared" si="23"/>
        <v>0</v>
      </c>
      <c r="I148" s="1">
        <f t="shared" si="17"/>
        <v>0</v>
      </c>
      <c r="J148" s="1">
        <f t="shared" si="18"/>
        <v>0</v>
      </c>
      <c r="AA148" s="3"/>
    </row>
    <row r="149" spans="1:27" x14ac:dyDescent="0.25">
      <c r="A149" s="2">
        <v>41907</v>
      </c>
      <c r="B149" s="1">
        <v>1</v>
      </c>
      <c r="C149" s="1">
        <f t="shared" si="19"/>
        <v>1391006.1239504095</v>
      </c>
      <c r="D149" s="1">
        <f t="shared" si="20"/>
        <v>1391006.1239504095</v>
      </c>
      <c r="E149" s="1">
        <f t="shared" si="21"/>
        <v>1432736.3076689218</v>
      </c>
      <c r="F149" s="1">
        <f t="shared" si="16"/>
        <v>0</v>
      </c>
      <c r="G149" s="1">
        <f t="shared" si="22"/>
        <v>5</v>
      </c>
      <c r="H149" s="1">
        <f t="shared" si="23"/>
        <v>0</v>
      </c>
      <c r="I149" s="1">
        <f t="shared" si="17"/>
        <v>0</v>
      </c>
      <c r="J149" s="1">
        <f t="shared" si="18"/>
        <v>0</v>
      </c>
      <c r="AA149" s="3"/>
    </row>
    <row r="150" spans="1:27" x14ac:dyDescent="0.25">
      <c r="A150" s="2">
        <v>41908</v>
      </c>
      <c r="B150" s="1">
        <v>0</v>
      </c>
      <c r="C150" s="1">
        <f t="shared" si="19"/>
        <v>1432736.3076689218</v>
      </c>
      <c r="D150" s="1">
        <f t="shared" si="20"/>
        <v>1332736.3076689218</v>
      </c>
      <c r="E150" s="1">
        <f t="shared" si="21"/>
        <v>1319408.9445922326</v>
      </c>
      <c r="F150" s="1">
        <f t="shared" si="16"/>
        <v>0</v>
      </c>
      <c r="G150" s="1">
        <f t="shared" si="22"/>
        <v>6</v>
      </c>
      <c r="H150" s="1">
        <f t="shared" si="23"/>
        <v>0</v>
      </c>
      <c r="I150" s="1">
        <f t="shared" si="17"/>
        <v>0</v>
      </c>
      <c r="J150" s="1">
        <f t="shared" si="18"/>
        <v>0</v>
      </c>
      <c r="AA150" s="3"/>
    </row>
    <row r="151" spans="1:27" x14ac:dyDescent="0.25">
      <c r="A151" s="2">
        <v>41909</v>
      </c>
      <c r="B151" s="1">
        <v>0</v>
      </c>
      <c r="C151" s="1">
        <f t="shared" si="19"/>
        <v>1319408.9445922326</v>
      </c>
      <c r="D151" s="1">
        <f t="shared" si="20"/>
        <v>1219408.9445922326</v>
      </c>
      <c r="E151" s="1">
        <f t="shared" si="21"/>
        <v>1207214.8551463103</v>
      </c>
      <c r="F151" s="1">
        <f t="shared" si="16"/>
        <v>0</v>
      </c>
      <c r="G151" s="1">
        <f t="shared" si="22"/>
        <v>7</v>
      </c>
      <c r="H151" s="1">
        <f t="shared" si="23"/>
        <v>1707214.8551463103</v>
      </c>
      <c r="I151" s="1">
        <f t="shared" si="17"/>
        <v>500000</v>
      </c>
      <c r="J151" s="1">
        <f t="shared" si="18"/>
        <v>0</v>
      </c>
      <c r="AA151" s="3"/>
    </row>
    <row r="152" spans="1:27" x14ac:dyDescent="0.25">
      <c r="A152" s="2">
        <v>41910</v>
      </c>
      <c r="B152" s="1">
        <v>0</v>
      </c>
      <c r="C152" s="1">
        <f t="shared" si="19"/>
        <v>1707214.8551463103</v>
      </c>
      <c r="D152" s="1">
        <f t="shared" si="20"/>
        <v>1607214.8551463103</v>
      </c>
      <c r="E152" s="1">
        <f t="shared" si="21"/>
        <v>1591142.7065948471</v>
      </c>
      <c r="F152" s="1">
        <f t="shared" si="16"/>
        <v>0</v>
      </c>
      <c r="G152" s="1">
        <f t="shared" si="22"/>
        <v>1</v>
      </c>
      <c r="H152" s="1">
        <f t="shared" si="23"/>
        <v>0</v>
      </c>
      <c r="I152" s="1">
        <f t="shared" si="17"/>
        <v>0</v>
      </c>
      <c r="J152" s="1">
        <f t="shared" si="18"/>
        <v>0</v>
      </c>
      <c r="AA152" s="3"/>
    </row>
    <row r="153" spans="1:27" x14ac:dyDescent="0.25">
      <c r="A153" s="2">
        <v>41911</v>
      </c>
      <c r="B153" s="1">
        <v>1</v>
      </c>
      <c r="C153" s="1">
        <f t="shared" si="19"/>
        <v>1591142.7065948471</v>
      </c>
      <c r="D153" s="1">
        <f t="shared" si="20"/>
        <v>1591142.7065948471</v>
      </c>
      <c r="E153" s="1">
        <f t="shared" si="21"/>
        <v>1638876.9877926926</v>
      </c>
      <c r="F153" s="1">
        <f t="shared" si="16"/>
        <v>0</v>
      </c>
      <c r="G153" s="1">
        <f t="shared" si="22"/>
        <v>2</v>
      </c>
      <c r="H153" s="1">
        <f t="shared" si="23"/>
        <v>0</v>
      </c>
      <c r="I153" s="1">
        <f t="shared" si="17"/>
        <v>0</v>
      </c>
      <c r="J153" s="1">
        <f t="shared" si="18"/>
        <v>0</v>
      </c>
    </row>
    <row r="154" spans="1:27" x14ac:dyDescent="0.25">
      <c r="A154" s="2">
        <v>41912</v>
      </c>
      <c r="B154" s="1">
        <v>1</v>
      </c>
      <c r="C154" s="1">
        <f t="shared" si="19"/>
        <v>1638876.9877926926</v>
      </c>
      <c r="D154" s="1">
        <f t="shared" si="20"/>
        <v>1638876.9877926926</v>
      </c>
      <c r="E154" s="1">
        <f t="shared" si="21"/>
        <v>1688043.2974264733</v>
      </c>
      <c r="F154" s="1">
        <f t="shared" si="16"/>
        <v>0</v>
      </c>
      <c r="G154" s="1">
        <f t="shared" si="22"/>
        <v>3</v>
      </c>
      <c r="H154" s="1">
        <f t="shared" si="23"/>
        <v>0</v>
      </c>
      <c r="I154" s="1">
        <f t="shared" si="17"/>
        <v>0</v>
      </c>
      <c r="J154" s="1">
        <f t="shared" si="18"/>
        <v>0</v>
      </c>
    </row>
  </sheetData>
  <conditionalFormatting sqref="C2:C1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Arkusz3</vt:lpstr>
      <vt:lpstr>Sheet1</vt:lpstr>
      <vt:lpstr>Sheet1!deszcz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2023-02-22T14:27:12Z</dcterms:modified>
</cp:coreProperties>
</file>