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8\"/>
    </mc:Choice>
  </mc:AlternateContent>
  <xr:revisionPtr revIDLastSave="0" documentId="13_ncr:1_{32130B58-BA2B-44F0-ACC0-A3F05B8348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8.4" sheetId="2" r:id="rId2"/>
    <sheet name="8.5" sheetId="3" r:id="rId3"/>
  </sheet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F3" i="1" s="1"/>
  <c r="AC9" i="1"/>
  <c r="AC8" i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H3" i="3" s="1"/>
  <c r="J2" i="3"/>
  <c r="E2" i="3"/>
  <c r="B2" i="3"/>
  <c r="I2" i="3" s="1"/>
  <c r="AC7" i="1"/>
  <c r="AC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7" i="1"/>
  <c r="H4" i="1"/>
  <c r="H3" i="1"/>
  <c r="I3" i="1" s="1"/>
  <c r="I2" i="1"/>
  <c r="B2" i="1"/>
  <c r="AB4" i="1"/>
  <c r="G2" i="1"/>
  <c r="F2" i="1"/>
  <c r="E3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G3" i="1" l="1"/>
  <c r="E4" i="1"/>
  <c r="J3" i="3"/>
  <c r="I3" i="3"/>
  <c r="H4" i="3"/>
  <c r="D2" i="3"/>
  <c r="D3" i="3" s="1"/>
  <c r="D4" i="3" s="1"/>
  <c r="D5" i="3" s="1"/>
  <c r="D6" i="3" s="1"/>
  <c r="D7" i="3" s="1"/>
  <c r="D8" i="3" s="1"/>
  <c r="D9" i="3" s="1"/>
  <c r="I4" i="1"/>
  <c r="E5" i="1" l="1"/>
  <c r="F4" i="1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E3" i="3"/>
  <c r="F2" i="3"/>
  <c r="G2" i="3" s="1"/>
  <c r="J4" i="3"/>
  <c r="I4" i="3"/>
  <c r="H5" i="3" s="1"/>
  <c r="H5" i="1"/>
  <c r="I5" i="1" s="1"/>
  <c r="G4" i="1" l="1"/>
  <c r="E6" i="1"/>
  <c r="F6" i="1" s="1"/>
  <c r="G6" i="1" s="1"/>
  <c r="F5" i="1"/>
  <c r="G5" i="1" s="1"/>
  <c r="E4" i="3"/>
  <c r="J5" i="3"/>
  <c r="I5" i="3"/>
  <c r="H6" i="3" s="1"/>
  <c r="F3" i="3"/>
  <c r="G3" i="3" s="1"/>
  <c r="H6" i="1"/>
  <c r="I6" i="1" s="1"/>
  <c r="I7" i="1" s="1"/>
  <c r="E7" i="1" l="1"/>
  <c r="E5" i="3"/>
  <c r="F4" i="3"/>
  <c r="G4" i="3" s="1"/>
  <c r="I6" i="3"/>
  <c r="H7" i="3" s="1"/>
  <c r="J6" i="3"/>
  <c r="I8" i="1"/>
  <c r="H8" i="1"/>
  <c r="F7" i="1" l="1"/>
  <c r="E8" i="1"/>
  <c r="F8" i="1" s="1"/>
  <c r="G8" i="1" s="1"/>
  <c r="E6" i="3"/>
  <c r="F5" i="3"/>
  <c r="G5" i="3" s="1"/>
  <c r="I7" i="3"/>
  <c r="H8" i="3" s="1"/>
  <c r="J7" i="3"/>
  <c r="H9" i="1"/>
  <c r="I9" i="1" s="1"/>
  <c r="E9" i="1" l="1"/>
  <c r="F9" i="1" s="1"/>
  <c r="G9" i="1" s="1"/>
  <c r="G7" i="1"/>
  <c r="I8" i="3"/>
  <c r="H9" i="3" s="1"/>
  <c r="J8" i="3"/>
  <c r="E7" i="3"/>
  <c r="F6" i="3"/>
  <c r="G6" i="3" s="1"/>
  <c r="H10" i="1"/>
  <c r="I10" i="1" s="1"/>
  <c r="E10" i="1" l="1"/>
  <c r="F10" i="1" s="1"/>
  <c r="E8" i="3"/>
  <c r="J9" i="3"/>
  <c r="I9" i="3"/>
  <c r="H10" i="3" s="1"/>
  <c r="F7" i="3"/>
  <c r="G7" i="3" s="1"/>
  <c r="H11" i="1"/>
  <c r="I11" i="1" s="1"/>
  <c r="G10" i="1" l="1"/>
  <c r="E11" i="1"/>
  <c r="E9" i="3"/>
  <c r="F8" i="3"/>
  <c r="G8" i="3" s="1"/>
  <c r="I10" i="3"/>
  <c r="H11" i="3" s="1"/>
  <c r="J10" i="3"/>
  <c r="H12" i="1"/>
  <c r="I12" i="1" s="1"/>
  <c r="E12" i="1" l="1"/>
  <c r="F12" i="1" s="1"/>
  <c r="G12" i="1" s="1"/>
  <c r="F11" i="1"/>
  <c r="G11" i="1" s="1"/>
  <c r="E10" i="3"/>
  <c r="F9" i="3"/>
  <c r="G9" i="3" s="1"/>
  <c r="I11" i="3"/>
  <c r="H12" i="3" s="1"/>
  <c r="J11" i="3"/>
  <c r="H13" i="1"/>
  <c r="I13" i="1" s="1"/>
  <c r="E13" i="1" l="1"/>
  <c r="F13" i="1" s="1"/>
  <c r="G13" i="1" s="1"/>
  <c r="J12" i="3"/>
  <c r="I12" i="3"/>
  <c r="H13" i="3" s="1"/>
  <c r="E11" i="3"/>
  <c r="F10" i="3"/>
  <c r="G10" i="3" s="1"/>
  <c r="H14" i="1"/>
  <c r="I14" i="1" s="1"/>
  <c r="E14" i="1" l="1"/>
  <c r="F14" i="1" s="1"/>
  <c r="G14" i="1" s="1"/>
  <c r="F11" i="3"/>
  <c r="G11" i="3" s="1"/>
  <c r="E12" i="3"/>
  <c r="J13" i="3"/>
  <c r="I13" i="3"/>
  <c r="H14" i="3" s="1"/>
  <c r="H15" i="1"/>
  <c r="I15" i="1" s="1"/>
  <c r="E15" i="1" l="1"/>
  <c r="F15" i="1" s="1"/>
  <c r="G15" i="1" s="1"/>
  <c r="I14" i="3"/>
  <c r="H15" i="3" s="1"/>
  <c r="J14" i="3"/>
  <c r="E13" i="3"/>
  <c r="F12" i="3"/>
  <c r="G12" i="3" s="1"/>
  <c r="H16" i="1"/>
  <c r="I16" i="1" s="1"/>
  <c r="E16" i="1" l="1"/>
  <c r="F16" i="1" s="1"/>
  <c r="G16" i="1" s="1"/>
  <c r="E14" i="3"/>
  <c r="F13" i="3"/>
  <c r="G13" i="3" s="1"/>
  <c r="I15" i="3"/>
  <c r="H16" i="3" s="1"/>
  <c r="J15" i="3"/>
  <c r="H17" i="1"/>
  <c r="I17" i="1" s="1"/>
  <c r="E17" i="1" l="1"/>
  <c r="F17" i="1" s="1"/>
  <c r="G17" i="1" s="1"/>
  <c r="J16" i="3"/>
  <c r="I16" i="3"/>
  <c r="H17" i="3" s="1"/>
  <c r="E15" i="3"/>
  <c r="F14" i="3"/>
  <c r="G14" i="3" s="1"/>
  <c r="H18" i="1"/>
  <c r="I18" i="1" s="1"/>
  <c r="E18" i="1" l="1"/>
  <c r="F18" i="1" s="1"/>
  <c r="G18" i="1" s="1"/>
  <c r="F15" i="3"/>
  <c r="G15" i="3" s="1"/>
  <c r="E16" i="3"/>
  <c r="J17" i="3"/>
  <c r="I17" i="3"/>
  <c r="H18" i="3" s="1"/>
  <c r="H19" i="1"/>
  <c r="I19" i="1" s="1"/>
  <c r="E19" i="1" l="1"/>
  <c r="F19" i="1" s="1"/>
  <c r="G19" i="1" s="1"/>
  <c r="F16" i="3"/>
  <c r="G16" i="3" s="1"/>
  <c r="I18" i="3"/>
  <c r="H19" i="3" s="1"/>
  <c r="J18" i="3"/>
  <c r="E17" i="3"/>
  <c r="H20" i="1"/>
  <c r="I20" i="1" s="1"/>
  <c r="E20" i="1" l="1"/>
  <c r="F20" i="1" s="1"/>
  <c r="G20" i="1" s="1"/>
  <c r="E18" i="3"/>
  <c r="F17" i="3"/>
  <c r="G17" i="3" s="1"/>
  <c r="I19" i="3"/>
  <c r="H20" i="3" s="1"/>
  <c r="J19" i="3"/>
  <c r="H21" i="1"/>
  <c r="I21" i="1" s="1"/>
  <c r="E21" i="1" l="1"/>
  <c r="F21" i="1" s="1"/>
  <c r="G21" i="1" s="1"/>
  <c r="J20" i="3"/>
  <c r="I20" i="3"/>
  <c r="H21" i="3" s="1"/>
  <c r="E19" i="3"/>
  <c r="F18" i="3"/>
  <c r="G18" i="3" s="1"/>
  <c r="H22" i="1"/>
  <c r="I22" i="1" s="1"/>
  <c r="E22" i="1" l="1"/>
  <c r="F22" i="1" s="1"/>
  <c r="G22" i="1" s="1"/>
  <c r="F19" i="3"/>
  <c r="G19" i="3" s="1"/>
  <c r="E20" i="3"/>
  <c r="J21" i="3"/>
  <c r="I21" i="3"/>
  <c r="H22" i="3" s="1"/>
  <c r="H23" i="1"/>
  <c r="I23" i="1" s="1"/>
  <c r="E23" i="1" l="1"/>
  <c r="F23" i="1" s="1"/>
  <c r="G23" i="1" s="1"/>
  <c r="F20" i="3"/>
  <c r="G20" i="3" s="1"/>
  <c r="I22" i="3"/>
  <c r="H23" i="3" s="1"/>
  <c r="J22" i="3"/>
  <c r="E21" i="3"/>
  <c r="H24" i="1"/>
  <c r="I24" i="1" s="1"/>
  <c r="E24" i="1" l="1"/>
  <c r="F24" i="1" s="1"/>
  <c r="G24" i="1" s="1"/>
  <c r="E22" i="3"/>
  <c r="F21" i="3"/>
  <c r="G21" i="3" s="1"/>
  <c r="I23" i="3"/>
  <c r="H24" i="3" s="1"/>
  <c r="J23" i="3"/>
  <c r="H25" i="1"/>
  <c r="I25" i="1" s="1"/>
  <c r="AC3" i="1" l="1"/>
  <c r="E25" i="1"/>
  <c r="F25" i="1" s="1"/>
  <c r="J24" i="3"/>
  <c r="I24" i="3"/>
  <c r="H25" i="3" s="1"/>
  <c r="E23" i="3"/>
  <c r="F22" i="3"/>
  <c r="G22" i="3" s="1"/>
  <c r="G25" i="1" l="1"/>
  <c r="AC2" i="1"/>
  <c r="F23" i="3"/>
  <c r="G23" i="3" s="1"/>
  <c r="E24" i="3"/>
  <c r="J25" i="3"/>
  <c r="I25" i="3"/>
  <c r="F24" i="3" l="1"/>
  <c r="G24" i="3" s="1"/>
  <c r="E25" i="3"/>
  <c r="F25" i="3" l="1"/>
  <c r="G25" i="3" s="1"/>
</calcChain>
</file>

<file path=xl/sharedStrings.xml><?xml version="1.0" encoding="utf-8"?>
<sst xmlns="http://schemas.openxmlformats.org/spreadsheetml/2006/main" count="35" uniqueCount="24">
  <si>
    <t>dzień grudnia</t>
  </si>
  <si>
    <t>zainteresowanie</t>
  </si>
  <si>
    <t>dostawy</t>
  </si>
  <si>
    <t>ile zostało choinek na placu</t>
  </si>
  <si>
    <t>8.1</t>
  </si>
  <si>
    <t>na placu rano</t>
  </si>
  <si>
    <t>ile sprzedano</t>
  </si>
  <si>
    <t>czy sprzedarz mniejsza niż popyt</t>
  </si>
  <si>
    <t>8.3</t>
  </si>
  <si>
    <t>dostawa alternatywna</t>
  </si>
  <si>
    <t>ile zostało alternatywnie alternatywa</t>
  </si>
  <si>
    <t>alternatywa czy dostawa</t>
  </si>
  <si>
    <t>8.4</t>
  </si>
  <si>
    <t>liczba dni dostaw</t>
  </si>
  <si>
    <t>Etykiety wierszy</t>
  </si>
  <si>
    <t>Suma końcowa</t>
  </si>
  <si>
    <t>dni kiedy była dostawa</t>
  </si>
  <si>
    <t>tabela przestawna</t>
  </si>
  <si>
    <t>liczba choinek sprzedanych</t>
  </si>
  <si>
    <t>8.5</t>
  </si>
  <si>
    <t>choinki na placu 24 grudzień</t>
  </si>
  <si>
    <t>po ile choinek dziennie</t>
  </si>
  <si>
    <t>ile sprzeda</t>
  </si>
  <si>
    <t>ile zostanie na placu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</si>
</sst>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choinek</a:t>
            </a:r>
            <a:r>
              <a:rPr lang="pl-PL" baseline="0"/>
              <a:t> rano/wieczorem oraz ile sprzedano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ile zostało choinek na placu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Arkusz1!$D$2:$D$25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8-4BDC-8307-521C32723530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na placu rano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Arkusz1!$E$2:$E$25</c:f>
              <c:numCache>
                <c:formatCode>General</c:formatCode>
                <c:ptCount val="24"/>
                <c:pt idx="0">
                  <c:v>50</c:v>
                </c:pt>
                <c:pt idx="1">
                  <c:v>42</c:v>
                </c:pt>
                <c:pt idx="2">
                  <c:v>30</c:v>
                </c:pt>
                <c:pt idx="3">
                  <c:v>64</c:v>
                </c:pt>
                <c:pt idx="4">
                  <c:v>45</c:v>
                </c:pt>
                <c:pt idx="5">
                  <c:v>73</c:v>
                </c:pt>
                <c:pt idx="6">
                  <c:v>48</c:v>
                </c:pt>
                <c:pt idx="7">
                  <c:v>70</c:v>
                </c:pt>
                <c:pt idx="8">
                  <c:v>40</c:v>
                </c:pt>
                <c:pt idx="9">
                  <c:v>58</c:v>
                </c:pt>
                <c:pt idx="10">
                  <c:v>23</c:v>
                </c:pt>
                <c:pt idx="11">
                  <c:v>53</c:v>
                </c:pt>
                <c:pt idx="12">
                  <c:v>15</c:v>
                </c:pt>
                <c:pt idx="13">
                  <c:v>52</c:v>
                </c:pt>
                <c:pt idx="14">
                  <c:v>11</c:v>
                </c:pt>
                <c:pt idx="15">
                  <c:v>52</c:v>
                </c:pt>
                <c:pt idx="16">
                  <c:v>9</c:v>
                </c:pt>
                <c:pt idx="17">
                  <c:v>51</c:v>
                </c:pt>
                <c:pt idx="18">
                  <c:v>7</c:v>
                </c:pt>
                <c:pt idx="19">
                  <c:v>51</c:v>
                </c:pt>
                <c:pt idx="20">
                  <c:v>6</c:v>
                </c:pt>
                <c:pt idx="21">
                  <c:v>51</c:v>
                </c:pt>
                <c:pt idx="22">
                  <c:v>7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8-4BDC-8307-521C32723530}"/>
            </c:ext>
          </c:extLst>
        </c:ser>
        <c:ser>
          <c:idx val="2"/>
          <c:order val="2"/>
          <c:tx>
            <c:strRef>
              <c:f>Arkusz1!$F$1</c:f>
              <c:strCache>
                <c:ptCount val="1"/>
                <c:pt idx="0">
                  <c:v>ile sprzedano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Arkusz1!$F$2:$F$25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8-4BDC-8307-521C3272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143775"/>
        <c:axId val="2072145855"/>
      </c:barChart>
      <c:catAx>
        <c:axId val="207214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który</a:t>
                </a:r>
                <a:r>
                  <a:rPr lang="pl-PL" baseline="0"/>
                  <a:t> dzień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145855"/>
        <c:crosses val="autoZero"/>
        <c:auto val="1"/>
        <c:lblAlgn val="ctr"/>
        <c:lblOffset val="100"/>
        <c:noMultiLvlLbl val="0"/>
      </c:catAx>
      <c:valAx>
        <c:axId val="20721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choinek</a:t>
                </a:r>
                <a:r>
                  <a:rPr lang="pl-PL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1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22</xdr:row>
      <xdr:rowOff>52387</xdr:rowOff>
    </xdr:from>
    <xdr:to>
      <xdr:col>33</xdr:col>
      <xdr:colOff>57150</xdr:colOff>
      <xdr:row>36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83CE64-60B3-A9E7-C0BB-7E418EC0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38.747029282407" createdVersion="8" refreshedVersion="8" minRefreshableVersion="3" recordCount="24" xr:uid="{0D43EF68-CAAE-45F3-AE3B-8DCA2839A3EE}">
  <cacheSource type="worksheet">
    <worksheetSource ref="A1:J25" sheet="Arkusz1"/>
  </cacheSource>
  <cacheFields count="10">
    <cacheField name="dzień grudni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zainteresowanie" numFmtId="0">
      <sharedItems containsSemiMixedTypes="0" containsString="0" containsNumber="1" minValue="8.9" maxValue="45"/>
    </cacheField>
    <cacheField name="dostawy" numFmtId="0">
      <sharedItems containsSemiMixedTypes="0" containsString="0" containsNumber="1" containsInteger="1" minValue="0" maxValue="50"/>
    </cacheField>
    <cacheField name="ile zostało choinek na placu" numFmtId="0">
      <sharedItems containsSemiMixedTypes="0" containsString="0" containsNumber="1" containsInteger="1" minValue="1" maxValue="48"/>
    </cacheField>
    <cacheField name="na placu rano" numFmtId="0">
      <sharedItems containsSemiMixedTypes="0" containsString="0" containsNumber="1" containsInteger="1" minValue="6" maxValue="89"/>
    </cacheField>
    <cacheField name="ile sprzedano" numFmtId="0">
      <sharedItems containsSemiMixedTypes="0" containsString="0" containsNumber="1" containsInteger="1" minValue="0" maxValue="45"/>
    </cacheField>
    <cacheField name="czy sprzedarz mniejsza niż popyt" numFmtId="0">
      <sharedItems containsSemiMixedTypes="0" containsString="0" containsNumber="1" containsInteger="1" minValue="0" maxValue="1"/>
    </cacheField>
    <cacheField name="dostawa alternatywna" numFmtId="0">
      <sharedItems containsSemiMixedTypes="0" containsString="0" containsNumber="1" containsInteger="1" minValue="0" maxValue="50"/>
    </cacheField>
    <cacheField name="ile zostało alternatywnie alternatywa" numFmtId="0">
      <sharedItems containsSemiMixedTypes="0" containsString="0" containsNumber="1" containsInteger="1" minValue="1" maxValue="49"/>
    </cacheField>
    <cacheField name="alternatywa czy dostaw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.9"/>
    <n v="50"/>
    <n v="42"/>
    <n v="50"/>
    <n v="8"/>
    <n v="0"/>
    <n v="50"/>
    <n v="42"/>
    <x v="0"/>
  </r>
  <r>
    <x v="1"/>
    <n v="12.6"/>
    <n v="0"/>
    <n v="30"/>
    <n v="42"/>
    <n v="12"/>
    <n v="0"/>
    <n v="0"/>
    <n v="30"/>
    <x v="1"/>
  </r>
  <r>
    <x v="2"/>
    <n v="16.100000000000001"/>
    <n v="0"/>
    <n v="14"/>
    <n v="30"/>
    <n v="16"/>
    <n v="0"/>
    <n v="0"/>
    <n v="14"/>
    <x v="1"/>
  </r>
  <r>
    <x v="3"/>
    <n v="19.399999999999999"/>
    <n v="50"/>
    <n v="45"/>
    <n v="64"/>
    <n v="19"/>
    <n v="0"/>
    <n v="50"/>
    <n v="45"/>
    <x v="0"/>
  </r>
  <r>
    <x v="4"/>
    <n v="22.5"/>
    <n v="0"/>
    <n v="23"/>
    <n v="45"/>
    <n v="22"/>
    <n v="0"/>
    <n v="0"/>
    <n v="23"/>
    <x v="1"/>
  </r>
  <r>
    <x v="5"/>
    <n v="25.4"/>
    <n v="50"/>
    <n v="48"/>
    <n v="73"/>
    <n v="25"/>
    <n v="0"/>
    <n v="50"/>
    <n v="48"/>
    <x v="0"/>
  </r>
  <r>
    <x v="6"/>
    <n v="28.1"/>
    <n v="0"/>
    <n v="20"/>
    <n v="48"/>
    <n v="28"/>
    <n v="0"/>
    <n v="0"/>
    <n v="20"/>
    <x v="1"/>
  </r>
  <r>
    <x v="7"/>
    <n v="30.6"/>
    <n v="50"/>
    <n v="40"/>
    <n v="70"/>
    <n v="30"/>
    <n v="0"/>
    <n v="50"/>
    <n v="40"/>
    <x v="0"/>
  </r>
  <r>
    <x v="8"/>
    <n v="32.9"/>
    <n v="0"/>
    <n v="8"/>
    <n v="40"/>
    <n v="32"/>
    <n v="0"/>
    <n v="0"/>
    <n v="8"/>
    <x v="1"/>
  </r>
  <r>
    <x v="9"/>
    <n v="35"/>
    <n v="50"/>
    <n v="23"/>
    <n v="58"/>
    <n v="35"/>
    <n v="0"/>
    <n v="50"/>
    <n v="23"/>
    <x v="0"/>
  </r>
  <r>
    <x v="10"/>
    <n v="36.9"/>
    <n v="0"/>
    <n v="21"/>
    <n v="23"/>
    <n v="2"/>
    <n v="1"/>
    <n v="50"/>
    <n v="37"/>
    <x v="0"/>
  </r>
  <r>
    <x v="11"/>
    <n v="38.6"/>
    <n v="50"/>
    <n v="33"/>
    <n v="71"/>
    <n v="38"/>
    <n v="0"/>
    <n v="50"/>
    <n v="49"/>
    <x v="0"/>
  </r>
  <r>
    <x v="12"/>
    <n v="40.1"/>
    <n v="0"/>
    <n v="30"/>
    <n v="33"/>
    <n v="3"/>
    <n v="1"/>
    <n v="0"/>
    <n v="9"/>
    <x v="1"/>
  </r>
  <r>
    <x v="13"/>
    <n v="41.4"/>
    <n v="50"/>
    <n v="39"/>
    <n v="80"/>
    <n v="41"/>
    <n v="0"/>
    <n v="50"/>
    <n v="18"/>
    <x v="0"/>
  </r>
  <r>
    <x v="14"/>
    <n v="42.5"/>
    <n v="0"/>
    <n v="36"/>
    <n v="39"/>
    <n v="3"/>
    <n v="1"/>
    <n v="50"/>
    <n v="26"/>
    <x v="0"/>
  </r>
  <r>
    <x v="15"/>
    <n v="43.4"/>
    <n v="50"/>
    <n v="43"/>
    <n v="86"/>
    <n v="43"/>
    <n v="0"/>
    <n v="50"/>
    <n v="33"/>
    <x v="0"/>
  </r>
  <r>
    <x v="16"/>
    <n v="44.1"/>
    <n v="0"/>
    <n v="39"/>
    <n v="43"/>
    <n v="4"/>
    <n v="1"/>
    <n v="50"/>
    <n v="39"/>
    <x v="0"/>
  </r>
  <r>
    <x v="17"/>
    <n v="44.6"/>
    <n v="50"/>
    <n v="45"/>
    <n v="89"/>
    <n v="44"/>
    <n v="0"/>
    <n v="50"/>
    <n v="45"/>
    <x v="0"/>
  </r>
  <r>
    <x v="18"/>
    <n v="44.9"/>
    <n v="0"/>
    <n v="1"/>
    <n v="45"/>
    <n v="44"/>
    <n v="0"/>
    <n v="0"/>
    <n v="1"/>
    <x v="1"/>
  </r>
  <r>
    <x v="19"/>
    <n v="45"/>
    <n v="50"/>
    <n v="6"/>
    <n v="51"/>
    <n v="45"/>
    <n v="0"/>
    <n v="50"/>
    <n v="6"/>
    <x v="0"/>
  </r>
  <r>
    <x v="20"/>
    <n v="44.9"/>
    <n v="0"/>
    <n v="6"/>
    <n v="6"/>
    <n v="0"/>
    <n v="1"/>
    <n v="50"/>
    <n v="12"/>
    <x v="0"/>
  </r>
  <r>
    <x v="21"/>
    <n v="44.6"/>
    <n v="50"/>
    <n v="12"/>
    <n v="56"/>
    <n v="44"/>
    <n v="0"/>
    <n v="50"/>
    <n v="18"/>
    <x v="0"/>
  </r>
  <r>
    <x v="22"/>
    <n v="44.1"/>
    <n v="0"/>
    <n v="11"/>
    <n v="12"/>
    <n v="1"/>
    <n v="1"/>
    <n v="50"/>
    <n v="24"/>
    <x v="0"/>
  </r>
  <r>
    <x v="23"/>
    <n v="43.4"/>
    <n v="50"/>
    <n v="18"/>
    <n v="61"/>
    <n v="43"/>
    <n v="0"/>
    <n v="50"/>
    <n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812F2-0727-4254-9CA3-B17CE1103A27}" name="Tabela przestawna7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1" firstHeaderRow="1" firstDataRow="1" firstDataCol="1" rowPageCount="1" colPageCount="1"/>
  <pivotFields count="1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18">
    <i>
      <x/>
    </i>
    <i>
      <x v="3"/>
    </i>
    <i>
      <x v="5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opLeftCell="I1" workbookViewId="0">
      <selection activeCell="AA2" sqref="AA2:AC9"/>
    </sheetView>
  </sheetViews>
  <sheetFormatPr defaultColWidth="8.85546875" defaultRowHeight="15" x14ac:dyDescent="0.25"/>
  <cols>
    <col min="1" max="1" width="17" style="1" customWidth="1"/>
    <col min="2" max="2" width="19.140625" style="1" customWidth="1"/>
    <col min="3" max="3" width="8.85546875" style="1"/>
    <col min="4" max="4" width="28" style="1" customWidth="1"/>
    <col min="5" max="5" width="15.28515625" style="1" customWidth="1"/>
    <col min="6" max="6" width="13.28515625" style="1" customWidth="1"/>
    <col min="7" max="7" width="32" style="1" customWidth="1"/>
    <col min="8" max="8" width="27.140625" style="1" customWidth="1"/>
    <col min="9" max="9" width="34.85546875" style="1" customWidth="1"/>
    <col min="10" max="10" width="23.5703125" style="1" customWidth="1"/>
    <col min="11" max="27" width="8.85546875" style="1"/>
    <col min="28" max="28" width="25.5703125" style="1" customWidth="1"/>
    <col min="29" max="29" width="20.85546875" style="1" customWidth="1"/>
    <col min="30" max="16384" width="8.8554687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</row>
    <row r="2" spans="1:29" x14ac:dyDescent="0.25">
      <c r="A2" s="1">
        <v>1</v>
      </c>
      <c r="B2" s="1">
        <f>((-A2*A2+40*A2+50)/10)</f>
        <v>8.9</v>
      </c>
      <c r="C2" s="1">
        <v>50</v>
      </c>
      <c r="D2" s="1">
        <f>ROUNDUP(C2-B2,0)</f>
        <v>42</v>
      </c>
      <c r="E2" s="1">
        <f>C2</f>
        <v>50</v>
      </c>
      <c r="F2" s="1">
        <f>E2-D2</f>
        <v>8</v>
      </c>
      <c r="G2" s="1">
        <f>IF(ROUNDDOWN(B2,0)&gt;F2,1,0)</f>
        <v>0</v>
      </c>
      <c r="H2" s="1">
        <v>50</v>
      </c>
      <c r="I2" s="1">
        <f>ROUNDUP(H2-B2,0)</f>
        <v>42</v>
      </c>
      <c r="J2" s="1">
        <f>IF(H2=50,1,0)</f>
        <v>1</v>
      </c>
      <c r="AA2" s="2" t="s">
        <v>4</v>
      </c>
      <c r="AB2" s="1" t="s">
        <v>22</v>
      </c>
      <c r="AC2" s="1">
        <f>SUM(F2:F25)</f>
        <v>592</v>
      </c>
    </row>
    <row r="3" spans="1:29" x14ac:dyDescent="0.25">
      <c r="A3" s="1">
        <v>2</v>
      </c>
      <c r="B3" s="1">
        <f>((-A3*A3+40*A3+50)/10)</f>
        <v>12.6</v>
      </c>
      <c r="C3" s="1">
        <v>0</v>
      </c>
      <c r="D3" s="1">
        <f>ROUNDUP(IF(D2+C3&gt;B3,D2+C3-B3,0.1*D2+C3),0)</f>
        <v>30</v>
      </c>
      <c r="E3" s="1">
        <f>D2+C3</f>
        <v>42</v>
      </c>
      <c r="F3" s="1">
        <f t="shared" ref="F3:F25" si="0">E3-D3</f>
        <v>12</v>
      </c>
      <c r="G3" s="1">
        <f t="shared" ref="G3:G25" si="1">IF(ROUNDDOWN(B3,0)&gt;F3,1,0)</f>
        <v>0</v>
      </c>
      <c r="H3" s="1">
        <f>IF(ROUNDDOWN(B3,0)&gt;I2,50,0)</f>
        <v>0</v>
      </c>
      <c r="I3" s="1">
        <f>ROUNDUP(H3+I2-B3,0)</f>
        <v>30</v>
      </c>
      <c r="J3" s="1">
        <f t="shared" ref="J3:J25" si="2">IF(H3=50,1,0)</f>
        <v>0</v>
      </c>
      <c r="AA3" s="2"/>
      <c r="AB3" s="1" t="s">
        <v>23</v>
      </c>
      <c r="AC3" s="1">
        <f>D25</f>
        <v>8</v>
      </c>
    </row>
    <row r="4" spans="1:29" x14ac:dyDescent="0.25">
      <c r="A4" s="1">
        <v>3</v>
      </c>
      <c r="B4" s="1">
        <f t="shared" ref="B4:B25" si="3">((-A4*A4+40*A4+50)/10)</f>
        <v>16.100000000000001</v>
      </c>
      <c r="C4" s="1">
        <v>0</v>
      </c>
      <c r="D4" s="1">
        <f t="shared" ref="D4:D25" si="4">ROUNDUP(IF(D3+C4&gt;B4,D3+C4-B4,0.1*D3+C4),0)</f>
        <v>14</v>
      </c>
      <c r="E4" s="1">
        <f t="shared" ref="E4:E25" si="5">D3+C4</f>
        <v>30</v>
      </c>
      <c r="F4" s="1">
        <f t="shared" si="0"/>
        <v>16</v>
      </c>
      <c r="G4" s="1">
        <f t="shared" si="1"/>
        <v>0</v>
      </c>
      <c r="H4" s="1">
        <f t="shared" ref="H4:H25" si="6">IF(ROUNDDOWN(B4,0)&gt;I3,50,0)</f>
        <v>0</v>
      </c>
      <c r="I4" s="1">
        <f t="shared" ref="I4:I25" si="7">ROUNDUP(H4+I3-B4,0)</f>
        <v>14</v>
      </c>
      <c r="J4" s="1">
        <f t="shared" si="2"/>
        <v>0</v>
      </c>
      <c r="AA4" s="2" t="s">
        <v>8</v>
      </c>
      <c r="AB4" s="1">
        <f>A12</f>
        <v>11</v>
      </c>
    </row>
    <row r="5" spans="1:29" x14ac:dyDescent="0.25">
      <c r="A5" s="1">
        <v>4</v>
      </c>
      <c r="B5" s="1">
        <f t="shared" si="3"/>
        <v>19.399999999999999</v>
      </c>
      <c r="C5" s="1">
        <v>50</v>
      </c>
      <c r="D5" s="1">
        <f t="shared" si="4"/>
        <v>45</v>
      </c>
      <c r="E5" s="1">
        <f t="shared" si="5"/>
        <v>64</v>
      </c>
      <c r="F5" s="1">
        <f t="shared" si="0"/>
        <v>19</v>
      </c>
      <c r="G5" s="1">
        <f t="shared" si="1"/>
        <v>0</v>
      </c>
      <c r="H5" s="1">
        <f t="shared" si="6"/>
        <v>50</v>
      </c>
      <c r="I5" s="1">
        <f t="shared" si="7"/>
        <v>45</v>
      </c>
      <c r="J5" s="1">
        <f t="shared" si="2"/>
        <v>1</v>
      </c>
      <c r="AA5" s="2" t="s">
        <v>12</v>
      </c>
      <c r="AB5" s="1" t="s">
        <v>13</v>
      </c>
      <c r="AC5" s="1">
        <f>SUM(J2:J25)</f>
        <v>17</v>
      </c>
    </row>
    <row r="6" spans="1:29" x14ac:dyDescent="0.25">
      <c r="A6" s="1">
        <v>5</v>
      </c>
      <c r="B6" s="1">
        <f t="shared" si="3"/>
        <v>22.5</v>
      </c>
      <c r="C6" s="1">
        <f>IF(MOD(A6,2)=0,50,0)</f>
        <v>0</v>
      </c>
      <c r="D6" s="1">
        <f t="shared" si="4"/>
        <v>23</v>
      </c>
      <c r="E6" s="1">
        <f t="shared" si="5"/>
        <v>45</v>
      </c>
      <c r="F6" s="1">
        <f t="shared" si="0"/>
        <v>22</v>
      </c>
      <c r="G6" s="1">
        <f t="shared" si="1"/>
        <v>0</v>
      </c>
      <c r="H6" s="1">
        <f t="shared" si="6"/>
        <v>0</v>
      </c>
      <c r="I6" s="1">
        <f t="shared" si="7"/>
        <v>23</v>
      </c>
      <c r="J6" s="1">
        <f t="shared" si="2"/>
        <v>0</v>
      </c>
      <c r="AB6" s="1" t="s">
        <v>16</v>
      </c>
      <c r="AC6" s="1" t="s">
        <v>17</v>
      </c>
    </row>
    <row r="7" spans="1:29" x14ac:dyDescent="0.25">
      <c r="A7" s="1">
        <v>6</v>
      </c>
      <c r="B7" s="1">
        <f t="shared" si="3"/>
        <v>25.4</v>
      </c>
      <c r="C7" s="1">
        <f t="shared" ref="C7:C25" si="8">IF(MOD(A7,2)=0,50,0)</f>
        <v>50</v>
      </c>
      <c r="D7" s="1">
        <f t="shared" si="4"/>
        <v>48</v>
      </c>
      <c r="E7" s="1">
        <f t="shared" si="5"/>
        <v>73</v>
      </c>
      <c r="F7" s="1">
        <f t="shared" si="0"/>
        <v>25</v>
      </c>
      <c r="G7" s="1">
        <f t="shared" si="1"/>
        <v>0</v>
      </c>
      <c r="H7" s="1">
        <f t="shared" si="6"/>
        <v>50</v>
      </c>
      <c r="I7" s="1">
        <f t="shared" si="7"/>
        <v>48</v>
      </c>
      <c r="J7" s="1">
        <f t="shared" si="2"/>
        <v>1</v>
      </c>
      <c r="AB7" s="1" t="s">
        <v>18</v>
      </c>
      <c r="AC7" s="1">
        <f>AC5*50-I25</f>
        <v>819</v>
      </c>
    </row>
    <row r="8" spans="1:29" x14ac:dyDescent="0.25">
      <c r="A8" s="1">
        <v>7</v>
      </c>
      <c r="B8" s="1">
        <f t="shared" si="3"/>
        <v>28.1</v>
      </c>
      <c r="C8" s="1">
        <f t="shared" si="8"/>
        <v>0</v>
      </c>
      <c r="D8" s="1">
        <f t="shared" si="4"/>
        <v>20</v>
      </c>
      <c r="E8" s="1">
        <f t="shared" si="5"/>
        <v>48</v>
      </c>
      <c r="F8" s="1">
        <f t="shared" si="0"/>
        <v>28</v>
      </c>
      <c r="G8" s="1">
        <f t="shared" si="1"/>
        <v>0</v>
      </c>
      <c r="H8" s="1">
        <f t="shared" si="6"/>
        <v>0</v>
      </c>
      <c r="I8" s="1">
        <f t="shared" si="7"/>
        <v>20</v>
      </c>
      <c r="J8" s="1">
        <f t="shared" si="2"/>
        <v>0</v>
      </c>
      <c r="AA8" s="2" t="s">
        <v>19</v>
      </c>
      <c r="AB8" s="1" t="s">
        <v>20</v>
      </c>
      <c r="AC8" s="1">
        <f>'8.5'!C2</f>
        <v>35</v>
      </c>
    </row>
    <row r="9" spans="1:29" x14ac:dyDescent="0.25">
      <c r="A9" s="1">
        <v>8</v>
      </c>
      <c r="B9" s="1">
        <f t="shared" si="3"/>
        <v>30.6</v>
      </c>
      <c r="C9" s="1">
        <f t="shared" si="8"/>
        <v>50</v>
      </c>
      <c r="D9" s="1">
        <f t="shared" si="4"/>
        <v>40</v>
      </c>
      <c r="E9" s="1">
        <f t="shared" si="5"/>
        <v>70</v>
      </c>
      <c r="F9" s="1">
        <f t="shared" si="0"/>
        <v>30</v>
      </c>
      <c r="G9" s="1">
        <f t="shared" si="1"/>
        <v>0</v>
      </c>
      <c r="H9" s="1">
        <f t="shared" si="6"/>
        <v>50</v>
      </c>
      <c r="I9" s="1">
        <f t="shared" si="7"/>
        <v>40</v>
      </c>
      <c r="J9" s="1">
        <f t="shared" si="2"/>
        <v>1</v>
      </c>
      <c r="AB9" s="1" t="s">
        <v>21</v>
      </c>
      <c r="AC9" s="1">
        <f>'8.5'!D25</f>
        <v>21</v>
      </c>
    </row>
    <row r="10" spans="1:29" x14ac:dyDescent="0.25">
      <c r="A10" s="1">
        <v>9</v>
      </c>
      <c r="B10" s="1">
        <f t="shared" si="3"/>
        <v>32.9</v>
      </c>
      <c r="C10" s="1">
        <f t="shared" si="8"/>
        <v>0</v>
      </c>
      <c r="D10" s="1">
        <f t="shared" si="4"/>
        <v>8</v>
      </c>
      <c r="E10" s="1">
        <f t="shared" si="5"/>
        <v>40</v>
      </c>
      <c r="F10" s="1">
        <f t="shared" si="0"/>
        <v>32</v>
      </c>
      <c r="G10" s="1">
        <f t="shared" si="1"/>
        <v>0</v>
      </c>
      <c r="H10" s="1">
        <f t="shared" si="6"/>
        <v>0</v>
      </c>
      <c r="I10" s="1">
        <f t="shared" si="7"/>
        <v>8</v>
      </c>
      <c r="J10" s="1">
        <f t="shared" si="2"/>
        <v>0</v>
      </c>
    </row>
    <row r="11" spans="1:29" x14ac:dyDescent="0.25">
      <c r="A11" s="1">
        <v>10</v>
      </c>
      <c r="B11" s="1">
        <f t="shared" si="3"/>
        <v>35</v>
      </c>
      <c r="C11" s="1">
        <f t="shared" si="8"/>
        <v>50</v>
      </c>
      <c r="D11" s="1">
        <f t="shared" si="4"/>
        <v>23</v>
      </c>
      <c r="E11" s="1">
        <f t="shared" si="5"/>
        <v>58</v>
      </c>
      <c r="F11" s="1">
        <f t="shared" si="0"/>
        <v>35</v>
      </c>
      <c r="G11" s="1">
        <f t="shared" si="1"/>
        <v>0</v>
      </c>
      <c r="H11" s="1">
        <f t="shared" si="6"/>
        <v>50</v>
      </c>
      <c r="I11" s="1">
        <f t="shared" si="7"/>
        <v>23</v>
      </c>
      <c r="J11" s="1">
        <f t="shared" si="2"/>
        <v>1</v>
      </c>
    </row>
    <row r="12" spans="1:29" x14ac:dyDescent="0.25">
      <c r="A12" s="3">
        <v>11</v>
      </c>
      <c r="B12" s="3">
        <f t="shared" si="3"/>
        <v>36.9</v>
      </c>
      <c r="C12" s="3">
        <f t="shared" si="8"/>
        <v>0</v>
      </c>
      <c r="D12" s="1">
        <f t="shared" si="4"/>
        <v>3</v>
      </c>
      <c r="E12" s="3">
        <f t="shared" si="5"/>
        <v>23</v>
      </c>
      <c r="F12" s="3">
        <f t="shared" si="0"/>
        <v>20</v>
      </c>
      <c r="G12" s="3">
        <f t="shared" si="1"/>
        <v>1</v>
      </c>
      <c r="H12" s="1">
        <f t="shared" si="6"/>
        <v>50</v>
      </c>
      <c r="I12" s="1">
        <f t="shared" si="7"/>
        <v>37</v>
      </c>
      <c r="J12" s="1">
        <f t="shared" si="2"/>
        <v>1</v>
      </c>
    </row>
    <row r="13" spans="1:29" x14ac:dyDescent="0.25">
      <c r="A13" s="1">
        <v>12</v>
      </c>
      <c r="B13" s="1">
        <f t="shared" si="3"/>
        <v>38.6</v>
      </c>
      <c r="C13" s="1">
        <f t="shared" si="8"/>
        <v>50</v>
      </c>
      <c r="D13" s="1">
        <f t="shared" si="4"/>
        <v>15</v>
      </c>
      <c r="E13" s="1">
        <f t="shared" si="5"/>
        <v>53</v>
      </c>
      <c r="F13" s="1">
        <f t="shared" si="0"/>
        <v>38</v>
      </c>
      <c r="G13" s="1">
        <f t="shared" si="1"/>
        <v>0</v>
      </c>
      <c r="H13" s="1">
        <f t="shared" si="6"/>
        <v>50</v>
      </c>
      <c r="I13" s="1">
        <f t="shared" si="7"/>
        <v>49</v>
      </c>
      <c r="J13" s="1">
        <f t="shared" si="2"/>
        <v>1</v>
      </c>
    </row>
    <row r="14" spans="1:29" x14ac:dyDescent="0.25">
      <c r="A14" s="1">
        <v>13</v>
      </c>
      <c r="B14" s="1">
        <f t="shared" si="3"/>
        <v>40.1</v>
      </c>
      <c r="C14" s="1">
        <f t="shared" si="8"/>
        <v>0</v>
      </c>
      <c r="D14" s="1">
        <f t="shared" si="4"/>
        <v>2</v>
      </c>
      <c r="E14" s="1">
        <f t="shared" si="5"/>
        <v>15</v>
      </c>
      <c r="F14" s="1">
        <f t="shared" si="0"/>
        <v>13</v>
      </c>
      <c r="G14" s="1">
        <f t="shared" si="1"/>
        <v>1</v>
      </c>
      <c r="H14" s="1">
        <f t="shared" si="6"/>
        <v>0</v>
      </c>
      <c r="I14" s="1">
        <f t="shared" si="7"/>
        <v>9</v>
      </c>
      <c r="J14" s="1">
        <f t="shared" si="2"/>
        <v>0</v>
      </c>
    </row>
    <row r="15" spans="1:29" x14ac:dyDescent="0.25">
      <c r="A15" s="1">
        <v>14</v>
      </c>
      <c r="B15" s="1">
        <f t="shared" si="3"/>
        <v>41.4</v>
      </c>
      <c r="C15" s="1">
        <f t="shared" si="8"/>
        <v>50</v>
      </c>
      <c r="D15" s="1">
        <f t="shared" si="4"/>
        <v>11</v>
      </c>
      <c r="E15" s="1">
        <f t="shared" si="5"/>
        <v>52</v>
      </c>
      <c r="F15" s="1">
        <f t="shared" si="0"/>
        <v>41</v>
      </c>
      <c r="G15" s="1">
        <f t="shared" si="1"/>
        <v>0</v>
      </c>
      <c r="H15" s="1">
        <f t="shared" si="6"/>
        <v>50</v>
      </c>
      <c r="I15" s="1">
        <f t="shared" si="7"/>
        <v>18</v>
      </c>
      <c r="J15" s="1">
        <f t="shared" si="2"/>
        <v>1</v>
      </c>
    </row>
    <row r="16" spans="1:29" x14ac:dyDescent="0.25">
      <c r="A16" s="1">
        <v>15</v>
      </c>
      <c r="B16" s="1">
        <f t="shared" si="3"/>
        <v>42.5</v>
      </c>
      <c r="C16" s="1">
        <f t="shared" si="8"/>
        <v>0</v>
      </c>
      <c r="D16" s="1">
        <f t="shared" si="4"/>
        <v>2</v>
      </c>
      <c r="E16" s="1">
        <f t="shared" si="5"/>
        <v>11</v>
      </c>
      <c r="F16" s="1">
        <f t="shared" si="0"/>
        <v>9</v>
      </c>
      <c r="G16" s="1">
        <f t="shared" si="1"/>
        <v>1</v>
      </c>
      <c r="H16" s="1">
        <f t="shared" si="6"/>
        <v>50</v>
      </c>
      <c r="I16" s="1">
        <f t="shared" si="7"/>
        <v>26</v>
      </c>
      <c r="J16" s="1">
        <f t="shared" si="2"/>
        <v>1</v>
      </c>
    </row>
    <row r="17" spans="1:10" x14ac:dyDescent="0.25">
      <c r="A17" s="1">
        <v>16</v>
      </c>
      <c r="B17" s="1">
        <f t="shared" si="3"/>
        <v>43.4</v>
      </c>
      <c r="C17" s="1">
        <f t="shared" si="8"/>
        <v>50</v>
      </c>
      <c r="D17" s="1">
        <f t="shared" si="4"/>
        <v>9</v>
      </c>
      <c r="E17" s="1">
        <f t="shared" si="5"/>
        <v>52</v>
      </c>
      <c r="F17" s="1">
        <f t="shared" si="0"/>
        <v>43</v>
      </c>
      <c r="G17" s="1">
        <f t="shared" si="1"/>
        <v>0</v>
      </c>
      <c r="H17" s="1">
        <f t="shared" si="6"/>
        <v>50</v>
      </c>
      <c r="I17" s="1">
        <f t="shared" si="7"/>
        <v>33</v>
      </c>
      <c r="J17" s="1">
        <f t="shared" si="2"/>
        <v>1</v>
      </c>
    </row>
    <row r="18" spans="1:10" x14ac:dyDescent="0.25">
      <c r="A18" s="1">
        <v>17</v>
      </c>
      <c r="B18" s="1">
        <f t="shared" si="3"/>
        <v>44.1</v>
      </c>
      <c r="C18" s="1">
        <f t="shared" si="8"/>
        <v>0</v>
      </c>
      <c r="D18" s="1">
        <f t="shared" si="4"/>
        <v>1</v>
      </c>
      <c r="E18" s="1">
        <f t="shared" si="5"/>
        <v>9</v>
      </c>
      <c r="F18" s="1">
        <f t="shared" si="0"/>
        <v>8</v>
      </c>
      <c r="G18" s="1">
        <f t="shared" si="1"/>
        <v>1</v>
      </c>
      <c r="H18" s="1">
        <f t="shared" si="6"/>
        <v>50</v>
      </c>
      <c r="I18" s="1">
        <f t="shared" si="7"/>
        <v>39</v>
      </c>
      <c r="J18" s="1">
        <f t="shared" si="2"/>
        <v>1</v>
      </c>
    </row>
    <row r="19" spans="1:10" x14ac:dyDescent="0.25">
      <c r="A19" s="1">
        <v>18</v>
      </c>
      <c r="B19" s="1">
        <f t="shared" si="3"/>
        <v>44.6</v>
      </c>
      <c r="C19" s="1">
        <f t="shared" si="8"/>
        <v>50</v>
      </c>
      <c r="D19" s="1">
        <f t="shared" si="4"/>
        <v>7</v>
      </c>
      <c r="E19" s="1">
        <f t="shared" si="5"/>
        <v>51</v>
      </c>
      <c r="F19" s="1">
        <f t="shared" si="0"/>
        <v>44</v>
      </c>
      <c r="G19" s="1">
        <f t="shared" si="1"/>
        <v>0</v>
      </c>
      <c r="H19" s="1">
        <f t="shared" si="6"/>
        <v>50</v>
      </c>
      <c r="I19" s="1">
        <f t="shared" si="7"/>
        <v>45</v>
      </c>
      <c r="J19" s="1">
        <f t="shared" si="2"/>
        <v>1</v>
      </c>
    </row>
    <row r="20" spans="1:10" x14ac:dyDescent="0.25">
      <c r="A20" s="1">
        <v>19</v>
      </c>
      <c r="B20" s="1">
        <f t="shared" si="3"/>
        <v>44.9</v>
      </c>
      <c r="C20" s="1">
        <f t="shared" si="8"/>
        <v>0</v>
      </c>
      <c r="D20" s="1">
        <f t="shared" si="4"/>
        <v>1</v>
      </c>
      <c r="E20" s="1">
        <f t="shared" si="5"/>
        <v>7</v>
      </c>
      <c r="F20" s="1">
        <f t="shared" si="0"/>
        <v>6</v>
      </c>
      <c r="G20" s="1">
        <f t="shared" si="1"/>
        <v>1</v>
      </c>
      <c r="H20" s="1">
        <f t="shared" si="6"/>
        <v>0</v>
      </c>
      <c r="I20" s="1">
        <f t="shared" si="7"/>
        <v>1</v>
      </c>
      <c r="J20" s="1">
        <f t="shared" si="2"/>
        <v>0</v>
      </c>
    </row>
    <row r="21" spans="1:10" x14ac:dyDescent="0.25">
      <c r="A21" s="1">
        <v>20</v>
      </c>
      <c r="B21" s="1">
        <f t="shared" si="3"/>
        <v>45</v>
      </c>
      <c r="C21" s="1">
        <f t="shared" si="8"/>
        <v>50</v>
      </c>
      <c r="D21" s="1">
        <f t="shared" si="4"/>
        <v>6</v>
      </c>
      <c r="E21" s="1">
        <f t="shared" si="5"/>
        <v>51</v>
      </c>
      <c r="F21" s="1">
        <f t="shared" si="0"/>
        <v>45</v>
      </c>
      <c r="G21" s="1">
        <f t="shared" si="1"/>
        <v>0</v>
      </c>
      <c r="H21" s="1">
        <f t="shared" si="6"/>
        <v>50</v>
      </c>
      <c r="I21" s="1">
        <f t="shared" si="7"/>
        <v>6</v>
      </c>
      <c r="J21" s="1">
        <f t="shared" si="2"/>
        <v>1</v>
      </c>
    </row>
    <row r="22" spans="1:10" x14ac:dyDescent="0.25">
      <c r="A22" s="1">
        <v>21</v>
      </c>
      <c r="B22" s="1">
        <f t="shared" si="3"/>
        <v>44.9</v>
      </c>
      <c r="C22" s="1">
        <f t="shared" si="8"/>
        <v>0</v>
      </c>
      <c r="D22" s="1">
        <f t="shared" si="4"/>
        <v>1</v>
      </c>
      <c r="E22" s="1">
        <f t="shared" si="5"/>
        <v>6</v>
      </c>
      <c r="F22" s="1">
        <f t="shared" si="0"/>
        <v>5</v>
      </c>
      <c r="G22" s="1">
        <f t="shared" si="1"/>
        <v>1</v>
      </c>
      <c r="H22" s="1">
        <f t="shared" si="6"/>
        <v>50</v>
      </c>
      <c r="I22" s="1">
        <f t="shared" si="7"/>
        <v>12</v>
      </c>
      <c r="J22" s="1">
        <f t="shared" si="2"/>
        <v>1</v>
      </c>
    </row>
    <row r="23" spans="1:10" x14ac:dyDescent="0.25">
      <c r="A23" s="1">
        <v>22</v>
      </c>
      <c r="B23" s="1">
        <f t="shared" si="3"/>
        <v>44.6</v>
      </c>
      <c r="C23" s="1">
        <f t="shared" si="8"/>
        <v>50</v>
      </c>
      <c r="D23" s="1">
        <f t="shared" si="4"/>
        <v>7</v>
      </c>
      <c r="E23" s="1">
        <f t="shared" si="5"/>
        <v>51</v>
      </c>
      <c r="F23" s="1">
        <f t="shared" si="0"/>
        <v>44</v>
      </c>
      <c r="G23" s="1">
        <f t="shared" si="1"/>
        <v>0</v>
      </c>
      <c r="H23" s="1">
        <f t="shared" si="6"/>
        <v>50</v>
      </c>
      <c r="I23" s="1">
        <f t="shared" si="7"/>
        <v>18</v>
      </c>
      <c r="J23" s="1">
        <f t="shared" si="2"/>
        <v>1</v>
      </c>
    </row>
    <row r="24" spans="1:10" x14ac:dyDescent="0.25">
      <c r="A24" s="1">
        <v>23</v>
      </c>
      <c r="B24" s="1">
        <f t="shared" si="3"/>
        <v>44.1</v>
      </c>
      <c r="C24" s="1">
        <f t="shared" si="8"/>
        <v>0</v>
      </c>
      <c r="D24" s="1">
        <f t="shared" si="4"/>
        <v>1</v>
      </c>
      <c r="E24" s="1">
        <f t="shared" si="5"/>
        <v>7</v>
      </c>
      <c r="F24" s="1">
        <f t="shared" si="0"/>
        <v>6</v>
      </c>
      <c r="G24" s="1">
        <f t="shared" si="1"/>
        <v>1</v>
      </c>
      <c r="H24" s="1">
        <f t="shared" si="6"/>
        <v>50</v>
      </c>
      <c r="I24" s="1">
        <f t="shared" si="7"/>
        <v>24</v>
      </c>
      <c r="J24" s="1">
        <f t="shared" si="2"/>
        <v>1</v>
      </c>
    </row>
    <row r="25" spans="1:10" x14ac:dyDescent="0.25">
      <c r="A25" s="1">
        <v>24</v>
      </c>
      <c r="B25" s="1">
        <f t="shared" si="3"/>
        <v>43.4</v>
      </c>
      <c r="C25" s="1">
        <f t="shared" si="8"/>
        <v>50</v>
      </c>
      <c r="D25" s="1">
        <f t="shared" si="4"/>
        <v>8</v>
      </c>
      <c r="E25" s="1">
        <f t="shared" si="5"/>
        <v>51</v>
      </c>
      <c r="F25" s="1">
        <f t="shared" si="0"/>
        <v>43</v>
      </c>
      <c r="G25" s="1">
        <f t="shared" si="1"/>
        <v>0</v>
      </c>
      <c r="H25" s="1">
        <f t="shared" si="6"/>
        <v>50</v>
      </c>
      <c r="I25" s="1">
        <f t="shared" si="7"/>
        <v>31</v>
      </c>
      <c r="J25" s="1">
        <f t="shared" si="2"/>
        <v>1</v>
      </c>
    </row>
  </sheetData>
  <conditionalFormatting sqref="G2:G25">
    <cfRule type="cellIs" dxfId="4" priority="2" operator="greaterThan">
      <formula>1</formula>
    </cfRule>
    <cfRule type="cellIs" dxfId="5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51F9-B991-4B06-85F5-4CF4F735E13C}">
  <dimension ref="A1:B21"/>
  <sheetViews>
    <sheetView tabSelected="1" workbookViewId="0">
      <selection activeCell="A4" sqref="A4:A20"/>
    </sheetView>
  </sheetViews>
  <sheetFormatPr defaultRowHeight="15" x14ac:dyDescent="0.25"/>
  <cols>
    <col min="1" max="1" width="23" bestFit="1" customWidth="1"/>
    <col min="2" max="2" width="4.28515625" bestFit="1" customWidth="1"/>
  </cols>
  <sheetData>
    <row r="1" spans="1:2" x14ac:dyDescent="0.25">
      <c r="A1" s="4" t="s">
        <v>11</v>
      </c>
      <c r="B1" s="5">
        <v>1</v>
      </c>
    </row>
    <row r="3" spans="1:2" x14ac:dyDescent="0.25">
      <c r="A3" s="4" t="s">
        <v>14</v>
      </c>
    </row>
    <row r="4" spans="1:2" x14ac:dyDescent="0.25">
      <c r="A4" s="5">
        <v>1</v>
      </c>
    </row>
    <row r="5" spans="1:2" x14ac:dyDescent="0.25">
      <c r="A5" s="5">
        <v>4</v>
      </c>
    </row>
    <row r="6" spans="1:2" x14ac:dyDescent="0.25">
      <c r="A6" s="5">
        <v>6</v>
      </c>
    </row>
    <row r="7" spans="1:2" x14ac:dyDescent="0.25">
      <c r="A7" s="5">
        <v>8</v>
      </c>
    </row>
    <row r="8" spans="1:2" x14ac:dyDescent="0.25">
      <c r="A8" s="5">
        <v>10</v>
      </c>
    </row>
    <row r="9" spans="1:2" x14ac:dyDescent="0.25">
      <c r="A9" s="5">
        <v>11</v>
      </c>
    </row>
    <row r="10" spans="1:2" x14ac:dyDescent="0.25">
      <c r="A10" s="5">
        <v>12</v>
      </c>
    </row>
    <row r="11" spans="1:2" x14ac:dyDescent="0.25">
      <c r="A11" s="5">
        <v>14</v>
      </c>
    </row>
    <row r="12" spans="1:2" x14ac:dyDescent="0.25">
      <c r="A12" s="5">
        <v>15</v>
      </c>
    </row>
    <row r="13" spans="1:2" x14ac:dyDescent="0.25">
      <c r="A13" s="5">
        <v>16</v>
      </c>
    </row>
    <row r="14" spans="1:2" x14ac:dyDescent="0.25">
      <c r="A14" s="5">
        <v>17</v>
      </c>
    </row>
    <row r="15" spans="1:2" x14ac:dyDescent="0.25">
      <c r="A15" s="5">
        <v>18</v>
      </c>
    </row>
    <row r="16" spans="1:2" x14ac:dyDescent="0.25">
      <c r="A16" s="5">
        <v>20</v>
      </c>
    </row>
    <row r="17" spans="1:1" x14ac:dyDescent="0.25">
      <c r="A17" s="5">
        <v>21</v>
      </c>
    </row>
    <row r="18" spans="1:1" x14ac:dyDescent="0.25">
      <c r="A18" s="5">
        <v>22</v>
      </c>
    </row>
    <row r="19" spans="1:1" x14ac:dyDescent="0.25">
      <c r="A19" s="5">
        <v>23</v>
      </c>
    </row>
    <row r="20" spans="1:1" x14ac:dyDescent="0.25">
      <c r="A20" s="5">
        <v>24</v>
      </c>
    </row>
    <row r="21" spans="1:1" x14ac:dyDescent="0.25">
      <c r="A21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AB55-E423-42AA-8717-E833F2B95CC6}">
  <dimension ref="A1:J25"/>
  <sheetViews>
    <sheetView topLeftCell="E1" workbookViewId="0">
      <selection activeCell="T30" sqref="T30"/>
    </sheetView>
  </sheetViews>
  <sheetFormatPr defaultRowHeight="15" x14ac:dyDescent="0.25"/>
  <cols>
    <col min="2" max="2" width="17.28515625" customWidth="1"/>
    <col min="3" max="3" width="19.5703125" customWidth="1"/>
    <col min="4" max="4" width="31" customWidth="1"/>
    <col min="5" max="5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</row>
    <row r="2" spans="1:10" x14ac:dyDescent="0.25">
      <c r="A2" s="1">
        <v>1</v>
      </c>
      <c r="B2" s="1">
        <f>((-A2*A2+40*A2+50)/10)</f>
        <v>8.9</v>
      </c>
      <c r="C2" s="1">
        <v>35</v>
      </c>
      <c r="D2" s="1">
        <f>ROUNDUP(C2-B2,0)</f>
        <v>27</v>
      </c>
      <c r="E2" s="1">
        <f>C2</f>
        <v>35</v>
      </c>
      <c r="F2" s="1">
        <f>E2-D2</f>
        <v>8</v>
      </c>
      <c r="G2" s="1">
        <f>IF(ROUNDDOWN(B2,0)&gt;F2,1,0)</f>
        <v>0</v>
      </c>
      <c r="H2" s="1">
        <v>50</v>
      </c>
      <c r="I2" s="1">
        <f>ROUNDUP(H2-B2,0)</f>
        <v>42</v>
      </c>
      <c r="J2" s="1">
        <f>IF(H2=50,1,0)</f>
        <v>1</v>
      </c>
    </row>
    <row r="3" spans="1:10" x14ac:dyDescent="0.25">
      <c r="A3" s="1">
        <v>2</v>
      </c>
      <c r="B3" s="1">
        <f>((-A3*A3+40*A3+50)/10)</f>
        <v>12.6</v>
      </c>
      <c r="C3" s="1">
        <v>35</v>
      </c>
      <c r="D3" s="1">
        <f>ROUNDUP(C3+D2-B3,0)</f>
        <v>50</v>
      </c>
      <c r="E3" s="1">
        <f>D2+C3</f>
        <v>62</v>
      </c>
      <c r="F3" s="1">
        <f t="shared" ref="F3:F25" si="0">E3-D3</f>
        <v>12</v>
      </c>
      <c r="G3" s="1">
        <f t="shared" ref="G3:G25" si="1">IF(ROUNDDOWN(B3,0)&gt;F3,1,0)</f>
        <v>0</v>
      </c>
      <c r="H3" s="1">
        <f>IF(ROUNDDOWN(B3,0)&gt;I2,50,0)</f>
        <v>0</v>
      </c>
      <c r="I3" s="1">
        <f>ROUNDUP(H3+I2-B3,0)</f>
        <v>30</v>
      </c>
      <c r="J3" s="1">
        <f t="shared" ref="J3:J25" si="2">IF(H3=50,1,0)</f>
        <v>0</v>
      </c>
    </row>
    <row r="4" spans="1:10" x14ac:dyDescent="0.25">
      <c r="A4" s="1">
        <v>3</v>
      </c>
      <c r="B4" s="1">
        <f t="shared" ref="B4:B25" si="3">((-A4*A4+40*A4+50)/10)</f>
        <v>16.100000000000001</v>
      </c>
      <c r="C4" s="1">
        <v>35</v>
      </c>
      <c r="D4" s="1">
        <f t="shared" ref="D4:D25" si="4">ROUNDUP(C4+D3-B4,0)</f>
        <v>69</v>
      </c>
      <c r="E4" s="1">
        <f t="shared" ref="E4:E25" si="5">D3+C4</f>
        <v>85</v>
      </c>
      <c r="F4" s="1">
        <f t="shared" si="0"/>
        <v>16</v>
      </c>
      <c r="G4" s="1">
        <f t="shared" si="1"/>
        <v>0</v>
      </c>
      <c r="H4" s="1">
        <f t="shared" ref="H4:H25" si="6">IF(ROUNDDOWN(B4,0)&gt;I3,50,0)</f>
        <v>0</v>
      </c>
      <c r="I4" s="1">
        <f t="shared" ref="I4:I25" si="7">ROUNDUP(H4+I3-B4,0)</f>
        <v>14</v>
      </c>
      <c r="J4" s="1">
        <f t="shared" si="2"/>
        <v>0</v>
      </c>
    </row>
    <row r="5" spans="1:10" x14ac:dyDescent="0.25">
      <c r="A5" s="1">
        <v>4</v>
      </c>
      <c r="B5" s="1">
        <f t="shared" si="3"/>
        <v>19.399999999999999</v>
      </c>
      <c r="C5" s="1">
        <v>35</v>
      </c>
      <c r="D5" s="1">
        <f t="shared" si="4"/>
        <v>85</v>
      </c>
      <c r="E5" s="1">
        <f t="shared" si="5"/>
        <v>104</v>
      </c>
      <c r="F5" s="1">
        <f t="shared" si="0"/>
        <v>19</v>
      </c>
      <c r="G5" s="1">
        <f t="shared" si="1"/>
        <v>0</v>
      </c>
      <c r="H5" s="1">
        <f t="shared" si="6"/>
        <v>50</v>
      </c>
      <c r="I5" s="1">
        <f t="shared" si="7"/>
        <v>45</v>
      </c>
      <c r="J5" s="1">
        <f t="shared" si="2"/>
        <v>1</v>
      </c>
    </row>
    <row r="6" spans="1:10" x14ac:dyDescent="0.25">
      <c r="A6" s="1">
        <v>5</v>
      </c>
      <c r="B6" s="1">
        <f t="shared" si="3"/>
        <v>22.5</v>
      </c>
      <c r="C6" s="1">
        <v>35</v>
      </c>
      <c r="D6" s="1">
        <f t="shared" si="4"/>
        <v>98</v>
      </c>
      <c r="E6" s="1">
        <f t="shared" si="5"/>
        <v>120</v>
      </c>
      <c r="F6" s="1">
        <f t="shared" si="0"/>
        <v>22</v>
      </c>
      <c r="G6" s="1">
        <f t="shared" si="1"/>
        <v>0</v>
      </c>
      <c r="H6" s="1">
        <f t="shared" si="6"/>
        <v>0</v>
      </c>
      <c r="I6" s="1">
        <f t="shared" si="7"/>
        <v>23</v>
      </c>
      <c r="J6" s="1">
        <f t="shared" si="2"/>
        <v>0</v>
      </c>
    </row>
    <row r="7" spans="1:10" x14ac:dyDescent="0.25">
      <c r="A7" s="1">
        <v>6</v>
      </c>
      <c r="B7" s="1">
        <f t="shared" si="3"/>
        <v>25.4</v>
      </c>
      <c r="C7" s="1">
        <v>35</v>
      </c>
      <c r="D7" s="1">
        <f t="shared" si="4"/>
        <v>108</v>
      </c>
      <c r="E7" s="1">
        <f t="shared" si="5"/>
        <v>133</v>
      </c>
      <c r="F7" s="1">
        <f t="shared" si="0"/>
        <v>25</v>
      </c>
      <c r="G7" s="1">
        <f t="shared" si="1"/>
        <v>0</v>
      </c>
      <c r="H7" s="1">
        <f t="shared" si="6"/>
        <v>50</v>
      </c>
      <c r="I7" s="1">
        <f t="shared" si="7"/>
        <v>48</v>
      </c>
      <c r="J7" s="1">
        <f t="shared" si="2"/>
        <v>1</v>
      </c>
    </row>
    <row r="8" spans="1:10" x14ac:dyDescent="0.25">
      <c r="A8" s="1">
        <v>7</v>
      </c>
      <c r="B8" s="1">
        <f t="shared" si="3"/>
        <v>28.1</v>
      </c>
      <c r="C8" s="1">
        <v>35</v>
      </c>
      <c r="D8" s="1">
        <f t="shared" si="4"/>
        <v>115</v>
      </c>
      <c r="E8" s="1">
        <f t="shared" si="5"/>
        <v>143</v>
      </c>
      <c r="F8" s="1">
        <f t="shared" si="0"/>
        <v>28</v>
      </c>
      <c r="G8" s="1">
        <f t="shared" si="1"/>
        <v>0</v>
      </c>
      <c r="H8" s="1">
        <f t="shared" si="6"/>
        <v>0</v>
      </c>
      <c r="I8" s="1">
        <f t="shared" si="7"/>
        <v>20</v>
      </c>
      <c r="J8" s="1">
        <f t="shared" si="2"/>
        <v>0</v>
      </c>
    </row>
    <row r="9" spans="1:10" x14ac:dyDescent="0.25">
      <c r="A9" s="1">
        <v>8</v>
      </c>
      <c r="B9" s="1">
        <f t="shared" si="3"/>
        <v>30.6</v>
      </c>
      <c r="C9" s="1">
        <v>35</v>
      </c>
      <c r="D9" s="1">
        <f t="shared" si="4"/>
        <v>120</v>
      </c>
      <c r="E9" s="1">
        <f t="shared" si="5"/>
        <v>150</v>
      </c>
      <c r="F9" s="1">
        <f t="shared" si="0"/>
        <v>30</v>
      </c>
      <c r="G9" s="1">
        <f t="shared" si="1"/>
        <v>0</v>
      </c>
      <c r="H9" s="1">
        <f t="shared" si="6"/>
        <v>50</v>
      </c>
      <c r="I9" s="1">
        <f t="shared" si="7"/>
        <v>40</v>
      </c>
      <c r="J9" s="1">
        <f t="shared" si="2"/>
        <v>1</v>
      </c>
    </row>
    <row r="10" spans="1:10" x14ac:dyDescent="0.25">
      <c r="A10" s="1">
        <v>9</v>
      </c>
      <c r="B10" s="1">
        <f t="shared" si="3"/>
        <v>32.9</v>
      </c>
      <c r="C10" s="1">
        <v>35</v>
      </c>
      <c r="D10" s="1">
        <f>ROUNDUP(C10+D9-B10,0)</f>
        <v>123</v>
      </c>
      <c r="E10" s="1">
        <f t="shared" si="5"/>
        <v>155</v>
      </c>
      <c r="F10" s="1">
        <f t="shared" si="0"/>
        <v>32</v>
      </c>
      <c r="G10" s="1">
        <f t="shared" si="1"/>
        <v>0</v>
      </c>
      <c r="H10" s="1">
        <f t="shared" si="6"/>
        <v>0</v>
      </c>
      <c r="I10" s="1">
        <f t="shared" si="7"/>
        <v>8</v>
      </c>
      <c r="J10" s="1">
        <f t="shared" si="2"/>
        <v>0</v>
      </c>
    </row>
    <row r="11" spans="1:10" x14ac:dyDescent="0.25">
      <c r="A11" s="1">
        <v>10</v>
      </c>
      <c r="B11" s="1">
        <f t="shared" si="3"/>
        <v>35</v>
      </c>
      <c r="C11" s="1">
        <v>35</v>
      </c>
      <c r="D11" s="1">
        <f t="shared" si="4"/>
        <v>123</v>
      </c>
      <c r="E11" s="1">
        <f t="shared" si="5"/>
        <v>158</v>
      </c>
      <c r="F11" s="1">
        <f t="shared" si="0"/>
        <v>35</v>
      </c>
      <c r="G11" s="1">
        <f t="shared" si="1"/>
        <v>0</v>
      </c>
      <c r="H11" s="1">
        <f t="shared" si="6"/>
        <v>50</v>
      </c>
      <c r="I11" s="1">
        <f t="shared" si="7"/>
        <v>23</v>
      </c>
      <c r="J11" s="1">
        <f t="shared" si="2"/>
        <v>1</v>
      </c>
    </row>
    <row r="12" spans="1:10" x14ac:dyDescent="0.25">
      <c r="A12" s="3">
        <v>11</v>
      </c>
      <c r="B12" s="3">
        <f t="shared" si="3"/>
        <v>36.9</v>
      </c>
      <c r="C12" s="1">
        <v>35</v>
      </c>
      <c r="D12" s="1">
        <f t="shared" si="4"/>
        <v>122</v>
      </c>
      <c r="E12" s="3">
        <f t="shared" si="5"/>
        <v>158</v>
      </c>
      <c r="F12" s="3">
        <f t="shared" si="0"/>
        <v>36</v>
      </c>
      <c r="G12" s="3">
        <f t="shared" si="1"/>
        <v>0</v>
      </c>
      <c r="H12" s="1">
        <f t="shared" si="6"/>
        <v>50</v>
      </c>
      <c r="I12" s="1">
        <f t="shared" si="7"/>
        <v>37</v>
      </c>
      <c r="J12" s="1">
        <f t="shared" si="2"/>
        <v>1</v>
      </c>
    </row>
    <row r="13" spans="1:10" x14ac:dyDescent="0.25">
      <c r="A13" s="1">
        <v>12</v>
      </c>
      <c r="B13" s="1">
        <f t="shared" si="3"/>
        <v>38.6</v>
      </c>
      <c r="C13" s="1">
        <v>35</v>
      </c>
      <c r="D13" s="1">
        <f t="shared" si="4"/>
        <v>119</v>
      </c>
      <c r="E13" s="1">
        <f t="shared" si="5"/>
        <v>157</v>
      </c>
      <c r="F13" s="1">
        <f t="shared" si="0"/>
        <v>38</v>
      </c>
      <c r="G13" s="1">
        <f t="shared" si="1"/>
        <v>0</v>
      </c>
      <c r="H13" s="1">
        <f t="shared" si="6"/>
        <v>50</v>
      </c>
      <c r="I13" s="1">
        <f t="shared" si="7"/>
        <v>49</v>
      </c>
      <c r="J13" s="1">
        <f t="shared" si="2"/>
        <v>1</v>
      </c>
    </row>
    <row r="14" spans="1:10" x14ac:dyDescent="0.25">
      <c r="A14" s="1">
        <v>13</v>
      </c>
      <c r="B14" s="1">
        <f t="shared" si="3"/>
        <v>40.1</v>
      </c>
      <c r="C14" s="1">
        <v>35</v>
      </c>
      <c r="D14" s="1">
        <f t="shared" si="4"/>
        <v>114</v>
      </c>
      <c r="E14" s="1">
        <f t="shared" si="5"/>
        <v>154</v>
      </c>
      <c r="F14" s="1">
        <f t="shared" si="0"/>
        <v>40</v>
      </c>
      <c r="G14" s="1">
        <f t="shared" si="1"/>
        <v>0</v>
      </c>
      <c r="H14" s="1">
        <f t="shared" si="6"/>
        <v>0</v>
      </c>
      <c r="I14" s="1">
        <f t="shared" si="7"/>
        <v>9</v>
      </c>
      <c r="J14" s="1">
        <f t="shared" si="2"/>
        <v>0</v>
      </c>
    </row>
    <row r="15" spans="1:10" x14ac:dyDescent="0.25">
      <c r="A15" s="1">
        <v>14</v>
      </c>
      <c r="B15" s="1">
        <f t="shared" si="3"/>
        <v>41.4</v>
      </c>
      <c r="C15" s="1">
        <v>35</v>
      </c>
      <c r="D15" s="1">
        <f t="shared" si="4"/>
        <v>108</v>
      </c>
      <c r="E15" s="1">
        <f t="shared" si="5"/>
        <v>149</v>
      </c>
      <c r="F15" s="1">
        <f t="shared" si="0"/>
        <v>41</v>
      </c>
      <c r="G15" s="1">
        <f t="shared" si="1"/>
        <v>0</v>
      </c>
      <c r="H15" s="1">
        <f t="shared" si="6"/>
        <v>50</v>
      </c>
      <c r="I15" s="1">
        <f t="shared" si="7"/>
        <v>18</v>
      </c>
      <c r="J15" s="1">
        <f t="shared" si="2"/>
        <v>1</v>
      </c>
    </row>
    <row r="16" spans="1:10" x14ac:dyDescent="0.25">
      <c r="A16" s="1">
        <v>15</v>
      </c>
      <c r="B16" s="1">
        <f t="shared" si="3"/>
        <v>42.5</v>
      </c>
      <c r="C16" s="1">
        <v>35</v>
      </c>
      <c r="D16" s="1">
        <f t="shared" si="4"/>
        <v>101</v>
      </c>
      <c r="E16" s="1">
        <f t="shared" si="5"/>
        <v>143</v>
      </c>
      <c r="F16" s="1">
        <f t="shared" si="0"/>
        <v>42</v>
      </c>
      <c r="G16" s="1">
        <f t="shared" si="1"/>
        <v>0</v>
      </c>
      <c r="H16" s="1">
        <f t="shared" si="6"/>
        <v>50</v>
      </c>
      <c r="I16" s="1">
        <f t="shared" si="7"/>
        <v>26</v>
      </c>
      <c r="J16" s="1">
        <f t="shared" si="2"/>
        <v>1</v>
      </c>
    </row>
    <row r="17" spans="1:10" x14ac:dyDescent="0.25">
      <c r="A17" s="1">
        <v>16</v>
      </c>
      <c r="B17" s="1">
        <f t="shared" si="3"/>
        <v>43.4</v>
      </c>
      <c r="C17" s="1">
        <v>35</v>
      </c>
      <c r="D17" s="1">
        <f t="shared" si="4"/>
        <v>93</v>
      </c>
      <c r="E17" s="1">
        <f t="shared" si="5"/>
        <v>136</v>
      </c>
      <c r="F17" s="1">
        <f t="shared" si="0"/>
        <v>43</v>
      </c>
      <c r="G17" s="1">
        <f t="shared" si="1"/>
        <v>0</v>
      </c>
      <c r="H17" s="1">
        <f t="shared" si="6"/>
        <v>50</v>
      </c>
      <c r="I17" s="1">
        <f t="shared" si="7"/>
        <v>33</v>
      </c>
      <c r="J17" s="1">
        <f t="shared" si="2"/>
        <v>1</v>
      </c>
    </row>
    <row r="18" spans="1:10" x14ac:dyDescent="0.25">
      <c r="A18" s="1">
        <v>17</v>
      </c>
      <c r="B18" s="1">
        <f t="shared" si="3"/>
        <v>44.1</v>
      </c>
      <c r="C18" s="1">
        <v>35</v>
      </c>
      <c r="D18" s="1">
        <f t="shared" si="4"/>
        <v>84</v>
      </c>
      <c r="E18" s="1">
        <f t="shared" si="5"/>
        <v>128</v>
      </c>
      <c r="F18" s="1">
        <f t="shared" si="0"/>
        <v>44</v>
      </c>
      <c r="G18" s="1">
        <f t="shared" si="1"/>
        <v>0</v>
      </c>
      <c r="H18" s="1">
        <f t="shared" si="6"/>
        <v>50</v>
      </c>
      <c r="I18" s="1">
        <f t="shared" si="7"/>
        <v>39</v>
      </c>
      <c r="J18" s="1">
        <f t="shared" si="2"/>
        <v>1</v>
      </c>
    </row>
    <row r="19" spans="1:10" x14ac:dyDescent="0.25">
      <c r="A19" s="1">
        <v>18</v>
      </c>
      <c r="B19" s="1">
        <f t="shared" si="3"/>
        <v>44.6</v>
      </c>
      <c r="C19" s="1">
        <v>35</v>
      </c>
      <c r="D19" s="1">
        <f t="shared" si="4"/>
        <v>75</v>
      </c>
      <c r="E19" s="1">
        <f t="shared" si="5"/>
        <v>119</v>
      </c>
      <c r="F19" s="1">
        <f t="shared" si="0"/>
        <v>44</v>
      </c>
      <c r="G19" s="1">
        <f t="shared" si="1"/>
        <v>0</v>
      </c>
      <c r="H19" s="1">
        <f t="shared" si="6"/>
        <v>50</v>
      </c>
      <c r="I19" s="1">
        <f t="shared" si="7"/>
        <v>45</v>
      </c>
      <c r="J19" s="1">
        <f t="shared" si="2"/>
        <v>1</v>
      </c>
    </row>
    <row r="20" spans="1:10" x14ac:dyDescent="0.25">
      <c r="A20" s="1">
        <v>19</v>
      </c>
      <c r="B20" s="1">
        <f t="shared" si="3"/>
        <v>44.9</v>
      </c>
      <c r="C20" s="1">
        <v>35</v>
      </c>
      <c r="D20" s="1">
        <f t="shared" si="4"/>
        <v>66</v>
      </c>
      <c r="E20" s="1">
        <f t="shared" si="5"/>
        <v>110</v>
      </c>
      <c r="F20" s="1">
        <f t="shared" si="0"/>
        <v>44</v>
      </c>
      <c r="G20" s="1">
        <f t="shared" si="1"/>
        <v>0</v>
      </c>
      <c r="H20" s="1">
        <f t="shared" si="6"/>
        <v>0</v>
      </c>
      <c r="I20" s="1">
        <f t="shared" si="7"/>
        <v>1</v>
      </c>
      <c r="J20" s="1">
        <f t="shared" si="2"/>
        <v>0</v>
      </c>
    </row>
    <row r="21" spans="1:10" x14ac:dyDescent="0.25">
      <c r="A21" s="1">
        <v>20</v>
      </c>
      <c r="B21" s="1">
        <f t="shared" si="3"/>
        <v>45</v>
      </c>
      <c r="C21" s="1">
        <v>35</v>
      </c>
      <c r="D21" s="1">
        <f t="shared" si="4"/>
        <v>56</v>
      </c>
      <c r="E21" s="1">
        <f t="shared" si="5"/>
        <v>101</v>
      </c>
      <c r="F21" s="1">
        <f t="shared" si="0"/>
        <v>45</v>
      </c>
      <c r="G21" s="1">
        <f t="shared" si="1"/>
        <v>0</v>
      </c>
      <c r="H21" s="1">
        <f t="shared" si="6"/>
        <v>50</v>
      </c>
      <c r="I21" s="1">
        <f t="shared" si="7"/>
        <v>6</v>
      </c>
      <c r="J21" s="1">
        <f t="shared" si="2"/>
        <v>1</v>
      </c>
    </row>
    <row r="22" spans="1:10" x14ac:dyDescent="0.25">
      <c r="A22" s="1">
        <v>21</v>
      </c>
      <c r="B22" s="1">
        <f t="shared" si="3"/>
        <v>44.9</v>
      </c>
      <c r="C22" s="1">
        <v>35</v>
      </c>
      <c r="D22" s="1">
        <f t="shared" si="4"/>
        <v>47</v>
      </c>
      <c r="E22" s="1">
        <f t="shared" si="5"/>
        <v>91</v>
      </c>
      <c r="F22" s="1">
        <f t="shared" si="0"/>
        <v>44</v>
      </c>
      <c r="G22" s="1">
        <f t="shared" si="1"/>
        <v>0</v>
      </c>
      <c r="H22" s="1">
        <f t="shared" si="6"/>
        <v>50</v>
      </c>
      <c r="I22" s="1">
        <f t="shared" si="7"/>
        <v>12</v>
      </c>
      <c r="J22" s="1">
        <f t="shared" si="2"/>
        <v>1</v>
      </c>
    </row>
    <row r="23" spans="1:10" x14ac:dyDescent="0.25">
      <c r="A23" s="1">
        <v>22</v>
      </c>
      <c r="B23" s="1">
        <f t="shared" si="3"/>
        <v>44.6</v>
      </c>
      <c r="C23" s="1">
        <v>35</v>
      </c>
      <c r="D23" s="1">
        <f t="shared" si="4"/>
        <v>38</v>
      </c>
      <c r="E23" s="1">
        <f t="shared" si="5"/>
        <v>82</v>
      </c>
      <c r="F23" s="1">
        <f t="shared" si="0"/>
        <v>44</v>
      </c>
      <c r="G23" s="1">
        <f t="shared" si="1"/>
        <v>0</v>
      </c>
      <c r="H23" s="1">
        <f t="shared" si="6"/>
        <v>50</v>
      </c>
      <c r="I23" s="1">
        <f t="shared" si="7"/>
        <v>18</v>
      </c>
      <c r="J23" s="1">
        <f t="shared" si="2"/>
        <v>1</v>
      </c>
    </row>
    <row r="24" spans="1:10" x14ac:dyDescent="0.25">
      <c r="A24" s="1">
        <v>23</v>
      </c>
      <c r="B24" s="1">
        <f t="shared" si="3"/>
        <v>44.1</v>
      </c>
      <c r="C24" s="1">
        <v>35</v>
      </c>
      <c r="D24" s="1">
        <f t="shared" si="4"/>
        <v>29</v>
      </c>
      <c r="E24" s="1">
        <f t="shared" si="5"/>
        <v>73</v>
      </c>
      <c r="F24" s="1">
        <f t="shared" si="0"/>
        <v>44</v>
      </c>
      <c r="G24" s="1">
        <f t="shared" si="1"/>
        <v>0</v>
      </c>
      <c r="H24" s="1">
        <f t="shared" si="6"/>
        <v>50</v>
      </c>
      <c r="I24" s="1">
        <f t="shared" si="7"/>
        <v>24</v>
      </c>
      <c r="J24" s="1">
        <f t="shared" si="2"/>
        <v>1</v>
      </c>
    </row>
    <row r="25" spans="1:10" x14ac:dyDescent="0.25">
      <c r="A25" s="1">
        <v>24</v>
      </c>
      <c r="B25" s="1">
        <f t="shared" si="3"/>
        <v>43.4</v>
      </c>
      <c r="C25" s="1">
        <v>35</v>
      </c>
      <c r="D25" s="1">
        <f t="shared" si="4"/>
        <v>21</v>
      </c>
      <c r="E25" s="1">
        <f t="shared" si="5"/>
        <v>64</v>
      </c>
      <c r="F25" s="1">
        <f t="shared" si="0"/>
        <v>43</v>
      </c>
      <c r="G25" s="1">
        <f t="shared" si="1"/>
        <v>0</v>
      </c>
      <c r="H25" s="1">
        <f t="shared" si="6"/>
        <v>50</v>
      </c>
      <c r="I25" s="1">
        <f t="shared" si="7"/>
        <v>31</v>
      </c>
      <c r="J25" s="1">
        <f t="shared" si="2"/>
        <v>1</v>
      </c>
    </row>
  </sheetData>
  <conditionalFormatting sqref="G2:G25">
    <cfRule type="cellIs" dxfId="0" priority="1" operator="equal">
      <formula>1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8.4</vt:lpstr>
      <vt:lpstr>8.5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uczen4c_16</dc:creator>
  <cp:keywords/>
  <dc:description/>
  <cp:lastModifiedBy>matura</cp:lastModifiedBy>
  <cp:revision/>
  <dcterms:created xsi:type="dcterms:W3CDTF">2015-06-05T18:19:34Z</dcterms:created>
  <dcterms:modified xsi:type="dcterms:W3CDTF">2022-10-04T16:32:15Z</dcterms:modified>
  <cp:category/>
  <cp:contentStatus/>
</cp:coreProperties>
</file>