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91\"/>
    </mc:Choice>
  </mc:AlternateContent>
  <xr:revisionPtr revIDLastSave="0" documentId="13_ncr:1_{1DA6BFB0-8066-4627-AA56-3B12A60B827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91.2" sheetId="3" r:id="rId2"/>
    <sheet name="91.3" sheetId="4" r:id="rId3"/>
    <sheet name="91.5.1" sheetId="5" r:id="rId4"/>
    <sheet name="91.5.2" sheetId="6" r:id="rId5"/>
  </sheets>
  <calcPr calcId="181029"/>
  <pivotCaches>
    <pivotCache cacheId="8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1" i="1" l="1"/>
  <c r="AC20" i="1"/>
  <c r="AC19" i="1"/>
  <c r="AC18" i="1"/>
  <c r="AC17" i="1"/>
  <c r="AC16" i="1"/>
  <c r="AC15" i="1"/>
  <c r="AC14" i="1"/>
  <c r="AC13" i="1"/>
  <c r="AC12" i="1"/>
  <c r="AC11" i="1"/>
  <c r="AC10" i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3" i="5"/>
  <c r="L145" i="5"/>
  <c r="I145" i="5"/>
  <c r="H145" i="5"/>
  <c r="J145" i="5" s="1"/>
  <c r="G145" i="5"/>
  <c r="E145" i="5"/>
  <c r="D145" i="5"/>
  <c r="F145" i="5" s="1"/>
  <c r="L37" i="5"/>
  <c r="J37" i="5"/>
  <c r="K37" i="5" s="1"/>
  <c r="I37" i="5"/>
  <c r="H37" i="5"/>
  <c r="G37" i="5"/>
  <c r="F37" i="5"/>
  <c r="E37" i="5"/>
  <c r="D37" i="5"/>
  <c r="L128" i="5"/>
  <c r="K128" i="5"/>
  <c r="I128" i="5"/>
  <c r="H128" i="5"/>
  <c r="J128" i="5" s="1"/>
  <c r="G128" i="5"/>
  <c r="E128" i="5"/>
  <c r="D128" i="5"/>
  <c r="L444" i="5"/>
  <c r="I444" i="5"/>
  <c r="H444" i="5"/>
  <c r="J444" i="5" s="1"/>
  <c r="G444" i="5"/>
  <c r="E444" i="5"/>
  <c r="D444" i="5"/>
  <c r="L485" i="5"/>
  <c r="I485" i="5"/>
  <c r="H485" i="5"/>
  <c r="J485" i="5" s="1"/>
  <c r="K485" i="5" s="1"/>
  <c r="G485" i="5"/>
  <c r="E485" i="5"/>
  <c r="D485" i="5"/>
  <c r="L10" i="5"/>
  <c r="J10" i="5"/>
  <c r="I10" i="5"/>
  <c r="H10" i="5"/>
  <c r="G10" i="5"/>
  <c r="E10" i="5"/>
  <c r="F10" i="5" s="1"/>
  <c r="D10" i="5"/>
  <c r="L47" i="5"/>
  <c r="I47" i="5"/>
  <c r="H47" i="5"/>
  <c r="J47" i="5" s="1"/>
  <c r="K47" i="5" s="1"/>
  <c r="G47" i="5"/>
  <c r="E47" i="5"/>
  <c r="D47" i="5"/>
  <c r="F47" i="5" s="1"/>
  <c r="L361" i="5"/>
  <c r="I361" i="5"/>
  <c r="H361" i="5"/>
  <c r="J361" i="5" s="1"/>
  <c r="G361" i="5"/>
  <c r="E361" i="5"/>
  <c r="D361" i="5"/>
  <c r="L206" i="5"/>
  <c r="I206" i="5"/>
  <c r="H206" i="5"/>
  <c r="J206" i="5" s="1"/>
  <c r="G206" i="5"/>
  <c r="E206" i="5"/>
  <c r="D206" i="5"/>
  <c r="F206" i="5" s="1"/>
  <c r="L447" i="5"/>
  <c r="I447" i="5"/>
  <c r="H447" i="5"/>
  <c r="J447" i="5" s="1"/>
  <c r="K447" i="5" s="1"/>
  <c r="G447" i="5"/>
  <c r="E447" i="5"/>
  <c r="D447" i="5"/>
  <c r="L411" i="5"/>
  <c r="I411" i="5"/>
  <c r="H411" i="5"/>
  <c r="J411" i="5" s="1"/>
  <c r="G411" i="5"/>
  <c r="E411" i="5"/>
  <c r="D411" i="5"/>
  <c r="L336" i="5"/>
  <c r="I336" i="5"/>
  <c r="H336" i="5"/>
  <c r="J336" i="5" s="1"/>
  <c r="K336" i="5" s="1"/>
  <c r="G336" i="5"/>
  <c r="E336" i="5"/>
  <c r="D336" i="5"/>
  <c r="L255" i="5"/>
  <c r="I255" i="5"/>
  <c r="H255" i="5"/>
  <c r="J255" i="5" s="1"/>
  <c r="K255" i="5" s="1"/>
  <c r="G255" i="5"/>
  <c r="E255" i="5"/>
  <c r="D255" i="5"/>
  <c r="L90" i="5"/>
  <c r="I90" i="5"/>
  <c r="H90" i="5"/>
  <c r="J90" i="5" s="1"/>
  <c r="K90" i="5" s="1"/>
  <c r="G90" i="5"/>
  <c r="E90" i="5"/>
  <c r="D90" i="5"/>
  <c r="L308" i="5"/>
  <c r="J308" i="5"/>
  <c r="I308" i="5"/>
  <c r="H308" i="5"/>
  <c r="G308" i="5"/>
  <c r="E308" i="5"/>
  <c r="F308" i="5" s="1"/>
  <c r="D308" i="5"/>
  <c r="L171" i="5"/>
  <c r="I171" i="5"/>
  <c r="H171" i="5"/>
  <c r="J171" i="5" s="1"/>
  <c r="G171" i="5"/>
  <c r="E171" i="5"/>
  <c r="D171" i="5"/>
  <c r="L30" i="5"/>
  <c r="I30" i="5"/>
  <c r="H30" i="5"/>
  <c r="J30" i="5" s="1"/>
  <c r="G30" i="5"/>
  <c r="E30" i="5"/>
  <c r="D30" i="5"/>
  <c r="L259" i="5"/>
  <c r="J259" i="5"/>
  <c r="I259" i="5"/>
  <c r="H259" i="5"/>
  <c r="G259" i="5"/>
  <c r="E259" i="5"/>
  <c r="F259" i="5" s="1"/>
  <c r="D259" i="5"/>
  <c r="L140" i="5"/>
  <c r="J140" i="5"/>
  <c r="K140" i="5" s="1"/>
  <c r="I140" i="5"/>
  <c r="H140" i="5"/>
  <c r="G140" i="5"/>
  <c r="E140" i="5"/>
  <c r="F140" i="5" s="1"/>
  <c r="D140" i="5"/>
  <c r="L291" i="5"/>
  <c r="I291" i="5"/>
  <c r="H291" i="5"/>
  <c r="J291" i="5" s="1"/>
  <c r="K291" i="5" s="1"/>
  <c r="G291" i="5"/>
  <c r="E291" i="5"/>
  <c r="D291" i="5"/>
  <c r="L492" i="5"/>
  <c r="I492" i="5"/>
  <c r="H492" i="5"/>
  <c r="J492" i="5" s="1"/>
  <c r="K492" i="5" s="1"/>
  <c r="G492" i="5"/>
  <c r="E492" i="5"/>
  <c r="D492" i="5"/>
  <c r="L380" i="5"/>
  <c r="I380" i="5"/>
  <c r="H380" i="5"/>
  <c r="J380" i="5" s="1"/>
  <c r="G380" i="5"/>
  <c r="E380" i="5"/>
  <c r="D380" i="5"/>
  <c r="L304" i="5"/>
  <c r="I304" i="5"/>
  <c r="H304" i="5"/>
  <c r="J304" i="5" s="1"/>
  <c r="K304" i="5" s="1"/>
  <c r="G304" i="5"/>
  <c r="E304" i="5"/>
  <c r="D304" i="5"/>
  <c r="F304" i="5" s="1"/>
  <c r="L257" i="5"/>
  <c r="I257" i="5"/>
  <c r="H257" i="5"/>
  <c r="J257" i="5" s="1"/>
  <c r="G257" i="5"/>
  <c r="E257" i="5"/>
  <c r="D257" i="5"/>
  <c r="F257" i="5" s="1"/>
  <c r="L452" i="5"/>
  <c r="I452" i="5"/>
  <c r="H452" i="5"/>
  <c r="J452" i="5" s="1"/>
  <c r="G452" i="5"/>
  <c r="E452" i="5"/>
  <c r="D452" i="5"/>
  <c r="F452" i="5" s="1"/>
  <c r="L150" i="5"/>
  <c r="I150" i="5"/>
  <c r="H150" i="5"/>
  <c r="J150" i="5" s="1"/>
  <c r="G150" i="5"/>
  <c r="E150" i="5"/>
  <c r="D150" i="5"/>
  <c r="F150" i="5" s="1"/>
  <c r="L172" i="5"/>
  <c r="I172" i="5"/>
  <c r="H172" i="5"/>
  <c r="J172" i="5" s="1"/>
  <c r="K172" i="5" s="1"/>
  <c r="G172" i="5"/>
  <c r="E172" i="5"/>
  <c r="D172" i="5"/>
  <c r="F172" i="5" s="1"/>
  <c r="L156" i="5"/>
  <c r="I156" i="5"/>
  <c r="H156" i="5"/>
  <c r="J156" i="5" s="1"/>
  <c r="G156" i="5"/>
  <c r="E156" i="5"/>
  <c r="D156" i="5"/>
  <c r="L111" i="5"/>
  <c r="I111" i="5"/>
  <c r="H111" i="5"/>
  <c r="J111" i="5" s="1"/>
  <c r="K111" i="5" s="1"/>
  <c r="G111" i="5"/>
  <c r="E111" i="5"/>
  <c r="D111" i="5"/>
  <c r="L28" i="5"/>
  <c r="I28" i="5"/>
  <c r="H28" i="5"/>
  <c r="J28" i="5" s="1"/>
  <c r="G28" i="5"/>
  <c r="E28" i="5"/>
  <c r="D28" i="5"/>
  <c r="L215" i="5"/>
  <c r="I215" i="5"/>
  <c r="H215" i="5"/>
  <c r="J215" i="5" s="1"/>
  <c r="K215" i="5" s="1"/>
  <c r="G215" i="5"/>
  <c r="E215" i="5"/>
  <c r="D215" i="5"/>
  <c r="F215" i="5" s="1"/>
  <c r="L268" i="5"/>
  <c r="I268" i="5"/>
  <c r="H268" i="5"/>
  <c r="J268" i="5" s="1"/>
  <c r="G268" i="5"/>
  <c r="E268" i="5"/>
  <c r="D268" i="5"/>
  <c r="F268" i="5" s="1"/>
  <c r="L340" i="5"/>
  <c r="I340" i="5"/>
  <c r="H340" i="5"/>
  <c r="J340" i="5" s="1"/>
  <c r="G340" i="5"/>
  <c r="E340" i="5"/>
  <c r="D340" i="5"/>
  <c r="F340" i="5" s="1"/>
  <c r="L250" i="5"/>
  <c r="I250" i="5"/>
  <c r="H250" i="5"/>
  <c r="J250" i="5" s="1"/>
  <c r="K250" i="5" s="1"/>
  <c r="G250" i="5"/>
  <c r="E250" i="5"/>
  <c r="D250" i="5"/>
  <c r="F250" i="5" s="1"/>
  <c r="L455" i="5"/>
  <c r="J455" i="5"/>
  <c r="I455" i="5"/>
  <c r="H455" i="5"/>
  <c r="G455" i="5"/>
  <c r="E455" i="5"/>
  <c r="D455" i="5"/>
  <c r="L374" i="5"/>
  <c r="I374" i="5"/>
  <c r="H374" i="5"/>
  <c r="J374" i="5" s="1"/>
  <c r="K374" i="5" s="1"/>
  <c r="G374" i="5"/>
  <c r="E374" i="5"/>
  <c r="D374" i="5"/>
  <c r="L168" i="5"/>
  <c r="I168" i="5"/>
  <c r="H168" i="5"/>
  <c r="J168" i="5" s="1"/>
  <c r="G168" i="5"/>
  <c r="E168" i="5"/>
  <c r="D168" i="5"/>
  <c r="L14" i="5"/>
  <c r="I14" i="5"/>
  <c r="H14" i="5"/>
  <c r="J14" i="5" s="1"/>
  <c r="G14" i="5"/>
  <c r="E14" i="5"/>
  <c r="D14" i="5"/>
  <c r="L16" i="5"/>
  <c r="I16" i="5"/>
  <c r="H16" i="5"/>
  <c r="J16" i="5" s="1"/>
  <c r="G16" i="5"/>
  <c r="E16" i="5"/>
  <c r="D16" i="5"/>
  <c r="L293" i="5"/>
  <c r="I293" i="5"/>
  <c r="H293" i="5"/>
  <c r="J293" i="5" s="1"/>
  <c r="G293" i="5"/>
  <c r="E293" i="5"/>
  <c r="D293" i="5"/>
  <c r="F293" i="5" s="1"/>
  <c r="L334" i="5"/>
  <c r="I334" i="5"/>
  <c r="H334" i="5"/>
  <c r="J334" i="5" s="1"/>
  <c r="G334" i="5"/>
  <c r="E334" i="5"/>
  <c r="D334" i="5"/>
  <c r="L343" i="5"/>
  <c r="I343" i="5"/>
  <c r="H343" i="5"/>
  <c r="J343" i="5" s="1"/>
  <c r="K343" i="5" s="1"/>
  <c r="G343" i="5"/>
  <c r="E343" i="5"/>
  <c r="D343" i="5"/>
  <c r="F343" i="5" s="1"/>
  <c r="L475" i="5"/>
  <c r="I475" i="5"/>
  <c r="H475" i="5"/>
  <c r="J475" i="5" s="1"/>
  <c r="K475" i="5" s="1"/>
  <c r="G475" i="5"/>
  <c r="E475" i="5"/>
  <c r="D475" i="5"/>
  <c r="L165" i="5"/>
  <c r="I165" i="5"/>
  <c r="H165" i="5"/>
  <c r="J165" i="5" s="1"/>
  <c r="K165" i="5" s="1"/>
  <c r="G165" i="5"/>
  <c r="E165" i="5"/>
  <c r="D165" i="5"/>
  <c r="L299" i="5"/>
  <c r="I299" i="5"/>
  <c r="H299" i="5"/>
  <c r="J299" i="5" s="1"/>
  <c r="K299" i="5" s="1"/>
  <c r="G299" i="5"/>
  <c r="E299" i="5"/>
  <c r="D299" i="5"/>
  <c r="L196" i="5"/>
  <c r="I196" i="5"/>
  <c r="H196" i="5"/>
  <c r="J196" i="5" s="1"/>
  <c r="G196" i="5"/>
  <c r="E196" i="5"/>
  <c r="D196" i="5"/>
  <c r="L396" i="5"/>
  <c r="I396" i="5"/>
  <c r="H396" i="5"/>
  <c r="J396" i="5" s="1"/>
  <c r="K396" i="5" s="1"/>
  <c r="G396" i="5"/>
  <c r="E396" i="5"/>
  <c r="D396" i="5"/>
  <c r="F396" i="5" s="1"/>
  <c r="L443" i="5"/>
  <c r="I443" i="5"/>
  <c r="H443" i="5"/>
  <c r="J443" i="5" s="1"/>
  <c r="G443" i="5"/>
  <c r="E443" i="5"/>
  <c r="D443" i="5"/>
  <c r="L429" i="5"/>
  <c r="I429" i="5"/>
  <c r="H429" i="5"/>
  <c r="J429" i="5" s="1"/>
  <c r="G429" i="5"/>
  <c r="E429" i="5"/>
  <c r="D429" i="5"/>
  <c r="F429" i="5" s="1"/>
  <c r="L290" i="5"/>
  <c r="I290" i="5"/>
  <c r="H290" i="5"/>
  <c r="J290" i="5" s="1"/>
  <c r="K290" i="5" s="1"/>
  <c r="G290" i="5"/>
  <c r="E290" i="5"/>
  <c r="D290" i="5"/>
  <c r="F290" i="5" s="1"/>
  <c r="L178" i="5"/>
  <c r="I178" i="5"/>
  <c r="H178" i="5"/>
  <c r="J178" i="5" s="1"/>
  <c r="K178" i="5" s="1"/>
  <c r="G178" i="5"/>
  <c r="E178" i="5"/>
  <c r="D178" i="5"/>
  <c r="L253" i="5"/>
  <c r="I253" i="5"/>
  <c r="H253" i="5"/>
  <c r="J253" i="5" s="1"/>
  <c r="K253" i="5" s="1"/>
  <c r="G253" i="5"/>
  <c r="E253" i="5"/>
  <c r="D253" i="5"/>
  <c r="L82" i="5"/>
  <c r="I82" i="5"/>
  <c r="H82" i="5"/>
  <c r="J82" i="5" s="1"/>
  <c r="K82" i="5" s="1"/>
  <c r="G82" i="5"/>
  <c r="E82" i="5"/>
  <c r="D82" i="5"/>
  <c r="L126" i="5"/>
  <c r="I126" i="5"/>
  <c r="H126" i="5"/>
  <c r="J126" i="5" s="1"/>
  <c r="G126" i="5"/>
  <c r="E126" i="5"/>
  <c r="D126" i="5"/>
  <c r="L84" i="5"/>
  <c r="I84" i="5"/>
  <c r="H84" i="5"/>
  <c r="J84" i="5" s="1"/>
  <c r="G84" i="5"/>
  <c r="E84" i="5"/>
  <c r="D84" i="5"/>
  <c r="F84" i="5" s="1"/>
  <c r="L41" i="5"/>
  <c r="I41" i="5"/>
  <c r="H41" i="5"/>
  <c r="J41" i="5" s="1"/>
  <c r="G41" i="5"/>
  <c r="E41" i="5"/>
  <c r="D41" i="5"/>
  <c r="F41" i="5" s="1"/>
  <c r="L4" i="5"/>
  <c r="I4" i="5"/>
  <c r="H4" i="5"/>
  <c r="J4" i="5" s="1"/>
  <c r="G4" i="5"/>
  <c r="E4" i="5"/>
  <c r="D4" i="5"/>
  <c r="F4" i="5" s="1"/>
  <c r="L197" i="5"/>
  <c r="I197" i="5"/>
  <c r="H197" i="5"/>
  <c r="J197" i="5" s="1"/>
  <c r="K197" i="5" s="1"/>
  <c r="G197" i="5"/>
  <c r="E197" i="5"/>
  <c r="D197" i="5"/>
  <c r="F197" i="5" s="1"/>
  <c r="L106" i="5"/>
  <c r="I106" i="5"/>
  <c r="H106" i="5"/>
  <c r="J106" i="5" s="1"/>
  <c r="G106" i="5"/>
  <c r="E106" i="5"/>
  <c r="D106" i="5"/>
  <c r="L19" i="5"/>
  <c r="I19" i="5"/>
  <c r="H19" i="5"/>
  <c r="J19" i="5" s="1"/>
  <c r="K19" i="5" s="1"/>
  <c r="G19" i="5"/>
  <c r="E19" i="5"/>
  <c r="D19" i="5"/>
  <c r="L98" i="5"/>
  <c r="I98" i="5"/>
  <c r="H98" i="5"/>
  <c r="J98" i="5" s="1"/>
  <c r="G98" i="5"/>
  <c r="E98" i="5"/>
  <c r="D98" i="5"/>
  <c r="L110" i="5"/>
  <c r="I110" i="5"/>
  <c r="H110" i="5"/>
  <c r="J110" i="5" s="1"/>
  <c r="G110" i="5"/>
  <c r="E110" i="5"/>
  <c r="D110" i="5"/>
  <c r="F110" i="5" s="1"/>
  <c r="L70" i="5"/>
  <c r="J70" i="5"/>
  <c r="K70" i="5" s="1"/>
  <c r="I70" i="5"/>
  <c r="H70" i="5"/>
  <c r="G70" i="5"/>
  <c r="F70" i="5"/>
  <c r="E70" i="5"/>
  <c r="D70" i="5"/>
  <c r="L240" i="5"/>
  <c r="I240" i="5"/>
  <c r="H240" i="5"/>
  <c r="J240" i="5" s="1"/>
  <c r="G240" i="5"/>
  <c r="E240" i="5"/>
  <c r="D240" i="5"/>
  <c r="F240" i="5" s="1"/>
  <c r="L424" i="5"/>
  <c r="I424" i="5"/>
  <c r="H424" i="5"/>
  <c r="J424" i="5" s="1"/>
  <c r="G424" i="5"/>
  <c r="E424" i="5"/>
  <c r="D424" i="5"/>
  <c r="F424" i="5" s="1"/>
  <c r="L163" i="5"/>
  <c r="J163" i="5"/>
  <c r="K163" i="5" s="1"/>
  <c r="I163" i="5"/>
  <c r="H163" i="5"/>
  <c r="G163" i="5"/>
  <c r="F163" i="5"/>
  <c r="E163" i="5"/>
  <c r="D163" i="5"/>
  <c r="L245" i="5"/>
  <c r="I245" i="5"/>
  <c r="H245" i="5"/>
  <c r="J245" i="5" s="1"/>
  <c r="K245" i="5" s="1"/>
  <c r="G245" i="5"/>
  <c r="E245" i="5"/>
  <c r="D245" i="5"/>
  <c r="L176" i="5"/>
  <c r="I176" i="5"/>
  <c r="H176" i="5"/>
  <c r="J176" i="5" s="1"/>
  <c r="G176" i="5"/>
  <c r="E176" i="5"/>
  <c r="D176" i="5"/>
  <c r="L108" i="5"/>
  <c r="I108" i="5"/>
  <c r="H108" i="5"/>
  <c r="J108" i="5" s="1"/>
  <c r="K108" i="5" s="1"/>
  <c r="G108" i="5"/>
  <c r="E108" i="5"/>
  <c r="D108" i="5"/>
  <c r="L61" i="5"/>
  <c r="J61" i="5"/>
  <c r="I61" i="5"/>
  <c r="H61" i="5"/>
  <c r="G61" i="5"/>
  <c r="E61" i="5"/>
  <c r="F61" i="5" s="1"/>
  <c r="D61" i="5"/>
  <c r="L465" i="5"/>
  <c r="I465" i="5"/>
  <c r="H465" i="5"/>
  <c r="J465" i="5" s="1"/>
  <c r="K465" i="5" s="1"/>
  <c r="G465" i="5"/>
  <c r="E465" i="5"/>
  <c r="D465" i="5"/>
  <c r="F465" i="5" s="1"/>
  <c r="L59" i="5"/>
  <c r="I59" i="5"/>
  <c r="H59" i="5"/>
  <c r="J59" i="5" s="1"/>
  <c r="G59" i="5"/>
  <c r="E59" i="5"/>
  <c r="D59" i="5"/>
  <c r="L364" i="5"/>
  <c r="I364" i="5"/>
  <c r="H364" i="5"/>
  <c r="J364" i="5" s="1"/>
  <c r="G364" i="5"/>
  <c r="E364" i="5"/>
  <c r="D364" i="5"/>
  <c r="F364" i="5" s="1"/>
  <c r="L216" i="5"/>
  <c r="I216" i="5"/>
  <c r="H216" i="5"/>
  <c r="J216" i="5" s="1"/>
  <c r="K216" i="5" s="1"/>
  <c r="G216" i="5"/>
  <c r="E216" i="5"/>
  <c r="D216" i="5"/>
  <c r="L68" i="5"/>
  <c r="I68" i="5"/>
  <c r="H68" i="5"/>
  <c r="J68" i="5" s="1"/>
  <c r="G68" i="5"/>
  <c r="E68" i="5"/>
  <c r="D68" i="5"/>
  <c r="F68" i="5" s="1"/>
  <c r="L335" i="5"/>
  <c r="I335" i="5"/>
  <c r="H335" i="5"/>
  <c r="J335" i="5" s="1"/>
  <c r="K335" i="5" s="1"/>
  <c r="G335" i="5"/>
  <c r="E335" i="5"/>
  <c r="D335" i="5"/>
  <c r="L418" i="5"/>
  <c r="I418" i="5"/>
  <c r="H418" i="5"/>
  <c r="J418" i="5" s="1"/>
  <c r="K418" i="5" s="1"/>
  <c r="G418" i="5"/>
  <c r="E418" i="5"/>
  <c r="D418" i="5"/>
  <c r="L231" i="5"/>
  <c r="I231" i="5"/>
  <c r="H231" i="5"/>
  <c r="J231" i="5" s="1"/>
  <c r="K231" i="5" s="1"/>
  <c r="G231" i="5"/>
  <c r="E231" i="5"/>
  <c r="D231" i="5"/>
  <c r="L50" i="5"/>
  <c r="J50" i="5"/>
  <c r="I50" i="5"/>
  <c r="H50" i="5"/>
  <c r="G50" i="5"/>
  <c r="E50" i="5"/>
  <c r="F50" i="5" s="1"/>
  <c r="D50" i="5"/>
  <c r="L484" i="5"/>
  <c r="I484" i="5"/>
  <c r="H484" i="5"/>
  <c r="J484" i="5" s="1"/>
  <c r="G484" i="5"/>
  <c r="E484" i="5"/>
  <c r="D484" i="5"/>
  <c r="F484" i="5" s="1"/>
  <c r="L57" i="5"/>
  <c r="I57" i="5"/>
  <c r="H57" i="5"/>
  <c r="J57" i="5" s="1"/>
  <c r="G57" i="5"/>
  <c r="E57" i="5"/>
  <c r="D57" i="5"/>
  <c r="L31" i="5"/>
  <c r="J31" i="5"/>
  <c r="I31" i="5"/>
  <c r="H31" i="5"/>
  <c r="G31" i="5"/>
  <c r="E31" i="5"/>
  <c r="F31" i="5" s="1"/>
  <c r="D31" i="5"/>
  <c r="L121" i="5"/>
  <c r="J121" i="5"/>
  <c r="K121" i="5" s="1"/>
  <c r="I121" i="5"/>
  <c r="H121" i="5"/>
  <c r="G121" i="5"/>
  <c r="E121" i="5"/>
  <c r="F121" i="5" s="1"/>
  <c r="D121" i="5"/>
  <c r="L347" i="5"/>
  <c r="I347" i="5"/>
  <c r="H347" i="5"/>
  <c r="J347" i="5" s="1"/>
  <c r="K347" i="5" s="1"/>
  <c r="G347" i="5"/>
  <c r="E347" i="5"/>
  <c r="D347" i="5"/>
  <c r="L419" i="5"/>
  <c r="I419" i="5"/>
  <c r="H419" i="5"/>
  <c r="J419" i="5" s="1"/>
  <c r="K419" i="5" s="1"/>
  <c r="G419" i="5"/>
  <c r="E419" i="5"/>
  <c r="D419" i="5"/>
  <c r="L237" i="5"/>
  <c r="J237" i="5"/>
  <c r="I237" i="5"/>
  <c r="H237" i="5"/>
  <c r="G237" i="5"/>
  <c r="E237" i="5"/>
  <c r="D237" i="5"/>
  <c r="L194" i="5"/>
  <c r="I194" i="5"/>
  <c r="H194" i="5"/>
  <c r="J194" i="5" s="1"/>
  <c r="K194" i="5" s="1"/>
  <c r="G194" i="5"/>
  <c r="E194" i="5"/>
  <c r="D194" i="5"/>
  <c r="F194" i="5" s="1"/>
  <c r="L81" i="5"/>
  <c r="I81" i="5"/>
  <c r="H81" i="5"/>
  <c r="J81" i="5" s="1"/>
  <c r="G81" i="5"/>
  <c r="E81" i="5"/>
  <c r="D81" i="5"/>
  <c r="F81" i="5" s="1"/>
  <c r="L124" i="5"/>
  <c r="I124" i="5"/>
  <c r="H124" i="5"/>
  <c r="J124" i="5" s="1"/>
  <c r="G124" i="5"/>
  <c r="E124" i="5"/>
  <c r="D124" i="5"/>
  <c r="F124" i="5" s="1"/>
  <c r="L179" i="5"/>
  <c r="I179" i="5"/>
  <c r="H179" i="5"/>
  <c r="J179" i="5" s="1"/>
  <c r="G179" i="5"/>
  <c r="E179" i="5"/>
  <c r="D179" i="5"/>
  <c r="F179" i="5" s="1"/>
  <c r="L66" i="5"/>
  <c r="I66" i="5"/>
  <c r="H66" i="5"/>
  <c r="J66" i="5" s="1"/>
  <c r="K66" i="5" s="1"/>
  <c r="G66" i="5"/>
  <c r="E66" i="5"/>
  <c r="D66" i="5"/>
  <c r="F66" i="5" s="1"/>
  <c r="L397" i="5"/>
  <c r="I397" i="5"/>
  <c r="H397" i="5"/>
  <c r="J397" i="5" s="1"/>
  <c r="G397" i="5"/>
  <c r="E397" i="5"/>
  <c r="D397" i="5"/>
  <c r="L86" i="5"/>
  <c r="I86" i="5"/>
  <c r="H86" i="5"/>
  <c r="J86" i="5" s="1"/>
  <c r="K86" i="5" s="1"/>
  <c r="G86" i="5"/>
  <c r="E86" i="5"/>
  <c r="D86" i="5"/>
  <c r="L177" i="5"/>
  <c r="I177" i="5"/>
  <c r="H177" i="5"/>
  <c r="J177" i="5" s="1"/>
  <c r="G177" i="5"/>
  <c r="E177" i="5"/>
  <c r="D177" i="5"/>
  <c r="L63" i="5"/>
  <c r="I63" i="5"/>
  <c r="H63" i="5"/>
  <c r="J63" i="5" s="1"/>
  <c r="K63" i="5" s="1"/>
  <c r="G63" i="5"/>
  <c r="E63" i="5"/>
  <c r="D63" i="5"/>
  <c r="F63" i="5" s="1"/>
  <c r="L366" i="5"/>
  <c r="I366" i="5"/>
  <c r="H366" i="5"/>
  <c r="J366" i="5" s="1"/>
  <c r="G366" i="5"/>
  <c r="E366" i="5"/>
  <c r="D366" i="5"/>
  <c r="L105" i="5"/>
  <c r="I105" i="5"/>
  <c r="H105" i="5"/>
  <c r="J105" i="5" s="1"/>
  <c r="K105" i="5" s="1"/>
  <c r="G105" i="5"/>
  <c r="E105" i="5"/>
  <c r="D105" i="5"/>
  <c r="L187" i="5"/>
  <c r="I187" i="5"/>
  <c r="H187" i="5"/>
  <c r="J187" i="5" s="1"/>
  <c r="G187" i="5"/>
  <c r="E187" i="5"/>
  <c r="D187" i="5"/>
  <c r="L162" i="5"/>
  <c r="I162" i="5"/>
  <c r="H162" i="5"/>
  <c r="J162" i="5" s="1"/>
  <c r="K162" i="5" s="1"/>
  <c r="G162" i="5"/>
  <c r="E162" i="5"/>
  <c r="D162" i="5"/>
  <c r="F162" i="5" s="1"/>
  <c r="L323" i="5"/>
  <c r="I323" i="5"/>
  <c r="H323" i="5"/>
  <c r="J323" i="5" s="1"/>
  <c r="G323" i="5"/>
  <c r="E323" i="5"/>
  <c r="D323" i="5"/>
  <c r="F323" i="5" s="1"/>
  <c r="L180" i="5"/>
  <c r="I180" i="5"/>
  <c r="H180" i="5"/>
  <c r="J180" i="5" s="1"/>
  <c r="G180" i="5"/>
  <c r="E180" i="5"/>
  <c r="D180" i="5"/>
  <c r="L117" i="5"/>
  <c r="I117" i="5"/>
  <c r="H117" i="5"/>
  <c r="J117" i="5" s="1"/>
  <c r="G117" i="5"/>
  <c r="E117" i="5"/>
  <c r="D117" i="5"/>
  <c r="L459" i="5"/>
  <c r="I459" i="5"/>
  <c r="H459" i="5"/>
  <c r="J459" i="5" s="1"/>
  <c r="K459" i="5" s="1"/>
  <c r="G459" i="5"/>
  <c r="E459" i="5"/>
  <c r="D459" i="5"/>
  <c r="F459" i="5" s="1"/>
  <c r="L493" i="5"/>
  <c r="I493" i="5"/>
  <c r="H493" i="5"/>
  <c r="J493" i="5" s="1"/>
  <c r="K493" i="5" s="1"/>
  <c r="G493" i="5"/>
  <c r="E493" i="5"/>
  <c r="D493" i="5"/>
  <c r="L319" i="5"/>
  <c r="I319" i="5"/>
  <c r="H319" i="5"/>
  <c r="J319" i="5" s="1"/>
  <c r="G319" i="5"/>
  <c r="E319" i="5"/>
  <c r="D319" i="5"/>
  <c r="L365" i="5"/>
  <c r="I365" i="5"/>
  <c r="H365" i="5"/>
  <c r="J365" i="5" s="1"/>
  <c r="G365" i="5"/>
  <c r="E365" i="5"/>
  <c r="D365" i="5"/>
  <c r="L133" i="5"/>
  <c r="I133" i="5"/>
  <c r="H133" i="5"/>
  <c r="J133" i="5" s="1"/>
  <c r="K133" i="5" s="1"/>
  <c r="G133" i="5"/>
  <c r="E133" i="5"/>
  <c r="D133" i="5"/>
  <c r="F133" i="5" s="1"/>
  <c r="L24" i="5"/>
  <c r="I24" i="5"/>
  <c r="H24" i="5"/>
  <c r="J24" i="5" s="1"/>
  <c r="G24" i="5"/>
  <c r="E24" i="5"/>
  <c r="D24" i="5"/>
  <c r="L135" i="5"/>
  <c r="I135" i="5"/>
  <c r="H135" i="5"/>
  <c r="J135" i="5" s="1"/>
  <c r="K135" i="5" s="1"/>
  <c r="G135" i="5"/>
  <c r="E135" i="5"/>
  <c r="D135" i="5"/>
  <c r="L167" i="5"/>
  <c r="I167" i="5"/>
  <c r="H167" i="5"/>
  <c r="J167" i="5" s="1"/>
  <c r="G167" i="5"/>
  <c r="E167" i="5"/>
  <c r="D167" i="5"/>
  <c r="L341" i="5"/>
  <c r="J341" i="5"/>
  <c r="K341" i="5" s="1"/>
  <c r="I341" i="5"/>
  <c r="H341" i="5"/>
  <c r="G341" i="5"/>
  <c r="F341" i="5"/>
  <c r="E341" i="5"/>
  <c r="D341" i="5"/>
  <c r="L386" i="5"/>
  <c r="K386" i="5"/>
  <c r="I386" i="5"/>
  <c r="H386" i="5"/>
  <c r="J386" i="5" s="1"/>
  <c r="G386" i="5"/>
  <c r="E386" i="5"/>
  <c r="D386" i="5"/>
  <c r="L191" i="5"/>
  <c r="I191" i="5"/>
  <c r="H191" i="5"/>
  <c r="J191" i="5" s="1"/>
  <c r="G191" i="5"/>
  <c r="E191" i="5"/>
  <c r="D191" i="5"/>
  <c r="L434" i="5"/>
  <c r="I434" i="5"/>
  <c r="H434" i="5"/>
  <c r="J434" i="5" s="1"/>
  <c r="K434" i="5" s="1"/>
  <c r="G434" i="5"/>
  <c r="E434" i="5"/>
  <c r="D434" i="5"/>
  <c r="L318" i="5"/>
  <c r="I318" i="5"/>
  <c r="H318" i="5"/>
  <c r="J318" i="5" s="1"/>
  <c r="G318" i="5"/>
  <c r="E318" i="5"/>
  <c r="D318" i="5"/>
  <c r="L309" i="5"/>
  <c r="I309" i="5"/>
  <c r="H309" i="5"/>
  <c r="J309" i="5" s="1"/>
  <c r="G309" i="5"/>
  <c r="E309" i="5"/>
  <c r="D309" i="5"/>
  <c r="L134" i="5"/>
  <c r="I134" i="5"/>
  <c r="H134" i="5"/>
  <c r="J134" i="5" s="1"/>
  <c r="G134" i="5"/>
  <c r="E134" i="5"/>
  <c r="D134" i="5"/>
  <c r="L189" i="5"/>
  <c r="I189" i="5"/>
  <c r="H189" i="5"/>
  <c r="J189" i="5" s="1"/>
  <c r="K189" i="5" s="1"/>
  <c r="G189" i="5"/>
  <c r="E189" i="5"/>
  <c r="D189" i="5"/>
  <c r="F189" i="5" s="1"/>
  <c r="L39" i="5"/>
  <c r="I39" i="5"/>
  <c r="H39" i="5"/>
  <c r="J39" i="5" s="1"/>
  <c r="G39" i="5"/>
  <c r="E39" i="5"/>
  <c r="D39" i="5"/>
  <c r="L85" i="5"/>
  <c r="I85" i="5"/>
  <c r="H85" i="5"/>
  <c r="J85" i="5" s="1"/>
  <c r="K85" i="5" s="1"/>
  <c r="G85" i="5"/>
  <c r="E85" i="5"/>
  <c r="D85" i="5"/>
  <c r="L122" i="5"/>
  <c r="I122" i="5"/>
  <c r="H122" i="5"/>
  <c r="J122" i="5" s="1"/>
  <c r="G122" i="5"/>
  <c r="E122" i="5"/>
  <c r="D122" i="5"/>
  <c r="L192" i="5"/>
  <c r="J192" i="5"/>
  <c r="K192" i="5" s="1"/>
  <c r="I192" i="5"/>
  <c r="H192" i="5"/>
  <c r="G192" i="5"/>
  <c r="F192" i="5"/>
  <c r="E192" i="5"/>
  <c r="D192" i="5"/>
  <c r="L103" i="5"/>
  <c r="I103" i="5"/>
  <c r="H103" i="5"/>
  <c r="J103" i="5" s="1"/>
  <c r="G103" i="5"/>
  <c r="E103" i="5"/>
  <c r="D103" i="5"/>
  <c r="F103" i="5" s="1"/>
  <c r="L188" i="5"/>
  <c r="I188" i="5"/>
  <c r="H188" i="5"/>
  <c r="J188" i="5" s="1"/>
  <c r="G188" i="5"/>
  <c r="E188" i="5"/>
  <c r="D188" i="5"/>
  <c r="L320" i="5"/>
  <c r="J320" i="5"/>
  <c r="I320" i="5"/>
  <c r="H320" i="5"/>
  <c r="G320" i="5"/>
  <c r="E320" i="5"/>
  <c r="F320" i="5" s="1"/>
  <c r="D320" i="5"/>
  <c r="L186" i="5"/>
  <c r="I186" i="5"/>
  <c r="H186" i="5"/>
  <c r="J186" i="5" s="1"/>
  <c r="G186" i="5"/>
  <c r="E186" i="5"/>
  <c r="D186" i="5"/>
  <c r="F186" i="5" s="1"/>
  <c r="L415" i="5"/>
  <c r="I415" i="5"/>
  <c r="H415" i="5"/>
  <c r="J415" i="5" s="1"/>
  <c r="K415" i="5" s="1"/>
  <c r="G415" i="5"/>
  <c r="E415" i="5"/>
  <c r="D415" i="5"/>
  <c r="L473" i="5"/>
  <c r="I473" i="5"/>
  <c r="H473" i="5"/>
  <c r="J473" i="5" s="1"/>
  <c r="G473" i="5"/>
  <c r="E473" i="5"/>
  <c r="D473" i="5"/>
  <c r="L190" i="5"/>
  <c r="I190" i="5"/>
  <c r="H190" i="5"/>
  <c r="J190" i="5" s="1"/>
  <c r="G190" i="5"/>
  <c r="E190" i="5"/>
  <c r="D190" i="5"/>
  <c r="L409" i="5"/>
  <c r="I409" i="5"/>
  <c r="H409" i="5"/>
  <c r="J409" i="5" s="1"/>
  <c r="K409" i="5" s="1"/>
  <c r="G409" i="5"/>
  <c r="E409" i="5"/>
  <c r="D409" i="5"/>
  <c r="F409" i="5" s="1"/>
  <c r="L149" i="5"/>
  <c r="I149" i="5"/>
  <c r="H149" i="5"/>
  <c r="J149" i="5" s="1"/>
  <c r="G149" i="5"/>
  <c r="E149" i="5"/>
  <c r="D149" i="5"/>
  <c r="L67" i="5"/>
  <c r="I67" i="5"/>
  <c r="H67" i="5"/>
  <c r="J67" i="5" s="1"/>
  <c r="G67" i="5"/>
  <c r="E67" i="5"/>
  <c r="D67" i="5"/>
  <c r="F67" i="5" s="1"/>
  <c r="L116" i="5"/>
  <c r="I116" i="5"/>
  <c r="H116" i="5"/>
  <c r="J116" i="5" s="1"/>
  <c r="G116" i="5"/>
  <c r="E116" i="5"/>
  <c r="F116" i="5" s="1"/>
  <c r="D116" i="5"/>
  <c r="L358" i="5"/>
  <c r="J358" i="5"/>
  <c r="I358" i="5"/>
  <c r="H358" i="5"/>
  <c r="G358" i="5"/>
  <c r="E358" i="5"/>
  <c r="F358" i="5" s="1"/>
  <c r="D358" i="5"/>
  <c r="L79" i="5"/>
  <c r="I79" i="5"/>
  <c r="H79" i="5"/>
  <c r="J79" i="5" s="1"/>
  <c r="G79" i="5"/>
  <c r="E79" i="5"/>
  <c r="D79" i="5"/>
  <c r="L78" i="5"/>
  <c r="I78" i="5"/>
  <c r="H78" i="5"/>
  <c r="J78" i="5" s="1"/>
  <c r="K78" i="5" s="1"/>
  <c r="G78" i="5"/>
  <c r="E78" i="5"/>
  <c r="D78" i="5"/>
  <c r="L269" i="5"/>
  <c r="J269" i="5"/>
  <c r="I269" i="5"/>
  <c r="H269" i="5"/>
  <c r="G269" i="5"/>
  <c r="E269" i="5"/>
  <c r="D269" i="5"/>
  <c r="L376" i="5"/>
  <c r="I376" i="5"/>
  <c r="H376" i="5"/>
  <c r="J376" i="5" s="1"/>
  <c r="K376" i="5" s="1"/>
  <c r="G376" i="5"/>
  <c r="E376" i="5"/>
  <c r="D376" i="5"/>
  <c r="F376" i="5" s="1"/>
  <c r="L408" i="5"/>
  <c r="I408" i="5"/>
  <c r="H408" i="5"/>
  <c r="J408" i="5" s="1"/>
  <c r="G408" i="5"/>
  <c r="E408" i="5"/>
  <c r="D408" i="5"/>
  <c r="F408" i="5" s="1"/>
  <c r="L83" i="5"/>
  <c r="I83" i="5"/>
  <c r="H83" i="5"/>
  <c r="J83" i="5" s="1"/>
  <c r="G83" i="5"/>
  <c r="E83" i="5"/>
  <c r="D83" i="5"/>
  <c r="L377" i="5"/>
  <c r="I377" i="5"/>
  <c r="H377" i="5"/>
  <c r="J377" i="5" s="1"/>
  <c r="G377" i="5"/>
  <c r="E377" i="5"/>
  <c r="D377" i="5"/>
  <c r="L315" i="5"/>
  <c r="I315" i="5"/>
  <c r="H315" i="5"/>
  <c r="J315" i="5" s="1"/>
  <c r="K315" i="5" s="1"/>
  <c r="G315" i="5"/>
  <c r="E315" i="5"/>
  <c r="D315" i="5"/>
  <c r="L164" i="5"/>
  <c r="I164" i="5"/>
  <c r="H164" i="5"/>
  <c r="J164" i="5" s="1"/>
  <c r="K164" i="5" s="1"/>
  <c r="G164" i="5"/>
  <c r="E164" i="5"/>
  <c r="D164" i="5"/>
  <c r="L441" i="5"/>
  <c r="I441" i="5"/>
  <c r="H441" i="5"/>
  <c r="J441" i="5" s="1"/>
  <c r="G441" i="5"/>
  <c r="E441" i="5"/>
  <c r="D441" i="5"/>
  <c r="L431" i="5"/>
  <c r="I431" i="5"/>
  <c r="H431" i="5"/>
  <c r="J431" i="5" s="1"/>
  <c r="G431" i="5"/>
  <c r="E431" i="5"/>
  <c r="D431" i="5"/>
  <c r="L183" i="5"/>
  <c r="I183" i="5"/>
  <c r="H183" i="5"/>
  <c r="J183" i="5" s="1"/>
  <c r="K183" i="5" s="1"/>
  <c r="G183" i="5"/>
  <c r="E183" i="5"/>
  <c r="D183" i="5"/>
  <c r="L130" i="5"/>
  <c r="I130" i="5"/>
  <c r="H130" i="5"/>
  <c r="J130" i="5" s="1"/>
  <c r="G130" i="5"/>
  <c r="E130" i="5"/>
  <c r="D130" i="5"/>
  <c r="L410" i="5"/>
  <c r="I410" i="5"/>
  <c r="H410" i="5"/>
  <c r="J410" i="5" s="1"/>
  <c r="G410" i="5"/>
  <c r="E410" i="5"/>
  <c r="D410" i="5"/>
  <c r="L212" i="5"/>
  <c r="I212" i="5"/>
  <c r="H212" i="5"/>
  <c r="J212" i="5" s="1"/>
  <c r="G212" i="5"/>
  <c r="E212" i="5"/>
  <c r="D212" i="5"/>
  <c r="L229" i="5"/>
  <c r="I229" i="5"/>
  <c r="H229" i="5"/>
  <c r="J229" i="5" s="1"/>
  <c r="K229" i="5" s="1"/>
  <c r="G229" i="5"/>
  <c r="E229" i="5"/>
  <c r="D229" i="5"/>
  <c r="F229" i="5" s="1"/>
  <c r="L317" i="5"/>
  <c r="I317" i="5"/>
  <c r="H317" i="5"/>
  <c r="J317" i="5" s="1"/>
  <c r="G317" i="5"/>
  <c r="E317" i="5"/>
  <c r="D317" i="5"/>
  <c r="L342" i="5"/>
  <c r="I342" i="5"/>
  <c r="H342" i="5"/>
  <c r="J342" i="5" s="1"/>
  <c r="K342" i="5" s="1"/>
  <c r="G342" i="5"/>
  <c r="E342" i="5"/>
  <c r="D342" i="5"/>
  <c r="L219" i="5"/>
  <c r="I219" i="5"/>
  <c r="H219" i="5"/>
  <c r="J219" i="5" s="1"/>
  <c r="G219" i="5"/>
  <c r="E219" i="5"/>
  <c r="D219" i="5"/>
  <c r="L214" i="5"/>
  <c r="J214" i="5"/>
  <c r="K214" i="5" s="1"/>
  <c r="I214" i="5"/>
  <c r="H214" i="5"/>
  <c r="G214" i="5"/>
  <c r="F214" i="5"/>
  <c r="E214" i="5"/>
  <c r="D214" i="5"/>
  <c r="L369" i="5"/>
  <c r="I369" i="5"/>
  <c r="H369" i="5"/>
  <c r="J369" i="5" s="1"/>
  <c r="G369" i="5"/>
  <c r="E369" i="5"/>
  <c r="D369" i="5"/>
  <c r="F369" i="5" s="1"/>
  <c r="L281" i="5"/>
  <c r="I281" i="5"/>
  <c r="H281" i="5"/>
  <c r="J281" i="5" s="1"/>
  <c r="G281" i="5"/>
  <c r="E281" i="5"/>
  <c r="D281" i="5"/>
  <c r="L200" i="5"/>
  <c r="J200" i="5"/>
  <c r="I200" i="5"/>
  <c r="H200" i="5"/>
  <c r="G200" i="5"/>
  <c r="E200" i="5"/>
  <c r="F200" i="5" s="1"/>
  <c r="D200" i="5"/>
  <c r="L107" i="5"/>
  <c r="I107" i="5"/>
  <c r="H107" i="5"/>
  <c r="J107" i="5" s="1"/>
  <c r="G107" i="5"/>
  <c r="E107" i="5"/>
  <c r="D107" i="5"/>
  <c r="L276" i="5"/>
  <c r="I276" i="5"/>
  <c r="H276" i="5"/>
  <c r="J276" i="5" s="1"/>
  <c r="K276" i="5" s="1"/>
  <c r="G276" i="5"/>
  <c r="E276" i="5"/>
  <c r="D276" i="5"/>
  <c r="L18" i="5"/>
  <c r="I18" i="5"/>
  <c r="H18" i="5"/>
  <c r="J18" i="5" s="1"/>
  <c r="G18" i="5"/>
  <c r="E18" i="5"/>
  <c r="D18" i="5"/>
  <c r="L74" i="5"/>
  <c r="I74" i="5"/>
  <c r="H74" i="5"/>
  <c r="J74" i="5" s="1"/>
  <c r="G74" i="5"/>
  <c r="E74" i="5"/>
  <c r="D74" i="5"/>
  <c r="L23" i="5"/>
  <c r="I23" i="5"/>
  <c r="H23" i="5"/>
  <c r="J23" i="5" s="1"/>
  <c r="K23" i="5" s="1"/>
  <c r="G23" i="5"/>
  <c r="E23" i="5"/>
  <c r="D23" i="5"/>
  <c r="F23" i="5" s="1"/>
  <c r="L48" i="5"/>
  <c r="I48" i="5"/>
  <c r="H48" i="5"/>
  <c r="J48" i="5" s="1"/>
  <c r="G48" i="5"/>
  <c r="E48" i="5"/>
  <c r="D48" i="5"/>
  <c r="L395" i="5"/>
  <c r="I395" i="5"/>
  <c r="H395" i="5"/>
  <c r="J395" i="5" s="1"/>
  <c r="G395" i="5"/>
  <c r="E395" i="5"/>
  <c r="D395" i="5"/>
  <c r="F395" i="5" s="1"/>
  <c r="L152" i="5"/>
  <c r="I152" i="5"/>
  <c r="H152" i="5"/>
  <c r="J152" i="5" s="1"/>
  <c r="G152" i="5"/>
  <c r="E152" i="5"/>
  <c r="F152" i="5" s="1"/>
  <c r="D152" i="5"/>
  <c r="L359" i="5"/>
  <c r="J359" i="5"/>
  <c r="I359" i="5"/>
  <c r="H359" i="5"/>
  <c r="G359" i="5"/>
  <c r="E359" i="5"/>
  <c r="F359" i="5" s="1"/>
  <c r="D359" i="5"/>
  <c r="L60" i="5"/>
  <c r="I60" i="5"/>
  <c r="H60" i="5"/>
  <c r="J60" i="5" s="1"/>
  <c r="G60" i="5"/>
  <c r="E60" i="5"/>
  <c r="D60" i="5"/>
  <c r="L285" i="5"/>
  <c r="I285" i="5"/>
  <c r="H285" i="5"/>
  <c r="J285" i="5" s="1"/>
  <c r="K285" i="5" s="1"/>
  <c r="G285" i="5"/>
  <c r="E285" i="5"/>
  <c r="D285" i="5"/>
  <c r="L120" i="5"/>
  <c r="J120" i="5"/>
  <c r="I120" i="5"/>
  <c r="H120" i="5"/>
  <c r="G120" i="5"/>
  <c r="E120" i="5"/>
  <c r="D120" i="5"/>
  <c r="L467" i="5"/>
  <c r="I467" i="5"/>
  <c r="H467" i="5"/>
  <c r="J467" i="5" s="1"/>
  <c r="K467" i="5" s="1"/>
  <c r="G467" i="5"/>
  <c r="E467" i="5"/>
  <c r="D467" i="5"/>
  <c r="F467" i="5" s="1"/>
  <c r="L51" i="5"/>
  <c r="I51" i="5"/>
  <c r="H51" i="5"/>
  <c r="J51" i="5" s="1"/>
  <c r="G51" i="5"/>
  <c r="E51" i="5"/>
  <c r="D51" i="5"/>
  <c r="F51" i="5" s="1"/>
  <c r="L487" i="5"/>
  <c r="I487" i="5"/>
  <c r="H487" i="5"/>
  <c r="J487" i="5" s="1"/>
  <c r="G487" i="5"/>
  <c r="E487" i="5"/>
  <c r="D487" i="5"/>
  <c r="L22" i="5"/>
  <c r="I22" i="5"/>
  <c r="H22" i="5"/>
  <c r="J22" i="5" s="1"/>
  <c r="G22" i="5"/>
  <c r="E22" i="5"/>
  <c r="F22" i="5" s="1"/>
  <c r="D22" i="5"/>
  <c r="L283" i="5"/>
  <c r="I283" i="5"/>
  <c r="H283" i="5"/>
  <c r="J283" i="5" s="1"/>
  <c r="K283" i="5" s="1"/>
  <c r="G283" i="5"/>
  <c r="E283" i="5"/>
  <c r="D283" i="5"/>
  <c r="L274" i="5"/>
  <c r="I274" i="5"/>
  <c r="H274" i="5"/>
  <c r="J274" i="5" s="1"/>
  <c r="K274" i="5" s="1"/>
  <c r="G274" i="5"/>
  <c r="E274" i="5"/>
  <c r="D274" i="5"/>
  <c r="L80" i="5"/>
  <c r="I80" i="5"/>
  <c r="H80" i="5"/>
  <c r="J80" i="5" s="1"/>
  <c r="G80" i="5"/>
  <c r="E80" i="5"/>
  <c r="D80" i="5"/>
  <c r="L351" i="5"/>
  <c r="I351" i="5"/>
  <c r="H351" i="5"/>
  <c r="J351" i="5" s="1"/>
  <c r="G351" i="5"/>
  <c r="E351" i="5"/>
  <c r="D351" i="5"/>
  <c r="L226" i="5"/>
  <c r="I226" i="5"/>
  <c r="H226" i="5"/>
  <c r="J226" i="5" s="1"/>
  <c r="K226" i="5" s="1"/>
  <c r="G226" i="5"/>
  <c r="E226" i="5"/>
  <c r="D226" i="5"/>
  <c r="L33" i="5"/>
  <c r="I33" i="5"/>
  <c r="H33" i="5"/>
  <c r="J33" i="5" s="1"/>
  <c r="G33" i="5"/>
  <c r="E33" i="5"/>
  <c r="D33" i="5"/>
  <c r="L279" i="5"/>
  <c r="I279" i="5"/>
  <c r="H279" i="5"/>
  <c r="J279" i="5" s="1"/>
  <c r="K279" i="5" s="1"/>
  <c r="G279" i="5"/>
  <c r="E279" i="5"/>
  <c r="D279" i="5"/>
  <c r="L388" i="5"/>
  <c r="J388" i="5"/>
  <c r="I388" i="5"/>
  <c r="H388" i="5"/>
  <c r="G388" i="5"/>
  <c r="E388" i="5"/>
  <c r="D388" i="5"/>
  <c r="L329" i="5"/>
  <c r="I329" i="5"/>
  <c r="H329" i="5"/>
  <c r="J329" i="5" s="1"/>
  <c r="K329" i="5" s="1"/>
  <c r="G329" i="5"/>
  <c r="E329" i="5"/>
  <c r="D329" i="5"/>
  <c r="F329" i="5" s="1"/>
  <c r="L404" i="5"/>
  <c r="I404" i="5"/>
  <c r="H404" i="5"/>
  <c r="J404" i="5" s="1"/>
  <c r="G404" i="5"/>
  <c r="E404" i="5"/>
  <c r="D404" i="5"/>
  <c r="F404" i="5" s="1"/>
  <c r="L15" i="5"/>
  <c r="I15" i="5"/>
  <c r="H15" i="5"/>
  <c r="J15" i="5" s="1"/>
  <c r="G15" i="5"/>
  <c r="E15" i="5"/>
  <c r="D15" i="5"/>
  <c r="L372" i="5"/>
  <c r="I372" i="5"/>
  <c r="H372" i="5"/>
  <c r="J372" i="5" s="1"/>
  <c r="G372" i="5"/>
  <c r="E372" i="5"/>
  <c r="F372" i="5" s="1"/>
  <c r="D372" i="5"/>
  <c r="L422" i="5"/>
  <c r="I422" i="5"/>
  <c r="H422" i="5"/>
  <c r="J422" i="5" s="1"/>
  <c r="K422" i="5" s="1"/>
  <c r="G422" i="5"/>
  <c r="E422" i="5"/>
  <c r="D422" i="5"/>
  <c r="L113" i="5"/>
  <c r="I113" i="5"/>
  <c r="H113" i="5"/>
  <c r="J113" i="5" s="1"/>
  <c r="K113" i="5" s="1"/>
  <c r="G113" i="5"/>
  <c r="E113" i="5"/>
  <c r="D113" i="5"/>
  <c r="L45" i="5"/>
  <c r="I45" i="5"/>
  <c r="H45" i="5"/>
  <c r="J45" i="5" s="1"/>
  <c r="G45" i="5"/>
  <c r="E45" i="5"/>
  <c r="D45" i="5"/>
  <c r="L378" i="5"/>
  <c r="I378" i="5"/>
  <c r="H378" i="5"/>
  <c r="J378" i="5" s="1"/>
  <c r="G378" i="5"/>
  <c r="E378" i="5"/>
  <c r="D378" i="5"/>
  <c r="L356" i="5"/>
  <c r="I356" i="5"/>
  <c r="H356" i="5"/>
  <c r="J356" i="5" s="1"/>
  <c r="K356" i="5" s="1"/>
  <c r="G356" i="5"/>
  <c r="E356" i="5"/>
  <c r="D356" i="5"/>
  <c r="L239" i="5"/>
  <c r="I239" i="5"/>
  <c r="H239" i="5"/>
  <c r="J239" i="5" s="1"/>
  <c r="G239" i="5"/>
  <c r="E239" i="5"/>
  <c r="D239" i="5"/>
  <c r="L448" i="5"/>
  <c r="I448" i="5"/>
  <c r="H448" i="5"/>
  <c r="J448" i="5" s="1"/>
  <c r="G448" i="5"/>
  <c r="E448" i="5"/>
  <c r="D448" i="5"/>
  <c r="L137" i="5"/>
  <c r="I137" i="5"/>
  <c r="H137" i="5"/>
  <c r="J137" i="5" s="1"/>
  <c r="G137" i="5"/>
  <c r="E137" i="5"/>
  <c r="F137" i="5" s="1"/>
  <c r="D137" i="5"/>
  <c r="L185" i="5"/>
  <c r="I185" i="5"/>
  <c r="H185" i="5"/>
  <c r="J185" i="5" s="1"/>
  <c r="G185" i="5"/>
  <c r="E185" i="5"/>
  <c r="D185" i="5"/>
  <c r="L225" i="5"/>
  <c r="I225" i="5"/>
  <c r="H225" i="5"/>
  <c r="J225" i="5" s="1"/>
  <c r="K225" i="5" s="1"/>
  <c r="G225" i="5"/>
  <c r="E225" i="5"/>
  <c r="D225" i="5"/>
  <c r="L302" i="5"/>
  <c r="I302" i="5"/>
  <c r="H302" i="5"/>
  <c r="J302" i="5" s="1"/>
  <c r="G302" i="5"/>
  <c r="E302" i="5"/>
  <c r="D302" i="5"/>
  <c r="L370" i="5"/>
  <c r="J370" i="5"/>
  <c r="K370" i="5" s="1"/>
  <c r="I370" i="5"/>
  <c r="H370" i="5"/>
  <c r="G370" i="5"/>
  <c r="F370" i="5"/>
  <c r="E370" i="5"/>
  <c r="D370" i="5"/>
  <c r="L286" i="5"/>
  <c r="I286" i="5"/>
  <c r="H286" i="5"/>
  <c r="J286" i="5" s="1"/>
  <c r="G286" i="5"/>
  <c r="E286" i="5"/>
  <c r="D286" i="5"/>
  <c r="F286" i="5" s="1"/>
  <c r="L456" i="5"/>
  <c r="I456" i="5"/>
  <c r="H456" i="5"/>
  <c r="J456" i="5" s="1"/>
  <c r="G456" i="5"/>
  <c r="E456" i="5"/>
  <c r="D456" i="5"/>
  <c r="L287" i="5"/>
  <c r="J287" i="5"/>
  <c r="K287" i="5" s="1"/>
  <c r="I287" i="5"/>
  <c r="H287" i="5"/>
  <c r="G287" i="5"/>
  <c r="F287" i="5"/>
  <c r="E287" i="5"/>
  <c r="D287" i="5"/>
  <c r="L295" i="5"/>
  <c r="I295" i="5"/>
  <c r="H295" i="5"/>
  <c r="J295" i="5" s="1"/>
  <c r="K295" i="5" s="1"/>
  <c r="G295" i="5"/>
  <c r="E295" i="5"/>
  <c r="D295" i="5"/>
  <c r="L251" i="5"/>
  <c r="I251" i="5"/>
  <c r="H251" i="5"/>
  <c r="J251" i="5" s="1"/>
  <c r="G251" i="5"/>
  <c r="E251" i="5"/>
  <c r="D251" i="5"/>
  <c r="F251" i="5" s="1"/>
  <c r="L232" i="5"/>
  <c r="I232" i="5"/>
  <c r="H232" i="5"/>
  <c r="J232" i="5" s="1"/>
  <c r="G232" i="5"/>
  <c r="E232" i="5"/>
  <c r="D232" i="5"/>
  <c r="L160" i="5"/>
  <c r="J160" i="5"/>
  <c r="K160" i="5" s="1"/>
  <c r="I160" i="5"/>
  <c r="H160" i="5"/>
  <c r="G160" i="5"/>
  <c r="F160" i="5"/>
  <c r="E160" i="5"/>
  <c r="D160" i="5"/>
  <c r="L46" i="5"/>
  <c r="K46" i="5"/>
  <c r="I46" i="5"/>
  <c r="H46" i="5"/>
  <c r="J46" i="5" s="1"/>
  <c r="G46" i="5"/>
  <c r="E46" i="5"/>
  <c r="D46" i="5"/>
  <c r="L322" i="5"/>
  <c r="I322" i="5"/>
  <c r="H322" i="5"/>
  <c r="J322" i="5" s="1"/>
  <c r="G322" i="5"/>
  <c r="E322" i="5"/>
  <c r="D322" i="5"/>
  <c r="F322" i="5" s="1"/>
  <c r="L262" i="5"/>
  <c r="I262" i="5"/>
  <c r="H262" i="5"/>
  <c r="J262" i="5" s="1"/>
  <c r="G262" i="5"/>
  <c r="E262" i="5"/>
  <c r="D262" i="5"/>
  <c r="L208" i="5"/>
  <c r="J208" i="5"/>
  <c r="K208" i="5" s="1"/>
  <c r="I208" i="5"/>
  <c r="H208" i="5"/>
  <c r="G208" i="5"/>
  <c r="F208" i="5"/>
  <c r="E208" i="5"/>
  <c r="D208" i="5"/>
  <c r="L224" i="5"/>
  <c r="K224" i="5"/>
  <c r="I224" i="5"/>
  <c r="H224" i="5"/>
  <c r="J224" i="5" s="1"/>
  <c r="G224" i="5"/>
  <c r="E224" i="5"/>
  <c r="D224" i="5"/>
  <c r="L132" i="5"/>
  <c r="I132" i="5"/>
  <c r="H132" i="5"/>
  <c r="J132" i="5" s="1"/>
  <c r="G132" i="5"/>
  <c r="E132" i="5"/>
  <c r="D132" i="5"/>
  <c r="F132" i="5" s="1"/>
  <c r="L62" i="5"/>
  <c r="I62" i="5"/>
  <c r="H62" i="5"/>
  <c r="J62" i="5" s="1"/>
  <c r="G62" i="5"/>
  <c r="E62" i="5"/>
  <c r="D62" i="5"/>
  <c r="L420" i="5"/>
  <c r="J420" i="5"/>
  <c r="K420" i="5" s="1"/>
  <c r="I420" i="5"/>
  <c r="H420" i="5"/>
  <c r="G420" i="5"/>
  <c r="F420" i="5"/>
  <c r="E420" i="5"/>
  <c r="D420" i="5"/>
  <c r="L464" i="5"/>
  <c r="I464" i="5"/>
  <c r="H464" i="5"/>
  <c r="J464" i="5" s="1"/>
  <c r="K464" i="5" s="1"/>
  <c r="G464" i="5"/>
  <c r="E464" i="5"/>
  <c r="D464" i="5"/>
  <c r="L440" i="5"/>
  <c r="I440" i="5"/>
  <c r="H440" i="5"/>
  <c r="J440" i="5" s="1"/>
  <c r="G440" i="5"/>
  <c r="E440" i="5"/>
  <c r="D440" i="5"/>
  <c r="F440" i="5" s="1"/>
  <c r="L223" i="5"/>
  <c r="I223" i="5"/>
  <c r="H223" i="5"/>
  <c r="J223" i="5" s="1"/>
  <c r="G223" i="5"/>
  <c r="E223" i="5"/>
  <c r="D223" i="5"/>
  <c r="L267" i="5"/>
  <c r="J267" i="5"/>
  <c r="K267" i="5" s="1"/>
  <c r="I267" i="5"/>
  <c r="H267" i="5"/>
  <c r="G267" i="5"/>
  <c r="F267" i="5"/>
  <c r="E267" i="5"/>
  <c r="D267" i="5"/>
  <c r="L416" i="5"/>
  <c r="I416" i="5"/>
  <c r="H416" i="5"/>
  <c r="J416" i="5" s="1"/>
  <c r="K416" i="5" s="1"/>
  <c r="G416" i="5"/>
  <c r="E416" i="5"/>
  <c r="D416" i="5"/>
  <c r="L261" i="5"/>
  <c r="I261" i="5"/>
  <c r="H261" i="5"/>
  <c r="J261" i="5" s="1"/>
  <c r="G261" i="5"/>
  <c r="E261" i="5"/>
  <c r="D261" i="5"/>
  <c r="F261" i="5" s="1"/>
  <c r="L400" i="5"/>
  <c r="I400" i="5"/>
  <c r="H400" i="5"/>
  <c r="J400" i="5" s="1"/>
  <c r="K400" i="5" s="1"/>
  <c r="G400" i="5"/>
  <c r="E400" i="5"/>
  <c r="D400" i="5"/>
  <c r="L461" i="5"/>
  <c r="J461" i="5"/>
  <c r="K461" i="5" s="1"/>
  <c r="I461" i="5"/>
  <c r="H461" i="5"/>
  <c r="G461" i="5"/>
  <c r="F461" i="5"/>
  <c r="E461" i="5"/>
  <c r="D461" i="5"/>
  <c r="L52" i="5"/>
  <c r="K52" i="5"/>
  <c r="I52" i="5"/>
  <c r="H52" i="5"/>
  <c r="J52" i="5" s="1"/>
  <c r="G52" i="5"/>
  <c r="E52" i="5"/>
  <c r="D52" i="5"/>
  <c r="L199" i="5"/>
  <c r="I199" i="5"/>
  <c r="H199" i="5"/>
  <c r="J199" i="5" s="1"/>
  <c r="G199" i="5"/>
  <c r="E199" i="5"/>
  <c r="D199" i="5"/>
  <c r="F199" i="5" s="1"/>
  <c r="L43" i="5"/>
  <c r="I43" i="5"/>
  <c r="H43" i="5"/>
  <c r="J43" i="5" s="1"/>
  <c r="K43" i="5" s="1"/>
  <c r="G43" i="5"/>
  <c r="E43" i="5"/>
  <c r="D43" i="5"/>
  <c r="L148" i="5"/>
  <c r="J148" i="5"/>
  <c r="K148" i="5" s="1"/>
  <c r="I148" i="5"/>
  <c r="H148" i="5"/>
  <c r="G148" i="5"/>
  <c r="F148" i="5"/>
  <c r="E148" i="5"/>
  <c r="D148" i="5"/>
  <c r="L362" i="5"/>
  <c r="K362" i="5"/>
  <c r="I362" i="5"/>
  <c r="H362" i="5"/>
  <c r="J362" i="5" s="1"/>
  <c r="G362" i="5"/>
  <c r="E362" i="5"/>
  <c r="D362" i="5"/>
  <c r="L275" i="5"/>
  <c r="I275" i="5"/>
  <c r="H275" i="5"/>
  <c r="J275" i="5" s="1"/>
  <c r="G275" i="5"/>
  <c r="E275" i="5"/>
  <c r="D275" i="5"/>
  <c r="F275" i="5" s="1"/>
  <c r="L442" i="5"/>
  <c r="I442" i="5"/>
  <c r="H442" i="5"/>
  <c r="J442" i="5" s="1"/>
  <c r="K442" i="5" s="1"/>
  <c r="G442" i="5"/>
  <c r="E442" i="5"/>
  <c r="D442" i="5"/>
  <c r="L125" i="5"/>
  <c r="J125" i="5"/>
  <c r="K125" i="5" s="1"/>
  <c r="I125" i="5"/>
  <c r="H125" i="5"/>
  <c r="G125" i="5"/>
  <c r="F125" i="5"/>
  <c r="E125" i="5"/>
  <c r="D125" i="5"/>
  <c r="L280" i="5"/>
  <c r="I280" i="5"/>
  <c r="H280" i="5"/>
  <c r="J280" i="5" s="1"/>
  <c r="K280" i="5" s="1"/>
  <c r="G280" i="5"/>
  <c r="E280" i="5"/>
  <c r="D280" i="5"/>
  <c r="L26" i="5"/>
  <c r="I26" i="5"/>
  <c r="H26" i="5"/>
  <c r="J26" i="5" s="1"/>
  <c r="G26" i="5"/>
  <c r="E26" i="5"/>
  <c r="D26" i="5"/>
  <c r="F26" i="5" s="1"/>
  <c r="L58" i="5"/>
  <c r="I58" i="5"/>
  <c r="H58" i="5"/>
  <c r="J58" i="5" s="1"/>
  <c r="K58" i="5" s="1"/>
  <c r="G58" i="5"/>
  <c r="E58" i="5"/>
  <c r="D58" i="5"/>
  <c r="L93" i="5"/>
  <c r="J93" i="5"/>
  <c r="K93" i="5" s="1"/>
  <c r="I93" i="5"/>
  <c r="H93" i="5"/>
  <c r="G93" i="5"/>
  <c r="F93" i="5"/>
  <c r="E93" i="5"/>
  <c r="D93" i="5"/>
  <c r="L228" i="5"/>
  <c r="I228" i="5"/>
  <c r="H228" i="5"/>
  <c r="J228" i="5" s="1"/>
  <c r="K228" i="5" s="1"/>
  <c r="G228" i="5"/>
  <c r="E228" i="5"/>
  <c r="D228" i="5"/>
  <c r="L13" i="5"/>
  <c r="I13" i="5"/>
  <c r="H13" i="5"/>
  <c r="J13" i="5" s="1"/>
  <c r="G13" i="5"/>
  <c r="E13" i="5"/>
  <c r="D13" i="5"/>
  <c r="L477" i="5"/>
  <c r="I477" i="5"/>
  <c r="H477" i="5"/>
  <c r="J477" i="5" s="1"/>
  <c r="K477" i="5" s="1"/>
  <c r="G477" i="5"/>
  <c r="E477" i="5"/>
  <c r="D477" i="5"/>
  <c r="L204" i="5"/>
  <c r="J204" i="5"/>
  <c r="K204" i="5" s="1"/>
  <c r="I204" i="5"/>
  <c r="H204" i="5"/>
  <c r="G204" i="5"/>
  <c r="F204" i="5"/>
  <c r="E204" i="5"/>
  <c r="D204" i="5"/>
  <c r="L243" i="5"/>
  <c r="K243" i="5"/>
  <c r="I243" i="5"/>
  <c r="H243" i="5"/>
  <c r="J243" i="5" s="1"/>
  <c r="G243" i="5"/>
  <c r="E243" i="5"/>
  <c r="D243" i="5"/>
  <c r="L25" i="5"/>
  <c r="I25" i="5"/>
  <c r="H25" i="5"/>
  <c r="J25" i="5" s="1"/>
  <c r="G25" i="5"/>
  <c r="E25" i="5"/>
  <c r="D25" i="5"/>
  <c r="F25" i="5" s="1"/>
  <c r="L458" i="5"/>
  <c r="I458" i="5"/>
  <c r="H458" i="5"/>
  <c r="J458" i="5" s="1"/>
  <c r="G458" i="5"/>
  <c r="E458" i="5"/>
  <c r="D458" i="5"/>
  <c r="L393" i="5"/>
  <c r="J393" i="5"/>
  <c r="K393" i="5" s="1"/>
  <c r="I393" i="5"/>
  <c r="H393" i="5"/>
  <c r="G393" i="5"/>
  <c r="F393" i="5"/>
  <c r="E393" i="5"/>
  <c r="D393" i="5"/>
  <c r="L8" i="5"/>
  <c r="K8" i="5"/>
  <c r="I8" i="5"/>
  <c r="H8" i="5"/>
  <c r="J8" i="5" s="1"/>
  <c r="G8" i="5"/>
  <c r="E8" i="5"/>
  <c r="D8" i="5"/>
  <c r="L254" i="5"/>
  <c r="I254" i="5"/>
  <c r="H254" i="5"/>
  <c r="J254" i="5" s="1"/>
  <c r="K254" i="5" s="1"/>
  <c r="G254" i="5"/>
  <c r="E254" i="5"/>
  <c r="D254" i="5"/>
  <c r="F254" i="5" s="1"/>
  <c r="L482" i="5"/>
  <c r="I482" i="5"/>
  <c r="H482" i="5"/>
  <c r="J482" i="5" s="1"/>
  <c r="K482" i="5" s="1"/>
  <c r="G482" i="5"/>
  <c r="E482" i="5"/>
  <c r="D482" i="5"/>
  <c r="L413" i="5"/>
  <c r="I413" i="5"/>
  <c r="H413" i="5"/>
  <c r="J413" i="5" s="1"/>
  <c r="G413" i="5"/>
  <c r="E413" i="5"/>
  <c r="D413" i="5"/>
  <c r="F413" i="5" s="1"/>
  <c r="L385" i="5"/>
  <c r="I385" i="5"/>
  <c r="H385" i="5"/>
  <c r="J385" i="5" s="1"/>
  <c r="G385" i="5"/>
  <c r="E385" i="5"/>
  <c r="D385" i="5"/>
  <c r="L469" i="5"/>
  <c r="I469" i="5"/>
  <c r="H469" i="5"/>
  <c r="J469" i="5" s="1"/>
  <c r="G469" i="5"/>
  <c r="E469" i="5"/>
  <c r="D469" i="5"/>
  <c r="L193" i="5"/>
  <c r="I193" i="5"/>
  <c r="H193" i="5"/>
  <c r="J193" i="5" s="1"/>
  <c r="G193" i="5"/>
  <c r="E193" i="5"/>
  <c r="D193" i="5"/>
  <c r="L474" i="5"/>
  <c r="I474" i="5"/>
  <c r="H474" i="5"/>
  <c r="J474" i="5" s="1"/>
  <c r="G474" i="5"/>
  <c r="E474" i="5"/>
  <c r="D474" i="5"/>
  <c r="L310" i="5"/>
  <c r="J310" i="5"/>
  <c r="I310" i="5"/>
  <c r="H310" i="5"/>
  <c r="G310" i="5"/>
  <c r="E310" i="5"/>
  <c r="F310" i="5" s="1"/>
  <c r="D310" i="5"/>
  <c r="L375" i="5"/>
  <c r="I375" i="5"/>
  <c r="H375" i="5"/>
  <c r="J375" i="5" s="1"/>
  <c r="K375" i="5" s="1"/>
  <c r="G375" i="5"/>
  <c r="E375" i="5"/>
  <c r="D375" i="5"/>
  <c r="L326" i="5"/>
  <c r="I326" i="5"/>
  <c r="H326" i="5"/>
  <c r="J326" i="5" s="1"/>
  <c r="G326" i="5"/>
  <c r="E326" i="5"/>
  <c r="D326" i="5"/>
  <c r="L92" i="5"/>
  <c r="I92" i="5"/>
  <c r="H92" i="5"/>
  <c r="J92" i="5" s="1"/>
  <c r="K92" i="5" s="1"/>
  <c r="G92" i="5"/>
  <c r="E92" i="5"/>
  <c r="D92" i="5"/>
  <c r="L131" i="5"/>
  <c r="J131" i="5"/>
  <c r="I131" i="5"/>
  <c r="H131" i="5"/>
  <c r="G131" i="5"/>
  <c r="E131" i="5"/>
  <c r="D131" i="5"/>
  <c r="L138" i="5"/>
  <c r="I138" i="5"/>
  <c r="H138" i="5"/>
  <c r="J138" i="5" s="1"/>
  <c r="G138" i="5"/>
  <c r="E138" i="5"/>
  <c r="D138" i="5"/>
  <c r="F138" i="5" s="1"/>
  <c r="L87" i="5"/>
  <c r="I87" i="5"/>
  <c r="H87" i="5"/>
  <c r="J87" i="5" s="1"/>
  <c r="G87" i="5"/>
  <c r="E87" i="5"/>
  <c r="D87" i="5"/>
  <c r="L146" i="5"/>
  <c r="J146" i="5"/>
  <c r="K146" i="5" s="1"/>
  <c r="I146" i="5"/>
  <c r="H146" i="5"/>
  <c r="G146" i="5"/>
  <c r="F146" i="5"/>
  <c r="E146" i="5"/>
  <c r="D146" i="5"/>
  <c r="L446" i="5"/>
  <c r="K446" i="5"/>
  <c r="J446" i="5"/>
  <c r="I446" i="5"/>
  <c r="H446" i="5"/>
  <c r="G446" i="5"/>
  <c r="E446" i="5"/>
  <c r="F446" i="5" s="1"/>
  <c r="D446" i="5"/>
  <c r="L95" i="5"/>
  <c r="J95" i="5"/>
  <c r="K95" i="5" s="1"/>
  <c r="I95" i="5"/>
  <c r="H95" i="5"/>
  <c r="G95" i="5"/>
  <c r="F95" i="5"/>
  <c r="E95" i="5"/>
  <c r="D95" i="5"/>
  <c r="L234" i="5"/>
  <c r="K234" i="5"/>
  <c r="I234" i="5"/>
  <c r="H234" i="5"/>
  <c r="J234" i="5" s="1"/>
  <c r="G234" i="5"/>
  <c r="E234" i="5"/>
  <c r="D234" i="5"/>
  <c r="L89" i="5"/>
  <c r="I89" i="5"/>
  <c r="H89" i="5"/>
  <c r="J89" i="5" s="1"/>
  <c r="K89" i="5" s="1"/>
  <c r="G89" i="5"/>
  <c r="E89" i="5"/>
  <c r="D89" i="5"/>
  <c r="L49" i="5"/>
  <c r="J49" i="5"/>
  <c r="K49" i="5" s="1"/>
  <c r="I49" i="5"/>
  <c r="H49" i="5"/>
  <c r="G49" i="5"/>
  <c r="E49" i="5"/>
  <c r="F49" i="5" s="1"/>
  <c r="D49" i="5"/>
  <c r="L314" i="5"/>
  <c r="I314" i="5"/>
  <c r="H314" i="5"/>
  <c r="J314" i="5" s="1"/>
  <c r="G314" i="5"/>
  <c r="E314" i="5"/>
  <c r="D314" i="5"/>
  <c r="F314" i="5" s="1"/>
  <c r="L284" i="5"/>
  <c r="I284" i="5"/>
  <c r="H284" i="5"/>
  <c r="J284" i="5" s="1"/>
  <c r="G284" i="5"/>
  <c r="E284" i="5"/>
  <c r="D284" i="5"/>
  <c r="L289" i="5"/>
  <c r="I289" i="5"/>
  <c r="H289" i="5"/>
  <c r="J289" i="5" s="1"/>
  <c r="G289" i="5"/>
  <c r="E289" i="5"/>
  <c r="D289" i="5"/>
  <c r="L114" i="5"/>
  <c r="I114" i="5"/>
  <c r="H114" i="5"/>
  <c r="J114" i="5" s="1"/>
  <c r="G114" i="5"/>
  <c r="E114" i="5"/>
  <c r="F114" i="5" s="1"/>
  <c r="D114" i="5"/>
  <c r="L428" i="5"/>
  <c r="I428" i="5"/>
  <c r="H428" i="5"/>
  <c r="J428" i="5" s="1"/>
  <c r="G428" i="5"/>
  <c r="E428" i="5"/>
  <c r="D428" i="5"/>
  <c r="L221" i="5"/>
  <c r="I221" i="5"/>
  <c r="H221" i="5"/>
  <c r="J221" i="5" s="1"/>
  <c r="G221" i="5"/>
  <c r="E221" i="5"/>
  <c r="D221" i="5"/>
  <c r="L324" i="5"/>
  <c r="I324" i="5"/>
  <c r="H324" i="5"/>
  <c r="J324" i="5" s="1"/>
  <c r="G324" i="5"/>
  <c r="E324" i="5"/>
  <c r="D324" i="5"/>
  <c r="L241" i="5"/>
  <c r="I241" i="5"/>
  <c r="H241" i="5"/>
  <c r="J241" i="5" s="1"/>
  <c r="G241" i="5"/>
  <c r="E241" i="5"/>
  <c r="D241" i="5"/>
  <c r="L491" i="5"/>
  <c r="I491" i="5"/>
  <c r="H491" i="5"/>
  <c r="J491" i="5" s="1"/>
  <c r="G491" i="5"/>
  <c r="E491" i="5"/>
  <c r="D491" i="5"/>
  <c r="L398" i="5"/>
  <c r="I398" i="5"/>
  <c r="H398" i="5"/>
  <c r="J398" i="5" s="1"/>
  <c r="G398" i="5"/>
  <c r="E398" i="5"/>
  <c r="D398" i="5"/>
  <c r="L174" i="5"/>
  <c r="I174" i="5"/>
  <c r="H174" i="5"/>
  <c r="J174" i="5" s="1"/>
  <c r="K174" i="5" s="1"/>
  <c r="G174" i="5"/>
  <c r="E174" i="5"/>
  <c r="D174" i="5"/>
  <c r="F174" i="5" s="1"/>
  <c r="L175" i="5"/>
  <c r="I175" i="5"/>
  <c r="H175" i="5"/>
  <c r="J175" i="5" s="1"/>
  <c r="K175" i="5" s="1"/>
  <c r="G175" i="5"/>
  <c r="E175" i="5"/>
  <c r="D175" i="5"/>
  <c r="L248" i="5"/>
  <c r="I248" i="5"/>
  <c r="H248" i="5"/>
  <c r="J248" i="5" s="1"/>
  <c r="K248" i="5" s="1"/>
  <c r="G248" i="5"/>
  <c r="E248" i="5"/>
  <c r="D248" i="5"/>
  <c r="F248" i="5" s="1"/>
  <c r="L260" i="5"/>
  <c r="I260" i="5"/>
  <c r="H260" i="5"/>
  <c r="J260" i="5" s="1"/>
  <c r="K260" i="5" s="1"/>
  <c r="G260" i="5"/>
  <c r="E260" i="5"/>
  <c r="D260" i="5"/>
  <c r="L244" i="5"/>
  <c r="I244" i="5"/>
  <c r="H244" i="5"/>
  <c r="J244" i="5" s="1"/>
  <c r="G244" i="5"/>
  <c r="E244" i="5"/>
  <c r="D244" i="5"/>
  <c r="L437" i="5"/>
  <c r="I437" i="5"/>
  <c r="H437" i="5"/>
  <c r="J437" i="5" s="1"/>
  <c r="K437" i="5" s="1"/>
  <c r="G437" i="5"/>
  <c r="E437" i="5"/>
  <c r="D437" i="5"/>
  <c r="L53" i="5"/>
  <c r="I53" i="5"/>
  <c r="H53" i="5"/>
  <c r="J53" i="5" s="1"/>
  <c r="G53" i="5"/>
  <c r="E53" i="5"/>
  <c r="D53" i="5"/>
  <c r="L354" i="5"/>
  <c r="I354" i="5"/>
  <c r="H354" i="5"/>
  <c r="J354" i="5" s="1"/>
  <c r="G354" i="5"/>
  <c r="E354" i="5"/>
  <c r="D354" i="5"/>
  <c r="L349" i="5"/>
  <c r="I349" i="5"/>
  <c r="H349" i="5"/>
  <c r="J349" i="5" s="1"/>
  <c r="G349" i="5"/>
  <c r="E349" i="5"/>
  <c r="D349" i="5"/>
  <c r="L233" i="5"/>
  <c r="J233" i="5"/>
  <c r="I233" i="5"/>
  <c r="H233" i="5"/>
  <c r="G233" i="5"/>
  <c r="E233" i="5"/>
  <c r="F233" i="5" s="1"/>
  <c r="D233" i="5"/>
  <c r="L40" i="5"/>
  <c r="I40" i="5"/>
  <c r="H40" i="5"/>
  <c r="J40" i="5" s="1"/>
  <c r="K40" i="5" s="1"/>
  <c r="G40" i="5"/>
  <c r="E40" i="5"/>
  <c r="D40" i="5"/>
  <c r="L360" i="5"/>
  <c r="I360" i="5"/>
  <c r="H360" i="5"/>
  <c r="J360" i="5" s="1"/>
  <c r="G360" i="5"/>
  <c r="E360" i="5"/>
  <c r="D360" i="5"/>
  <c r="L9" i="5"/>
  <c r="I9" i="5"/>
  <c r="H9" i="5"/>
  <c r="J9" i="5" s="1"/>
  <c r="K9" i="5" s="1"/>
  <c r="G9" i="5"/>
  <c r="E9" i="5"/>
  <c r="D9" i="5"/>
  <c r="L403" i="5"/>
  <c r="J403" i="5"/>
  <c r="I403" i="5"/>
  <c r="H403" i="5"/>
  <c r="G403" i="5"/>
  <c r="E403" i="5"/>
  <c r="F403" i="5" s="1"/>
  <c r="D403" i="5"/>
  <c r="L417" i="5"/>
  <c r="I417" i="5"/>
  <c r="H417" i="5"/>
  <c r="J417" i="5" s="1"/>
  <c r="G417" i="5"/>
  <c r="E417" i="5"/>
  <c r="D417" i="5"/>
  <c r="F417" i="5" s="1"/>
  <c r="L333" i="5"/>
  <c r="I333" i="5"/>
  <c r="H333" i="5"/>
  <c r="J333" i="5" s="1"/>
  <c r="G333" i="5"/>
  <c r="E333" i="5"/>
  <c r="D333" i="5"/>
  <c r="L331" i="5"/>
  <c r="J331" i="5"/>
  <c r="K331" i="5" s="1"/>
  <c r="I331" i="5"/>
  <c r="H331" i="5"/>
  <c r="G331" i="5"/>
  <c r="F331" i="5"/>
  <c r="E331" i="5"/>
  <c r="D331" i="5"/>
  <c r="L161" i="5"/>
  <c r="K161" i="5"/>
  <c r="J161" i="5"/>
  <c r="I161" i="5"/>
  <c r="H161" i="5"/>
  <c r="G161" i="5"/>
  <c r="F161" i="5"/>
  <c r="E161" i="5"/>
  <c r="D161" i="5"/>
  <c r="L344" i="5"/>
  <c r="I344" i="5"/>
  <c r="H344" i="5"/>
  <c r="J344" i="5" s="1"/>
  <c r="G344" i="5"/>
  <c r="E344" i="5"/>
  <c r="D344" i="5"/>
  <c r="L367" i="5"/>
  <c r="I367" i="5"/>
  <c r="H367" i="5"/>
  <c r="J367" i="5" s="1"/>
  <c r="G367" i="5"/>
  <c r="E367" i="5"/>
  <c r="D367" i="5"/>
  <c r="L73" i="5"/>
  <c r="I73" i="5"/>
  <c r="H73" i="5"/>
  <c r="J73" i="5" s="1"/>
  <c r="G73" i="5"/>
  <c r="E73" i="5"/>
  <c r="D73" i="5"/>
  <c r="L472" i="5"/>
  <c r="I472" i="5"/>
  <c r="H472" i="5"/>
  <c r="J472" i="5" s="1"/>
  <c r="G472" i="5"/>
  <c r="E472" i="5"/>
  <c r="D472" i="5"/>
  <c r="L112" i="5"/>
  <c r="I112" i="5"/>
  <c r="H112" i="5"/>
  <c r="J112" i="5" s="1"/>
  <c r="G112" i="5"/>
  <c r="E112" i="5"/>
  <c r="D112" i="5"/>
  <c r="L211" i="5"/>
  <c r="I211" i="5"/>
  <c r="H211" i="5"/>
  <c r="J211" i="5" s="1"/>
  <c r="K211" i="5" s="1"/>
  <c r="G211" i="5"/>
  <c r="E211" i="5"/>
  <c r="D211" i="5"/>
  <c r="L210" i="5"/>
  <c r="I210" i="5"/>
  <c r="H210" i="5"/>
  <c r="J210" i="5" s="1"/>
  <c r="G210" i="5"/>
  <c r="E210" i="5"/>
  <c r="D210" i="5"/>
  <c r="L345" i="5"/>
  <c r="I345" i="5"/>
  <c r="H345" i="5"/>
  <c r="J345" i="5" s="1"/>
  <c r="K345" i="5" s="1"/>
  <c r="G345" i="5"/>
  <c r="E345" i="5"/>
  <c r="D345" i="5"/>
  <c r="L463" i="5"/>
  <c r="J463" i="5"/>
  <c r="K463" i="5" s="1"/>
  <c r="I463" i="5"/>
  <c r="H463" i="5"/>
  <c r="G463" i="5"/>
  <c r="F463" i="5"/>
  <c r="E463" i="5"/>
  <c r="D463" i="5"/>
  <c r="L142" i="5"/>
  <c r="K142" i="5"/>
  <c r="I142" i="5"/>
  <c r="H142" i="5"/>
  <c r="J142" i="5" s="1"/>
  <c r="G142" i="5"/>
  <c r="E142" i="5"/>
  <c r="D142" i="5"/>
  <c r="L101" i="5"/>
  <c r="I101" i="5"/>
  <c r="H101" i="5"/>
  <c r="J101" i="5" s="1"/>
  <c r="G101" i="5"/>
  <c r="E101" i="5"/>
  <c r="D101" i="5"/>
  <c r="F101" i="5" s="1"/>
  <c r="L453" i="5"/>
  <c r="I453" i="5"/>
  <c r="H453" i="5"/>
  <c r="J453" i="5" s="1"/>
  <c r="K453" i="5" s="1"/>
  <c r="G453" i="5"/>
  <c r="E453" i="5"/>
  <c r="D453" i="5"/>
  <c r="F453" i="5" s="1"/>
  <c r="L104" i="5"/>
  <c r="I104" i="5"/>
  <c r="H104" i="5"/>
  <c r="J104" i="5" s="1"/>
  <c r="G104" i="5"/>
  <c r="E104" i="5"/>
  <c r="D104" i="5"/>
  <c r="L462" i="5"/>
  <c r="I462" i="5"/>
  <c r="H462" i="5"/>
  <c r="J462" i="5" s="1"/>
  <c r="G462" i="5"/>
  <c r="E462" i="5"/>
  <c r="D462" i="5"/>
  <c r="L65" i="5"/>
  <c r="I65" i="5"/>
  <c r="H65" i="5"/>
  <c r="J65" i="5" s="1"/>
  <c r="K65" i="5" s="1"/>
  <c r="G65" i="5"/>
  <c r="E65" i="5"/>
  <c r="D65" i="5"/>
  <c r="F65" i="5" s="1"/>
  <c r="L158" i="5"/>
  <c r="I158" i="5"/>
  <c r="H158" i="5"/>
  <c r="J158" i="5" s="1"/>
  <c r="K158" i="5" s="1"/>
  <c r="G158" i="5"/>
  <c r="E158" i="5"/>
  <c r="D158" i="5"/>
  <c r="F158" i="5" s="1"/>
  <c r="L209" i="5"/>
  <c r="I209" i="5"/>
  <c r="H209" i="5"/>
  <c r="J209" i="5" s="1"/>
  <c r="G209" i="5"/>
  <c r="E209" i="5"/>
  <c r="D209" i="5"/>
  <c r="L144" i="5"/>
  <c r="I144" i="5"/>
  <c r="H144" i="5"/>
  <c r="J144" i="5" s="1"/>
  <c r="G144" i="5"/>
  <c r="E144" i="5"/>
  <c r="D144" i="5"/>
  <c r="L389" i="5"/>
  <c r="I389" i="5"/>
  <c r="H389" i="5"/>
  <c r="J389" i="5" s="1"/>
  <c r="K389" i="5" s="1"/>
  <c r="G389" i="5"/>
  <c r="E389" i="5"/>
  <c r="D389" i="5"/>
  <c r="F389" i="5" s="1"/>
  <c r="L75" i="5"/>
  <c r="I75" i="5"/>
  <c r="H75" i="5"/>
  <c r="J75" i="5" s="1"/>
  <c r="K75" i="5" s="1"/>
  <c r="G75" i="5"/>
  <c r="E75" i="5"/>
  <c r="D75" i="5"/>
  <c r="L181" i="5"/>
  <c r="I181" i="5"/>
  <c r="H181" i="5"/>
  <c r="J181" i="5" s="1"/>
  <c r="G181" i="5"/>
  <c r="E181" i="5"/>
  <c r="D181" i="5"/>
  <c r="L435" i="5"/>
  <c r="I435" i="5"/>
  <c r="H435" i="5"/>
  <c r="J435" i="5" s="1"/>
  <c r="G435" i="5"/>
  <c r="E435" i="5"/>
  <c r="D435" i="5"/>
  <c r="L169" i="5"/>
  <c r="I169" i="5"/>
  <c r="H169" i="5"/>
  <c r="J169" i="5" s="1"/>
  <c r="G169" i="5"/>
  <c r="E169" i="5"/>
  <c r="D169" i="5"/>
  <c r="L54" i="5"/>
  <c r="I54" i="5"/>
  <c r="H54" i="5"/>
  <c r="J54" i="5" s="1"/>
  <c r="K54" i="5" s="1"/>
  <c r="G54" i="5"/>
  <c r="E54" i="5"/>
  <c r="D54" i="5"/>
  <c r="L166" i="5"/>
  <c r="I166" i="5"/>
  <c r="H166" i="5"/>
  <c r="J166" i="5" s="1"/>
  <c r="G166" i="5"/>
  <c r="E166" i="5"/>
  <c r="D166" i="5"/>
  <c r="L154" i="5"/>
  <c r="I154" i="5"/>
  <c r="H154" i="5"/>
  <c r="J154" i="5" s="1"/>
  <c r="G154" i="5"/>
  <c r="E154" i="5"/>
  <c r="D154" i="5"/>
  <c r="L391" i="5"/>
  <c r="I391" i="5"/>
  <c r="H391" i="5"/>
  <c r="J391" i="5" s="1"/>
  <c r="G391" i="5"/>
  <c r="E391" i="5"/>
  <c r="D391" i="5"/>
  <c r="L357" i="5"/>
  <c r="I357" i="5"/>
  <c r="H357" i="5"/>
  <c r="J357" i="5" s="1"/>
  <c r="K357" i="5" s="1"/>
  <c r="G357" i="5"/>
  <c r="E357" i="5"/>
  <c r="D357" i="5"/>
  <c r="F357" i="5" s="1"/>
  <c r="L338" i="5"/>
  <c r="I338" i="5"/>
  <c r="H338" i="5"/>
  <c r="J338" i="5" s="1"/>
  <c r="G338" i="5"/>
  <c r="E338" i="5"/>
  <c r="D338" i="5"/>
  <c r="L3" i="5"/>
  <c r="I3" i="5"/>
  <c r="H3" i="5"/>
  <c r="J3" i="5" s="1"/>
  <c r="K3" i="5" s="1"/>
  <c r="G3" i="5"/>
  <c r="E3" i="5"/>
  <c r="D3" i="5"/>
  <c r="L123" i="5"/>
  <c r="I123" i="5"/>
  <c r="H123" i="5"/>
  <c r="J123" i="5" s="1"/>
  <c r="K123" i="5" s="1"/>
  <c r="G123" i="5"/>
  <c r="E123" i="5"/>
  <c r="D123" i="5"/>
  <c r="F123" i="5" s="1"/>
  <c r="L390" i="5"/>
  <c r="J390" i="5"/>
  <c r="K390" i="5" s="1"/>
  <c r="I390" i="5"/>
  <c r="H390" i="5"/>
  <c r="G390" i="5"/>
  <c r="F390" i="5"/>
  <c r="E390" i="5"/>
  <c r="D390" i="5"/>
  <c r="L249" i="5"/>
  <c r="I249" i="5"/>
  <c r="H249" i="5"/>
  <c r="J249" i="5" s="1"/>
  <c r="G249" i="5"/>
  <c r="E249" i="5"/>
  <c r="D249" i="5"/>
  <c r="L495" i="5"/>
  <c r="I495" i="5"/>
  <c r="H495" i="5"/>
  <c r="J495" i="5" s="1"/>
  <c r="G495" i="5"/>
  <c r="E495" i="5"/>
  <c r="D495" i="5"/>
  <c r="F495" i="5" s="1"/>
  <c r="L426" i="5"/>
  <c r="J426" i="5"/>
  <c r="K426" i="5" s="1"/>
  <c r="I426" i="5"/>
  <c r="H426" i="5"/>
  <c r="G426" i="5"/>
  <c r="F426" i="5"/>
  <c r="E426" i="5"/>
  <c r="D426" i="5"/>
  <c r="L468" i="5"/>
  <c r="I468" i="5"/>
  <c r="H468" i="5"/>
  <c r="J468" i="5" s="1"/>
  <c r="G468" i="5"/>
  <c r="E468" i="5"/>
  <c r="D468" i="5"/>
  <c r="F468" i="5" s="1"/>
  <c r="L272" i="5"/>
  <c r="I272" i="5"/>
  <c r="H272" i="5"/>
  <c r="J272" i="5" s="1"/>
  <c r="G272" i="5"/>
  <c r="E272" i="5"/>
  <c r="D272" i="5"/>
  <c r="L246" i="5"/>
  <c r="I246" i="5"/>
  <c r="H246" i="5"/>
  <c r="J246" i="5" s="1"/>
  <c r="G246" i="5"/>
  <c r="E246" i="5"/>
  <c r="D246" i="5"/>
  <c r="L247" i="5"/>
  <c r="I247" i="5"/>
  <c r="H247" i="5"/>
  <c r="J247" i="5" s="1"/>
  <c r="G247" i="5"/>
  <c r="E247" i="5"/>
  <c r="D247" i="5"/>
  <c r="L494" i="5"/>
  <c r="I494" i="5"/>
  <c r="H494" i="5"/>
  <c r="J494" i="5" s="1"/>
  <c r="G494" i="5"/>
  <c r="E494" i="5"/>
  <c r="D494" i="5"/>
  <c r="F494" i="5" s="1"/>
  <c r="L96" i="5"/>
  <c r="I96" i="5"/>
  <c r="H96" i="5"/>
  <c r="J96" i="5" s="1"/>
  <c r="G96" i="5"/>
  <c r="E96" i="5"/>
  <c r="D96" i="5"/>
  <c r="L481" i="5"/>
  <c r="I481" i="5"/>
  <c r="H481" i="5"/>
  <c r="J481" i="5" s="1"/>
  <c r="G481" i="5"/>
  <c r="E481" i="5"/>
  <c r="D481" i="5"/>
  <c r="L483" i="5"/>
  <c r="I483" i="5"/>
  <c r="H483" i="5"/>
  <c r="J483" i="5" s="1"/>
  <c r="G483" i="5"/>
  <c r="E483" i="5"/>
  <c r="D483" i="5"/>
  <c r="L252" i="5"/>
  <c r="J252" i="5"/>
  <c r="K252" i="5" s="1"/>
  <c r="I252" i="5"/>
  <c r="H252" i="5"/>
  <c r="G252" i="5"/>
  <c r="F252" i="5"/>
  <c r="E252" i="5"/>
  <c r="D252" i="5"/>
  <c r="L355" i="5"/>
  <c r="I355" i="5"/>
  <c r="H355" i="5"/>
  <c r="J355" i="5" s="1"/>
  <c r="G355" i="5"/>
  <c r="E355" i="5"/>
  <c r="D355" i="5"/>
  <c r="F355" i="5" s="1"/>
  <c r="L227" i="5"/>
  <c r="I227" i="5"/>
  <c r="H227" i="5"/>
  <c r="J227" i="5" s="1"/>
  <c r="G227" i="5"/>
  <c r="E227" i="5"/>
  <c r="D227" i="5"/>
  <c r="L94" i="5"/>
  <c r="J94" i="5"/>
  <c r="K94" i="5" s="1"/>
  <c r="I94" i="5"/>
  <c r="H94" i="5"/>
  <c r="G94" i="5"/>
  <c r="F94" i="5"/>
  <c r="E94" i="5"/>
  <c r="D94" i="5"/>
  <c r="L425" i="5"/>
  <c r="K425" i="5"/>
  <c r="J425" i="5"/>
  <c r="I425" i="5"/>
  <c r="H425" i="5"/>
  <c r="G425" i="5"/>
  <c r="F425" i="5"/>
  <c r="E425" i="5"/>
  <c r="D425" i="5"/>
  <c r="L296" i="5"/>
  <c r="I296" i="5"/>
  <c r="H296" i="5"/>
  <c r="J296" i="5" s="1"/>
  <c r="G296" i="5"/>
  <c r="E296" i="5"/>
  <c r="D296" i="5"/>
  <c r="L480" i="5"/>
  <c r="I480" i="5"/>
  <c r="H480" i="5"/>
  <c r="J480" i="5" s="1"/>
  <c r="G480" i="5"/>
  <c r="E480" i="5"/>
  <c r="D480" i="5"/>
  <c r="L5" i="5"/>
  <c r="J5" i="5"/>
  <c r="K5" i="5" s="1"/>
  <c r="I5" i="5"/>
  <c r="H5" i="5"/>
  <c r="G5" i="5"/>
  <c r="F5" i="5"/>
  <c r="E5" i="5"/>
  <c r="D5" i="5"/>
  <c r="L69" i="5"/>
  <c r="I69" i="5"/>
  <c r="H69" i="5"/>
  <c r="J69" i="5" s="1"/>
  <c r="G69" i="5"/>
  <c r="E69" i="5"/>
  <c r="D69" i="5"/>
  <c r="L119" i="5"/>
  <c r="I119" i="5"/>
  <c r="H119" i="5"/>
  <c r="J119" i="5" s="1"/>
  <c r="K119" i="5" s="1"/>
  <c r="G119" i="5"/>
  <c r="E119" i="5"/>
  <c r="D119" i="5"/>
  <c r="L136" i="5"/>
  <c r="I136" i="5"/>
  <c r="H136" i="5"/>
  <c r="J136" i="5" s="1"/>
  <c r="G136" i="5"/>
  <c r="E136" i="5"/>
  <c r="D136" i="5"/>
  <c r="L118" i="5"/>
  <c r="I118" i="5"/>
  <c r="H118" i="5"/>
  <c r="J118" i="5" s="1"/>
  <c r="K118" i="5" s="1"/>
  <c r="G118" i="5"/>
  <c r="E118" i="5"/>
  <c r="D118" i="5"/>
  <c r="L327" i="5"/>
  <c r="I327" i="5"/>
  <c r="H327" i="5"/>
  <c r="J327" i="5" s="1"/>
  <c r="K327" i="5" s="1"/>
  <c r="G327" i="5"/>
  <c r="E327" i="5"/>
  <c r="D327" i="5"/>
  <c r="L384" i="5"/>
  <c r="I384" i="5"/>
  <c r="H384" i="5"/>
  <c r="J384" i="5" s="1"/>
  <c r="K384" i="5" s="1"/>
  <c r="G384" i="5"/>
  <c r="E384" i="5"/>
  <c r="D384" i="5"/>
  <c r="L298" i="5"/>
  <c r="I298" i="5"/>
  <c r="H298" i="5"/>
  <c r="J298" i="5" s="1"/>
  <c r="G298" i="5"/>
  <c r="E298" i="5"/>
  <c r="D298" i="5"/>
  <c r="L235" i="5"/>
  <c r="I235" i="5"/>
  <c r="H235" i="5"/>
  <c r="J235" i="5" s="1"/>
  <c r="K235" i="5" s="1"/>
  <c r="G235" i="5"/>
  <c r="E235" i="5"/>
  <c r="D235" i="5"/>
  <c r="L230" i="5"/>
  <c r="J230" i="5"/>
  <c r="I230" i="5"/>
  <c r="H230" i="5"/>
  <c r="G230" i="5"/>
  <c r="E230" i="5"/>
  <c r="F230" i="5" s="1"/>
  <c r="D230" i="5"/>
  <c r="L143" i="5"/>
  <c r="I143" i="5"/>
  <c r="H143" i="5"/>
  <c r="J143" i="5" s="1"/>
  <c r="G143" i="5"/>
  <c r="E143" i="5"/>
  <c r="D143" i="5"/>
  <c r="L100" i="5"/>
  <c r="I100" i="5"/>
  <c r="H100" i="5"/>
  <c r="J100" i="5" s="1"/>
  <c r="K100" i="5" s="1"/>
  <c r="G100" i="5"/>
  <c r="E100" i="5"/>
  <c r="D100" i="5"/>
  <c r="L182" i="5"/>
  <c r="J182" i="5"/>
  <c r="I182" i="5"/>
  <c r="H182" i="5"/>
  <c r="G182" i="5"/>
  <c r="E182" i="5"/>
  <c r="F182" i="5" s="1"/>
  <c r="D182" i="5"/>
  <c r="L99" i="5"/>
  <c r="I99" i="5"/>
  <c r="H99" i="5"/>
  <c r="J99" i="5" s="1"/>
  <c r="K99" i="5" s="1"/>
  <c r="G99" i="5"/>
  <c r="E99" i="5"/>
  <c r="D99" i="5"/>
  <c r="F99" i="5" s="1"/>
  <c r="L414" i="5"/>
  <c r="I414" i="5"/>
  <c r="H414" i="5"/>
  <c r="J414" i="5" s="1"/>
  <c r="G414" i="5"/>
  <c r="E414" i="5"/>
  <c r="D414" i="5"/>
  <c r="L300" i="5"/>
  <c r="I300" i="5"/>
  <c r="H300" i="5"/>
  <c r="J300" i="5" s="1"/>
  <c r="G300" i="5"/>
  <c r="E300" i="5"/>
  <c r="D300" i="5"/>
  <c r="F300" i="5" s="1"/>
  <c r="L173" i="5"/>
  <c r="I173" i="5"/>
  <c r="H173" i="5"/>
  <c r="J173" i="5" s="1"/>
  <c r="K173" i="5" s="1"/>
  <c r="G173" i="5"/>
  <c r="E173" i="5"/>
  <c r="D173" i="5"/>
  <c r="F173" i="5" s="1"/>
  <c r="L11" i="5"/>
  <c r="I11" i="5"/>
  <c r="H11" i="5"/>
  <c r="J11" i="5" s="1"/>
  <c r="G11" i="5"/>
  <c r="E11" i="5"/>
  <c r="D11" i="5"/>
  <c r="L277" i="5"/>
  <c r="I277" i="5"/>
  <c r="H277" i="5"/>
  <c r="J277" i="5" s="1"/>
  <c r="G277" i="5"/>
  <c r="E277" i="5"/>
  <c r="D277" i="5"/>
  <c r="L316" i="5"/>
  <c r="I316" i="5"/>
  <c r="H316" i="5"/>
  <c r="J316" i="5" s="1"/>
  <c r="G316" i="5"/>
  <c r="E316" i="5"/>
  <c r="D316" i="5"/>
  <c r="L436" i="5"/>
  <c r="I436" i="5"/>
  <c r="H436" i="5"/>
  <c r="J436" i="5" s="1"/>
  <c r="G436" i="5"/>
  <c r="E436" i="5"/>
  <c r="D436" i="5"/>
  <c r="F436" i="5" s="1"/>
  <c r="L350" i="5"/>
  <c r="I350" i="5"/>
  <c r="H350" i="5"/>
  <c r="J350" i="5" s="1"/>
  <c r="G350" i="5"/>
  <c r="E350" i="5"/>
  <c r="D350" i="5"/>
  <c r="L321" i="5"/>
  <c r="I321" i="5"/>
  <c r="H321" i="5"/>
  <c r="J321" i="5" s="1"/>
  <c r="G321" i="5"/>
  <c r="E321" i="5"/>
  <c r="D321" i="5"/>
  <c r="F321" i="5" s="1"/>
  <c r="L64" i="5"/>
  <c r="I64" i="5"/>
  <c r="H64" i="5"/>
  <c r="J64" i="5" s="1"/>
  <c r="G64" i="5"/>
  <c r="E64" i="5"/>
  <c r="D64" i="5"/>
  <c r="L278" i="5"/>
  <c r="I278" i="5"/>
  <c r="H278" i="5"/>
  <c r="J278" i="5" s="1"/>
  <c r="G278" i="5"/>
  <c r="E278" i="5"/>
  <c r="D278" i="5"/>
  <c r="F278" i="5" s="1"/>
  <c r="L288" i="5"/>
  <c r="I288" i="5"/>
  <c r="H288" i="5"/>
  <c r="J288" i="5" s="1"/>
  <c r="K288" i="5" s="1"/>
  <c r="G288" i="5"/>
  <c r="E288" i="5"/>
  <c r="D288" i="5"/>
  <c r="F288" i="5" s="1"/>
  <c r="L6" i="5"/>
  <c r="I6" i="5"/>
  <c r="H6" i="5"/>
  <c r="J6" i="5" s="1"/>
  <c r="G6" i="5"/>
  <c r="E6" i="5"/>
  <c r="D6" i="5"/>
  <c r="L328" i="5"/>
  <c r="I328" i="5"/>
  <c r="H328" i="5"/>
  <c r="J328" i="5" s="1"/>
  <c r="G328" i="5"/>
  <c r="E328" i="5"/>
  <c r="D328" i="5"/>
  <c r="L12" i="5"/>
  <c r="I12" i="5"/>
  <c r="H12" i="5"/>
  <c r="J12" i="5" s="1"/>
  <c r="K12" i="5" s="1"/>
  <c r="G12" i="5"/>
  <c r="E12" i="5"/>
  <c r="D12" i="5"/>
  <c r="F12" i="5" s="1"/>
  <c r="L76" i="5"/>
  <c r="I76" i="5"/>
  <c r="H76" i="5"/>
  <c r="J76" i="5" s="1"/>
  <c r="K76" i="5" s="1"/>
  <c r="G76" i="5"/>
  <c r="E76" i="5"/>
  <c r="D76" i="5"/>
  <c r="F76" i="5" s="1"/>
  <c r="L195" i="5"/>
  <c r="I195" i="5"/>
  <c r="H195" i="5"/>
  <c r="J195" i="5" s="1"/>
  <c r="G195" i="5"/>
  <c r="E195" i="5"/>
  <c r="D195" i="5"/>
  <c r="L439" i="5"/>
  <c r="I439" i="5"/>
  <c r="H439" i="5"/>
  <c r="J439" i="5" s="1"/>
  <c r="G439" i="5"/>
  <c r="E439" i="5"/>
  <c r="D439" i="5"/>
  <c r="L401" i="5"/>
  <c r="I401" i="5"/>
  <c r="H401" i="5"/>
  <c r="J401" i="5" s="1"/>
  <c r="K401" i="5" s="1"/>
  <c r="G401" i="5"/>
  <c r="E401" i="5"/>
  <c r="D401" i="5"/>
  <c r="F401" i="5" s="1"/>
  <c r="L55" i="5"/>
  <c r="I55" i="5"/>
  <c r="H55" i="5"/>
  <c r="J55" i="5" s="1"/>
  <c r="K55" i="5" s="1"/>
  <c r="G55" i="5"/>
  <c r="E55" i="5"/>
  <c r="D55" i="5"/>
  <c r="L109" i="5"/>
  <c r="I109" i="5"/>
  <c r="H109" i="5"/>
  <c r="J109" i="5" s="1"/>
  <c r="G109" i="5"/>
  <c r="E109" i="5"/>
  <c r="D109" i="5"/>
  <c r="L218" i="5"/>
  <c r="I218" i="5"/>
  <c r="H218" i="5"/>
  <c r="J218" i="5" s="1"/>
  <c r="G218" i="5"/>
  <c r="E218" i="5"/>
  <c r="D218" i="5"/>
  <c r="L266" i="5"/>
  <c r="I266" i="5"/>
  <c r="H266" i="5"/>
  <c r="J266" i="5" s="1"/>
  <c r="G266" i="5"/>
  <c r="E266" i="5"/>
  <c r="D266" i="5"/>
  <c r="L157" i="5"/>
  <c r="I157" i="5"/>
  <c r="H157" i="5"/>
  <c r="J157" i="5" s="1"/>
  <c r="K157" i="5" s="1"/>
  <c r="G157" i="5"/>
  <c r="E157" i="5"/>
  <c r="D157" i="5"/>
  <c r="L265" i="5"/>
  <c r="I265" i="5"/>
  <c r="H265" i="5"/>
  <c r="J265" i="5" s="1"/>
  <c r="G265" i="5"/>
  <c r="E265" i="5"/>
  <c r="D265" i="5"/>
  <c r="L170" i="5"/>
  <c r="I170" i="5"/>
  <c r="H170" i="5"/>
  <c r="J170" i="5" s="1"/>
  <c r="G170" i="5"/>
  <c r="E170" i="5"/>
  <c r="D170" i="5"/>
  <c r="L129" i="5"/>
  <c r="I129" i="5"/>
  <c r="H129" i="5"/>
  <c r="J129" i="5" s="1"/>
  <c r="G129" i="5"/>
  <c r="E129" i="5"/>
  <c r="D129" i="5"/>
  <c r="L29" i="5"/>
  <c r="I29" i="5"/>
  <c r="H29" i="5"/>
  <c r="J29" i="5" s="1"/>
  <c r="K29" i="5" s="1"/>
  <c r="G29" i="5"/>
  <c r="E29" i="5"/>
  <c r="D29" i="5"/>
  <c r="F29" i="5" s="1"/>
  <c r="L297" i="5"/>
  <c r="I297" i="5"/>
  <c r="H297" i="5"/>
  <c r="J297" i="5" s="1"/>
  <c r="G297" i="5"/>
  <c r="E297" i="5"/>
  <c r="D297" i="5"/>
  <c r="L271" i="5"/>
  <c r="I271" i="5"/>
  <c r="H271" i="5"/>
  <c r="J271" i="5" s="1"/>
  <c r="G271" i="5"/>
  <c r="E271" i="5"/>
  <c r="D271" i="5"/>
  <c r="L88" i="5"/>
  <c r="I88" i="5"/>
  <c r="H88" i="5"/>
  <c r="J88" i="5" s="1"/>
  <c r="K88" i="5" s="1"/>
  <c r="G88" i="5"/>
  <c r="E88" i="5"/>
  <c r="D88" i="5"/>
  <c r="F88" i="5" s="1"/>
  <c r="L479" i="5"/>
  <c r="J479" i="5"/>
  <c r="K479" i="5" s="1"/>
  <c r="I479" i="5"/>
  <c r="H479" i="5"/>
  <c r="G479" i="5"/>
  <c r="F479" i="5"/>
  <c r="E479" i="5"/>
  <c r="D479" i="5"/>
  <c r="L238" i="5"/>
  <c r="I238" i="5"/>
  <c r="H238" i="5"/>
  <c r="J238" i="5" s="1"/>
  <c r="G238" i="5"/>
  <c r="E238" i="5"/>
  <c r="D238" i="5"/>
  <c r="L325" i="5"/>
  <c r="I325" i="5"/>
  <c r="H325" i="5"/>
  <c r="J325" i="5" s="1"/>
  <c r="G325" i="5"/>
  <c r="E325" i="5"/>
  <c r="D325" i="5"/>
  <c r="L91" i="5"/>
  <c r="J91" i="5"/>
  <c r="K91" i="5" s="1"/>
  <c r="I91" i="5"/>
  <c r="H91" i="5"/>
  <c r="G91" i="5"/>
  <c r="F91" i="5"/>
  <c r="E91" i="5"/>
  <c r="D91" i="5"/>
  <c r="L97" i="5"/>
  <c r="I97" i="5"/>
  <c r="H97" i="5"/>
  <c r="J97" i="5" s="1"/>
  <c r="G97" i="5"/>
  <c r="E97" i="5"/>
  <c r="D97" i="5"/>
  <c r="F97" i="5" s="1"/>
  <c r="L115" i="5"/>
  <c r="I115" i="5"/>
  <c r="H115" i="5"/>
  <c r="J115" i="5" s="1"/>
  <c r="G115" i="5"/>
  <c r="E115" i="5"/>
  <c r="D115" i="5"/>
  <c r="L242" i="5"/>
  <c r="I242" i="5"/>
  <c r="H242" i="5"/>
  <c r="J242" i="5" s="1"/>
  <c r="G242" i="5"/>
  <c r="E242" i="5"/>
  <c r="D242" i="5"/>
  <c r="L282" i="5"/>
  <c r="I282" i="5"/>
  <c r="H282" i="5"/>
  <c r="J282" i="5" s="1"/>
  <c r="G282" i="5"/>
  <c r="E282" i="5"/>
  <c r="D282" i="5"/>
  <c r="L294" i="5"/>
  <c r="I294" i="5"/>
  <c r="H294" i="5"/>
  <c r="J294" i="5" s="1"/>
  <c r="G294" i="5"/>
  <c r="E294" i="5"/>
  <c r="D294" i="5"/>
  <c r="L263" i="5"/>
  <c r="I263" i="5"/>
  <c r="H263" i="5"/>
  <c r="J263" i="5" s="1"/>
  <c r="G263" i="5"/>
  <c r="E263" i="5"/>
  <c r="D263" i="5"/>
  <c r="L394" i="5"/>
  <c r="I394" i="5"/>
  <c r="H394" i="5"/>
  <c r="J394" i="5" s="1"/>
  <c r="G394" i="5"/>
  <c r="E394" i="5"/>
  <c r="D394" i="5"/>
  <c r="L198" i="5"/>
  <c r="I198" i="5"/>
  <c r="H198" i="5"/>
  <c r="J198" i="5" s="1"/>
  <c r="G198" i="5"/>
  <c r="E198" i="5"/>
  <c r="D198" i="5"/>
  <c r="L102" i="5"/>
  <c r="J102" i="5"/>
  <c r="K102" i="5" s="1"/>
  <c r="I102" i="5"/>
  <c r="H102" i="5"/>
  <c r="G102" i="5"/>
  <c r="F102" i="5"/>
  <c r="E102" i="5"/>
  <c r="D102" i="5"/>
  <c r="L72" i="5"/>
  <c r="I72" i="5"/>
  <c r="H72" i="5"/>
  <c r="J72" i="5" s="1"/>
  <c r="G72" i="5"/>
  <c r="E72" i="5"/>
  <c r="D72" i="5"/>
  <c r="F72" i="5" s="1"/>
  <c r="L202" i="5"/>
  <c r="I202" i="5"/>
  <c r="H202" i="5"/>
  <c r="J202" i="5" s="1"/>
  <c r="G202" i="5"/>
  <c r="E202" i="5"/>
  <c r="D202" i="5"/>
  <c r="L213" i="5"/>
  <c r="J213" i="5"/>
  <c r="K213" i="5" s="1"/>
  <c r="I213" i="5"/>
  <c r="H213" i="5"/>
  <c r="G213" i="5"/>
  <c r="F213" i="5"/>
  <c r="E213" i="5"/>
  <c r="D213" i="5"/>
  <c r="L313" i="5"/>
  <c r="K313" i="5"/>
  <c r="J313" i="5"/>
  <c r="I313" i="5"/>
  <c r="H313" i="5"/>
  <c r="G313" i="5"/>
  <c r="F313" i="5"/>
  <c r="E313" i="5"/>
  <c r="D313" i="5"/>
  <c r="L457" i="5"/>
  <c r="I457" i="5"/>
  <c r="H457" i="5"/>
  <c r="J457" i="5" s="1"/>
  <c r="G457" i="5"/>
  <c r="E457" i="5"/>
  <c r="D457" i="5"/>
  <c r="L478" i="5"/>
  <c r="I478" i="5"/>
  <c r="H478" i="5"/>
  <c r="J478" i="5" s="1"/>
  <c r="G478" i="5"/>
  <c r="E478" i="5"/>
  <c r="D478" i="5"/>
  <c r="L382" i="5"/>
  <c r="J382" i="5"/>
  <c r="K382" i="5" s="1"/>
  <c r="I382" i="5"/>
  <c r="H382" i="5"/>
  <c r="G382" i="5"/>
  <c r="F382" i="5"/>
  <c r="E382" i="5"/>
  <c r="D382" i="5"/>
  <c r="L207" i="5"/>
  <c r="I207" i="5"/>
  <c r="H207" i="5"/>
  <c r="J207" i="5" s="1"/>
  <c r="G207" i="5"/>
  <c r="E207" i="5"/>
  <c r="D207" i="5"/>
  <c r="L203" i="5"/>
  <c r="I203" i="5"/>
  <c r="H203" i="5"/>
  <c r="J203" i="5" s="1"/>
  <c r="K203" i="5" s="1"/>
  <c r="G203" i="5"/>
  <c r="E203" i="5"/>
  <c r="D203" i="5"/>
  <c r="L476" i="5"/>
  <c r="I476" i="5"/>
  <c r="H476" i="5"/>
  <c r="J476" i="5" s="1"/>
  <c r="G476" i="5"/>
  <c r="E476" i="5"/>
  <c r="D476" i="5"/>
  <c r="L449" i="5"/>
  <c r="I449" i="5"/>
  <c r="H449" i="5"/>
  <c r="J449" i="5" s="1"/>
  <c r="K449" i="5" s="1"/>
  <c r="G449" i="5"/>
  <c r="E449" i="5"/>
  <c r="D449" i="5"/>
  <c r="L339" i="5"/>
  <c r="I339" i="5"/>
  <c r="H339" i="5"/>
  <c r="J339" i="5" s="1"/>
  <c r="K339" i="5" s="1"/>
  <c r="G339" i="5"/>
  <c r="E339" i="5"/>
  <c r="D339" i="5"/>
  <c r="L466" i="5"/>
  <c r="I466" i="5"/>
  <c r="H466" i="5"/>
  <c r="J466" i="5" s="1"/>
  <c r="K466" i="5" s="1"/>
  <c r="G466" i="5"/>
  <c r="E466" i="5"/>
  <c r="D466" i="5"/>
  <c r="L454" i="5"/>
  <c r="I454" i="5"/>
  <c r="H454" i="5"/>
  <c r="J454" i="5" s="1"/>
  <c r="G454" i="5"/>
  <c r="E454" i="5"/>
  <c r="D454" i="5"/>
  <c r="L305" i="5"/>
  <c r="I305" i="5"/>
  <c r="H305" i="5"/>
  <c r="J305" i="5" s="1"/>
  <c r="K305" i="5" s="1"/>
  <c r="G305" i="5"/>
  <c r="E305" i="5"/>
  <c r="D305" i="5"/>
  <c r="L371" i="5"/>
  <c r="J371" i="5"/>
  <c r="I371" i="5"/>
  <c r="H371" i="5"/>
  <c r="G371" i="5"/>
  <c r="E371" i="5"/>
  <c r="F371" i="5" s="1"/>
  <c r="D371" i="5"/>
  <c r="L151" i="5"/>
  <c r="I151" i="5"/>
  <c r="H151" i="5"/>
  <c r="J151" i="5" s="1"/>
  <c r="G151" i="5"/>
  <c r="E151" i="5"/>
  <c r="D151" i="5"/>
  <c r="L307" i="5"/>
  <c r="I307" i="5"/>
  <c r="H307" i="5"/>
  <c r="J307" i="5" s="1"/>
  <c r="K307" i="5" s="1"/>
  <c r="G307" i="5"/>
  <c r="E307" i="5"/>
  <c r="D307" i="5"/>
  <c r="L460" i="5"/>
  <c r="J460" i="5"/>
  <c r="I460" i="5"/>
  <c r="H460" i="5"/>
  <c r="G460" i="5"/>
  <c r="E460" i="5"/>
  <c r="D460" i="5"/>
  <c r="L32" i="5"/>
  <c r="I32" i="5"/>
  <c r="H32" i="5"/>
  <c r="J32" i="5" s="1"/>
  <c r="G32" i="5"/>
  <c r="E32" i="5"/>
  <c r="D32" i="5"/>
  <c r="F32" i="5" s="1"/>
  <c r="L34" i="5"/>
  <c r="I34" i="5"/>
  <c r="H34" i="5"/>
  <c r="J34" i="5" s="1"/>
  <c r="G34" i="5"/>
  <c r="E34" i="5"/>
  <c r="D34" i="5"/>
  <c r="F34" i="5" s="1"/>
  <c r="L77" i="5"/>
  <c r="I77" i="5"/>
  <c r="H77" i="5"/>
  <c r="J77" i="5" s="1"/>
  <c r="G77" i="5"/>
  <c r="E77" i="5"/>
  <c r="D77" i="5"/>
  <c r="L490" i="5"/>
  <c r="I490" i="5"/>
  <c r="H490" i="5"/>
  <c r="J490" i="5" s="1"/>
  <c r="G490" i="5"/>
  <c r="E490" i="5"/>
  <c r="D490" i="5"/>
  <c r="L438" i="5"/>
  <c r="I438" i="5"/>
  <c r="H438" i="5"/>
  <c r="J438" i="5" s="1"/>
  <c r="G438" i="5"/>
  <c r="E438" i="5"/>
  <c r="D438" i="5"/>
  <c r="L17" i="5"/>
  <c r="I17" i="5"/>
  <c r="H17" i="5"/>
  <c r="J17" i="5" s="1"/>
  <c r="G17" i="5"/>
  <c r="E17" i="5"/>
  <c r="D17" i="5"/>
  <c r="F17" i="5" s="1"/>
  <c r="L405" i="5"/>
  <c r="I405" i="5"/>
  <c r="H405" i="5"/>
  <c r="J405" i="5" s="1"/>
  <c r="G405" i="5"/>
  <c r="E405" i="5"/>
  <c r="D405" i="5"/>
  <c r="L2" i="5"/>
  <c r="I2" i="5"/>
  <c r="H2" i="5"/>
  <c r="J2" i="5" s="1"/>
  <c r="G2" i="5"/>
  <c r="E2" i="5"/>
  <c r="F2" i="5" s="1"/>
  <c r="D2" i="5"/>
  <c r="L399" i="5"/>
  <c r="I399" i="5"/>
  <c r="H399" i="5"/>
  <c r="J399" i="5" s="1"/>
  <c r="K399" i="5" s="1"/>
  <c r="G399" i="5"/>
  <c r="E399" i="5"/>
  <c r="D399" i="5"/>
  <c r="L470" i="5"/>
  <c r="I470" i="5"/>
  <c r="H470" i="5"/>
  <c r="J470" i="5" s="1"/>
  <c r="K470" i="5" s="1"/>
  <c r="G470" i="5"/>
  <c r="E470" i="5"/>
  <c r="D470" i="5"/>
  <c r="L432" i="5"/>
  <c r="I432" i="5"/>
  <c r="H432" i="5"/>
  <c r="J432" i="5" s="1"/>
  <c r="K432" i="5" s="1"/>
  <c r="G432" i="5"/>
  <c r="E432" i="5"/>
  <c r="D432" i="5"/>
  <c r="L427" i="5"/>
  <c r="I427" i="5"/>
  <c r="H427" i="5"/>
  <c r="J427" i="5" s="1"/>
  <c r="G427" i="5"/>
  <c r="E427" i="5"/>
  <c r="D427" i="5"/>
  <c r="L489" i="5"/>
  <c r="I489" i="5"/>
  <c r="H489" i="5"/>
  <c r="J489" i="5" s="1"/>
  <c r="K489" i="5" s="1"/>
  <c r="G489" i="5"/>
  <c r="E489" i="5"/>
  <c r="D489" i="5"/>
  <c r="L155" i="5"/>
  <c r="I155" i="5"/>
  <c r="H155" i="5"/>
  <c r="J155" i="5" s="1"/>
  <c r="K155" i="5" s="1"/>
  <c r="G155" i="5"/>
  <c r="E155" i="5"/>
  <c r="D155" i="5"/>
  <c r="L256" i="5"/>
  <c r="I256" i="5"/>
  <c r="H256" i="5"/>
  <c r="J256" i="5" s="1"/>
  <c r="G256" i="5"/>
  <c r="E256" i="5"/>
  <c r="D256" i="5"/>
  <c r="L38" i="5"/>
  <c r="I38" i="5"/>
  <c r="H38" i="5"/>
  <c r="J38" i="5" s="1"/>
  <c r="G38" i="5"/>
  <c r="E38" i="5"/>
  <c r="D38" i="5"/>
  <c r="L159" i="5"/>
  <c r="I159" i="5"/>
  <c r="H159" i="5"/>
  <c r="J159" i="5" s="1"/>
  <c r="G159" i="5"/>
  <c r="E159" i="5"/>
  <c r="D159" i="5"/>
  <c r="F159" i="5" s="1"/>
  <c r="L368" i="5"/>
  <c r="I368" i="5"/>
  <c r="H368" i="5"/>
  <c r="J368" i="5" s="1"/>
  <c r="G368" i="5"/>
  <c r="E368" i="5"/>
  <c r="D368" i="5"/>
  <c r="L222" i="5"/>
  <c r="I222" i="5"/>
  <c r="H222" i="5"/>
  <c r="J222" i="5" s="1"/>
  <c r="G222" i="5"/>
  <c r="E222" i="5"/>
  <c r="D222" i="5"/>
  <c r="L445" i="5"/>
  <c r="I445" i="5"/>
  <c r="H445" i="5"/>
  <c r="J445" i="5" s="1"/>
  <c r="G445" i="5"/>
  <c r="E445" i="5"/>
  <c r="D445" i="5"/>
  <c r="L301" i="5"/>
  <c r="I301" i="5"/>
  <c r="H301" i="5"/>
  <c r="J301" i="5" s="1"/>
  <c r="G301" i="5"/>
  <c r="E301" i="5"/>
  <c r="D301" i="5"/>
  <c r="F301" i="5" s="1"/>
  <c r="L36" i="5"/>
  <c r="I36" i="5"/>
  <c r="H36" i="5"/>
  <c r="J36" i="5" s="1"/>
  <c r="G36" i="5"/>
  <c r="E36" i="5"/>
  <c r="D36" i="5"/>
  <c r="L20" i="5"/>
  <c r="I20" i="5"/>
  <c r="H20" i="5"/>
  <c r="J20" i="5" s="1"/>
  <c r="G20" i="5"/>
  <c r="E20" i="5"/>
  <c r="D20" i="5"/>
  <c r="L264" i="5"/>
  <c r="I264" i="5"/>
  <c r="H264" i="5"/>
  <c r="J264" i="5" s="1"/>
  <c r="G264" i="5"/>
  <c r="E264" i="5"/>
  <c r="D264" i="5"/>
  <c r="L258" i="5"/>
  <c r="I258" i="5"/>
  <c r="H258" i="5"/>
  <c r="J258" i="5" s="1"/>
  <c r="G258" i="5"/>
  <c r="E258" i="5"/>
  <c r="D258" i="5"/>
  <c r="F258" i="5" s="1"/>
  <c r="L488" i="5"/>
  <c r="I488" i="5"/>
  <c r="H488" i="5"/>
  <c r="J488" i="5" s="1"/>
  <c r="G488" i="5"/>
  <c r="E488" i="5"/>
  <c r="D488" i="5"/>
  <c r="L217" i="5"/>
  <c r="I217" i="5"/>
  <c r="H217" i="5"/>
  <c r="J217" i="5" s="1"/>
  <c r="G217" i="5"/>
  <c r="E217" i="5"/>
  <c r="D217" i="5"/>
  <c r="L21" i="5"/>
  <c r="I21" i="5"/>
  <c r="H21" i="5"/>
  <c r="J21" i="5" s="1"/>
  <c r="G21" i="5"/>
  <c r="E21" i="5"/>
  <c r="D21" i="5"/>
  <c r="L311" i="5"/>
  <c r="I311" i="5"/>
  <c r="H311" i="5"/>
  <c r="J311" i="5" s="1"/>
  <c r="K311" i="5" s="1"/>
  <c r="G311" i="5"/>
  <c r="E311" i="5"/>
  <c r="D311" i="5"/>
  <c r="F311" i="5" s="1"/>
  <c r="L381" i="5"/>
  <c r="I381" i="5"/>
  <c r="H381" i="5"/>
  <c r="J381" i="5" s="1"/>
  <c r="K381" i="5" s="1"/>
  <c r="G381" i="5"/>
  <c r="E381" i="5"/>
  <c r="D381" i="5"/>
  <c r="L153" i="5"/>
  <c r="I153" i="5"/>
  <c r="H153" i="5"/>
  <c r="J153" i="5" s="1"/>
  <c r="G153" i="5"/>
  <c r="E153" i="5"/>
  <c r="D153" i="5"/>
  <c r="L402" i="5"/>
  <c r="I402" i="5"/>
  <c r="H402" i="5"/>
  <c r="J402" i="5" s="1"/>
  <c r="G402" i="5"/>
  <c r="E402" i="5"/>
  <c r="F402" i="5" s="1"/>
  <c r="D402" i="5"/>
  <c r="L7" i="5"/>
  <c r="J7" i="5"/>
  <c r="K7" i="5" s="1"/>
  <c r="I7" i="5"/>
  <c r="H7" i="5"/>
  <c r="G7" i="5"/>
  <c r="F7" i="5"/>
  <c r="E7" i="5"/>
  <c r="D7" i="5"/>
  <c r="L184" i="5"/>
  <c r="I184" i="5"/>
  <c r="H184" i="5"/>
  <c r="J184" i="5" s="1"/>
  <c r="G184" i="5"/>
  <c r="E184" i="5"/>
  <c r="D184" i="5"/>
  <c r="L450" i="5"/>
  <c r="I450" i="5"/>
  <c r="H450" i="5"/>
  <c r="J450" i="5" s="1"/>
  <c r="K450" i="5" s="1"/>
  <c r="G450" i="5"/>
  <c r="E450" i="5"/>
  <c r="D450" i="5"/>
  <c r="L141" i="5"/>
  <c r="J141" i="5"/>
  <c r="I141" i="5"/>
  <c r="H141" i="5"/>
  <c r="G141" i="5"/>
  <c r="E141" i="5"/>
  <c r="F141" i="5" s="1"/>
  <c r="D141" i="5"/>
  <c r="L421" i="5"/>
  <c r="J421" i="5"/>
  <c r="K421" i="5" s="1"/>
  <c r="I421" i="5"/>
  <c r="H421" i="5"/>
  <c r="G421" i="5"/>
  <c r="F421" i="5"/>
  <c r="E421" i="5"/>
  <c r="D421" i="5"/>
  <c r="L353" i="5"/>
  <c r="K353" i="5"/>
  <c r="I353" i="5"/>
  <c r="H353" i="5"/>
  <c r="J353" i="5" s="1"/>
  <c r="G353" i="5"/>
  <c r="E353" i="5"/>
  <c r="D353" i="5"/>
  <c r="L406" i="5"/>
  <c r="I406" i="5"/>
  <c r="H406" i="5"/>
  <c r="J406" i="5" s="1"/>
  <c r="K406" i="5" s="1"/>
  <c r="G406" i="5"/>
  <c r="E406" i="5"/>
  <c r="D406" i="5"/>
  <c r="L35" i="5"/>
  <c r="J35" i="5"/>
  <c r="I35" i="5"/>
  <c r="H35" i="5"/>
  <c r="G35" i="5"/>
  <c r="E35" i="5"/>
  <c r="D35" i="5"/>
  <c r="L273" i="5"/>
  <c r="J273" i="5"/>
  <c r="K273" i="5" s="1"/>
  <c r="I273" i="5"/>
  <c r="H273" i="5"/>
  <c r="G273" i="5"/>
  <c r="F273" i="5"/>
  <c r="E273" i="5"/>
  <c r="D273" i="5"/>
  <c r="L220" i="5"/>
  <c r="I220" i="5"/>
  <c r="H220" i="5"/>
  <c r="J220" i="5" s="1"/>
  <c r="G220" i="5"/>
  <c r="E220" i="5"/>
  <c r="D220" i="5"/>
  <c r="F220" i="5" s="1"/>
  <c r="L303" i="5"/>
  <c r="I303" i="5"/>
  <c r="H303" i="5"/>
  <c r="J303" i="5" s="1"/>
  <c r="G303" i="5"/>
  <c r="E303" i="5"/>
  <c r="D303" i="5"/>
  <c r="L56" i="5"/>
  <c r="I56" i="5"/>
  <c r="H56" i="5"/>
  <c r="J56" i="5" s="1"/>
  <c r="G56" i="5"/>
  <c r="E56" i="5"/>
  <c r="D56" i="5"/>
  <c r="F56" i="5" s="1"/>
  <c r="L147" i="5"/>
  <c r="I147" i="5"/>
  <c r="H147" i="5"/>
  <c r="J147" i="5" s="1"/>
  <c r="G147" i="5"/>
  <c r="E147" i="5"/>
  <c r="F147" i="5" s="1"/>
  <c r="D147" i="5"/>
  <c r="L201" i="5"/>
  <c r="J201" i="5"/>
  <c r="K201" i="5" s="1"/>
  <c r="I201" i="5"/>
  <c r="H201" i="5"/>
  <c r="G201" i="5"/>
  <c r="F201" i="5"/>
  <c r="E201" i="5"/>
  <c r="D201" i="5"/>
  <c r="L127" i="5"/>
  <c r="K127" i="5"/>
  <c r="I127" i="5"/>
  <c r="H127" i="5"/>
  <c r="J127" i="5" s="1"/>
  <c r="G127" i="5"/>
  <c r="E127" i="5"/>
  <c r="D127" i="5"/>
  <c r="L332" i="5"/>
  <c r="I332" i="5"/>
  <c r="H332" i="5"/>
  <c r="J332" i="5" s="1"/>
  <c r="G332" i="5"/>
  <c r="E332" i="5"/>
  <c r="D332" i="5"/>
  <c r="L486" i="5"/>
  <c r="I486" i="5"/>
  <c r="H486" i="5"/>
  <c r="J486" i="5" s="1"/>
  <c r="K486" i="5" s="1"/>
  <c r="G486" i="5"/>
  <c r="E486" i="5"/>
  <c r="D486" i="5"/>
  <c r="L292" i="5"/>
  <c r="I292" i="5"/>
  <c r="H292" i="5"/>
  <c r="J292" i="5" s="1"/>
  <c r="K292" i="5" s="1"/>
  <c r="G292" i="5"/>
  <c r="E292" i="5"/>
  <c r="D292" i="5"/>
  <c r="L306" i="5"/>
  <c r="I306" i="5"/>
  <c r="H306" i="5"/>
  <c r="J306" i="5" s="1"/>
  <c r="G306" i="5"/>
  <c r="E306" i="5"/>
  <c r="D306" i="5"/>
  <c r="L312" i="5"/>
  <c r="I312" i="5"/>
  <c r="H312" i="5"/>
  <c r="J312" i="5" s="1"/>
  <c r="K312" i="5" s="1"/>
  <c r="G312" i="5"/>
  <c r="E312" i="5"/>
  <c r="D312" i="5"/>
  <c r="F312" i="5" s="1"/>
  <c r="L392" i="5"/>
  <c r="I392" i="5"/>
  <c r="H392" i="5"/>
  <c r="J392" i="5" s="1"/>
  <c r="K392" i="5" s="1"/>
  <c r="G392" i="5"/>
  <c r="E392" i="5"/>
  <c r="F392" i="5" s="1"/>
  <c r="D392" i="5"/>
  <c r="L423" i="5"/>
  <c r="I423" i="5"/>
  <c r="H423" i="5"/>
  <c r="J423" i="5" s="1"/>
  <c r="G423" i="5"/>
  <c r="E423" i="5"/>
  <c r="D423" i="5"/>
  <c r="L373" i="5"/>
  <c r="I373" i="5"/>
  <c r="H373" i="5"/>
  <c r="J373" i="5" s="1"/>
  <c r="K373" i="5" s="1"/>
  <c r="G373" i="5"/>
  <c r="E373" i="5"/>
  <c r="D373" i="5"/>
  <c r="L236" i="5"/>
  <c r="J236" i="5"/>
  <c r="I236" i="5"/>
  <c r="H236" i="5"/>
  <c r="G236" i="5"/>
  <c r="E236" i="5"/>
  <c r="D236" i="5"/>
  <c r="L270" i="5"/>
  <c r="J270" i="5"/>
  <c r="K270" i="5" s="1"/>
  <c r="I270" i="5"/>
  <c r="H270" i="5"/>
  <c r="G270" i="5"/>
  <c r="F270" i="5"/>
  <c r="E270" i="5"/>
  <c r="D270" i="5"/>
  <c r="L407" i="5"/>
  <c r="I407" i="5"/>
  <c r="H407" i="5"/>
  <c r="J407" i="5" s="1"/>
  <c r="G407" i="5"/>
  <c r="E407" i="5"/>
  <c r="D407" i="5"/>
  <c r="F407" i="5" s="1"/>
  <c r="L383" i="5"/>
  <c r="I383" i="5"/>
  <c r="H383" i="5"/>
  <c r="J383" i="5" s="1"/>
  <c r="G383" i="5"/>
  <c r="E383" i="5"/>
  <c r="D383" i="5"/>
  <c r="L27" i="5"/>
  <c r="J27" i="5"/>
  <c r="K27" i="5" s="1"/>
  <c r="I27" i="5"/>
  <c r="H27" i="5"/>
  <c r="G27" i="5"/>
  <c r="F27" i="5"/>
  <c r="E27" i="5"/>
  <c r="D27" i="5"/>
  <c r="L471" i="5"/>
  <c r="K471" i="5"/>
  <c r="J471" i="5"/>
  <c r="I471" i="5"/>
  <c r="H471" i="5"/>
  <c r="G471" i="5"/>
  <c r="E471" i="5"/>
  <c r="D471" i="5"/>
  <c r="L412" i="5"/>
  <c r="I412" i="5"/>
  <c r="H412" i="5"/>
  <c r="J412" i="5" s="1"/>
  <c r="G412" i="5"/>
  <c r="E412" i="5"/>
  <c r="D412" i="5"/>
  <c r="F412" i="5" s="1"/>
  <c r="L451" i="5"/>
  <c r="I451" i="5"/>
  <c r="H451" i="5"/>
  <c r="J451" i="5" s="1"/>
  <c r="G451" i="5"/>
  <c r="E451" i="5"/>
  <c r="D451" i="5"/>
  <c r="L44" i="5"/>
  <c r="J44" i="5"/>
  <c r="K44" i="5" s="1"/>
  <c r="I44" i="5"/>
  <c r="H44" i="5"/>
  <c r="G44" i="5"/>
  <c r="F44" i="5"/>
  <c r="E44" i="5"/>
  <c r="D44" i="5"/>
  <c r="L346" i="5"/>
  <c r="K346" i="5"/>
  <c r="J346" i="5"/>
  <c r="I346" i="5"/>
  <c r="H346" i="5"/>
  <c r="G346" i="5"/>
  <c r="E346" i="5"/>
  <c r="D346" i="5"/>
  <c r="L363" i="5"/>
  <c r="I363" i="5"/>
  <c r="H363" i="5"/>
  <c r="J363" i="5" s="1"/>
  <c r="G363" i="5"/>
  <c r="E363" i="5"/>
  <c r="D363" i="5"/>
  <c r="F363" i="5" s="1"/>
  <c r="L352" i="5"/>
  <c r="I352" i="5"/>
  <c r="H352" i="5"/>
  <c r="J352" i="5" s="1"/>
  <c r="G352" i="5"/>
  <c r="E352" i="5"/>
  <c r="D352" i="5"/>
  <c r="L433" i="5"/>
  <c r="J433" i="5"/>
  <c r="K433" i="5" s="1"/>
  <c r="I433" i="5"/>
  <c r="H433" i="5"/>
  <c r="G433" i="5"/>
  <c r="F433" i="5"/>
  <c r="E433" i="5"/>
  <c r="D433" i="5"/>
  <c r="L42" i="5"/>
  <c r="K42" i="5"/>
  <c r="J42" i="5"/>
  <c r="I42" i="5"/>
  <c r="H42" i="5"/>
  <c r="G42" i="5"/>
  <c r="E42" i="5"/>
  <c r="D42" i="5"/>
  <c r="L71" i="5"/>
  <c r="I71" i="5"/>
  <c r="H71" i="5"/>
  <c r="J71" i="5" s="1"/>
  <c r="G71" i="5"/>
  <c r="E71" i="5"/>
  <c r="D71" i="5"/>
  <c r="F71" i="5" s="1"/>
  <c r="L139" i="5"/>
  <c r="I139" i="5"/>
  <c r="H139" i="5"/>
  <c r="J139" i="5" s="1"/>
  <c r="G139" i="5"/>
  <c r="E139" i="5"/>
  <c r="D139" i="5"/>
  <c r="L387" i="5"/>
  <c r="J387" i="5"/>
  <c r="K387" i="5" s="1"/>
  <c r="I387" i="5"/>
  <c r="H387" i="5"/>
  <c r="G387" i="5"/>
  <c r="F387" i="5"/>
  <c r="E387" i="5"/>
  <c r="D387" i="5"/>
  <c r="L430" i="5"/>
  <c r="K430" i="5"/>
  <c r="J430" i="5"/>
  <c r="I430" i="5"/>
  <c r="H430" i="5"/>
  <c r="G430" i="5"/>
  <c r="E430" i="5"/>
  <c r="F430" i="5" s="1"/>
  <c r="D430" i="5"/>
  <c r="L330" i="5"/>
  <c r="I330" i="5"/>
  <c r="H330" i="5"/>
  <c r="J330" i="5" s="1"/>
  <c r="G330" i="5"/>
  <c r="E330" i="5"/>
  <c r="D330" i="5"/>
  <c r="F330" i="5" s="1"/>
  <c r="L337" i="5"/>
  <c r="I337" i="5"/>
  <c r="H337" i="5"/>
  <c r="J337" i="5" s="1"/>
  <c r="G337" i="5"/>
  <c r="E337" i="5"/>
  <c r="D337" i="5"/>
  <c r="L348" i="5"/>
  <c r="J348" i="5"/>
  <c r="K348" i="5" s="1"/>
  <c r="I348" i="5"/>
  <c r="H348" i="5"/>
  <c r="G348" i="5"/>
  <c r="F348" i="5"/>
  <c r="E348" i="5"/>
  <c r="D348" i="5"/>
  <c r="L379" i="5"/>
  <c r="K379" i="5"/>
  <c r="J379" i="5"/>
  <c r="I379" i="5"/>
  <c r="H379" i="5"/>
  <c r="G379" i="5"/>
  <c r="E379" i="5"/>
  <c r="F379" i="5" s="1"/>
  <c r="D379" i="5"/>
  <c r="L205" i="5"/>
  <c r="I205" i="5"/>
  <c r="H205" i="5"/>
  <c r="J205" i="5" s="1"/>
  <c r="G205" i="5"/>
  <c r="E205" i="5"/>
  <c r="D205" i="5"/>
  <c r="F205" i="5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J4" i="1"/>
  <c r="J30" i="1"/>
  <c r="K30" i="1" s="1"/>
  <c r="J52" i="1"/>
  <c r="J68" i="1"/>
  <c r="J84" i="1"/>
  <c r="J100" i="1"/>
  <c r="J116" i="1"/>
  <c r="J132" i="1"/>
  <c r="J148" i="1"/>
  <c r="J164" i="1"/>
  <c r="J180" i="1"/>
  <c r="K180" i="1" s="1"/>
  <c r="J196" i="1"/>
  <c r="J212" i="1"/>
  <c r="K212" i="1" s="1"/>
  <c r="J228" i="1"/>
  <c r="J244" i="1"/>
  <c r="K244" i="1" s="1"/>
  <c r="J260" i="1"/>
  <c r="J268" i="1"/>
  <c r="J273" i="1"/>
  <c r="K273" i="1" s="1"/>
  <c r="J278" i="1"/>
  <c r="K278" i="1" s="1"/>
  <c r="J284" i="1"/>
  <c r="J289" i="1"/>
  <c r="K289" i="1" s="1"/>
  <c r="J294" i="1"/>
  <c r="K294" i="1" s="1"/>
  <c r="J300" i="1"/>
  <c r="J305" i="1"/>
  <c r="K305" i="1" s="1"/>
  <c r="J310" i="1"/>
  <c r="K310" i="1" s="1"/>
  <c r="J316" i="1"/>
  <c r="J321" i="1"/>
  <c r="K321" i="1" s="1"/>
  <c r="J326" i="1"/>
  <c r="K326" i="1" s="1"/>
  <c r="J332" i="1"/>
  <c r="K332" i="1" s="1"/>
  <c r="J337" i="1"/>
  <c r="K337" i="1" s="1"/>
  <c r="J342" i="1"/>
  <c r="K342" i="1" s="1"/>
  <c r="J348" i="1"/>
  <c r="J353" i="1"/>
  <c r="K353" i="1" s="1"/>
  <c r="J358" i="1"/>
  <c r="K358" i="1" s="1"/>
  <c r="J364" i="1"/>
  <c r="J369" i="1"/>
  <c r="K369" i="1" s="1"/>
  <c r="J374" i="1"/>
  <c r="K374" i="1" s="1"/>
  <c r="J380" i="1"/>
  <c r="J385" i="1"/>
  <c r="K385" i="1" s="1"/>
  <c r="J390" i="1"/>
  <c r="K390" i="1" s="1"/>
  <c r="J396" i="1"/>
  <c r="J401" i="1"/>
  <c r="K401" i="1" s="1"/>
  <c r="J406" i="1"/>
  <c r="K406" i="1" s="1"/>
  <c r="J412" i="1"/>
  <c r="J417" i="1"/>
  <c r="K417" i="1" s="1"/>
  <c r="J422" i="1"/>
  <c r="K422" i="1" s="1"/>
  <c r="J428" i="1"/>
  <c r="J433" i="1"/>
  <c r="K433" i="1" s="1"/>
  <c r="J438" i="1"/>
  <c r="K438" i="1" s="1"/>
  <c r="J444" i="1"/>
  <c r="J449" i="1"/>
  <c r="K449" i="1" s="1"/>
  <c r="J454" i="1"/>
  <c r="K454" i="1" s="1"/>
  <c r="J460" i="1"/>
  <c r="J465" i="1"/>
  <c r="K465" i="1" s="1"/>
  <c r="J470" i="1"/>
  <c r="K470" i="1" s="1"/>
  <c r="J476" i="1"/>
  <c r="J481" i="1"/>
  <c r="K481" i="1" s="1"/>
  <c r="J486" i="1"/>
  <c r="K486" i="1" s="1"/>
  <c r="J492" i="1"/>
  <c r="H3" i="1"/>
  <c r="J3" i="1" s="1"/>
  <c r="K3" i="1" s="1"/>
  <c r="H4" i="1"/>
  <c r="H5" i="1"/>
  <c r="J5" i="1" s="1"/>
  <c r="H6" i="1"/>
  <c r="J6" i="1" s="1"/>
  <c r="H7" i="1"/>
  <c r="J7" i="1" s="1"/>
  <c r="K7" i="1" s="1"/>
  <c r="H8" i="1"/>
  <c r="J8" i="1" s="1"/>
  <c r="H9" i="1"/>
  <c r="J9" i="1" s="1"/>
  <c r="H10" i="1"/>
  <c r="J10" i="1" s="1"/>
  <c r="H11" i="1"/>
  <c r="J11" i="1" s="1"/>
  <c r="K11" i="1" s="1"/>
  <c r="H12" i="1"/>
  <c r="J12" i="1" s="1"/>
  <c r="K12" i="1" s="1"/>
  <c r="H13" i="1"/>
  <c r="J13" i="1" s="1"/>
  <c r="H14" i="1"/>
  <c r="J14" i="1" s="1"/>
  <c r="H15" i="1"/>
  <c r="J15" i="1" s="1"/>
  <c r="K15" i="1" s="1"/>
  <c r="H16" i="1"/>
  <c r="J16" i="1" s="1"/>
  <c r="H17" i="1"/>
  <c r="J17" i="1" s="1"/>
  <c r="H18" i="1"/>
  <c r="J18" i="1" s="1"/>
  <c r="H19" i="1"/>
  <c r="J19" i="1" s="1"/>
  <c r="K19" i="1" s="1"/>
  <c r="H20" i="1"/>
  <c r="J20" i="1" s="1"/>
  <c r="K20" i="1" s="1"/>
  <c r="H21" i="1"/>
  <c r="J21" i="1" s="1"/>
  <c r="H22" i="1"/>
  <c r="J22" i="1" s="1"/>
  <c r="H23" i="1"/>
  <c r="J23" i="1" s="1"/>
  <c r="K23" i="1" s="1"/>
  <c r="H24" i="1"/>
  <c r="J24" i="1" s="1"/>
  <c r="H25" i="1"/>
  <c r="J25" i="1" s="1"/>
  <c r="K25" i="1" s="1"/>
  <c r="H26" i="1"/>
  <c r="J26" i="1" s="1"/>
  <c r="H27" i="1"/>
  <c r="J27" i="1" s="1"/>
  <c r="K27" i="1" s="1"/>
  <c r="H28" i="1"/>
  <c r="J28" i="1" s="1"/>
  <c r="H29" i="1"/>
  <c r="J29" i="1" s="1"/>
  <c r="H30" i="1"/>
  <c r="H31" i="1"/>
  <c r="J31" i="1" s="1"/>
  <c r="K31" i="1" s="1"/>
  <c r="H32" i="1"/>
  <c r="J32" i="1" s="1"/>
  <c r="H33" i="1"/>
  <c r="J33" i="1" s="1"/>
  <c r="H34" i="1"/>
  <c r="J34" i="1" s="1"/>
  <c r="H35" i="1"/>
  <c r="J35" i="1" s="1"/>
  <c r="K35" i="1" s="1"/>
  <c r="H36" i="1"/>
  <c r="J36" i="1" s="1"/>
  <c r="K36" i="1" s="1"/>
  <c r="H37" i="1"/>
  <c r="J37" i="1" s="1"/>
  <c r="H38" i="1"/>
  <c r="J38" i="1" s="1"/>
  <c r="H39" i="1"/>
  <c r="J39" i="1" s="1"/>
  <c r="K39" i="1" s="1"/>
  <c r="H40" i="1"/>
  <c r="J40" i="1" s="1"/>
  <c r="H41" i="1"/>
  <c r="J41" i="1" s="1"/>
  <c r="K41" i="1" s="1"/>
  <c r="H42" i="1"/>
  <c r="J42" i="1" s="1"/>
  <c r="H43" i="1"/>
  <c r="J43" i="1" s="1"/>
  <c r="K43" i="1" s="1"/>
  <c r="H44" i="1"/>
  <c r="J44" i="1" s="1"/>
  <c r="H45" i="1"/>
  <c r="J45" i="1" s="1"/>
  <c r="H46" i="1"/>
  <c r="J46" i="1" s="1"/>
  <c r="K46" i="1" s="1"/>
  <c r="H47" i="1"/>
  <c r="J47" i="1" s="1"/>
  <c r="K47" i="1" s="1"/>
  <c r="H48" i="1"/>
  <c r="J48" i="1" s="1"/>
  <c r="H49" i="1"/>
  <c r="J49" i="1" s="1"/>
  <c r="H50" i="1"/>
  <c r="J50" i="1" s="1"/>
  <c r="H51" i="1"/>
  <c r="J51" i="1" s="1"/>
  <c r="K51" i="1" s="1"/>
  <c r="H52" i="1"/>
  <c r="H53" i="1"/>
  <c r="J53" i="1" s="1"/>
  <c r="H54" i="1"/>
  <c r="J54" i="1" s="1"/>
  <c r="H55" i="1"/>
  <c r="J55" i="1" s="1"/>
  <c r="K55" i="1" s="1"/>
  <c r="H56" i="1"/>
  <c r="J56" i="1" s="1"/>
  <c r="K56" i="1" s="1"/>
  <c r="H57" i="1"/>
  <c r="J57" i="1" s="1"/>
  <c r="H58" i="1"/>
  <c r="J58" i="1" s="1"/>
  <c r="H59" i="1"/>
  <c r="J59" i="1" s="1"/>
  <c r="K59" i="1" s="1"/>
  <c r="H60" i="1"/>
  <c r="J60" i="1" s="1"/>
  <c r="K60" i="1" s="1"/>
  <c r="H61" i="1"/>
  <c r="J61" i="1" s="1"/>
  <c r="H62" i="1"/>
  <c r="J62" i="1" s="1"/>
  <c r="H63" i="1"/>
  <c r="J63" i="1" s="1"/>
  <c r="K63" i="1" s="1"/>
  <c r="H64" i="1"/>
  <c r="J64" i="1" s="1"/>
  <c r="K64" i="1" s="1"/>
  <c r="H65" i="1"/>
  <c r="J65" i="1" s="1"/>
  <c r="K65" i="1" s="1"/>
  <c r="H66" i="1"/>
  <c r="J66" i="1" s="1"/>
  <c r="H67" i="1"/>
  <c r="J67" i="1" s="1"/>
  <c r="K67" i="1" s="1"/>
  <c r="H68" i="1"/>
  <c r="H69" i="1"/>
  <c r="J69" i="1" s="1"/>
  <c r="H70" i="1"/>
  <c r="J70" i="1" s="1"/>
  <c r="H71" i="1"/>
  <c r="J71" i="1" s="1"/>
  <c r="K71" i="1" s="1"/>
  <c r="H72" i="1"/>
  <c r="J72" i="1" s="1"/>
  <c r="K72" i="1" s="1"/>
  <c r="H73" i="1"/>
  <c r="J73" i="1" s="1"/>
  <c r="H74" i="1"/>
  <c r="J74" i="1" s="1"/>
  <c r="H75" i="1"/>
  <c r="J75" i="1" s="1"/>
  <c r="K75" i="1" s="1"/>
  <c r="H76" i="1"/>
  <c r="J76" i="1" s="1"/>
  <c r="K76" i="1" s="1"/>
  <c r="H77" i="1"/>
  <c r="J77" i="1" s="1"/>
  <c r="H78" i="1"/>
  <c r="J78" i="1" s="1"/>
  <c r="H79" i="1"/>
  <c r="J79" i="1" s="1"/>
  <c r="K79" i="1" s="1"/>
  <c r="H80" i="1"/>
  <c r="J80" i="1" s="1"/>
  <c r="K80" i="1" s="1"/>
  <c r="H81" i="1"/>
  <c r="J81" i="1" s="1"/>
  <c r="H82" i="1"/>
  <c r="J82" i="1" s="1"/>
  <c r="H83" i="1"/>
  <c r="J83" i="1" s="1"/>
  <c r="K83" i="1" s="1"/>
  <c r="H84" i="1"/>
  <c r="H85" i="1"/>
  <c r="J85" i="1" s="1"/>
  <c r="H86" i="1"/>
  <c r="J86" i="1" s="1"/>
  <c r="H87" i="1"/>
  <c r="J87" i="1" s="1"/>
  <c r="K87" i="1" s="1"/>
  <c r="H88" i="1"/>
  <c r="J88" i="1" s="1"/>
  <c r="K88" i="1" s="1"/>
  <c r="H89" i="1"/>
  <c r="J89" i="1" s="1"/>
  <c r="H90" i="1"/>
  <c r="J90" i="1" s="1"/>
  <c r="H91" i="1"/>
  <c r="J91" i="1" s="1"/>
  <c r="K91" i="1" s="1"/>
  <c r="H92" i="1"/>
  <c r="J92" i="1" s="1"/>
  <c r="K92" i="1" s="1"/>
  <c r="H93" i="1"/>
  <c r="J93" i="1" s="1"/>
  <c r="H94" i="1"/>
  <c r="J94" i="1" s="1"/>
  <c r="H95" i="1"/>
  <c r="J95" i="1" s="1"/>
  <c r="K95" i="1" s="1"/>
  <c r="H96" i="1"/>
  <c r="J96" i="1" s="1"/>
  <c r="K96" i="1" s="1"/>
  <c r="H97" i="1"/>
  <c r="J97" i="1" s="1"/>
  <c r="H98" i="1"/>
  <c r="J98" i="1" s="1"/>
  <c r="H99" i="1"/>
  <c r="J99" i="1" s="1"/>
  <c r="K99" i="1" s="1"/>
  <c r="H100" i="1"/>
  <c r="H101" i="1"/>
  <c r="J101" i="1" s="1"/>
  <c r="H102" i="1"/>
  <c r="J102" i="1" s="1"/>
  <c r="H103" i="1"/>
  <c r="J103" i="1" s="1"/>
  <c r="K103" i="1" s="1"/>
  <c r="H104" i="1"/>
  <c r="J104" i="1" s="1"/>
  <c r="K104" i="1" s="1"/>
  <c r="H105" i="1"/>
  <c r="J105" i="1" s="1"/>
  <c r="H106" i="1"/>
  <c r="J106" i="1" s="1"/>
  <c r="H107" i="1"/>
  <c r="J107" i="1" s="1"/>
  <c r="K107" i="1" s="1"/>
  <c r="H108" i="1"/>
  <c r="J108" i="1" s="1"/>
  <c r="K108" i="1" s="1"/>
  <c r="H109" i="1"/>
  <c r="J109" i="1" s="1"/>
  <c r="H110" i="1"/>
  <c r="J110" i="1" s="1"/>
  <c r="H111" i="1"/>
  <c r="J111" i="1" s="1"/>
  <c r="K111" i="1" s="1"/>
  <c r="H112" i="1"/>
  <c r="J112" i="1" s="1"/>
  <c r="K112" i="1" s="1"/>
  <c r="H113" i="1"/>
  <c r="J113" i="1" s="1"/>
  <c r="H114" i="1"/>
  <c r="J114" i="1" s="1"/>
  <c r="H115" i="1"/>
  <c r="J115" i="1" s="1"/>
  <c r="K115" i="1" s="1"/>
  <c r="H116" i="1"/>
  <c r="H117" i="1"/>
  <c r="J117" i="1" s="1"/>
  <c r="H118" i="1"/>
  <c r="J118" i="1" s="1"/>
  <c r="H119" i="1"/>
  <c r="J119" i="1" s="1"/>
  <c r="K119" i="1" s="1"/>
  <c r="H120" i="1"/>
  <c r="J120" i="1" s="1"/>
  <c r="K120" i="1" s="1"/>
  <c r="H121" i="1"/>
  <c r="J121" i="1" s="1"/>
  <c r="H122" i="1"/>
  <c r="J122" i="1" s="1"/>
  <c r="H123" i="1"/>
  <c r="J123" i="1" s="1"/>
  <c r="K123" i="1" s="1"/>
  <c r="H124" i="1"/>
  <c r="J124" i="1" s="1"/>
  <c r="K124" i="1" s="1"/>
  <c r="H125" i="1"/>
  <c r="J125" i="1" s="1"/>
  <c r="H126" i="1"/>
  <c r="J126" i="1" s="1"/>
  <c r="H127" i="1"/>
  <c r="J127" i="1" s="1"/>
  <c r="K127" i="1" s="1"/>
  <c r="H128" i="1"/>
  <c r="J128" i="1" s="1"/>
  <c r="K128" i="1" s="1"/>
  <c r="H129" i="1"/>
  <c r="J129" i="1" s="1"/>
  <c r="K129" i="1" s="1"/>
  <c r="H130" i="1"/>
  <c r="J130" i="1" s="1"/>
  <c r="H131" i="1"/>
  <c r="J131" i="1" s="1"/>
  <c r="K131" i="1" s="1"/>
  <c r="H132" i="1"/>
  <c r="H133" i="1"/>
  <c r="J133" i="1" s="1"/>
  <c r="H134" i="1"/>
  <c r="J134" i="1" s="1"/>
  <c r="H135" i="1"/>
  <c r="J135" i="1" s="1"/>
  <c r="K135" i="1" s="1"/>
  <c r="H136" i="1"/>
  <c r="J136" i="1" s="1"/>
  <c r="K136" i="1" s="1"/>
  <c r="H137" i="1"/>
  <c r="J137" i="1" s="1"/>
  <c r="H138" i="1"/>
  <c r="J138" i="1" s="1"/>
  <c r="H139" i="1"/>
  <c r="J139" i="1" s="1"/>
  <c r="K139" i="1" s="1"/>
  <c r="H140" i="1"/>
  <c r="J140" i="1" s="1"/>
  <c r="K140" i="1" s="1"/>
  <c r="H141" i="1"/>
  <c r="J141" i="1" s="1"/>
  <c r="H142" i="1"/>
  <c r="J142" i="1" s="1"/>
  <c r="H143" i="1"/>
  <c r="J143" i="1" s="1"/>
  <c r="K143" i="1" s="1"/>
  <c r="H144" i="1"/>
  <c r="J144" i="1" s="1"/>
  <c r="K144" i="1" s="1"/>
  <c r="H145" i="1"/>
  <c r="J145" i="1" s="1"/>
  <c r="H146" i="1"/>
  <c r="J146" i="1" s="1"/>
  <c r="H147" i="1"/>
  <c r="J147" i="1" s="1"/>
  <c r="K147" i="1" s="1"/>
  <c r="H148" i="1"/>
  <c r="H149" i="1"/>
  <c r="J149" i="1" s="1"/>
  <c r="H150" i="1"/>
  <c r="J150" i="1" s="1"/>
  <c r="H151" i="1"/>
  <c r="J151" i="1" s="1"/>
  <c r="K151" i="1" s="1"/>
  <c r="H152" i="1"/>
  <c r="J152" i="1" s="1"/>
  <c r="K152" i="1" s="1"/>
  <c r="H153" i="1"/>
  <c r="J153" i="1" s="1"/>
  <c r="H154" i="1"/>
  <c r="J154" i="1" s="1"/>
  <c r="H155" i="1"/>
  <c r="J155" i="1" s="1"/>
  <c r="K155" i="1" s="1"/>
  <c r="H156" i="1"/>
  <c r="J156" i="1" s="1"/>
  <c r="K156" i="1" s="1"/>
  <c r="H157" i="1"/>
  <c r="J157" i="1" s="1"/>
  <c r="H158" i="1"/>
  <c r="J158" i="1" s="1"/>
  <c r="H159" i="1"/>
  <c r="J159" i="1" s="1"/>
  <c r="K159" i="1" s="1"/>
  <c r="H160" i="1"/>
  <c r="J160" i="1" s="1"/>
  <c r="K160" i="1" s="1"/>
  <c r="H161" i="1"/>
  <c r="J161" i="1" s="1"/>
  <c r="H162" i="1"/>
  <c r="J162" i="1" s="1"/>
  <c r="H163" i="1"/>
  <c r="J163" i="1" s="1"/>
  <c r="K163" i="1" s="1"/>
  <c r="H164" i="1"/>
  <c r="H165" i="1"/>
  <c r="J165" i="1" s="1"/>
  <c r="H166" i="1"/>
  <c r="J166" i="1" s="1"/>
  <c r="H167" i="1"/>
  <c r="J167" i="1" s="1"/>
  <c r="K167" i="1" s="1"/>
  <c r="H168" i="1"/>
  <c r="J168" i="1" s="1"/>
  <c r="K168" i="1" s="1"/>
  <c r="H169" i="1"/>
  <c r="J169" i="1" s="1"/>
  <c r="H170" i="1"/>
  <c r="J170" i="1" s="1"/>
  <c r="H171" i="1"/>
  <c r="J171" i="1" s="1"/>
  <c r="K171" i="1" s="1"/>
  <c r="H172" i="1"/>
  <c r="J172" i="1" s="1"/>
  <c r="K172" i="1" s="1"/>
  <c r="H173" i="1"/>
  <c r="J173" i="1" s="1"/>
  <c r="H174" i="1"/>
  <c r="J174" i="1" s="1"/>
  <c r="H175" i="1"/>
  <c r="J175" i="1" s="1"/>
  <c r="K175" i="1" s="1"/>
  <c r="H176" i="1"/>
  <c r="J176" i="1" s="1"/>
  <c r="K176" i="1" s="1"/>
  <c r="H177" i="1"/>
  <c r="J177" i="1" s="1"/>
  <c r="H178" i="1"/>
  <c r="J178" i="1" s="1"/>
  <c r="H179" i="1"/>
  <c r="J179" i="1" s="1"/>
  <c r="K179" i="1" s="1"/>
  <c r="H180" i="1"/>
  <c r="H181" i="1"/>
  <c r="J181" i="1" s="1"/>
  <c r="H182" i="1"/>
  <c r="J182" i="1" s="1"/>
  <c r="H183" i="1"/>
  <c r="J183" i="1" s="1"/>
  <c r="K183" i="1" s="1"/>
  <c r="H184" i="1"/>
  <c r="J184" i="1" s="1"/>
  <c r="K184" i="1" s="1"/>
  <c r="H185" i="1"/>
  <c r="J185" i="1" s="1"/>
  <c r="H186" i="1"/>
  <c r="J186" i="1" s="1"/>
  <c r="H187" i="1"/>
  <c r="J187" i="1" s="1"/>
  <c r="K187" i="1" s="1"/>
  <c r="H188" i="1"/>
  <c r="J188" i="1" s="1"/>
  <c r="K188" i="1" s="1"/>
  <c r="H189" i="1"/>
  <c r="J189" i="1" s="1"/>
  <c r="H190" i="1"/>
  <c r="J190" i="1" s="1"/>
  <c r="H191" i="1"/>
  <c r="J191" i="1" s="1"/>
  <c r="K191" i="1" s="1"/>
  <c r="H192" i="1"/>
  <c r="J192" i="1" s="1"/>
  <c r="K192" i="1" s="1"/>
  <c r="H193" i="1"/>
  <c r="J193" i="1" s="1"/>
  <c r="H194" i="1"/>
  <c r="J194" i="1" s="1"/>
  <c r="H195" i="1"/>
  <c r="J195" i="1" s="1"/>
  <c r="K195" i="1" s="1"/>
  <c r="H196" i="1"/>
  <c r="H197" i="1"/>
  <c r="J197" i="1" s="1"/>
  <c r="H198" i="1"/>
  <c r="J198" i="1" s="1"/>
  <c r="H199" i="1"/>
  <c r="J199" i="1" s="1"/>
  <c r="K199" i="1" s="1"/>
  <c r="H200" i="1"/>
  <c r="J200" i="1" s="1"/>
  <c r="K200" i="1" s="1"/>
  <c r="H201" i="1"/>
  <c r="J201" i="1" s="1"/>
  <c r="H202" i="1"/>
  <c r="J202" i="1" s="1"/>
  <c r="H203" i="1"/>
  <c r="J203" i="1" s="1"/>
  <c r="K203" i="1" s="1"/>
  <c r="H204" i="1"/>
  <c r="J204" i="1" s="1"/>
  <c r="K204" i="1" s="1"/>
  <c r="H205" i="1"/>
  <c r="J205" i="1" s="1"/>
  <c r="H206" i="1"/>
  <c r="J206" i="1" s="1"/>
  <c r="H207" i="1"/>
  <c r="J207" i="1" s="1"/>
  <c r="K207" i="1" s="1"/>
  <c r="H208" i="1"/>
  <c r="J208" i="1" s="1"/>
  <c r="K208" i="1" s="1"/>
  <c r="H209" i="1"/>
  <c r="J209" i="1" s="1"/>
  <c r="H210" i="1"/>
  <c r="J210" i="1" s="1"/>
  <c r="H211" i="1"/>
  <c r="J211" i="1" s="1"/>
  <c r="K211" i="1" s="1"/>
  <c r="H212" i="1"/>
  <c r="H213" i="1"/>
  <c r="J213" i="1" s="1"/>
  <c r="H214" i="1"/>
  <c r="J214" i="1" s="1"/>
  <c r="H215" i="1"/>
  <c r="J215" i="1" s="1"/>
  <c r="K215" i="1" s="1"/>
  <c r="H216" i="1"/>
  <c r="J216" i="1" s="1"/>
  <c r="K216" i="1" s="1"/>
  <c r="H217" i="1"/>
  <c r="J217" i="1" s="1"/>
  <c r="H218" i="1"/>
  <c r="J218" i="1" s="1"/>
  <c r="H219" i="1"/>
  <c r="J219" i="1" s="1"/>
  <c r="K219" i="1" s="1"/>
  <c r="H220" i="1"/>
  <c r="J220" i="1" s="1"/>
  <c r="K220" i="1" s="1"/>
  <c r="H221" i="1"/>
  <c r="J221" i="1" s="1"/>
  <c r="H222" i="1"/>
  <c r="J222" i="1" s="1"/>
  <c r="H223" i="1"/>
  <c r="J223" i="1" s="1"/>
  <c r="K223" i="1" s="1"/>
  <c r="H224" i="1"/>
  <c r="J224" i="1" s="1"/>
  <c r="K224" i="1" s="1"/>
  <c r="H225" i="1"/>
  <c r="J225" i="1" s="1"/>
  <c r="H226" i="1"/>
  <c r="J226" i="1" s="1"/>
  <c r="H227" i="1"/>
  <c r="J227" i="1" s="1"/>
  <c r="K227" i="1" s="1"/>
  <c r="H228" i="1"/>
  <c r="H229" i="1"/>
  <c r="J229" i="1" s="1"/>
  <c r="H230" i="1"/>
  <c r="J230" i="1" s="1"/>
  <c r="H231" i="1"/>
  <c r="J231" i="1" s="1"/>
  <c r="K231" i="1" s="1"/>
  <c r="H232" i="1"/>
  <c r="J232" i="1" s="1"/>
  <c r="K232" i="1" s="1"/>
  <c r="H233" i="1"/>
  <c r="J233" i="1" s="1"/>
  <c r="H234" i="1"/>
  <c r="J234" i="1" s="1"/>
  <c r="H235" i="1"/>
  <c r="J235" i="1" s="1"/>
  <c r="K235" i="1" s="1"/>
  <c r="H236" i="1"/>
  <c r="J236" i="1" s="1"/>
  <c r="K236" i="1" s="1"/>
  <c r="H237" i="1"/>
  <c r="J237" i="1" s="1"/>
  <c r="H238" i="1"/>
  <c r="J238" i="1" s="1"/>
  <c r="H239" i="1"/>
  <c r="J239" i="1" s="1"/>
  <c r="K239" i="1" s="1"/>
  <c r="H240" i="1"/>
  <c r="J240" i="1" s="1"/>
  <c r="K240" i="1" s="1"/>
  <c r="H241" i="1"/>
  <c r="J241" i="1" s="1"/>
  <c r="H242" i="1"/>
  <c r="J242" i="1" s="1"/>
  <c r="H243" i="1"/>
  <c r="J243" i="1" s="1"/>
  <c r="K243" i="1" s="1"/>
  <c r="H244" i="1"/>
  <c r="H245" i="1"/>
  <c r="J245" i="1" s="1"/>
  <c r="H246" i="1"/>
  <c r="J246" i="1" s="1"/>
  <c r="H247" i="1"/>
  <c r="J247" i="1" s="1"/>
  <c r="K247" i="1" s="1"/>
  <c r="H248" i="1"/>
  <c r="J248" i="1" s="1"/>
  <c r="K248" i="1" s="1"/>
  <c r="H249" i="1"/>
  <c r="J249" i="1" s="1"/>
  <c r="H250" i="1"/>
  <c r="J250" i="1" s="1"/>
  <c r="H251" i="1"/>
  <c r="J251" i="1" s="1"/>
  <c r="K251" i="1" s="1"/>
  <c r="H252" i="1"/>
  <c r="J252" i="1" s="1"/>
  <c r="K252" i="1" s="1"/>
  <c r="H253" i="1"/>
  <c r="J253" i="1" s="1"/>
  <c r="H254" i="1"/>
  <c r="J254" i="1" s="1"/>
  <c r="H255" i="1"/>
  <c r="J255" i="1" s="1"/>
  <c r="K255" i="1" s="1"/>
  <c r="H256" i="1"/>
  <c r="J256" i="1" s="1"/>
  <c r="K256" i="1" s="1"/>
  <c r="H257" i="1"/>
  <c r="J257" i="1" s="1"/>
  <c r="H258" i="1"/>
  <c r="J258" i="1" s="1"/>
  <c r="H259" i="1"/>
  <c r="J259" i="1" s="1"/>
  <c r="K259" i="1" s="1"/>
  <c r="H260" i="1"/>
  <c r="H261" i="1"/>
  <c r="J261" i="1" s="1"/>
  <c r="H262" i="1"/>
  <c r="J262" i="1" s="1"/>
  <c r="H263" i="1"/>
  <c r="J263" i="1" s="1"/>
  <c r="K263" i="1" s="1"/>
  <c r="H264" i="1"/>
  <c r="J264" i="1" s="1"/>
  <c r="K264" i="1" s="1"/>
  <c r="H265" i="1"/>
  <c r="J265" i="1" s="1"/>
  <c r="K265" i="1" s="1"/>
  <c r="H266" i="1"/>
  <c r="J266" i="1" s="1"/>
  <c r="K266" i="1" s="1"/>
  <c r="H267" i="1"/>
  <c r="J267" i="1" s="1"/>
  <c r="K267" i="1" s="1"/>
  <c r="H268" i="1"/>
  <c r="H269" i="1"/>
  <c r="J269" i="1" s="1"/>
  <c r="K269" i="1" s="1"/>
  <c r="H270" i="1"/>
  <c r="J270" i="1" s="1"/>
  <c r="K270" i="1" s="1"/>
  <c r="H271" i="1"/>
  <c r="J271" i="1" s="1"/>
  <c r="K271" i="1" s="1"/>
  <c r="H272" i="1"/>
  <c r="J272" i="1" s="1"/>
  <c r="K272" i="1" s="1"/>
  <c r="H273" i="1"/>
  <c r="H274" i="1"/>
  <c r="J274" i="1" s="1"/>
  <c r="K274" i="1" s="1"/>
  <c r="H275" i="1"/>
  <c r="J275" i="1" s="1"/>
  <c r="K275" i="1" s="1"/>
  <c r="H276" i="1"/>
  <c r="J276" i="1" s="1"/>
  <c r="K276" i="1" s="1"/>
  <c r="H277" i="1"/>
  <c r="J277" i="1" s="1"/>
  <c r="K277" i="1" s="1"/>
  <c r="H278" i="1"/>
  <c r="H279" i="1"/>
  <c r="J279" i="1" s="1"/>
  <c r="K279" i="1" s="1"/>
  <c r="H280" i="1"/>
  <c r="J280" i="1" s="1"/>
  <c r="K280" i="1" s="1"/>
  <c r="H281" i="1"/>
  <c r="J281" i="1" s="1"/>
  <c r="K281" i="1" s="1"/>
  <c r="H282" i="1"/>
  <c r="J282" i="1" s="1"/>
  <c r="K282" i="1" s="1"/>
  <c r="H283" i="1"/>
  <c r="J283" i="1" s="1"/>
  <c r="K283" i="1" s="1"/>
  <c r="H284" i="1"/>
  <c r="H285" i="1"/>
  <c r="J285" i="1" s="1"/>
  <c r="K285" i="1" s="1"/>
  <c r="H286" i="1"/>
  <c r="J286" i="1" s="1"/>
  <c r="K286" i="1" s="1"/>
  <c r="H287" i="1"/>
  <c r="J287" i="1" s="1"/>
  <c r="K287" i="1" s="1"/>
  <c r="H288" i="1"/>
  <c r="J288" i="1" s="1"/>
  <c r="K288" i="1" s="1"/>
  <c r="H289" i="1"/>
  <c r="H290" i="1"/>
  <c r="J290" i="1" s="1"/>
  <c r="K290" i="1" s="1"/>
  <c r="H291" i="1"/>
  <c r="J291" i="1" s="1"/>
  <c r="K291" i="1" s="1"/>
  <c r="H292" i="1"/>
  <c r="J292" i="1" s="1"/>
  <c r="K292" i="1" s="1"/>
  <c r="H293" i="1"/>
  <c r="J293" i="1" s="1"/>
  <c r="K293" i="1" s="1"/>
  <c r="H294" i="1"/>
  <c r="H295" i="1"/>
  <c r="J295" i="1" s="1"/>
  <c r="K295" i="1" s="1"/>
  <c r="H296" i="1"/>
  <c r="J296" i="1" s="1"/>
  <c r="K296" i="1" s="1"/>
  <c r="H297" i="1"/>
  <c r="J297" i="1" s="1"/>
  <c r="K297" i="1" s="1"/>
  <c r="H298" i="1"/>
  <c r="J298" i="1" s="1"/>
  <c r="K298" i="1" s="1"/>
  <c r="H299" i="1"/>
  <c r="J299" i="1" s="1"/>
  <c r="K299" i="1" s="1"/>
  <c r="H300" i="1"/>
  <c r="H301" i="1"/>
  <c r="J301" i="1" s="1"/>
  <c r="K301" i="1" s="1"/>
  <c r="H302" i="1"/>
  <c r="J302" i="1" s="1"/>
  <c r="K302" i="1" s="1"/>
  <c r="H303" i="1"/>
  <c r="J303" i="1" s="1"/>
  <c r="K303" i="1" s="1"/>
  <c r="H304" i="1"/>
  <c r="J304" i="1" s="1"/>
  <c r="K304" i="1" s="1"/>
  <c r="H305" i="1"/>
  <c r="H306" i="1"/>
  <c r="J306" i="1" s="1"/>
  <c r="K306" i="1" s="1"/>
  <c r="H307" i="1"/>
  <c r="J307" i="1" s="1"/>
  <c r="K307" i="1" s="1"/>
  <c r="H308" i="1"/>
  <c r="J308" i="1" s="1"/>
  <c r="K308" i="1" s="1"/>
  <c r="H309" i="1"/>
  <c r="J309" i="1" s="1"/>
  <c r="K309" i="1" s="1"/>
  <c r="H310" i="1"/>
  <c r="H311" i="1"/>
  <c r="J311" i="1" s="1"/>
  <c r="K311" i="1" s="1"/>
  <c r="H312" i="1"/>
  <c r="J312" i="1" s="1"/>
  <c r="K312" i="1" s="1"/>
  <c r="H313" i="1"/>
  <c r="J313" i="1" s="1"/>
  <c r="K313" i="1" s="1"/>
  <c r="H314" i="1"/>
  <c r="J314" i="1" s="1"/>
  <c r="K314" i="1" s="1"/>
  <c r="H315" i="1"/>
  <c r="J315" i="1" s="1"/>
  <c r="K315" i="1" s="1"/>
  <c r="H316" i="1"/>
  <c r="H317" i="1"/>
  <c r="J317" i="1" s="1"/>
  <c r="K317" i="1" s="1"/>
  <c r="H318" i="1"/>
  <c r="J318" i="1" s="1"/>
  <c r="K318" i="1" s="1"/>
  <c r="H319" i="1"/>
  <c r="J319" i="1" s="1"/>
  <c r="K319" i="1" s="1"/>
  <c r="H320" i="1"/>
  <c r="J320" i="1" s="1"/>
  <c r="K320" i="1" s="1"/>
  <c r="H321" i="1"/>
  <c r="H322" i="1"/>
  <c r="J322" i="1" s="1"/>
  <c r="K322" i="1" s="1"/>
  <c r="H323" i="1"/>
  <c r="J323" i="1" s="1"/>
  <c r="K323" i="1" s="1"/>
  <c r="H324" i="1"/>
  <c r="J324" i="1" s="1"/>
  <c r="K324" i="1" s="1"/>
  <c r="H325" i="1"/>
  <c r="J325" i="1" s="1"/>
  <c r="K325" i="1" s="1"/>
  <c r="H326" i="1"/>
  <c r="H327" i="1"/>
  <c r="J327" i="1" s="1"/>
  <c r="K327" i="1" s="1"/>
  <c r="H328" i="1"/>
  <c r="J328" i="1" s="1"/>
  <c r="K328" i="1" s="1"/>
  <c r="H329" i="1"/>
  <c r="J329" i="1" s="1"/>
  <c r="K329" i="1" s="1"/>
  <c r="H330" i="1"/>
  <c r="J330" i="1" s="1"/>
  <c r="K330" i="1" s="1"/>
  <c r="H331" i="1"/>
  <c r="J331" i="1" s="1"/>
  <c r="K331" i="1" s="1"/>
  <c r="H332" i="1"/>
  <c r="H333" i="1"/>
  <c r="J333" i="1" s="1"/>
  <c r="K333" i="1" s="1"/>
  <c r="H334" i="1"/>
  <c r="J334" i="1" s="1"/>
  <c r="K334" i="1" s="1"/>
  <c r="H335" i="1"/>
  <c r="J335" i="1" s="1"/>
  <c r="K335" i="1" s="1"/>
  <c r="H336" i="1"/>
  <c r="J336" i="1" s="1"/>
  <c r="K336" i="1" s="1"/>
  <c r="H337" i="1"/>
  <c r="H338" i="1"/>
  <c r="J338" i="1" s="1"/>
  <c r="K338" i="1" s="1"/>
  <c r="H339" i="1"/>
  <c r="J339" i="1" s="1"/>
  <c r="K339" i="1" s="1"/>
  <c r="H340" i="1"/>
  <c r="J340" i="1" s="1"/>
  <c r="K340" i="1" s="1"/>
  <c r="H341" i="1"/>
  <c r="J341" i="1" s="1"/>
  <c r="K341" i="1" s="1"/>
  <c r="H342" i="1"/>
  <c r="H343" i="1"/>
  <c r="J343" i="1" s="1"/>
  <c r="K343" i="1" s="1"/>
  <c r="H344" i="1"/>
  <c r="J344" i="1" s="1"/>
  <c r="K344" i="1" s="1"/>
  <c r="H345" i="1"/>
  <c r="J345" i="1" s="1"/>
  <c r="K345" i="1" s="1"/>
  <c r="H346" i="1"/>
  <c r="J346" i="1" s="1"/>
  <c r="K346" i="1" s="1"/>
  <c r="H347" i="1"/>
  <c r="J347" i="1" s="1"/>
  <c r="K347" i="1" s="1"/>
  <c r="H348" i="1"/>
  <c r="H349" i="1"/>
  <c r="J349" i="1" s="1"/>
  <c r="K349" i="1" s="1"/>
  <c r="H350" i="1"/>
  <c r="J350" i="1" s="1"/>
  <c r="K350" i="1" s="1"/>
  <c r="H351" i="1"/>
  <c r="J351" i="1" s="1"/>
  <c r="K351" i="1" s="1"/>
  <c r="H352" i="1"/>
  <c r="J352" i="1" s="1"/>
  <c r="K352" i="1" s="1"/>
  <c r="H353" i="1"/>
  <c r="H354" i="1"/>
  <c r="J354" i="1" s="1"/>
  <c r="K354" i="1" s="1"/>
  <c r="H355" i="1"/>
  <c r="J355" i="1" s="1"/>
  <c r="K355" i="1" s="1"/>
  <c r="H356" i="1"/>
  <c r="J356" i="1" s="1"/>
  <c r="K356" i="1" s="1"/>
  <c r="H357" i="1"/>
  <c r="J357" i="1" s="1"/>
  <c r="K357" i="1" s="1"/>
  <c r="H358" i="1"/>
  <c r="H359" i="1"/>
  <c r="J359" i="1" s="1"/>
  <c r="K359" i="1" s="1"/>
  <c r="H360" i="1"/>
  <c r="J360" i="1" s="1"/>
  <c r="K360" i="1" s="1"/>
  <c r="H361" i="1"/>
  <c r="J361" i="1" s="1"/>
  <c r="K361" i="1" s="1"/>
  <c r="H362" i="1"/>
  <c r="J362" i="1" s="1"/>
  <c r="K362" i="1" s="1"/>
  <c r="H363" i="1"/>
  <c r="J363" i="1" s="1"/>
  <c r="K363" i="1" s="1"/>
  <c r="H364" i="1"/>
  <c r="H365" i="1"/>
  <c r="J365" i="1" s="1"/>
  <c r="K365" i="1" s="1"/>
  <c r="H366" i="1"/>
  <c r="J366" i="1" s="1"/>
  <c r="K366" i="1" s="1"/>
  <c r="H367" i="1"/>
  <c r="J367" i="1" s="1"/>
  <c r="K367" i="1" s="1"/>
  <c r="H368" i="1"/>
  <c r="J368" i="1" s="1"/>
  <c r="K368" i="1" s="1"/>
  <c r="H369" i="1"/>
  <c r="H370" i="1"/>
  <c r="J370" i="1" s="1"/>
  <c r="K370" i="1" s="1"/>
  <c r="H371" i="1"/>
  <c r="J371" i="1" s="1"/>
  <c r="K371" i="1" s="1"/>
  <c r="H372" i="1"/>
  <c r="J372" i="1" s="1"/>
  <c r="K372" i="1" s="1"/>
  <c r="H373" i="1"/>
  <c r="J373" i="1" s="1"/>
  <c r="K373" i="1" s="1"/>
  <c r="H374" i="1"/>
  <c r="H375" i="1"/>
  <c r="J375" i="1" s="1"/>
  <c r="K375" i="1" s="1"/>
  <c r="H376" i="1"/>
  <c r="J376" i="1" s="1"/>
  <c r="K376" i="1" s="1"/>
  <c r="H377" i="1"/>
  <c r="J377" i="1" s="1"/>
  <c r="K377" i="1" s="1"/>
  <c r="H378" i="1"/>
  <c r="J378" i="1" s="1"/>
  <c r="K378" i="1" s="1"/>
  <c r="H379" i="1"/>
  <c r="J379" i="1" s="1"/>
  <c r="K379" i="1" s="1"/>
  <c r="H380" i="1"/>
  <c r="H381" i="1"/>
  <c r="J381" i="1" s="1"/>
  <c r="K381" i="1" s="1"/>
  <c r="H382" i="1"/>
  <c r="J382" i="1" s="1"/>
  <c r="K382" i="1" s="1"/>
  <c r="H383" i="1"/>
  <c r="J383" i="1" s="1"/>
  <c r="K383" i="1" s="1"/>
  <c r="H384" i="1"/>
  <c r="J384" i="1" s="1"/>
  <c r="K384" i="1" s="1"/>
  <c r="H385" i="1"/>
  <c r="H386" i="1"/>
  <c r="J386" i="1" s="1"/>
  <c r="K386" i="1" s="1"/>
  <c r="H387" i="1"/>
  <c r="J387" i="1" s="1"/>
  <c r="K387" i="1" s="1"/>
  <c r="H388" i="1"/>
  <c r="J388" i="1" s="1"/>
  <c r="K388" i="1" s="1"/>
  <c r="H389" i="1"/>
  <c r="J389" i="1" s="1"/>
  <c r="K389" i="1" s="1"/>
  <c r="H390" i="1"/>
  <c r="H391" i="1"/>
  <c r="J391" i="1" s="1"/>
  <c r="K391" i="1" s="1"/>
  <c r="H392" i="1"/>
  <c r="J392" i="1" s="1"/>
  <c r="K392" i="1" s="1"/>
  <c r="H393" i="1"/>
  <c r="J393" i="1" s="1"/>
  <c r="K393" i="1" s="1"/>
  <c r="H394" i="1"/>
  <c r="J394" i="1" s="1"/>
  <c r="K394" i="1" s="1"/>
  <c r="H395" i="1"/>
  <c r="J395" i="1" s="1"/>
  <c r="K395" i="1" s="1"/>
  <c r="H396" i="1"/>
  <c r="H397" i="1"/>
  <c r="J397" i="1" s="1"/>
  <c r="K397" i="1" s="1"/>
  <c r="H398" i="1"/>
  <c r="J398" i="1" s="1"/>
  <c r="K398" i="1" s="1"/>
  <c r="H399" i="1"/>
  <c r="J399" i="1" s="1"/>
  <c r="K399" i="1" s="1"/>
  <c r="H400" i="1"/>
  <c r="J400" i="1" s="1"/>
  <c r="K400" i="1" s="1"/>
  <c r="H401" i="1"/>
  <c r="H402" i="1"/>
  <c r="J402" i="1" s="1"/>
  <c r="K402" i="1" s="1"/>
  <c r="H403" i="1"/>
  <c r="J403" i="1" s="1"/>
  <c r="K403" i="1" s="1"/>
  <c r="H404" i="1"/>
  <c r="J404" i="1" s="1"/>
  <c r="K404" i="1" s="1"/>
  <c r="H405" i="1"/>
  <c r="J405" i="1" s="1"/>
  <c r="K405" i="1" s="1"/>
  <c r="H406" i="1"/>
  <c r="H407" i="1"/>
  <c r="J407" i="1" s="1"/>
  <c r="K407" i="1" s="1"/>
  <c r="H408" i="1"/>
  <c r="J408" i="1" s="1"/>
  <c r="K408" i="1" s="1"/>
  <c r="H409" i="1"/>
  <c r="J409" i="1" s="1"/>
  <c r="K409" i="1" s="1"/>
  <c r="H410" i="1"/>
  <c r="J410" i="1" s="1"/>
  <c r="K410" i="1" s="1"/>
  <c r="H411" i="1"/>
  <c r="J411" i="1" s="1"/>
  <c r="K411" i="1" s="1"/>
  <c r="H412" i="1"/>
  <c r="H413" i="1"/>
  <c r="J413" i="1" s="1"/>
  <c r="K413" i="1" s="1"/>
  <c r="H414" i="1"/>
  <c r="J414" i="1" s="1"/>
  <c r="K414" i="1" s="1"/>
  <c r="H415" i="1"/>
  <c r="J415" i="1" s="1"/>
  <c r="K415" i="1" s="1"/>
  <c r="H416" i="1"/>
  <c r="J416" i="1" s="1"/>
  <c r="K416" i="1" s="1"/>
  <c r="H417" i="1"/>
  <c r="H418" i="1"/>
  <c r="J418" i="1" s="1"/>
  <c r="K418" i="1" s="1"/>
  <c r="H419" i="1"/>
  <c r="J419" i="1" s="1"/>
  <c r="K419" i="1" s="1"/>
  <c r="H420" i="1"/>
  <c r="J420" i="1" s="1"/>
  <c r="K420" i="1" s="1"/>
  <c r="H421" i="1"/>
  <c r="J421" i="1" s="1"/>
  <c r="K421" i="1" s="1"/>
  <c r="H422" i="1"/>
  <c r="H423" i="1"/>
  <c r="J423" i="1" s="1"/>
  <c r="K423" i="1" s="1"/>
  <c r="H424" i="1"/>
  <c r="J424" i="1" s="1"/>
  <c r="K424" i="1" s="1"/>
  <c r="H425" i="1"/>
  <c r="J425" i="1" s="1"/>
  <c r="K425" i="1" s="1"/>
  <c r="H426" i="1"/>
  <c r="J426" i="1" s="1"/>
  <c r="K426" i="1" s="1"/>
  <c r="H427" i="1"/>
  <c r="J427" i="1" s="1"/>
  <c r="K427" i="1" s="1"/>
  <c r="H428" i="1"/>
  <c r="H429" i="1"/>
  <c r="J429" i="1" s="1"/>
  <c r="K429" i="1" s="1"/>
  <c r="H430" i="1"/>
  <c r="J430" i="1" s="1"/>
  <c r="K430" i="1" s="1"/>
  <c r="H431" i="1"/>
  <c r="J431" i="1" s="1"/>
  <c r="K431" i="1" s="1"/>
  <c r="H432" i="1"/>
  <c r="J432" i="1" s="1"/>
  <c r="K432" i="1" s="1"/>
  <c r="H433" i="1"/>
  <c r="H434" i="1"/>
  <c r="J434" i="1" s="1"/>
  <c r="K434" i="1" s="1"/>
  <c r="H435" i="1"/>
  <c r="J435" i="1" s="1"/>
  <c r="K435" i="1" s="1"/>
  <c r="H436" i="1"/>
  <c r="J436" i="1" s="1"/>
  <c r="K436" i="1" s="1"/>
  <c r="H437" i="1"/>
  <c r="J437" i="1" s="1"/>
  <c r="K437" i="1" s="1"/>
  <c r="H438" i="1"/>
  <c r="H439" i="1"/>
  <c r="J439" i="1" s="1"/>
  <c r="K439" i="1" s="1"/>
  <c r="H440" i="1"/>
  <c r="J440" i="1" s="1"/>
  <c r="K440" i="1" s="1"/>
  <c r="H441" i="1"/>
  <c r="J441" i="1" s="1"/>
  <c r="K441" i="1" s="1"/>
  <c r="H442" i="1"/>
  <c r="J442" i="1" s="1"/>
  <c r="K442" i="1" s="1"/>
  <c r="H443" i="1"/>
  <c r="J443" i="1" s="1"/>
  <c r="K443" i="1" s="1"/>
  <c r="H444" i="1"/>
  <c r="H445" i="1"/>
  <c r="J445" i="1" s="1"/>
  <c r="K445" i="1" s="1"/>
  <c r="H446" i="1"/>
  <c r="J446" i="1" s="1"/>
  <c r="K446" i="1" s="1"/>
  <c r="H447" i="1"/>
  <c r="J447" i="1" s="1"/>
  <c r="K447" i="1" s="1"/>
  <c r="H448" i="1"/>
  <c r="J448" i="1" s="1"/>
  <c r="K448" i="1" s="1"/>
  <c r="H449" i="1"/>
  <c r="H450" i="1"/>
  <c r="J450" i="1" s="1"/>
  <c r="K450" i="1" s="1"/>
  <c r="H451" i="1"/>
  <c r="J451" i="1" s="1"/>
  <c r="K451" i="1" s="1"/>
  <c r="H452" i="1"/>
  <c r="J452" i="1" s="1"/>
  <c r="K452" i="1" s="1"/>
  <c r="H453" i="1"/>
  <c r="J453" i="1" s="1"/>
  <c r="K453" i="1" s="1"/>
  <c r="H454" i="1"/>
  <c r="H455" i="1"/>
  <c r="J455" i="1" s="1"/>
  <c r="K455" i="1" s="1"/>
  <c r="H456" i="1"/>
  <c r="J456" i="1" s="1"/>
  <c r="K456" i="1" s="1"/>
  <c r="H457" i="1"/>
  <c r="J457" i="1" s="1"/>
  <c r="K457" i="1" s="1"/>
  <c r="H458" i="1"/>
  <c r="J458" i="1" s="1"/>
  <c r="K458" i="1" s="1"/>
  <c r="H459" i="1"/>
  <c r="J459" i="1" s="1"/>
  <c r="K459" i="1" s="1"/>
  <c r="H460" i="1"/>
  <c r="H461" i="1"/>
  <c r="J461" i="1" s="1"/>
  <c r="K461" i="1" s="1"/>
  <c r="H462" i="1"/>
  <c r="J462" i="1" s="1"/>
  <c r="K462" i="1" s="1"/>
  <c r="H463" i="1"/>
  <c r="J463" i="1" s="1"/>
  <c r="K463" i="1" s="1"/>
  <c r="H464" i="1"/>
  <c r="J464" i="1" s="1"/>
  <c r="K464" i="1" s="1"/>
  <c r="H465" i="1"/>
  <c r="H466" i="1"/>
  <c r="J466" i="1" s="1"/>
  <c r="K466" i="1" s="1"/>
  <c r="H467" i="1"/>
  <c r="J467" i="1" s="1"/>
  <c r="K467" i="1" s="1"/>
  <c r="H468" i="1"/>
  <c r="J468" i="1" s="1"/>
  <c r="K468" i="1" s="1"/>
  <c r="H469" i="1"/>
  <c r="J469" i="1" s="1"/>
  <c r="K469" i="1" s="1"/>
  <c r="H470" i="1"/>
  <c r="H471" i="1"/>
  <c r="J471" i="1" s="1"/>
  <c r="K471" i="1" s="1"/>
  <c r="H472" i="1"/>
  <c r="J472" i="1" s="1"/>
  <c r="K472" i="1" s="1"/>
  <c r="H473" i="1"/>
  <c r="J473" i="1" s="1"/>
  <c r="K473" i="1" s="1"/>
  <c r="H474" i="1"/>
  <c r="J474" i="1" s="1"/>
  <c r="K474" i="1" s="1"/>
  <c r="H475" i="1"/>
  <c r="J475" i="1" s="1"/>
  <c r="K475" i="1" s="1"/>
  <c r="H476" i="1"/>
  <c r="H477" i="1"/>
  <c r="J477" i="1" s="1"/>
  <c r="K477" i="1" s="1"/>
  <c r="H478" i="1"/>
  <c r="J478" i="1" s="1"/>
  <c r="K478" i="1" s="1"/>
  <c r="H479" i="1"/>
  <c r="J479" i="1" s="1"/>
  <c r="K479" i="1" s="1"/>
  <c r="H480" i="1"/>
  <c r="J480" i="1" s="1"/>
  <c r="K480" i="1" s="1"/>
  <c r="H481" i="1"/>
  <c r="H482" i="1"/>
  <c r="J482" i="1" s="1"/>
  <c r="K482" i="1" s="1"/>
  <c r="H483" i="1"/>
  <c r="J483" i="1" s="1"/>
  <c r="K483" i="1" s="1"/>
  <c r="H484" i="1"/>
  <c r="J484" i="1" s="1"/>
  <c r="K484" i="1" s="1"/>
  <c r="H485" i="1"/>
  <c r="J485" i="1" s="1"/>
  <c r="K485" i="1" s="1"/>
  <c r="H486" i="1"/>
  <c r="H487" i="1"/>
  <c r="J487" i="1" s="1"/>
  <c r="K487" i="1" s="1"/>
  <c r="H488" i="1"/>
  <c r="J488" i="1" s="1"/>
  <c r="K488" i="1" s="1"/>
  <c r="H489" i="1"/>
  <c r="J489" i="1" s="1"/>
  <c r="K489" i="1" s="1"/>
  <c r="H490" i="1"/>
  <c r="J490" i="1" s="1"/>
  <c r="K490" i="1" s="1"/>
  <c r="H491" i="1"/>
  <c r="J491" i="1" s="1"/>
  <c r="K491" i="1" s="1"/>
  <c r="H492" i="1"/>
  <c r="H493" i="1"/>
  <c r="J493" i="1" s="1"/>
  <c r="K493" i="1" s="1"/>
  <c r="H494" i="1"/>
  <c r="J494" i="1" s="1"/>
  <c r="K494" i="1" s="1"/>
  <c r="H495" i="1"/>
  <c r="J495" i="1" s="1"/>
  <c r="K495" i="1" s="1"/>
  <c r="H2" i="1"/>
  <c r="J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2" i="1"/>
  <c r="O18" i="3"/>
  <c r="P18" i="3"/>
  <c r="Q18" i="3"/>
  <c r="Q17" i="3"/>
  <c r="P17" i="3"/>
  <c r="O17" i="3"/>
  <c r="P15" i="3"/>
  <c r="Q15" i="3"/>
  <c r="P16" i="3"/>
  <c r="Q16" i="3"/>
  <c r="O16" i="3"/>
  <c r="O15" i="3"/>
  <c r="O13" i="3"/>
  <c r="O14" i="3"/>
  <c r="O12" i="3"/>
  <c r="P13" i="3"/>
  <c r="Q13" i="3"/>
  <c r="P14" i="3"/>
  <c r="Q14" i="3"/>
  <c r="Q12" i="3"/>
  <c r="P12" i="3"/>
  <c r="O11" i="3"/>
  <c r="P11" i="3"/>
  <c r="Q11" i="3"/>
  <c r="Q10" i="3"/>
  <c r="P10" i="3"/>
  <c r="O10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3" i="3"/>
  <c r="E306" i="3"/>
  <c r="D306" i="3"/>
  <c r="E466" i="3"/>
  <c r="D466" i="3"/>
  <c r="E359" i="3"/>
  <c r="D359" i="3"/>
  <c r="E35" i="3"/>
  <c r="D35" i="3"/>
  <c r="E2" i="3"/>
  <c r="D2" i="3"/>
  <c r="E423" i="3"/>
  <c r="F423" i="3" s="1"/>
  <c r="D423" i="3"/>
  <c r="E471" i="3"/>
  <c r="D471" i="3"/>
  <c r="E242" i="3"/>
  <c r="D242" i="3"/>
  <c r="E274" i="3"/>
  <c r="D274" i="3"/>
  <c r="F274" i="3" s="1"/>
  <c r="E44" i="3"/>
  <c r="F44" i="3" s="1"/>
  <c r="D44" i="3"/>
  <c r="E119" i="3"/>
  <c r="D119" i="3"/>
  <c r="E215" i="3"/>
  <c r="D215" i="3"/>
  <c r="E281" i="3"/>
  <c r="D281" i="3"/>
  <c r="E417" i="3"/>
  <c r="D417" i="3"/>
  <c r="E183" i="3"/>
  <c r="D183" i="3"/>
  <c r="E343" i="3"/>
  <c r="D343" i="3"/>
  <c r="E454" i="3"/>
  <c r="D454" i="3"/>
  <c r="F454" i="3" s="1"/>
  <c r="E28" i="3"/>
  <c r="D28" i="3"/>
  <c r="E45" i="3"/>
  <c r="D45" i="3"/>
  <c r="E167" i="3"/>
  <c r="D167" i="3"/>
  <c r="E26" i="3"/>
  <c r="D26" i="3"/>
  <c r="F122" i="3"/>
  <c r="E122" i="3"/>
  <c r="D122" i="3"/>
  <c r="E185" i="3"/>
  <c r="D185" i="3"/>
  <c r="E13" i="3"/>
  <c r="D13" i="3"/>
  <c r="E57" i="3"/>
  <c r="D57" i="3"/>
  <c r="F57" i="3" s="1"/>
  <c r="E316" i="3"/>
  <c r="F316" i="3" s="1"/>
  <c r="D316" i="3"/>
  <c r="E341" i="3"/>
  <c r="D341" i="3"/>
  <c r="E323" i="3"/>
  <c r="D323" i="3"/>
  <c r="E399" i="3"/>
  <c r="D399" i="3"/>
  <c r="E452" i="3"/>
  <c r="D452" i="3"/>
  <c r="E290" i="3"/>
  <c r="D290" i="3"/>
  <c r="E145" i="3"/>
  <c r="D145" i="3"/>
  <c r="E218" i="3"/>
  <c r="D218" i="3"/>
  <c r="F218" i="3" s="1"/>
  <c r="E275" i="3"/>
  <c r="D275" i="3"/>
  <c r="E61" i="3"/>
  <c r="D61" i="3"/>
  <c r="E109" i="3"/>
  <c r="D109" i="3"/>
  <c r="E338" i="3"/>
  <c r="D338" i="3"/>
  <c r="E428" i="3"/>
  <c r="D428" i="3"/>
  <c r="F428" i="3" s="1"/>
  <c r="E434" i="3"/>
  <c r="D434" i="3"/>
  <c r="E170" i="3"/>
  <c r="D170" i="3"/>
  <c r="F170" i="3" s="1"/>
  <c r="E212" i="3"/>
  <c r="D212" i="3"/>
  <c r="E222" i="3"/>
  <c r="D222" i="3"/>
  <c r="E42" i="3"/>
  <c r="F42" i="3" s="1"/>
  <c r="D42" i="3"/>
  <c r="E336" i="3"/>
  <c r="D336" i="3"/>
  <c r="E176" i="3"/>
  <c r="D176" i="3"/>
  <c r="E18" i="3"/>
  <c r="D18" i="3"/>
  <c r="F18" i="3" s="1"/>
  <c r="E142" i="3"/>
  <c r="D142" i="3"/>
  <c r="E84" i="3"/>
  <c r="D84" i="3"/>
  <c r="F84" i="3" s="1"/>
  <c r="E91" i="3"/>
  <c r="D91" i="3"/>
  <c r="E168" i="3"/>
  <c r="D168" i="3"/>
  <c r="F168" i="3" s="1"/>
  <c r="E347" i="3"/>
  <c r="F347" i="3" s="1"/>
  <c r="D347" i="3"/>
  <c r="E279" i="3"/>
  <c r="D279" i="3"/>
  <c r="E76" i="3"/>
  <c r="D76" i="3"/>
  <c r="E115" i="3"/>
  <c r="D115" i="3"/>
  <c r="F115" i="3" s="1"/>
  <c r="E411" i="3"/>
  <c r="D411" i="3"/>
  <c r="E462" i="3"/>
  <c r="D462" i="3"/>
  <c r="F462" i="3" s="1"/>
  <c r="E30" i="3"/>
  <c r="D30" i="3"/>
  <c r="E17" i="3"/>
  <c r="D17" i="3"/>
  <c r="E387" i="3"/>
  <c r="F387" i="3" s="1"/>
  <c r="D387" i="3"/>
  <c r="E441" i="3"/>
  <c r="D441" i="3"/>
  <c r="E409" i="3"/>
  <c r="D409" i="3"/>
  <c r="E401" i="3"/>
  <c r="D401" i="3"/>
  <c r="F401" i="3" s="1"/>
  <c r="E429" i="3"/>
  <c r="D429" i="3"/>
  <c r="E261" i="3"/>
  <c r="D261" i="3"/>
  <c r="F261" i="3" s="1"/>
  <c r="E86" i="3"/>
  <c r="D86" i="3"/>
  <c r="E333" i="3"/>
  <c r="D333" i="3"/>
  <c r="E264" i="3"/>
  <c r="F264" i="3" s="1"/>
  <c r="D264" i="3"/>
  <c r="E346" i="3"/>
  <c r="D346" i="3"/>
  <c r="E398" i="3"/>
  <c r="D398" i="3"/>
  <c r="E487" i="3"/>
  <c r="F487" i="3" s="1"/>
  <c r="D487" i="3"/>
  <c r="E74" i="3"/>
  <c r="D74" i="3"/>
  <c r="E485" i="3"/>
  <c r="D485" i="3"/>
  <c r="E245" i="3"/>
  <c r="D245" i="3"/>
  <c r="F245" i="3" s="1"/>
  <c r="E289" i="3"/>
  <c r="F289" i="3" s="1"/>
  <c r="D289" i="3"/>
  <c r="E495" i="3"/>
  <c r="D495" i="3"/>
  <c r="E213" i="3"/>
  <c r="D213" i="3"/>
  <c r="E71" i="3"/>
  <c r="D71" i="3"/>
  <c r="E313" i="3"/>
  <c r="D313" i="3"/>
  <c r="E474" i="3"/>
  <c r="D474" i="3"/>
  <c r="E3" i="3"/>
  <c r="D3" i="3"/>
  <c r="E483" i="3"/>
  <c r="D483" i="3"/>
  <c r="F483" i="3" s="1"/>
  <c r="E457" i="3"/>
  <c r="D457" i="3"/>
  <c r="E393" i="3"/>
  <c r="D393" i="3"/>
  <c r="E226" i="3"/>
  <c r="D226" i="3"/>
  <c r="E72" i="3"/>
  <c r="D72" i="3"/>
  <c r="F253" i="3"/>
  <c r="E253" i="3"/>
  <c r="D253" i="3"/>
  <c r="E371" i="3"/>
  <c r="D371" i="3"/>
  <c r="E402" i="3"/>
  <c r="D402" i="3"/>
  <c r="E396" i="3"/>
  <c r="D396" i="3"/>
  <c r="F396" i="3" s="1"/>
  <c r="E349" i="3"/>
  <c r="F349" i="3" s="1"/>
  <c r="D349" i="3"/>
  <c r="E493" i="3"/>
  <c r="D493" i="3"/>
  <c r="E143" i="3"/>
  <c r="D143" i="3"/>
  <c r="E413" i="3"/>
  <c r="D413" i="3"/>
  <c r="E348" i="3"/>
  <c r="D348" i="3"/>
  <c r="E490" i="3"/>
  <c r="D490" i="3"/>
  <c r="E247" i="3"/>
  <c r="D247" i="3"/>
  <c r="E386" i="3"/>
  <c r="D386" i="3"/>
  <c r="F386" i="3" s="1"/>
  <c r="E363" i="3"/>
  <c r="D363" i="3"/>
  <c r="E331" i="3"/>
  <c r="D331" i="3"/>
  <c r="E200" i="3"/>
  <c r="D200" i="3"/>
  <c r="E350" i="3"/>
  <c r="D350" i="3"/>
  <c r="E375" i="3"/>
  <c r="D375" i="3"/>
  <c r="F375" i="3" s="1"/>
  <c r="E78" i="3"/>
  <c r="D78" i="3"/>
  <c r="E27" i="3"/>
  <c r="D27" i="3"/>
  <c r="F27" i="3" s="1"/>
  <c r="E194" i="3"/>
  <c r="D194" i="3"/>
  <c r="E246" i="3"/>
  <c r="D246" i="3"/>
  <c r="E367" i="3"/>
  <c r="F367" i="3" s="1"/>
  <c r="D367" i="3"/>
  <c r="E451" i="3"/>
  <c r="D451" i="3"/>
  <c r="E384" i="3"/>
  <c r="D384" i="3"/>
  <c r="E337" i="3"/>
  <c r="D337" i="3"/>
  <c r="F337" i="3" s="1"/>
  <c r="E220" i="3"/>
  <c r="D220" i="3"/>
  <c r="E127" i="3"/>
  <c r="D127" i="3"/>
  <c r="F127" i="3" s="1"/>
  <c r="E368" i="3"/>
  <c r="D368" i="3"/>
  <c r="E96" i="3"/>
  <c r="D96" i="3"/>
  <c r="F96" i="3" s="1"/>
  <c r="E192" i="3"/>
  <c r="F192" i="3" s="1"/>
  <c r="D192" i="3"/>
  <c r="E188" i="3"/>
  <c r="D188" i="3"/>
  <c r="E378" i="3"/>
  <c r="D378" i="3"/>
  <c r="E365" i="3"/>
  <c r="D365" i="3"/>
  <c r="F365" i="3" s="1"/>
  <c r="E461" i="3"/>
  <c r="D461" i="3"/>
  <c r="E410" i="3"/>
  <c r="D410" i="3"/>
  <c r="F410" i="3" s="1"/>
  <c r="E392" i="3"/>
  <c r="D392" i="3"/>
  <c r="E369" i="3"/>
  <c r="D369" i="3"/>
  <c r="E382" i="3"/>
  <c r="F382" i="3" s="1"/>
  <c r="D382" i="3"/>
  <c r="E364" i="3"/>
  <c r="D364" i="3"/>
  <c r="E193" i="3"/>
  <c r="D193" i="3"/>
  <c r="E356" i="3"/>
  <c r="D356" i="3"/>
  <c r="F356" i="3" s="1"/>
  <c r="E15" i="3"/>
  <c r="D15" i="3"/>
  <c r="E14" i="3"/>
  <c r="D14" i="3"/>
  <c r="F14" i="3" s="1"/>
  <c r="E366" i="3"/>
  <c r="D366" i="3"/>
  <c r="E112" i="3"/>
  <c r="D112" i="3"/>
  <c r="E314" i="3"/>
  <c r="F314" i="3" s="1"/>
  <c r="D314" i="3"/>
  <c r="E494" i="3"/>
  <c r="D494" i="3"/>
  <c r="E374" i="3"/>
  <c r="D374" i="3"/>
  <c r="E239" i="3"/>
  <c r="F239" i="3" s="1"/>
  <c r="D239" i="3"/>
  <c r="E442" i="3"/>
  <c r="D442" i="3"/>
  <c r="E443" i="3"/>
  <c r="D443" i="3"/>
  <c r="E146" i="3"/>
  <c r="D146" i="3"/>
  <c r="F146" i="3" s="1"/>
  <c r="E117" i="3"/>
  <c r="F117" i="3" s="1"/>
  <c r="D117" i="3"/>
  <c r="E110" i="3"/>
  <c r="D110" i="3"/>
  <c r="E405" i="3"/>
  <c r="D405" i="3"/>
  <c r="E116" i="3"/>
  <c r="D116" i="3"/>
  <c r="E195" i="3"/>
  <c r="D195" i="3"/>
  <c r="E334" i="3"/>
  <c r="D334" i="3"/>
  <c r="E66" i="3"/>
  <c r="D66" i="3"/>
  <c r="E93" i="3"/>
  <c r="D93" i="3"/>
  <c r="F93" i="3" s="1"/>
  <c r="E353" i="3"/>
  <c r="D353" i="3"/>
  <c r="E360" i="3"/>
  <c r="D360" i="3"/>
  <c r="E114" i="3"/>
  <c r="D114" i="3"/>
  <c r="E285" i="3"/>
  <c r="D285" i="3"/>
  <c r="F307" i="3"/>
  <c r="E307" i="3"/>
  <c r="D307" i="3"/>
  <c r="E191" i="3"/>
  <c r="D191" i="3"/>
  <c r="E221" i="3"/>
  <c r="D221" i="3"/>
  <c r="E293" i="3"/>
  <c r="D293" i="3"/>
  <c r="F293" i="3" s="1"/>
  <c r="E287" i="3"/>
  <c r="F287" i="3" s="1"/>
  <c r="D287" i="3"/>
  <c r="E257" i="3"/>
  <c r="D257" i="3"/>
  <c r="E158" i="3"/>
  <c r="D158" i="3"/>
  <c r="E259" i="3"/>
  <c r="D259" i="3"/>
  <c r="E394" i="3"/>
  <c r="D394" i="3"/>
  <c r="E152" i="3"/>
  <c r="D152" i="3"/>
  <c r="E440" i="3"/>
  <c r="D440" i="3"/>
  <c r="E435" i="3"/>
  <c r="D435" i="3"/>
  <c r="F435" i="3" s="1"/>
  <c r="E447" i="3"/>
  <c r="D447" i="3"/>
  <c r="E472" i="3"/>
  <c r="D472" i="3"/>
  <c r="E138" i="3"/>
  <c r="D138" i="3"/>
  <c r="E317" i="3"/>
  <c r="D317" i="3"/>
  <c r="E240" i="3"/>
  <c r="D240" i="3"/>
  <c r="F240" i="3" s="1"/>
  <c r="E486" i="3"/>
  <c r="D486" i="3"/>
  <c r="E161" i="3"/>
  <c r="D161" i="3"/>
  <c r="F161" i="3" s="1"/>
  <c r="E390" i="3"/>
  <c r="D390" i="3"/>
  <c r="E69" i="3"/>
  <c r="D69" i="3"/>
  <c r="E475" i="3"/>
  <c r="F475" i="3" s="1"/>
  <c r="D475" i="3"/>
  <c r="E9" i="3"/>
  <c r="D9" i="3"/>
  <c r="E446" i="3"/>
  <c r="D446" i="3"/>
  <c r="E160" i="3"/>
  <c r="D160" i="3"/>
  <c r="F160" i="3" s="1"/>
  <c r="E151" i="3"/>
  <c r="D151" i="3"/>
  <c r="E403" i="3"/>
  <c r="D403" i="3"/>
  <c r="F403" i="3" s="1"/>
  <c r="E232" i="3"/>
  <c r="D232" i="3"/>
  <c r="E302" i="3"/>
  <c r="D302" i="3"/>
  <c r="F302" i="3" s="1"/>
  <c r="E456" i="3"/>
  <c r="F456" i="3" s="1"/>
  <c r="D456" i="3"/>
  <c r="E156" i="3"/>
  <c r="D156" i="3"/>
  <c r="E132" i="3"/>
  <c r="D132" i="3"/>
  <c r="E206" i="3"/>
  <c r="D206" i="3"/>
  <c r="F206" i="3" s="1"/>
  <c r="E105" i="3"/>
  <c r="D105" i="3"/>
  <c r="E432" i="3"/>
  <c r="D432" i="3"/>
  <c r="F432" i="3" s="1"/>
  <c r="E489" i="3"/>
  <c r="D489" i="3"/>
  <c r="E83" i="3"/>
  <c r="D83" i="3"/>
  <c r="E376" i="3"/>
  <c r="F376" i="3" s="1"/>
  <c r="D376" i="3"/>
  <c r="E469" i="3"/>
  <c r="D469" i="3"/>
  <c r="E118" i="3"/>
  <c r="D118" i="3"/>
  <c r="E237" i="3"/>
  <c r="D237" i="3"/>
  <c r="F237" i="3" s="1"/>
  <c r="E260" i="3"/>
  <c r="D260" i="3"/>
  <c r="E48" i="3"/>
  <c r="D48" i="3"/>
  <c r="F48" i="3" s="1"/>
  <c r="E8" i="3"/>
  <c r="D8" i="3"/>
  <c r="E355" i="3"/>
  <c r="D355" i="3"/>
  <c r="E300" i="3"/>
  <c r="F300" i="3" s="1"/>
  <c r="D300" i="3"/>
  <c r="E178" i="3"/>
  <c r="D178" i="3"/>
  <c r="E322" i="3"/>
  <c r="D322" i="3"/>
  <c r="E164" i="3"/>
  <c r="F164" i="3" s="1"/>
  <c r="D164" i="3"/>
  <c r="E63" i="3"/>
  <c r="D63" i="3"/>
  <c r="E163" i="3"/>
  <c r="D163" i="3"/>
  <c r="E172" i="3"/>
  <c r="D172" i="3"/>
  <c r="F172" i="3" s="1"/>
  <c r="E276" i="3"/>
  <c r="F276" i="3" s="1"/>
  <c r="D276" i="3"/>
  <c r="E320" i="3"/>
  <c r="D320" i="3"/>
  <c r="E328" i="3"/>
  <c r="D328" i="3"/>
  <c r="E470" i="3"/>
  <c r="D470" i="3"/>
  <c r="E199" i="3"/>
  <c r="D199" i="3"/>
  <c r="E41" i="3"/>
  <c r="D41" i="3"/>
  <c r="E277" i="3"/>
  <c r="D277" i="3"/>
  <c r="E298" i="3"/>
  <c r="D298" i="3"/>
  <c r="F298" i="3" s="1"/>
  <c r="E361" i="3"/>
  <c r="D361" i="3"/>
  <c r="E488" i="3"/>
  <c r="D488" i="3"/>
  <c r="E77" i="3"/>
  <c r="D77" i="3"/>
  <c r="E33" i="3"/>
  <c r="D33" i="3"/>
  <c r="F330" i="3"/>
  <c r="E330" i="3"/>
  <c r="D330" i="3"/>
  <c r="E297" i="3"/>
  <c r="D297" i="3"/>
  <c r="E144" i="3"/>
  <c r="D144" i="3"/>
  <c r="E68" i="3"/>
  <c r="D68" i="3"/>
  <c r="F68" i="3" s="1"/>
  <c r="E32" i="3"/>
  <c r="D32" i="3"/>
  <c r="E98" i="3"/>
  <c r="D98" i="3"/>
  <c r="E21" i="3"/>
  <c r="D21" i="3"/>
  <c r="E476" i="3"/>
  <c r="D476" i="3"/>
  <c r="E49" i="3"/>
  <c r="D49" i="3"/>
  <c r="F49" i="3" s="1"/>
  <c r="E467" i="3"/>
  <c r="D467" i="3"/>
  <c r="E312" i="3"/>
  <c r="D312" i="3"/>
  <c r="F312" i="3" s="1"/>
  <c r="E243" i="3"/>
  <c r="D243" i="3"/>
  <c r="F243" i="3" s="1"/>
  <c r="E153" i="3"/>
  <c r="D153" i="3"/>
  <c r="F153" i="3" s="1"/>
  <c r="E81" i="3"/>
  <c r="D81" i="3"/>
  <c r="E397" i="3"/>
  <c r="D397" i="3"/>
  <c r="E157" i="3"/>
  <c r="D157" i="3"/>
  <c r="E450" i="3"/>
  <c r="D450" i="3"/>
  <c r="F450" i="3" s="1"/>
  <c r="E484" i="3"/>
  <c r="D484" i="3"/>
  <c r="E420" i="3"/>
  <c r="D420" i="3"/>
  <c r="F420" i="3" s="1"/>
  <c r="E310" i="3"/>
  <c r="D310" i="3"/>
  <c r="E427" i="3"/>
  <c r="D427" i="3"/>
  <c r="F427" i="3" s="1"/>
  <c r="E50" i="3"/>
  <c r="F50" i="3" s="1"/>
  <c r="D50" i="3"/>
  <c r="E268" i="3"/>
  <c r="D268" i="3"/>
  <c r="E258" i="3"/>
  <c r="D258" i="3"/>
  <c r="E449" i="3"/>
  <c r="D449" i="3"/>
  <c r="F449" i="3" s="1"/>
  <c r="E65" i="3"/>
  <c r="D65" i="3"/>
  <c r="E134" i="3"/>
  <c r="D134" i="3"/>
  <c r="F134" i="3" s="1"/>
  <c r="E422" i="3"/>
  <c r="D422" i="3"/>
  <c r="E280" i="3"/>
  <c r="D280" i="3"/>
  <c r="F280" i="3" s="1"/>
  <c r="E62" i="3"/>
  <c r="F62" i="3" s="1"/>
  <c r="D62" i="3"/>
  <c r="E231" i="3"/>
  <c r="D231" i="3"/>
  <c r="E126" i="3"/>
  <c r="D126" i="3"/>
  <c r="E4" i="3"/>
  <c r="D4" i="3"/>
  <c r="F4" i="3" s="1"/>
  <c r="E370" i="3"/>
  <c r="D370" i="3"/>
  <c r="E37" i="3"/>
  <c r="D37" i="3"/>
  <c r="F37" i="3" s="1"/>
  <c r="E189" i="3"/>
  <c r="D189" i="3"/>
  <c r="F189" i="3" s="1"/>
  <c r="E113" i="3"/>
  <c r="D113" i="3"/>
  <c r="F113" i="3" s="1"/>
  <c r="E204" i="3"/>
  <c r="D204" i="3"/>
  <c r="E419" i="3"/>
  <c r="D419" i="3"/>
  <c r="E362" i="3"/>
  <c r="D362" i="3"/>
  <c r="E38" i="3"/>
  <c r="D38" i="3"/>
  <c r="F38" i="3" s="1"/>
  <c r="E414" i="3"/>
  <c r="D414" i="3"/>
  <c r="E309" i="3"/>
  <c r="D309" i="3"/>
  <c r="F309" i="3" s="1"/>
  <c r="E43" i="3"/>
  <c r="D43" i="3"/>
  <c r="F43" i="3" s="1"/>
  <c r="E407" i="3"/>
  <c r="D407" i="3"/>
  <c r="E248" i="3"/>
  <c r="D248" i="3"/>
  <c r="E416" i="3"/>
  <c r="D416" i="3"/>
  <c r="E473" i="3"/>
  <c r="D473" i="3"/>
  <c r="E197" i="3"/>
  <c r="F197" i="3" s="1"/>
  <c r="D197" i="3"/>
  <c r="E162" i="3"/>
  <c r="D162" i="3"/>
  <c r="F162" i="3" s="1"/>
  <c r="E166" i="3"/>
  <c r="D166" i="3"/>
  <c r="E377" i="3"/>
  <c r="D377" i="3"/>
  <c r="F377" i="3" s="1"/>
  <c r="E90" i="3"/>
  <c r="D90" i="3"/>
  <c r="E295" i="3"/>
  <c r="D295" i="3"/>
  <c r="E201" i="3"/>
  <c r="D201" i="3"/>
  <c r="E255" i="3"/>
  <c r="D255" i="3"/>
  <c r="E20" i="3"/>
  <c r="D20" i="3"/>
  <c r="E25" i="3"/>
  <c r="D25" i="3"/>
  <c r="F25" i="3" s="1"/>
  <c r="E344" i="3"/>
  <c r="D344" i="3"/>
  <c r="E345" i="3"/>
  <c r="D345" i="3"/>
  <c r="F345" i="3" s="1"/>
  <c r="E273" i="3"/>
  <c r="D273" i="3"/>
  <c r="E31" i="3"/>
  <c r="D31" i="3"/>
  <c r="E262" i="3"/>
  <c r="D262" i="3"/>
  <c r="E101" i="3"/>
  <c r="D101" i="3"/>
  <c r="F480" i="3"/>
  <c r="E480" i="3"/>
  <c r="D480" i="3"/>
  <c r="E235" i="3"/>
  <c r="D235" i="3"/>
  <c r="F235" i="3" s="1"/>
  <c r="E228" i="3"/>
  <c r="D228" i="3"/>
  <c r="F228" i="3" s="1"/>
  <c r="E326" i="3"/>
  <c r="D326" i="3"/>
  <c r="F326" i="3" s="1"/>
  <c r="E464" i="3"/>
  <c r="D464" i="3"/>
  <c r="F464" i="3" s="1"/>
  <c r="E241" i="3"/>
  <c r="D241" i="3"/>
  <c r="E424" i="3"/>
  <c r="D424" i="3"/>
  <c r="E104" i="3"/>
  <c r="D104" i="3"/>
  <c r="E70" i="3"/>
  <c r="D70" i="3"/>
  <c r="F70" i="3" s="1"/>
  <c r="E211" i="3"/>
  <c r="D211" i="3"/>
  <c r="F211" i="3" s="1"/>
  <c r="E210" i="3"/>
  <c r="D210" i="3"/>
  <c r="F210" i="3" s="1"/>
  <c r="E329" i="3"/>
  <c r="D329" i="3"/>
  <c r="F329" i="3" s="1"/>
  <c r="E223" i="3"/>
  <c r="D223" i="3"/>
  <c r="F223" i="3" s="1"/>
  <c r="E249" i="3"/>
  <c r="D249" i="3"/>
  <c r="E433" i="3"/>
  <c r="D433" i="3"/>
  <c r="E11" i="3"/>
  <c r="D11" i="3"/>
  <c r="E406" i="3"/>
  <c r="D406" i="3"/>
  <c r="F406" i="3" s="1"/>
  <c r="E284" i="3"/>
  <c r="D284" i="3"/>
  <c r="E283" i="3"/>
  <c r="D283" i="3"/>
  <c r="F283" i="3" s="1"/>
  <c r="E225" i="3"/>
  <c r="D225" i="3"/>
  <c r="E29" i="3"/>
  <c r="D29" i="3"/>
  <c r="F29" i="3" s="1"/>
  <c r="E301" i="3"/>
  <c r="D301" i="3"/>
  <c r="E381" i="3"/>
  <c r="D381" i="3"/>
  <c r="E59" i="3"/>
  <c r="D59" i="3"/>
  <c r="E385" i="3"/>
  <c r="D385" i="3"/>
  <c r="F385" i="3" s="1"/>
  <c r="E22" i="3"/>
  <c r="D22" i="3"/>
  <c r="E492" i="3"/>
  <c r="D492" i="3"/>
  <c r="F492" i="3" s="1"/>
  <c r="E325" i="3"/>
  <c r="D325" i="3"/>
  <c r="E282" i="3"/>
  <c r="D282" i="3"/>
  <c r="F282" i="3" s="1"/>
  <c r="E305" i="3"/>
  <c r="D305" i="3"/>
  <c r="E135" i="3"/>
  <c r="D135" i="3"/>
  <c r="E436" i="3"/>
  <c r="D436" i="3"/>
  <c r="E351" i="3"/>
  <c r="D351" i="3"/>
  <c r="F351" i="3" s="1"/>
  <c r="E97" i="3"/>
  <c r="D97" i="3"/>
  <c r="F97" i="3" s="1"/>
  <c r="E339" i="3"/>
  <c r="D339" i="3"/>
  <c r="F339" i="3" s="1"/>
  <c r="E479" i="3"/>
  <c r="D479" i="3"/>
  <c r="F479" i="3" s="1"/>
  <c r="E335" i="3"/>
  <c r="D335" i="3"/>
  <c r="E319" i="3"/>
  <c r="D319" i="3"/>
  <c r="E131" i="3"/>
  <c r="D131" i="3"/>
  <c r="E238" i="3"/>
  <c r="D238" i="3"/>
  <c r="E216" i="3"/>
  <c r="F216" i="3" s="1"/>
  <c r="D216" i="3"/>
  <c r="E24" i="3"/>
  <c r="D24" i="3"/>
  <c r="F24" i="3" s="1"/>
  <c r="E395" i="3"/>
  <c r="D395" i="3"/>
  <c r="E133" i="3"/>
  <c r="D133" i="3"/>
  <c r="F133" i="3" s="1"/>
  <c r="E272" i="3"/>
  <c r="D272" i="3"/>
  <c r="E208" i="3"/>
  <c r="D208" i="3"/>
  <c r="E88" i="3"/>
  <c r="D88" i="3"/>
  <c r="E73" i="3"/>
  <c r="D73" i="3"/>
  <c r="E149" i="3"/>
  <c r="D149" i="3"/>
  <c r="E266" i="3"/>
  <c r="D266" i="3"/>
  <c r="F266" i="3" s="1"/>
  <c r="E269" i="3"/>
  <c r="D269" i="3"/>
  <c r="E34" i="3"/>
  <c r="D34" i="3"/>
  <c r="F34" i="3" s="1"/>
  <c r="E408" i="3"/>
  <c r="D408" i="3"/>
  <c r="E58" i="3"/>
  <c r="D58" i="3"/>
  <c r="E67" i="3"/>
  <c r="D67" i="3"/>
  <c r="E278" i="3"/>
  <c r="D278" i="3"/>
  <c r="E236" i="3"/>
  <c r="D236" i="3"/>
  <c r="E303" i="3"/>
  <c r="D303" i="3"/>
  <c r="F303" i="3" s="1"/>
  <c r="E230" i="3"/>
  <c r="D230" i="3"/>
  <c r="E87" i="3"/>
  <c r="D87" i="3"/>
  <c r="F87" i="3" s="1"/>
  <c r="E173" i="3"/>
  <c r="D173" i="3"/>
  <c r="E52" i="3"/>
  <c r="D52" i="3"/>
  <c r="F52" i="3" s="1"/>
  <c r="E379" i="3"/>
  <c r="F379" i="3" s="1"/>
  <c r="D379" i="3"/>
  <c r="E299" i="3"/>
  <c r="D299" i="3"/>
  <c r="E391" i="3"/>
  <c r="D391" i="3"/>
  <c r="E389" i="3"/>
  <c r="D389" i="3"/>
  <c r="F389" i="3" s="1"/>
  <c r="E388" i="3"/>
  <c r="D388" i="3"/>
  <c r="E203" i="3"/>
  <c r="D203" i="3"/>
  <c r="F203" i="3" s="1"/>
  <c r="E125" i="3"/>
  <c r="D125" i="3"/>
  <c r="E175" i="3"/>
  <c r="D175" i="3"/>
  <c r="E250" i="3"/>
  <c r="F250" i="3" s="1"/>
  <c r="D250" i="3"/>
  <c r="E311" i="3"/>
  <c r="D311" i="3"/>
  <c r="E304" i="3"/>
  <c r="D304" i="3"/>
  <c r="E380" i="3"/>
  <c r="D380" i="3"/>
  <c r="F380" i="3" s="1"/>
  <c r="E352" i="3"/>
  <c r="D352" i="3"/>
  <c r="E478" i="3"/>
  <c r="D478" i="3"/>
  <c r="F478" i="3" s="1"/>
  <c r="E477" i="3"/>
  <c r="D477" i="3"/>
  <c r="E177" i="3"/>
  <c r="D177" i="3"/>
  <c r="E342" i="3"/>
  <c r="F342" i="3" s="1"/>
  <c r="D342" i="3"/>
  <c r="E426" i="3"/>
  <c r="D426" i="3"/>
  <c r="E154" i="3"/>
  <c r="D154" i="3"/>
  <c r="E196" i="3"/>
  <c r="D196" i="3"/>
  <c r="F196" i="3" s="1"/>
  <c r="E99" i="3"/>
  <c r="D99" i="3"/>
  <c r="E229" i="3"/>
  <c r="D229" i="3"/>
  <c r="E198" i="3"/>
  <c r="D198" i="3"/>
  <c r="F198" i="3" s="1"/>
  <c r="E491" i="3"/>
  <c r="F491" i="3" s="1"/>
  <c r="D491" i="3"/>
  <c r="E155" i="3"/>
  <c r="D155" i="3"/>
  <c r="E165" i="3"/>
  <c r="D165" i="3"/>
  <c r="E404" i="3"/>
  <c r="D404" i="3"/>
  <c r="E205" i="3"/>
  <c r="D205" i="3"/>
  <c r="E425" i="3"/>
  <c r="D425" i="3"/>
  <c r="E437" i="3"/>
  <c r="D437" i="3"/>
  <c r="E372" i="3"/>
  <c r="D372" i="3"/>
  <c r="E219" i="3"/>
  <c r="D219" i="3"/>
  <c r="E100" i="3"/>
  <c r="D100" i="3"/>
  <c r="E481" i="3"/>
  <c r="D481" i="3"/>
  <c r="E400" i="3"/>
  <c r="D400" i="3"/>
  <c r="F400" i="3" s="1"/>
  <c r="F292" i="3"/>
  <c r="E292" i="3"/>
  <c r="D292" i="3"/>
  <c r="E141" i="3"/>
  <c r="D141" i="3"/>
  <c r="E324" i="3"/>
  <c r="D324" i="3"/>
  <c r="E140" i="3"/>
  <c r="D140" i="3"/>
  <c r="F140" i="3" s="1"/>
  <c r="E340" i="3"/>
  <c r="D340" i="3"/>
  <c r="F340" i="3" s="1"/>
  <c r="E358" i="3"/>
  <c r="F358" i="3" s="1"/>
  <c r="D358" i="3"/>
  <c r="E453" i="3"/>
  <c r="D453" i="3"/>
  <c r="F453" i="3" s="1"/>
  <c r="E174" i="3"/>
  <c r="D174" i="3"/>
  <c r="E147" i="3"/>
  <c r="D147" i="3"/>
  <c r="F147" i="3" s="1"/>
  <c r="E415" i="3"/>
  <c r="F415" i="3" s="1"/>
  <c r="D415" i="3"/>
  <c r="E53" i="3"/>
  <c r="D53" i="3"/>
  <c r="F53" i="3" s="1"/>
  <c r="E254" i="3"/>
  <c r="D254" i="3"/>
  <c r="E202" i="3"/>
  <c r="D202" i="3"/>
  <c r="F202" i="3" s="1"/>
  <c r="E418" i="3"/>
  <c r="D418" i="3"/>
  <c r="E412" i="3"/>
  <c r="D412" i="3"/>
  <c r="E373" i="3"/>
  <c r="D373" i="3"/>
  <c r="E256" i="3"/>
  <c r="D256" i="3"/>
  <c r="F256" i="3" s="1"/>
  <c r="E159" i="3"/>
  <c r="D159" i="3"/>
  <c r="E171" i="3"/>
  <c r="D171" i="3"/>
  <c r="E136" i="3"/>
  <c r="D136" i="3"/>
  <c r="E137" i="3"/>
  <c r="F137" i="3" s="1"/>
  <c r="D137" i="3"/>
  <c r="E36" i="3"/>
  <c r="D36" i="3"/>
  <c r="E383" i="3"/>
  <c r="D383" i="3"/>
  <c r="E431" i="3"/>
  <c r="D431" i="3"/>
  <c r="E265" i="3"/>
  <c r="D265" i="3"/>
  <c r="E286" i="3"/>
  <c r="D286" i="3"/>
  <c r="E190" i="3"/>
  <c r="D190" i="3"/>
  <c r="E64" i="3"/>
  <c r="D64" i="3"/>
  <c r="E51" i="3"/>
  <c r="D51" i="3"/>
  <c r="E123" i="3"/>
  <c r="D123" i="3"/>
  <c r="E271" i="3"/>
  <c r="D271" i="3"/>
  <c r="E267" i="3"/>
  <c r="D267" i="3"/>
  <c r="F267" i="3" s="1"/>
  <c r="F46" i="3"/>
  <c r="E46" i="3"/>
  <c r="D46" i="3"/>
  <c r="E56" i="3"/>
  <c r="D56" i="3"/>
  <c r="E217" i="3"/>
  <c r="D217" i="3"/>
  <c r="E75" i="3"/>
  <c r="D75" i="3"/>
  <c r="F75" i="3" s="1"/>
  <c r="E60" i="3"/>
  <c r="D60" i="3"/>
  <c r="F60" i="3" s="1"/>
  <c r="E182" i="3"/>
  <c r="F182" i="3" s="1"/>
  <c r="D182" i="3"/>
  <c r="E332" i="3"/>
  <c r="D332" i="3"/>
  <c r="F332" i="3" s="1"/>
  <c r="E315" i="3"/>
  <c r="D315" i="3"/>
  <c r="E180" i="3"/>
  <c r="D180" i="3"/>
  <c r="F180" i="3" s="1"/>
  <c r="E80" i="3"/>
  <c r="F80" i="3" s="1"/>
  <c r="D80" i="3"/>
  <c r="E455" i="3"/>
  <c r="D455" i="3"/>
  <c r="F455" i="3" s="1"/>
  <c r="E458" i="3"/>
  <c r="D458" i="3"/>
  <c r="E439" i="3"/>
  <c r="D439" i="3"/>
  <c r="F439" i="3" s="1"/>
  <c r="E19" i="3"/>
  <c r="D19" i="3"/>
  <c r="E102" i="3"/>
  <c r="D102" i="3"/>
  <c r="E438" i="3"/>
  <c r="D438" i="3"/>
  <c r="E106" i="3"/>
  <c r="D106" i="3"/>
  <c r="F106" i="3" s="1"/>
  <c r="E12" i="3"/>
  <c r="D12" i="3"/>
  <c r="E47" i="3"/>
  <c r="D47" i="3"/>
  <c r="E5" i="3"/>
  <c r="D5" i="3"/>
  <c r="E95" i="3"/>
  <c r="F95" i="3" s="1"/>
  <c r="D95" i="3"/>
  <c r="E89" i="3"/>
  <c r="D89" i="3"/>
  <c r="E16" i="3"/>
  <c r="D16" i="3"/>
  <c r="E321" i="3"/>
  <c r="D321" i="3"/>
  <c r="E288" i="3"/>
  <c r="D288" i="3"/>
  <c r="E465" i="3"/>
  <c r="D465" i="3"/>
  <c r="E327" i="3"/>
  <c r="D327" i="3"/>
  <c r="E251" i="3"/>
  <c r="D251" i="3"/>
  <c r="E296" i="3"/>
  <c r="D296" i="3"/>
  <c r="E40" i="3"/>
  <c r="D40" i="3"/>
  <c r="E179" i="3"/>
  <c r="D179" i="3"/>
  <c r="E460" i="3"/>
  <c r="D460" i="3"/>
  <c r="F460" i="3" s="1"/>
  <c r="F444" i="3"/>
  <c r="E444" i="3"/>
  <c r="D444" i="3"/>
  <c r="E139" i="3"/>
  <c r="D139" i="3"/>
  <c r="E23" i="3"/>
  <c r="D23" i="3"/>
  <c r="E10" i="3"/>
  <c r="D10" i="3"/>
  <c r="F10" i="3" s="1"/>
  <c r="E291" i="3"/>
  <c r="D291" i="3"/>
  <c r="F291" i="3" s="1"/>
  <c r="E445" i="3"/>
  <c r="F445" i="3" s="1"/>
  <c r="D445" i="3"/>
  <c r="E187" i="3"/>
  <c r="D187" i="3"/>
  <c r="F187" i="3" s="1"/>
  <c r="E124" i="3"/>
  <c r="D124" i="3"/>
  <c r="E318" i="3"/>
  <c r="D318" i="3"/>
  <c r="F318" i="3" s="1"/>
  <c r="E103" i="3"/>
  <c r="F103" i="3" s="1"/>
  <c r="D103" i="3"/>
  <c r="E421" i="3"/>
  <c r="D421" i="3"/>
  <c r="F421" i="3" s="1"/>
  <c r="E354" i="3"/>
  <c r="D354" i="3"/>
  <c r="E55" i="3"/>
  <c r="D55" i="3"/>
  <c r="F55" i="3" s="1"/>
  <c r="E82" i="3"/>
  <c r="D82" i="3"/>
  <c r="E79" i="3"/>
  <c r="D79" i="3"/>
  <c r="E234" i="3"/>
  <c r="D234" i="3"/>
  <c r="E107" i="3"/>
  <c r="D107" i="3"/>
  <c r="F107" i="3" s="1"/>
  <c r="E459" i="3"/>
  <c r="D459" i="3"/>
  <c r="E150" i="3"/>
  <c r="D150" i="3"/>
  <c r="E294" i="3"/>
  <c r="D294" i="3"/>
  <c r="E184" i="3"/>
  <c r="F184" i="3" s="1"/>
  <c r="D184" i="3"/>
  <c r="E482" i="3"/>
  <c r="D482" i="3"/>
  <c r="E308" i="3"/>
  <c r="D308" i="3"/>
  <c r="E263" i="3"/>
  <c r="D263" i="3"/>
  <c r="E357" i="3"/>
  <c r="D357" i="3"/>
  <c r="E209" i="3"/>
  <c r="D209" i="3"/>
  <c r="E6" i="3"/>
  <c r="D6" i="3"/>
  <c r="E169" i="3"/>
  <c r="D169" i="3"/>
  <c r="E181" i="3"/>
  <c r="D181" i="3"/>
  <c r="E186" i="3"/>
  <c r="D186" i="3"/>
  <c r="E130" i="3"/>
  <c r="D130" i="3"/>
  <c r="E85" i="3"/>
  <c r="D85" i="3"/>
  <c r="F85" i="3" s="1"/>
  <c r="F111" i="3"/>
  <c r="E111" i="3"/>
  <c r="D111" i="3"/>
  <c r="E252" i="3"/>
  <c r="D252" i="3"/>
  <c r="E148" i="3"/>
  <c r="D148" i="3"/>
  <c r="E108" i="3"/>
  <c r="D108" i="3"/>
  <c r="F108" i="3" s="1"/>
  <c r="E128" i="3"/>
  <c r="D128" i="3"/>
  <c r="F128" i="3" s="1"/>
  <c r="E448" i="3"/>
  <c r="F448" i="3" s="1"/>
  <c r="D448" i="3"/>
  <c r="E7" i="3"/>
  <c r="D7" i="3"/>
  <c r="F7" i="3" s="1"/>
  <c r="E120" i="3"/>
  <c r="D120" i="3"/>
  <c r="E54" i="3"/>
  <c r="D54" i="3"/>
  <c r="F54" i="3" s="1"/>
  <c r="E468" i="3"/>
  <c r="F468" i="3" s="1"/>
  <c r="D468" i="3"/>
  <c r="E224" i="3"/>
  <c r="D224" i="3"/>
  <c r="F224" i="3" s="1"/>
  <c r="E244" i="3"/>
  <c r="D244" i="3"/>
  <c r="E233" i="3"/>
  <c r="D233" i="3"/>
  <c r="F233" i="3" s="1"/>
  <c r="E94" i="3"/>
  <c r="D94" i="3"/>
  <c r="E463" i="3"/>
  <c r="D463" i="3"/>
  <c r="E430" i="3"/>
  <c r="D430" i="3"/>
  <c r="E39" i="3"/>
  <c r="D39" i="3"/>
  <c r="F39" i="3" s="1"/>
  <c r="E129" i="3"/>
  <c r="D129" i="3"/>
  <c r="E92" i="3"/>
  <c r="D92" i="3"/>
  <c r="E207" i="3"/>
  <c r="D207" i="3"/>
  <c r="E214" i="3"/>
  <c r="F214" i="3" s="1"/>
  <c r="D214" i="3"/>
  <c r="E227" i="3"/>
  <c r="D227" i="3"/>
  <c r="E121" i="3"/>
  <c r="D121" i="3"/>
  <c r="E270" i="3"/>
  <c r="D270" i="3"/>
  <c r="AB6" i="1"/>
  <c r="AB5" i="1"/>
  <c r="AB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3" i="1"/>
  <c r="E2" i="1"/>
  <c r="D21" i="1"/>
  <c r="D22" i="1"/>
  <c r="D23" i="1"/>
  <c r="F23" i="1" s="1"/>
  <c r="D24" i="1"/>
  <c r="D25" i="1"/>
  <c r="D26" i="1"/>
  <c r="D27" i="1"/>
  <c r="F27" i="1" s="1"/>
  <c r="D28" i="1"/>
  <c r="D29" i="1"/>
  <c r="D30" i="1"/>
  <c r="D31" i="1"/>
  <c r="F31" i="1" s="1"/>
  <c r="D32" i="1"/>
  <c r="D33" i="1"/>
  <c r="D34" i="1"/>
  <c r="D35" i="1"/>
  <c r="F35" i="1" s="1"/>
  <c r="D36" i="1"/>
  <c r="D37" i="1"/>
  <c r="D38" i="1"/>
  <c r="D39" i="1"/>
  <c r="F39" i="1" s="1"/>
  <c r="D40" i="1"/>
  <c r="D41" i="1"/>
  <c r="D42" i="1"/>
  <c r="D43" i="1"/>
  <c r="F43" i="1" s="1"/>
  <c r="D44" i="1"/>
  <c r="D45" i="1"/>
  <c r="D46" i="1"/>
  <c r="D47" i="1"/>
  <c r="F47" i="1" s="1"/>
  <c r="D48" i="1"/>
  <c r="D49" i="1"/>
  <c r="D50" i="1"/>
  <c r="D51" i="1"/>
  <c r="F51" i="1" s="1"/>
  <c r="D52" i="1"/>
  <c r="D53" i="1"/>
  <c r="D54" i="1"/>
  <c r="D55" i="1"/>
  <c r="F55" i="1" s="1"/>
  <c r="D56" i="1"/>
  <c r="D57" i="1"/>
  <c r="D58" i="1"/>
  <c r="D59" i="1"/>
  <c r="F59" i="1" s="1"/>
  <c r="D60" i="1"/>
  <c r="D61" i="1"/>
  <c r="D62" i="1"/>
  <c r="D63" i="1"/>
  <c r="F63" i="1" s="1"/>
  <c r="D64" i="1"/>
  <c r="D65" i="1"/>
  <c r="D66" i="1"/>
  <c r="D67" i="1"/>
  <c r="F67" i="1" s="1"/>
  <c r="D68" i="1"/>
  <c r="D69" i="1"/>
  <c r="D70" i="1"/>
  <c r="D71" i="1"/>
  <c r="F71" i="1" s="1"/>
  <c r="D72" i="1"/>
  <c r="D73" i="1"/>
  <c r="D74" i="1"/>
  <c r="D75" i="1"/>
  <c r="F75" i="1" s="1"/>
  <c r="D76" i="1"/>
  <c r="D77" i="1"/>
  <c r="D78" i="1"/>
  <c r="D79" i="1"/>
  <c r="F79" i="1" s="1"/>
  <c r="D80" i="1"/>
  <c r="D81" i="1"/>
  <c r="D82" i="1"/>
  <c r="D83" i="1"/>
  <c r="F83" i="1" s="1"/>
  <c r="D84" i="1"/>
  <c r="D85" i="1"/>
  <c r="D86" i="1"/>
  <c r="D87" i="1"/>
  <c r="F87" i="1" s="1"/>
  <c r="D88" i="1"/>
  <c r="D89" i="1"/>
  <c r="D90" i="1"/>
  <c r="D91" i="1"/>
  <c r="F91" i="1" s="1"/>
  <c r="D92" i="1"/>
  <c r="D93" i="1"/>
  <c r="D94" i="1"/>
  <c r="D95" i="1"/>
  <c r="F95" i="1" s="1"/>
  <c r="D96" i="1"/>
  <c r="D97" i="1"/>
  <c r="D98" i="1"/>
  <c r="D99" i="1"/>
  <c r="F99" i="1" s="1"/>
  <c r="D100" i="1"/>
  <c r="D101" i="1"/>
  <c r="D102" i="1"/>
  <c r="D103" i="1"/>
  <c r="F103" i="1" s="1"/>
  <c r="D104" i="1"/>
  <c r="D105" i="1"/>
  <c r="D106" i="1"/>
  <c r="D107" i="1"/>
  <c r="F107" i="1" s="1"/>
  <c r="D108" i="1"/>
  <c r="D109" i="1"/>
  <c r="D110" i="1"/>
  <c r="D111" i="1"/>
  <c r="F111" i="1" s="1"/>
  <c r="D112" i="1"/>
  <c r="D113" i="1"/>
  <c r="D114" i="1"/>
  <c r="D115" i="1"/>
  <c r="F115" i="1" s="1"/>
  <c r="D116" i="1"/>
  <c r="D117" i="1"/>
  <c r="D118" i="1"/>
  <c r="D119" i="1"/>
  <c r="F119" i="1" s="1"/>
  <c r="D120" i="1"/>
  <c r="D121" i="1"/>
  <c r="D122" i="1"/>
  <c r="D123" i="1"/>
  <c r="F123" i="1" s="1"/>
  <c r="D124" i="1"/>
  <c r="D125" i="1"/>
  <c r="D126" i="1"/>
  <c r="D127" i="1"/>
  <c r="F127" i="1" s="1"/>
  <c r="D128" i="1"/>
  <c r="D129" i="1"/>
  <c r="D130" i="1"/>
  <c r="D131" i="1"/>
  <c r="F131" i="1" s="1"/>
  <c r="D132" i="1"/>
  <c r="D133" i="1"/>
  <c r="D134" i="1"/>
  <c r="D135" i="1"/>
  <c r="F135" i="1" s="1"/>
  <c r="D136" i="1"/>
  <c r="D137" i="1"/>
  <c r="D138" i="1"/>
  <c r="D139" i="1"/>
  <c r="F139" i="1" s="1"/>
  <c r="D140" i="1"/>
  <c r="D141" i="1"/>
  <c r="D142" i="1"/>
  <c r="D143" i="1"/>
  <c r="F143" i="1" s="1"/>
  <c r="D144" i="1"/>
  <c r="D145" i="1"/>
  <c r="D146" i="1"/>
  <c r="D147" i="1"/>
  <c r="F147" i="1" s="1"/>
  <c r="D148" i="1"/>
  <c r="D149" i="1"/>
  <c r="D150" i="1"/>
  <c r="D151" i="1"/>
  <c r="F151" i="1" s="1"/>
  <c r="D152" i="1"/>
  <c r="D153" i="1"/>
  <c r="D154" i="1"/>
  <c r="D155" i="1"/>
  <c r="F155" i="1" s="1"/>
  <c r="D156" i="1"/>
  <c r="D157" i="1"/>
  <c r="D158" i="1"/>
  <c r="D159" i="1"/>
  <c r="F159" i="1" s="1"/>
  <c r="D160" i="1"/>
  <c r="D161" i="1"/>
  <c r="D162" i="1"/>
  <c r="D163" i="1"/>
  <c r="F163" i="1" s="1"/>
  <c r="D164" i="1"/>
  <c r="D165" i="1"/>
  <c r="D166" i="1"/>
  <c r="D167" i="1"/>
  <c r="F167" i="1" s="1"/>
  <c r="D168" i="1"/>
  <c r="D169" i="1"/>
  <c r="D170" i="1"/>
  <c r="D171" i="1"/>
  <c r="F171" i="1" s="1"/>
  <c r="D172" i="1"/>
  <c r="D173" i="1"/>
  <c r="D174" i="1"/>
  <c r="D175" i="1"/>
  <c r="F175" i="1" s="1"/>
  <c r="D176" i="1"/>
  <c r="D177" i="1"/>
  <c r="D178" i="1"/>
  <c r="D179" i="1"/>
  <c r="F179" i="1" s="1"/>
  <c r="D180" i="1"/>
  <c r="D181" i="1"/>
  <c r="D182" i="1"/>
  <c r="D183" i="1"/>
  <c r="F183" i="1" s="1"/>
  <c r="D184" i="1"/>
  <c r="D185" i="1"/>
  <c r="D186" i="1"/>
  <c r="D187" i="1"/>
  <c r="F187" i="1" s="1"/>
  <c r="D188" i="1"/>
  <c r="D189" i="1"/>
  <c r="D190" i="1"/>
  <c r="D191" i="1"/>
  <c r="F191" i="1" s="1"/>
  <c r="D192" i="1"/>
  <c r="D193" i="1"/>
  <c r="D194" i="1"/>
  <c r="D195" i="1"/>
  <c r="F195" i="1" s="1"/>
  <c r="D196" i="1"/>
  <c r="D197" i="1"/>
  <c r="D198" i="1"/>
  <c r="D199" i="1"/>
  <c r="F199" i="1" s="1"/>
  <c r="D200" i="1"/>
  <c r="D201" i="1"/>
  <c r="D202" i="1"/>
  <c r="D203" i="1"/>
  <c r="F203" i="1" s="1"/>
  <c r="D204" i="1"/>
  <c r="D205" i="1"/>
  <c r="D206" i="1"/>
  <c r="D207" i="1"/>
  <c r="F207" i="1" s="1"/>
  <c r="D208" i="1"/>
  <c r="D209" i="1"/>
  <c r="D210" i="1"/>
  <c r="D211" i="1"/>
  <c r="F211" i="1" s="1"/>
  <c r="D212" i="1"/>
  <c r="D213" i="1"/>
  <c r="D214" i="1"/>
  <c r="D215" i="1"/>
  <c r="F215" i="1" s="1"/>
  <c r="D216" i="1"/>
  <c r="D217" i="1"/>
  <c r="D218" i="1"/>
  <c r="D219" i="1"/>
  <c r="F219" i="1" s="1"/>
  <c r="D220" i="1"/>
  <c r="D221" i="1"/>
  <c r="D222" i="1"/>
  <c r="D223" i="1"/>
  <c r="F223" i="1" s="1"/>
  <c r="D224" i="1"/>
  <c r="D225" i="1"/>
  <c r="D226" i="1"/>
  <c r="D227" i="1"/>
  <c r="F227" i="1" s="1"/>
  <c r="D228" i="1"/>
  <c r="D229" i="1"/>
  <c r="D230" i="1"/>
  <c r="D231" i="1"/>
  <c r="F231" i="1" s="1"/>
  <c r="D232" i="1"/>
  <c r="D233" i="1"/>
  <c r="D234" i="1"/>
  <c r="D235" i="1"/>
  <c r="F235" i="1" s="1"/>
  <c r="D236" i="1"/>
  <c r="D237" i="1"/>
  <c r="D238" i="1"/>
  <c r="D239" i="1"/>
  <c r="F239" i="1" s="1"/>
  <c r="D240" i="1"/>
  <c r="D241" i="1"/>
  <c r="D242" i="1"/>
  <c r="D243" i="1"/>
  <c r="F243" i="1" s="1"/>
  <c r="D244" i="1"/>
  <c r="D245" i="1"/>
  <c r="D246" i="1"/>
  <c r="D247" i="1"/>
  <c r="F247" i="1" s="1"/>
  <c r="D248" i="1"/>
  <c r="D249" i="1"/>
  <c r="D250" i="1"/>
  <c r="D251" i="1"/>
  <c r="F251" i="1" s="1"/>
  <c r="D252" i="1"/>
  <c r="D253" i="1"/>
  <c r="D254" i="1"/>
  <c r="D255" i="1"/>
  <c r="F255" i="1" s="1"/>
  <c r="D256" i="1"/>
  <c r="D257" i="1"/>
  <c r="D258" i="1"/>
  <c r="D259" i="1"/>
  <c r="F259" i="1" s="1"/>
  <c r="D260" i="1"/>
  <c r="D261" i="1"/>
  <c r="D262" i="1"/>
  <c r="D263" i="1"/>
  <c r="F263" i="1" s="1"/>
  <c r="D264" i="1"/>
  <c r="D265" i="1"/>
  <c r="D266" i="1"/>
  <c r="D267" i="1"/>
  <c r="F267" i="1" s="1"/>
  <c r="D268" i="1"/>
  <c r="D269" i="1"/>
  <c r="D270" i="1"/>
  <c r="D271" i="1"/>
  <c r="F271" i="1" s="1"/>
  <c r="D272" i="1"/>
  <c r="D273" i="1"/>
  <c r="D274" i="1"/>
  <c r="D275" i="1"/>
  <c r="F275" i="1" s="1"/>
  <c r="D276" i="1"/>
  <c r="D277" i="1"/>
  <c r="D278" i="1"/>
  <c r="D279" i="1"/>
  <c r="F279" i="1" s="1"/>
  <c r="D280" i="1"/>
  <c r="D281" i="1"/>
  <c r="D282" i="1"/>
  <c r="D283" i="1"/>
  <c r="F283" i="1" s="1"/>
  <c r="D284" i="1"/>
  <c r="D285" i="1"/>
  <c r="D286" i="1"/>
  <c r="D287" i="1"/>
  <c r="F287" i="1" s="1"/>
  <c r="D288" i="1"/>
  <c r="D289" i="1"/>
  <c r="D290" i="1"/>
  <c r="D291" i="1"/>
  <c r="F291" i="1" s="1"/>
  <c r="D292" i="1"/>
  <c r="D293" i="1"/>
  <c r="D294" i="1"/>
  <c r="D295" i="1"/>
  <c r="F295" i="1" s="1"/>
  <c r="D296" i="1"/>
  <c r="D297" i="1"/>
  <c r="D298" i="1"/>
  <c r="D299" i="1"/>
  <c r="F299" i="1" s="1"/>
  <c r="D300" i="1"/>
  <c r="D301" i="1"/>
  <c r="D302" i="1"/>
  <c r="D303" i="1"/>
  <c r="F303" i="1" s="1"/>
  <c r="D304" i="1"/>
  <c r="D305" i="1"/>
  <c r="D306" i="1"/>
  <c r="D307" i="1"/>
  <c r="F307" i="1" s="1"/>
  <c r="D308" i="1"/>
  <c r="D309" i="1"/>
  <c r="D310" i="1"/>
  <c r="D311" i="1"/>
  <c r="F311" i="1" s="1"/>
  <c r="D312" i="1"/>
  <c r="D313" i="1"/>
  <c r="D314" i="1"/>
  <c r="D315" i="1"/>
  <c r="F315" i="1" s="1"/>
  <c r="D316" i="1"/>
  <c r="D317" i="1"/>
  <c r="D318" i="1"/>
  <c r="D319" i="1"/>
  <c r="F319" i="1" s="1"/>
  <c r="D320" i="1"/>
  <c r="D321" i="1"/>
  <c r="D322" i="1"/>
  <c r="D323" i="1"/>
  <c r="F323" i="1" s="1"/>
  <c r="D324" i="1"/>
  <c r="D325" i="1"/>
  <c r="D326" i="1"/>
  <c r="D327" i="1"/>
  <c r="F327" i="1" s="1"/>
  <c r="D328" i="1"/>
  <c r="D329" i="1"/>
  <c r="D330" i="1"/>
  <c r="D331" i="1"/>
  <c r="F331" i="1" s="1"/>
  <c r="D332" i="1"/>
  <c r="D333" i="1"/>
  <c r="D334" i="1"/>
  <c r="D335" i="1"/>
  <c r="F335" i="1" s="1"/>
  <c r="D336" i="1"/>
  <c r="D337" i="1"/>
  <c r="D338" i="1"/>
  <c r="D339" i="1"/>
  <c r="F339" i="1" s="1"/>
  <c r="D340" i="1"/>
  <c r="D341" i="1"/>
  <c r="D342" i="1"/>
  <c r="D343" i="1"/>
  <c r="F343" i="1" s="1"/>
  <c r="D344" i="1"/>
  <c r="D345" i="1"/>
  <c r="D346" i="1"/>
  <c r="D347" i="1"/>
  <c r="F347" i="1" s="1"/>
  <c r="D348" i="1"/>
  <c r="D349" i="1"/>
  <c r="D350" i="1"/>
  <c r="D351" i="1"/>
  <c r="F351" i="1" s="1"/>
  <c r="D352" i="1"/>
  <c r="D353" i="1"/>
  <c r="D354" i="1"/>
  <c r="D355" i="1"/>
  <c r="F355" i="1" s="1"/>
  <c r="D356" i="1"/>
  <c r="D357" i="1"/>
  <c r="D358" i="1"/>
  <c r="D359" i="1"/>
  <c r="F359" i="1" s="1"/>
  <c r="D360" i="1"/>
  <c r="D361" i="1"/>
  <c r="D362" i="1"/>
  <c r="D363" i="1"/>
  <c r="F363" i="1" s="1"/>
  <c r="D364" i="1"/>
  <c r="D365" i="1"/>
  <c r="D366" i="1"/>
  <c r="D367" i="1"/>
  <c r="F367" i="1" s="1"/>
  <c r="D368" i="1"/>
  <c r="D369" i="1"/>
  <c r="D370" i="1"/>
  <c r="D371" i="1"/>
  <c r="F371" i="1" s="1"/>
  <c r="D372" i="1"/>
  <c r="D373" i="1"/>
  <c r="D374" i="1"/>
  <c r="D375" i="1"/>
  <c r="F375" i="1" s="1"/>
  <c r="D376" i="1"/>
  <c r="D377" i="1"/>
  <c r="D378" i="1"/>
  <c r="D379" i="1"/>
  <c r="F379" i="1" s="1"/>
  <c r="D380" i="1"/>
  <c r="D381" i="1"/>
  <c r="D382" i="1"/>
  <c r="D383" i="1"/>
  <c r="F383" i="1" s="1"/>
  <c r="D384" i="1"/>
  <c r="D385" i="1"/>
  <c r="D386" i="1"/>
  <c r="D387" i="1"/>
  <c r="F387" i="1" s="1"/>
  <c r="D388" i="1"/>
  <c r="D389" i="1"/>
  <c r="D390" i="1"/>
  <c r="D391" i="1"/>
  <c r="F391" i="1" s="1"/>
  <c r="D392" i="1"/>
  <c r="D393" i="1"/>
  <c r="D394" i="1"/>
  <c r="D395" i="1"/>
  <c r="F395" i="1" s="1"/>
  <c r="D396" i="1"/>
  <c r="D397" i="1"/>
  <c r="D398" i="1"/>
  <c r="D399" i="1"/>
  <c r="F399" i="1" s="1"/>
  <c r="D400" i="1"/>
  <c r="D401" i="1"/>
  <c r="D402" i="1"/>
  <c r="D403" i="1"/>
  <c r="F403" i="1" s="1"/>
  <c r="D404" i="1"/>
  <c r="D405" i="1"/>
  <c r="D406" i="1"/>
  <c r="D407" i="1"/>
  <c r="F407" i="1" s="1"/>
  <c r="D408" i="1"/>
  <c r="D409" i="1"/>
  <c r="D410" i="1"/>
  <c r="D411" i="1"/>
  <c r="F411" i="1" s="1"/>
  <c r="D412" i="1"/>
  <c r="D413" i="1"/>
  <c r="D414" i="1"/>
  <c r="D415" i="1"/>
  <c r="F415" i="1" s="1"/>
  <c r="D416" i="1"/>
  <c r="D417" i="1"/>
  <c r="D418" i="1"/>
  <c r="D419" i="1"/>
  <c r="F419" i="1" s="1"/>
  <c r="D420" i="1"/>
  <c r="D421" i="1"/>
  <c r="D422" i="1"/>
  <c r="D423" i="1"/>
  <c r="F423" i="1" s="1"/>
  <c r="D424" i="1"/>
  <c r="D425" i="1"/>
  <c r="D426" i="1"/>
  <c r="D427" i="1"/>
  <c r="F427" i="1" s="1"/>
  <c r="D428" i="1"/>
  <c r="D429" i="1"/>
  <c r="D430" i="1"/>
  <c r="D431" i="1"/>
  <c r="F431" i="1" s="1"/>
  <c r="D432" i="1"/>
  <c r="D433" i="1"/>
  <c r="D434" i="1"/>
  <c r="D435" i="1"/>
  <c r="F435" i="1" s="1"/>
  <c r="D436" i="1"/>
  <c r="F436" i="1" s="1"/>
  <c r="D437" i="1"/>
  <c r="D438" i="1"/>
  <c r="D439" i="1"/>
  <c r="F439" i="1" s="1"/>
  <c r="D440" i="1"/>
  <c r="D441" i="1"/>
  <c r="D442" i="1"/>
  <c r="D443" i="1"/>
  <c r="F443" i="1" s="1"/>
  <c r="D444" i="1"/>
  <c r="D445" i="1"/>
  <c r="D446" i="1"/>
  <c r="D447" i="1"/>
  <c r="F447" i="1" s="1"/>
  <c r="D448" i="1"/>
  <c r="D449" i="1"/>
  <c r="D450" i="1"/>
  <c r="D451" i="1"/>
  <c r="F451" i="1" s="1"/>
  <c r="D452" i="1"/>
  <c r="D453" i="1"/>
  <c r="D454" i="1"/>
  <c r="D455" i="1"/>
  <c r="F455" i="1" s="1"/>
  <c r="D456" i="1"/>
  <c r="D457" i="1"/>
  <c r="D458" i="1"/>
  <c r="D459" i="1"/>
  <c r="F459" i="1" s="1"/>
  <c r="D460" i="1"/>
  <c r="D461" i="1"/>
  <c r="D462" i="1"/>
  <c r="D463" i="1"/>
  <c r="F463" i="1" s="1"/>
  <c r="D464" i="1"/>
  <c r="D465" i="1"/>
  <c r="D466" i="1"/>
  <c r="D467" i="1"/>
  <c r="F467" i="1" s="1"/>
  <c r="D468" i="1"/>
  <c r="D469" i="1"/>
  <c r="D470" i="1"/>
  <c r="D471" i="1"/>
  <c r="F471" i="1" s="1"/>
  <c r="D472" i="1"/>
  <c r="D473" i="1"/>
  <c r="D474" i="1"/>
  <c r="D475" i="1"/>
  <c r="F475" i="1" s="1"/>
  <c r="D476" i="1"/>
  <c r="D477" i="1"/>
  <c r="D478" i="1"/>
  <c r="D479" i="1"/>
  <c r="F479" i="1" s="1"/>
  <c r="D480" i="1"/>
  <c r="D481" i="1"/>
  <c r="D482" i="1"/>
  <c r="D483" i="1"/>
  <c r="F483" i="1" s="1"/>
  <c r="D484" i="1"/>
  <c r="D485" i="1"/>
  <c r="D486" i="1"/>
  <c r="D487" i="1"/>
  <c r="F487" i="1" s="1"/>
  <c r="D488" i="1"/>
  <c r="D489" i="1"/>
  <c r="D490" i="1"/>
  <c r="D491" i="1"/>
  <c r="F491" i="1" s="1"/>
  <c r="D492" i="1"/>
  <c r="D493" i="1"/>
  <c r="D494" i="1"/>
  <c r="D495" i="1"/>
  <c r="F495" i="1" s="1"/>
  <c r="D3" i="1"/>
  <c r="D4" i="1"/>
  <c r="F4" i="1" s="1"/>
  <c r="D5" i="1"/>
  <c r="D6" i="1"/>
  <c r="D7" i="1"/>
  <c r="F7" i="1" s="1"/>
  <c r="D8" i="1"/>
  <c r="F8" i="1" s="1"/>
  <c r="D9" i="1"/>
  <c r="D10" i="1"/>
  <c r="D11" i="1"/>
  <c r="F11" i="1" s="1"/>
  <c r="D12" i="1"/>
  <c r="F12" i="1" s="1"/>
  <c r="D13" i="1"/>
  <c r="D14" i="1"/>
  <c r="D15" i="1"/>
  <c r="F15" i="1" s="1"/>
  <c r="D16" i="1"/>
  <c r="F16" i="1" s="1"/>
  <c r="D17" i="1"/>
  <c r="D18" i="1"/>
  <c r="D19" i="1"/>
  <c r="F19" i="1" s="1"/>
  <c r="D20" i="1"/>
  <c r="F20" i="1" s="1"/>
  <c r="D2" i="1"/>
  <c r="F292" i="5" l="1"/>
  <c r="F332" i="5"/>
  <c r="F21" i="5"/>
  <c r="K258" i="5"/>
  <c r="K301" i="5"/>
  <c r="K159" i="5"/>
  <c r="F38" i="5"/>
  <c r="K34" i="5"/>
  <c r="F305" i="5"/>
  <c r="F466" i="5"/>
  <c r="F478" i="5"/>
  <c r="K202" i="5"/>
  <c r="K198" i="5"/>
  <c r="K263" i="5"/>
  <c r="K282" i="5"/>
  <c r="K115" i="5"/>
  <c r="F297" i="5"/>
  <c r="F157" i="5"/>
  <c r="F55" i="5"/>
  <c r="K350" i="5"/>
  <c r="K11" i="5"/>
  <c r="F235" i="5"/>
  <c r="F384" i="5"/>
  <c r="F118" i="5"/>
  <c r="F480" i="5"/>
  <c r="K227" i="5"/>
  <c r="K483" i="5"/>
  <c r="K96" i="5"/>
  <c r="K247" i="5"/>
  <c r="K272" i="5"/>
  <c r="F338" i="5"/>
  <c r="F54" i="5"/>
  <c r="F75" i="5"/>
  <c r="F345" i="5"/>
  <c r="F367" i="5"/>
  <c r="K333" i="5"/>
  <c r="F9" i="5"/>
  <c r="F40" i="5"/>
  <c r="K349" i="5"/>
  <c r="K53" i="5"/>
  <c r="F437" i="5"/>
  <c r="F175" i="5"/>
  <c r="F241" i="5"/>
  <c r="K284" i="5"/>
  <c r="F89" i="5"/>
  <c r="K87" i="5"/>
  <c r="F92" i="5"/>
  <c r="F375" i="5"/>
  <c r="K413" i="5"/>
  <c r="K458" i="5"/>
  <c r="K476" i="5"/>
  <c r="K207" i="5"/>
  <c r="F263" i="5"/>
  <c r="F282" i="5"/>
  <c r="F325" i="5"/>
  <c r="K271" i="5"/>
  <c r="K129" i="5"/>
  <c r="K265" i="5"/>
  <c r="K266" i="5"/>
  <c r="K109" i="5"/>
  <c r="F6" i="5"/>
  <c r="F350" i="5"/>
  <c r="F11" i="5"/>
  <c r="K69" i="5"/>
  <c r="F483" i="5"/>
  <c r="F96" i="5"/>
  <c r="F247" i="5"/>
  <c r="K391" i="5"/>
  <c r="K166" i="5"/>
  <c r="K169" i="5"/>
  <c r="K181" i="5"/>
  <c r="F104" i="5"/>
  <c r="K112" i="5"/>
  <c r="F53" i="5"/>
  <c r="K244" i="5"/>
  <c r="F491" i="5"/>
  <c r="K324" i="5"/>
  <c r="K428" i="5"/>
  <c r="F469" i="5"/>
  <c r="F42" i="5"/>
  <c r="F346" i="5"/>
  <c r="F471" i="5"/>
  <c r="F236" i="5"/>
  <c r="F486" i="5"/>
  <c r="F35" i="5"/>
  <c r="K36" i="5"/>
  <c r="K368" i="5"/>
  <c r="F489" i="5"/>
  <c r="K32" i="5"/>
  <c r="F460" i="5"/>
  <c r="F151" i="5"/>
  <c r="K371" i="5"/>
  <c r="F339" i="5"/>
  <c r="K97" i="5"/>
  <c r="F129" i="5"/>
  <c r="F265" i="5"/>
  <c r="F266" i="5"/>
  <c r="F439" i="5"/>
  <c r="K328" i="5"/>
  <c r="K278" i="5"/>
  <c r="K321" i="5"/>
  <c r="K436" i="5"/>
  <c r="K277" i="5"/>
  <c r="K182" i="5"/>
  <c r="F143" i="5"/>
  <c r="K230" i="5"/>
  <c r="F327" i="5"/>
  <c r="F69" i="5"/>
  <c r="K494" i="5"/>
  <c r="K468" i="5"/>
  <c r="F391" i="5"/>
  <c r="F166" i="5"/>
  <c r="F169" i="5"/>
  <c r="F144" i="5"/>
  <c r="K462" i="5"/>
  <c r="K101" i="5"/>
  <c r="F112" i="5"/>
  <c r="K354" i="5"/>
  <c r="F244" i="5"/>
  <c r="K398" i="5"/>
  <c r="F324" i="5"/>
  <c r="F428" i="5"/>
  <c r="K289" i="5"/>
  <c r="K314" i="5"/>
  <c r="F131" i="5"/>
  <c r="K193" i="5"/>
  <c r="K385" i="5"/>
  <c r="F13" i="5"/>
  <c r="K455" i="5"/>
  <c r="K223" i="5"/>
  <c r="K62" i="5"/>
  <c r="K262" i="5"/>
  <c r="K232" i="5"/>
  <c r="F388" i="5"/>
  <c r="K351" i="5"/>
  <c r="F120" i="5"/>
  <c r="K359" i="5"/>
  <c r="K431" i="5"/>
  <c r="F269" i="5"/>
  <c r="K358" i="5"/>
  <c r="F117" i="5"/>
  <c r="F237" i="5"/>
  <c r="K31" i="5"/>
  <c r="K50" i="5"/>
  <c r="F455" i="5"/>
  <c r="F380" i="5"/>
  <c r="K259" i="5"/>
  <c r="F171" i="5"/>
  <c r="K308" i="5"/>
  <c r="F411" i="5"/>
  <c r="F212" i="5"/>
  <c r="F377" i="5"/>
  <c r="F134" i="5"/>
  <c r="F365" i="5"/>
  <c r="F178" i="5"/>
  <c r="K16" i="5"/>
  <c r="F14" i="5"/>
  <c r="K474" i="5"/>
  <c r="K469" i="5"/>
  <c r="F385" i="5"/>
  <c r="F8" i="5"/>
  <c r="F243" i="5"/>
  <c r="F228" i="5"/>
  <c r="F280" i="5"/>
  <c r="F362" i="5"/>
  <c r="F52" i="5"/>
  <c r="F416" i="5"/>
  <c r="F464" i="5"/>
  <c r="F224" i="5"/>
  <c r="F46" i="5"/>
  <c r="F295" i="5"/>
  <c r="F302" i="5"/>
  <c r="F448" i="5"/>
  <c r="F356" i="5"/>
  <c r="F422" i="5"/>
  <c r="F279" i="5"/>
  <c r="F226" i="5"/>
  <c r="F219" i="5"/>
  <c r="F410" i="5"/>
  <c r="F183" i="5"/>
  <c r="F315" i="5"/>
  <c r="F122" i="5"/>
  <c r="F309" i="5"/>
  <c r="F434" i="5"/>
  <c r="F167" i="5"/>
  <c r="K366" i="5"/>
  <c r="K397" i="5"/>
  <c r="K179" i="5"/>
  <c r="F57" i="5"/>
  <c r="F231" i="5"/>
  <c r="F216" i="5"/>
  <c r="F59" i="5"/>
  <c r="K176" i="5"/>
  <c r="F245" i="5"/>
  <c r="K98" i="5"/>
  <c r="K106" i="5"/>
  <c r="K84" i="5"/>
  <c r="F126" i="5"/>
  <c r="F443" i="5"/>
  <c r="F475" i="5"/>
  <c r="F334" i="5"/>
  <c r="F16" i="5"/>
  <c r="K168" i="5"/>
  <c r="K28" i="5"/>
  <c r="K156" i="5"/>
  <c r="K150" i="5"/>
  <c r="F30" i="5"/>
  <c r="F90" i="5"/>
  <c r="F447" i="5"/>
  <c r="F361" i="5"/>
  <c r="K444" i="5"/>
  <c r="F128" i="5"/>
  <c r="K337" i="5"/>
  <c r="K139" i="5"/>
  <c r="K352" i="5"/>
  <c r="K451" i="5"/>
  <c r="K383" i="5"/>
  <c r="F306" i="5"/>
  <c r="K306" i="5"/>
  <c r="K147" i="5"/>
  <c r="K303" i="5"/>
  <c r="K488" i="5"/>
  <c r="F264" i="5"/>
  <c r="F36" i="5"/>
  <c r="F445" i="5"/>
  <c r="F368" i="5"/>
  <c r="K256" i="5"/>
  <c r="F399" i="5"/>
  <c r="K438" i="5"/>
  <c r="F490" i="5"/>
  <c r="F207" i="5"/>
  <c r="F198" i="5"/>
  <c r="F337" i="5"/>
  <c r="F139" i="5"/>
  <c r="F352" i="5"/>
  <c r="F451" i="5"/>
  <c r="F383" i="5"/>
  <c r="K423" i="5"/>
  <c r="F303" i="5"/>
  <c r="K184" i="5"/>
  <c r="F381" i="5"/>
  <c r="F488" i="5"/>
  <c r="K20" i="5"/>
  <c r="K222" i="5"/>
  <c r="F438" i="5"/>
  <c r="F457" i="5"/>
  <c r="K72" i="5"/>
  <c r="K294" i="5"/>
  <c r="K205" i="5"/>
  <c r="K330" i="5"/>
  <c r="K71" i="5"/>
  <c r="K363" i="5"/>
  <c r="K412" i="5"/>
  <c r="K407" i="5"/>
  <c r="F423" i="5"/>
  <c r="K332" i="5"/>
  <c r="K56" i="5"/>
  <c r="K220" i="5"/>
  <c r="F353" i="5"/>
  <c r="F184" i="5"/>
  <c r="K153" i="5"/>
  <c r="K217" i="5"/>
  <c r="K17" i="5"/>
  <c r="K151" i="5"/>
  <c r="F454" i="5"/>
  <c r="F449" i="5"/>
  <c r="F294" i="5"/>
  <c r="F155" i="5"/>
  <c r="F427" i="5"/>
  <c r="F470" i="5"/>
  <c r="K405" i="5"/>
  <c r="K77" i="5"/>
  <c r="F203" i="5"/>
  <c r="K457" i="5"/>
  <c r="F115" i="5"/>
  <c r="K238" i="5"/>
  <c r="F109" i="5"/>
  <c r="K195" i="5"/>
  <c r="F277" i="5"/>
  <c r="K414" i="5"/>
  <c r="F119" i="5"/>
  <c r="K296" i="5"/>
  <c r="F272" i="5"/>
  <c r="K249" i="5"/>
  <c r="F181" i="5"/>
  <c r="K209" i="5"/>
  <c r="K73" i="5"/>
  <c r="K344" i="5"/>
  <c r="K403" i="5"/>
  <c r="F349" i="5"/>
  <c r="K241" i="5"/>
  <c r="F289" i="5"/>
  <c r="K131" i="5"/>
  <c r="F474" i="5"/>
  <c r="K185" i="5"/>
  <c r="F239" i="5"/>
  <c r="K45" i="5"/>
  <c r="F15" i="5"/>
  <c r="K107" i="5"/>
  <c r="K186" i="5"/>
  <c r="K68" i="5"/>
  <c r="F106" i="5"/>
  <c r="K196" i="5"/>
  <c r="F28" i="5"/>
  <c r="K411" i="5"/>
  <c r="F394" i="5"/>
  <c r="K242" i="5"/>
  <c r="F238" i="5"/>
  <c r="K297" i="5"/>
  <c r="K218" i="5"/>
  <c r="F195" i="5"/>
  <c r="K6" i="5"/>
  <c r="K316" i="5"/>
  <c r="F414" i="5"/>
  <c r="K143" i="5"/>
  <c r="F298" i="5"/>
  <c r="K136" i="5"/>
  <c r="F296" i="5"/>
  <c r="K355" i="5"/>
  <c r="F481" i="5"/>
  <c r="K246" i="5"/>
  <c r="F249" i="5"/>
  <c r="K338" i="5"/>
  <c r="F154" i="5"/>
  <c r="K435" i="5"/>
  <c r="F209" i="5"/>
  <c r="K104" i="5"/>
  <c r="F73" i="5"/>
  <c r="F344" i="5"/>
  <c r="K417" i="5"/>
  <c r="F360" i="5"/>
  <c r="K233" i="5"/>
  <c r="K491" i="5"/>
  <c r="F221" i="5"/>
  <c r="K114" i="5"/>
  <c r="K138" i="5"/>
  <c r="F326" i="5"/>
  <c r="K310" i="5"/>
  <c r="K25" i="5"/>
  <c r="K13" i="5"/>
  <c r="K26" i="5"/>
  <c r="K275" i="5"/>
  <c r="K199" i="5"/>
  <c r="K261" i="5"/>
  <c r="K440" i="5"/>
  <c r="K132" i="5"/>
  <c r="K322" i="5"/>
  <c r="K251" i="5"/>
  <c r="K286" i="5"/>
  <c r="F185" i="5"/>
  <c r="K448" i="5"/>
  <c r="F45" i="5"/>
  <c r="K372" i="5"/>
  <c r="K404" i="5"/>
  <c r="F33" i="5"/>
  <c r="K22" i="5"/>
  <c r="K51" i="5"/>
  <c r="F107" i="5"/>
  <c r="K110" i="5"/>
  <c r="F196" i="5"/>
  <c r="K472" i="5"/>
  <c r="K378" i="5"/>
  <c r="F472" i="5"/>
  <c r="K456" i="5"/>
  <c r="K137" i="5"/>
  <c r="K239" i="5"/>
  <c r="F378" i="5"/>
  <c r="F113" i="5"/>
  <c r="K15" i="5"/>
  <c r="F80" i="5"/>
  <c r="F283" i="5"/>
  <c r="K74" i="5"/>
  <c r="K190" i="5"/>
  <c r="K388" i="5"/>
  <c r="K33" i="5"/>
  <c r="F351" i="5"/>
  <c r="F274" i="5"/>
  <c r="K487" i="5"/>
  <c r="F285" i="5"/>
  <c r="K152" i="5"/>
  <c r="K48" i="5"/>
  <c r="F74" i="5"/>
  <c r="F276" i="5"/>
  <c r="K281" i="5"/>
  <c r="F342" i="5"/>
  <c r="K212" i="5"/>
  <c r="K130" i="5"/>
  <c r="F431" i="5"/>
  <c r="F164" i="5"/>
  <c r="K83" i="5"/>
  <c r="F78" i="5"/>
  <c r="K116" i="5"/>
  <c r="K149" i="5"/>
  <c r="F190" i="5"/>
  <c r="F415" i="5"/>
  <c r="K188" i="5"/>
  <c r="F85" i="5"/>
  <c r="K134" i="5"/>
  <c r="K318" i="5"/>
  <c r="F191" i="5"/>
  <c r="K323" i="5"/>
  <c r="F187" i="5"/>
  <c r="F366" i="5"/>
  <c r="F177" i="5"/>
  <c r="F397" i="5"/>
  <c r="K81" i="5"/>
  <c r="F335" i="5"/>
  <c r="K59" i="5"/>
  <c r="F19" i="5"/>
  <c r="K41" i="5"/>
  <c r="F165" i="5"/>
  <c r="K293" i="5"/>
  <c r="F156" i="5"/>
  <c r="K257" i="5"/>
  <c r="F336" i="5"/>
  <c r="K361" i="5"/>
  <c r="K80" i="5"/>
  <c r="F487" i="5"/>
  <c r="K120" i="5"/>
  <c r="K60" i="5"/>
  <c r="F48" i="5"/>
  <c r="K18" i="5"/>
  <c r="F281" i="5"/>
  <c r="K219" i="5"/>
  <c r="K317" i="5"/>
  <c r="F130" i="5"/>
  <c r="K441" i="5"/>
  <c r="F83" i="5"/>
  <c r="K269" i="5"/>
  <c r="K79" i="5"/>
  <c r="F149" i="5"/>
  <c r="K473" i="5"/>
  <c r="F188" i="5"/>
  <c r="K122" i="5"/>
  <c r="K39" i="5"/>
  <c r="F318" i="5"/>
  <c r="K24" i="5"/>
  <c r="F493" i="5"/>
  <c r="F60" i="5"/>
  <c r="K395" i="5"/>
  <c r="F18" i="5"/>
  <c r="K200" i="5"/>
  <c r="K369" i="5"/>
  <c r="F317" i="5"/>
  <c r="K410" i="5"/>
  <c r="F441" i="5"/>
  <c r="K377" i="5"/>
  <c r="K408" i="5"/>
  <c r="F79" i="5"/>
  <c r="K67" i="5"/>
  <c r="F473" i="5"/>
  <c r="K320" i="5"/>
  <c r="K103" i="5"/>
  <c r="F39" i="5"/>
  <c r="K309" i="5"/>
  <c r="F24" i="5"/>
  <c r="K319" i="5"/>
  <c r="K180" i="5"/>
  <c r="K237" i="5"/>
  <c r="F347" i="5"/>
  <c r="K484" i="5"/>
  <c r="K61" i="5"/>
  <c r="F176" i="5"/>
  <c r="K240" i="5"/>
  <c r="K126" i="5"/>
  <c r="F253" i="5"/>
  <c r="K443" i="5"/>
  <c r="K14" i="5"/>
  <c r="F374" i="5"/>
  <c r="K268" i="5"/>
  <c r="K380" i="5"/>
  <c r="F291" i="5"/>
  <c r="K171" i="5"/>
  <c r="K10" i="5"/>
  <c r="F444" i="5"/>
  <c r="F373" i="5"/>
  <c r="F406" i="5"/>
  <c r="K141" i="5"/>
  <c r="F153" i="5"/>
  <c r="K21" i="5"/>
  <c r="F20" i="5"/>
  <c r="K445" i="5"/>
  <c r="F256" i="5"/>
  <c r="K427" i="5"/>
  <c r="F405" i="5"/>
  <c r="K490" i="5"/>
  <c r="F307" i="5"/>
  <c r="K454" i="5"/>
  <c r="F202" i="5"/>
  <c r="K394" i="5"/>
  <c r="F271" i="5"/>
  <c r="K170" i="5"/>
  <c r="F328" i="5"/>
  <c r="K64" i="5"/>
  <c r="F100" i="5"/>
  <c r="K298" i="5"/>
  <c r="F227" i="5"/>
  <c r="K481" i="5"/>
  <c r="F3" i="5"/>
  <c r="K154" i="5"/>
  <c r="K210" i="5"/>
  <c r="K360" i="5"/>
  <c r="K221" i="5"/>
  <c r="K326" i="5"/>
  <c r="F170" i="5"/>
  <c r="F64" i="5"/>
  <c r="F210" i="5"/>
  <c r="K236" i="5"/>
  <c r="F127" i="5"/>
  <c r="K35" i="5"/>
  <c r="F450" i="5"/>
  <c r="K402" i="5"/>
  <c r="F217" i="5"/>
  <c r="K264" i="5"/>
  <c r="F222" i="5"/>
  <c r="K38" i="5"/>
  <c r="F432" i="5"/>
  <c r="K2" i="5"/>
  <c r="F77" i="5"/>
  <c r="K460" i="5"/>
  <c r="F476" i="5"/>
  <c r="K478" i="5"/>
  <c r="F242" i="5"/>
  <c r="K325" i="5"/>
  <c r="F218" i="5"/>
  <c r="K439" i="5"/>
  <c r="F316" i="5"/>
  <c r="K300" i="5"/>
  <c r="F136" i="5"/>
  <c r="K480" i="5"/>
  <c r="F246" i="5"/>
  <c r="K495" i="5"/>
  <c r="F435" i="5"/>
  <c r="K144" i="5"/>
  <c r="K367" i="5"/>
  <c r="F462" i="5"/>
  <c r="F333" i="5"/>
  <c r="F398" i="5"/>
  <c r="F87" i="5"/>
  <c r="F458" i="5"/>
  <c r="F477" i="5"/>
  <c r="F58" i="5"/>
  <c r="F442" i="5"/>
  <c r="F43" i="5"/>
  <c r="F400" i="5"/>
  <c r="F223" i="5"/>
  <c r="F62" i="5"/>
  <c r="F262" i="5"/>
  <c r="F232" i="5"/>
  <c r="F456" i="5"/>
  <c r="F142" i="5"/>
  <c r="F260" i="5"/>
  <c r="F234" i="5"/>
  <c r="F482" i="5"/>
  <c r="F211" i="5"/>
  <c r="F354" i="5"/>
  <c r="F284" i="5"/>
  <c r="F193" i="5"/>
  <c r="F225" i="5"/>
  <c r="K302" i="5"/>
  <c r="K191" i="5"/>
  <c r="K167" i="5"/>
  <c r="F319" i="5"/>
  <c r="K117" i="5"/>
  <c r="F105" i="5"/>
  <c r="K177" i="5"/>
  <c r="F419" i="5"/>
  <c r="K57" i="5"/>
  <c r="F108" i="5"/>
  <c r="K424" i="5"/>
  <c r="F82" i="5"/>
  <c r="K429" i="5"/>
  <c r="F168" i="5"/>
  <c r="K340" i="5"/>
  <c r="F492" i="5"/>
  <c r="K30" i="5"/>
  <c r="F485" i="5"/>
  <c r="K145" i="5"/>
  <c r="F386" i="5"/>
  <c r="F135" i="5"/>
  <c r="K365" i="5"/>
  <c r="F180" i="5"/>
  <c r="K187" i="5"/>
  <c r="F86" i="5"/>
  <c r="K124" i="5"/>
  <c r="F418" i="5"/>
  <c r="K364" i="5"/>
  <c r="F98" i="5"/>
  <c r="K4" i="5"/>
  <c r="F299" i="5"/>
  <c r="K334" i="5"/>
  <c r="F111" i="5"/>
  <c r="K452" i="5"/>
  <c r="F255" i="5"/>
  <c r="K206" i="5"/>
  <c r="K492" i="1"/>
  <c r="K444" i="1"/>
  <c r="K412" i="1"/>
  <c r="K364" i="1"/>
  <c r="K260" i="1"/>
  <c r="K196" i="1"/>
  <c r="K164" i="1"/>
  <c r="K116" i="1"/>
  <c r="K100" i="1"/>
  <c r="K84" i="1"/>
  <c r="K68" i="1"/>
  <c r="K52" i="1"/>
  <c r="K4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2" i="1"/>
  <c r="K38" i="1"/>
  <c r="K34" i="1"/>
  <c r="K26" i="1"/>
  <c r="K22" i="1"/>
  <c r="K18" i="1"/>
  <c r="K14" i="1"/>
  <c r="K10" i="1"/>
  <c r="K6" i="1"/>
  <c r="K460" i="1"/>
  <c r="K428" i="1"/>
  <c r="K300" i="1"/>
  <c r="K228" i="1"/>
  <c r="K132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1" i="1"/>
  <c r="K57" i="1"/>
  <c r="K53" i="1"/>
  <c r="K49" i="1"/>
  <c r="K45" i="1"/>
  <c r="K37" i="1"/>
  <c r="K33" i="1"/>
  <c r="K29" i="1"/>
  <c r="K21" i="1"/>
  <c r="K17" i="1"/>
  <c r="K13" i="1"/>
  <c r="K9" i="1"/>
  <c r="K5" i="1"/>
  <c r="K476" i="1"/>
  <c r="K396" i="1"/>
  <c r="K380" i="1"/>
  <c r="K348" i="1"/>
  <c r="K316" i="1"/>
  <c r="K284" i="1"/>
  <c r="K268" i="1"/>
  <c r="K148" i="1"/>
  <c r="F494" i="1"/>
  <c r="F490" i="1"/>
  <c r="F486" i="1"/>
  <c r="F482" i="1"/>
  <c r="F478" i="1"/>
  <c r="F474" i="1"/>
  <c r="F470" i="1"/>
  <c r="F466" i="1"/>
  <c r="F334" i="1"/>
  <c r="F330" i="1"/>
  <c r="F318" i="1"/>
  <c r="F302" i="1"/>
  <c r="F298" i="1"/>
  <c r="F286" i="1"/>
  <c r="F270" i="1"/>
  <c r="F266" i="1"/>
  <c r="F254" i="1"/>
  <c r="F238" i="1"/>
  <c r="F234" i="1"/>
  <c r="F222" i="1"/>
  <c r="F206" i="1"/>
  <c r="F202" i="1"/>
  <c r="F190" i="1"/>
  <c r="F174" i="1"/>
  <c r="F170" i="1"/>
  <c r="F158" i="1"/>
  <c r="K2" i="1"/>
  <c r="K48" i="1"/>
  <c r="K44" i="1"/>
  <c r="K40" i="1"/>
  <c r="K32" i="1"/>
  <c r="K28" i="1"/>
  <c r="K24" i="1"/>
  <c r="K16" i="1"/>
  <c r="K8" i="1"/>
  <c r="F2" i="1"/>
  <c r="F17" i="1"/>
  <c r="F13" i="1"/>
  <c r="F9" i="1"/>
  <c r="F5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272" i="1"/>
  <c r="F140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3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36" i="1"/>
  <c r="F304" i="1"/>
  <c r="F240" i="1"/>
  <c r="F208" i="1"/>
  <c r="F176" i="1"/>
  <c r="F124" i="1"/>
  <c r="F314" i="1"/>
  <c r="F282" i="1"/>
  <c r="F250" i="1"/>
  <c r="F218" i="1"/>
  <c r="F186" i="1"/>
  <c r="F372" i="1"/>
  <c r="F368" i="1"/>
  <c r="F364" i="1"/>
  <c r="F360" i="1"/>
  <c r="F356" i="1"/>
  <c r="F352" i="1"/>
  <c r="F348" i="1"/>
  <c r="F344" i="1"/>
  <c r="F340" i="1"/>
  <c r="F332" i="1"/>
  <c r="F328" i="1"/>
  <c r="F324" i="1"/>
  <c r="F320" i="1"/>
  <c r="F316" i="1"/>
  <c r="F312" i="1"/>
  <c r="F308" i="1"/>
  <c r="F300" i="1"/>
  <c r="F296" i="1"/>
  <c r="F292" i="1"/>
  <c r="F288" i="1"/>
  <c r="F284" i="1"/>
  <c r="F280" i="1"/>
  <c r="F276" i="1"/>
  <c r="F268" i="1"/>
  <c r="F264" i="1"/>
  <c r="F260" i="1"/>
  <c r="F256" i="1"/>
  <c r="F252" i="1"/>
  <c r="F248" i="1"/>
  <c r="F244" i="1"/>
  <c r="F236" i="1"/>
  <c r="F232" i="1"/>
  <c r="F228" i="1"/>
  <c r="F224" i="1"/>
  <c r="F220" i="1"/>
  <c r="F216" i="1"/>
  <c r="F212" i="1"/>
  <c r="F204" i="1"/>
  <c r="F200" i="1"/>
  <c r="F196" i="1"/>
  <c r="F192" i="1"/>
  <c r="F188" i="1"/>
  <c r="F184" i="1"/>
  <c r="F180" i="1"/>
  <c r="F172" i="1"/>
  <c r="F168" i="1"/>
  <c r="F164" i="1"/>
  <c r="F160" i="1"/>
  <c r="F156" i="1"/>
  <c r="F152" i="1"/>
  <c r="F148" i="1"/>
  <c r="F144" i="1"/>
  <c r="F136" i="1"/>
  <c r="F132" i="1"/>
  <c r="F128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18" i="1"/>
  <c r="F6" i="1"/>
  <c r="F14" i="1"/>
  <c r="F10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26" i="1"/>
  <c r="F322" i="1"/>
  <c r="F310" i="1"/>
  <c r="F306" i="1"/>
  <c r="F294" i="1"/>
  <c r="F290" i="1"/>
  <c r="F278" i="1"/>
  <c r="F274" i="1"/>
  <c r="F262" i="1"/>
  <c r="F258" i="1"/>
  <c r="F246" i="1"/>
  <c r="F242" i="1"/>
  <c r="F230" i="1"/>
  <c r="F226" i="1"/>
  <c r="F214" i="1"/>
  <c r="F210" i="1"/>
  <c r="F198" i="1"/>
  <c r="F194" i="1"/>
  <c r="F182" i="1"/>
  <c r="F178" i="1"/>
  <c r="F166" i="1"/>
  <c r="F162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81" i="3"/>
  <c r="F98" i="3"/>
  <c r="F83" i="3"/>
  <c r="F472" i="3"/>
  <c r="F257" i="3"/>
  <c r="F369" i="3"/>
  <c r="F331" i="3"/>
  <c r="F493" i="3"/>
  <c r="F17" i="3"/>
  <c r="F61" i="3"/>
  <c r="F341" i="3"/>
  <c r="F227" i="3"/>
  <c r="F207" i="3"/>
  <c r="F209" i="3"/>
  <c r="F482" i="3"/>
  <c r="F294" i="3"/>
  <c r="F465" i="3"/>
  <c r="F89" i="3"/>
  <c r="F5" i="3"/>
  <c r="F286" i="3"/>
  <c r="F36" i="3"/>
  <c r="F136" i="3"/>
  <c r="F425" i="3"/>
  <c r="F155" i="3"/>
  <c r="F175" i="3"/>
  <c r="F144" i="3"/>
  <c r="F488" i="3"/>
  <c r="F320" i="3"/>
  <c r="F8" i="3"/>
  <c r="F489" i="3"/>
  <c r="F69" i="3"/>
  <c r="F447" i="3"/>
  <c r="F440" i="3"/>
  <c r="F394" i="3"/>
  <c r="F221" i="3"/>
  <c r="F360" i="3"/>
  <c r="F110" i="3"/>
  <c r="F366" i="3"/>
  <c r="F392" i="3"/>
  <c r="F246" i="3"/>
  <c r="F363" i="3"/>
  <c r="F247" i="3"/>
  <c r="F348" i="3"/>
  <c r="F402" i="3"/>
  <c r="F393" i="3"/>
  <c r="F495" i="3"/>
  <c r="F86" i="3"/>
  <c r="F30" i="3"/>
  <c r="F222" i="3"/>
  <c r="F275" i="3"/>
  <c r="F145" i="3"/>
  <c r="F452" i="3"/>
  <c r="F13" i="3"/>
  <c r="F45" i="3"/>
  <c r="F119" i="3"/>
  <c r="F306" i="3"/>
  <c r="F121" i="3"/>
  <c r="F430" i="3"/>
  <c r="F181" i="3"/>
  <c r="F6" i="3"/>
  <c r="F357" i="3"/>
  <c r="F308" i="3"/>
  <c r="F234" i="3"/>
  <c r="F296" i="3"/>
  <c r="F327" i="3"/>
  <c r="F288" i="3"/>
  <c r="F16" i="3"/>
  <c r="F438" i="3"/>
  <c r="F51" i="3"/>
  <c r="F190" i="3"/>
  <c r="F265" i="3"/>
  <c r="F383" i="3"/>
  <c r="F373" i="3"/>
  <c r="F219" i="3"/>
  <c r="F437" i="3"/>
  <c r="F205" i="3"/>
  <c r="F165" i="3"/>
  <c r="F477" i="3"/>
  <c r="F125" i="3"/>
  <c r="F173" i="3"/>
  <c r="F230" i="3"/>
  <c r="F236" i="3"/>
  <c r="F408" i="3"/>
  <c r="F269" i="3"/>
  <c r="F149" i="3"/>
  <c r="F272" i="3"/>
  <c r="F395" i="3"/>
  <c r="F325" i="3"/>
  <c r="F22" i="3"/>
  <c r="F225" i="3"/>
  <c r="F284" i="3"/>
  <c r="F273" i="3"/>
  <c r="F344" i="3"/>
  <c r="F20" i="3"/>
  <c r="F90" i="3"/>
  <c r="F166" i="3"/>
  <c r="F248" i="3"/>
  <c r="F204" i="3"/>
  <c r="F422" i="3"/>
  <c r="F310" i="3"/>
  <c r="F32" i="3"/>
  <c r="F361" i="3"/>
  <c r="F277" i="3"/>
  <c r="F199" i="3"/>
  <c r="F163" i="3"/>
  <c r="F232" i="3"/>
  <c r="F390" i="3"/>
  <c r="F353" i="3"/>
  <c r="F66" i="3"/>
  <c r="F195" i="3"/>
  <c r="F443" i="3"/>
  <c r="F368" i="3"/>
  <c r="F194" i="3"/>
  <c r="F457" i="3"/>
  <c r="F3" i="3"/>
  <c r="F313" i="3"/>
  <c r="F485" i="3"/>
  <c r="F91" i="3"/>
  <c r="F212" i="3"/>
  <c r="F28" i="3"/>
  <c r="F343" i="3"/>
  <c r="F417" i="3"/>
  <c r="F242" i="3"/>
  <c r="F92" i="3"/>
  <c r="F94" i="3"/>
  <c r="F244" i="3"/>
  <c r="F148" i="3"/>
  <c r="F186" i="3"/>
  <c r="F169" i="3"/>
  <c r="F150" i="3"/>
  <c r="F82" i="3"/>
  <c r="F354" i="3"/>
  <c r="F23" i="3"/>
  <c r="F40" i="3"/>
  <c r="F251" i="3"/>
  <c r="F47" i="3"/>
  <c r="F19" i="3"/>
  <c r="F458" i="3"/>
  <c r="F217" i="3"/>
  <c r="F123" i="3"/>
  <c r="F64" i="3"/>
  <c r="F171" i="3"/>
  <c r="F418" i="3"/>
  <c r="F254" i="3"/>
  <c r="F324" i="3"/>
  <c r="F100" i="3"/>
  <c r="F372" i="3"/>
  <c r="F229" i="3"/>
  <c r="F335" i="3"/>
  <c r="F407" i="3"/>
  <c r="F355" i="3"/>
  <c r="F112" i="3"/>
  <c r="F333" i="3"/>
  <c r="F466" i="3"/>
  <c r="F270" i="3"/>
  <c r="F463" i="3"/>
  <c r="F120" i="3"/>
  <c r="F130" i="3"/>
  <c r="F263" i="3"/>
  <c r="F79" i="3"/>
  <c r="F124" i="3"/>
  <c r="F179" i="3"/>
  <c r="F321" i="3"/>
  <c r="F102" i="3"/>
  <c r="F315" i="3"/>
  <c r="F271" i="3"/>
  <c r="F431" i="3"/>
  <c r="F412" i="3"/>
  <c r="F174" i="3"/>
  <c r="F481" i="3"/>
  <c r="F404" i="3"/>
  <c r="F426" i="3"/>
  <c r="F177" i="3"/>
  <c r="F129" i="3"/>
  <c r="F252" i="3"/>
  <c r="F459" i="3"/>
  <c r="F139" i="3"/>
  <c r="F12" i="3"/>
  <c r="F56" i="3"/>
  <c r="F159" i="3"/>
  <c r="F141" i="3"/>
  <c r="F99" i="3"/>
  <c r="F352" i="3"/>
  <c r="F304" i="3"/>
  <c r="F299" i="3"/>
  <c r="F67" i="3"/>
  <c r="F73" i="3"/>
  <c r="F131" i="3"/>
  <c r="F436" i="3"/>
  <c r="F381" i="3"/>
  <c r="F11" i="3"/>
  <c r="F424" i="3"/>
  <c r="F101" i="3"/>
  <c r="F201" i="3"/>
  <c r="F473" i="3"/>
  <c r="F419" i="3"/>
  <c r="F370" i="3"/>
  <c r="F126" i="3"/>
  <c r="F268" i="3"/>
  <c r="F484" i="3"/>
  <c r="F157" i="3"/>
  <c r="F21" i="3"/>
  <c r="F297" i="3"/>
  <c r="F33" i="3"/>
  <c r="F328" i="3"/>
  <c r="F63" i="3"/>
  <c r="F322" i="3"/>
  <c r="F469" i="3"/>
  <c r="F105" i="3"/>
  <c r="F132" i="3"/>
  <c r="F9" i="3"/>
  <c r="F486" i="3"/>
  <c r="F317" i="3"/>
  <c r="F158" i="3"/>
  <c r="F191" i="3"/>
  <c r="F285" i="3"/>
  <c r="F405" i="3"/>
  <c r="F442" i="3"/>
  <c r="F374" i="3"/>
  <c r="F364" i="3"/>
  <c r="F461" i="3"/>
  <c r="F378" i="3"/>
  <c r="F451" i="3"/>
  <c r="F78" i="3"/>
  <c r="F350" i="3"/>
  <c r="F143" i="3"/>
  <c r="F371" i="3"/>
  <c r="F72" i="3"/>
  <c r="F213" i="3"/>
  <c r="F74" i="3"/>
  <c r="F398" i="3"/>
  <c r="F441" i="3"/>
  <c r="F411" i="3"/>
  <c r="F76" i="3"/>
  <c r="F336" i="3"/>
  <c r="F434" i="3"/>
  <c r="F338" i="3"/>
  <c r="F323" i="3"/>
  <c r="F185" i="3"/>
  <c r="F26" i="3"/>
  <c r="F215" i="3"/>
  <c r="F471" i="3"/>
  <c r="F2" i="3"/>
  <c r="F154" i="3"/>
  <c r="F311" i="3"/>
  <c r="F388" i="3"/>
  <c r="F391" i="3"/>
  <c r="F278" i="3"/>
  <c r="F88" i="3"/>
  <c r="F238" i="3"/>
  <c r="F135" i="3"/>
  <c r="F59" i="3"/>
  <c r="F433" i="3"/>
  <c r="F104" i="3"/>
  <c r="F262" i="3"/>
  <c r="F255" i="3"/>
  <c r="F416" i="3"/>
  <c r="F414" i="3"/>
  <c r="F362" i="3"/>
  <c r="F231" i="3"/>
  <c r="F65" i="3"/>
  <c r="F258" i="3"/>
  <c r="F397" i="3"/>
  <c r="F467" i="3"/>
  <c r="F476" i="3"/>
  <c r="F77" i="3"/>
  <c r="F41" i="3"/>
  <c r="F470" i="3"/>
  <c r="F178" i="3"/>
  <c r="F260" i="3"/>
  <c r="F118" i="3"/>
  <c r="F156" i="3"/>
  <c r="F151" i="3"/>
  <c r="F446" i="3"/>
  <c r="F138" i="3"/>
  <c r="F152" i="3"/>
  <c r="F259" i="3"/>
  <c r="F114" i="3"/>
  <c r="F334" i="3"/>
  <c r="F116" i="3"/>
  <c r="F494" i="3"/>
  <c r="F15" i="3"/>
  <c r="F193" i="3"/>
  <c r="F188" i="3"/>
  <c r="F220" i="3"/>
  <c r="F384" i="3"/>
  <c r="F200" i="3"/>
  <c r="F490" i="3"/>
  <c r="F413" i="3"/>
  <c r="F226" i="3"/>
  <c r="F474" i="3"/>
  <c r="F71" i="3"/>
  <c r="F346" i="3"/>
  <c r="F429" i="3"/>
  <c r="F409" i="3"/>
  <c r="F279" i="3"/>
  <c r="F142" i="3"/>
  <c r="F176" i="3"/>
  <c r="F109" i="3"/>
  <c r="F290" i="3"/>
  <c r="F399" i="3"/>
  <c r="F167" i="3"/>
  <c r="F183" i="3"/>
  <c r="F281" i="3"/>
  <c r="F35" i="3"/>
  <c r="F208" i="3"/>
  <c r="F305" i="3"/>
  <c r="F249" i="3"/>
  <c r="F31" i="3"/>
  <c r="F359" i="3"/>
  <c r="F58" i="3"/>
  <c r="F319" i="3"/>
  <c r="F301" i="3"/>
  <c r="F241" i="3"/>
  <c r="F295" i="3"/>
</calcChain>
</file>

<file path=xl/sharedStrings.xml><?xml version="1.0" encoding="utf-8"?>
<sst xmlns="http://schemas.openxmlformats.org/spreadsheetml/2006/main" count="4556" uniqueCount="1182">
  <si>
    <t>PESEL</t>
  </si>
  <si>
    <t>Nazwisko</t>
  </si>
  <si>
    <t>Imie</t>
  </si>
  <si>
    <t>08242501475</t>
  </si>
  <si>
    <t>Micun</t>
  </si>
  <si>
    <t>Krzysztof</t>
  </si>
  <si>
    <t>08242809191</t>
  </si>
  <si>
    <t>Jablonski</t>
  </si>
  <si>
    <t>Nikodem</t>
  </si>
  <si>
    <t>08242912835</t>
  </si>
  <si>
    <t>Leoniuk</t>
  </si>
  <si>
    <t>Marcel</t>
  </si>
  <si>
    <t>08250606999</t>
  </si>
  <si>
    <t>Kurasik</t>
  </si>
  <si>
    <t>Marcin</t>
  </si>
  <si>
    <t>08251305958</t>
  </si>
  <si>
    <t>Krynicki</t>
  </si>
  <si>
    <t>Mateusz</t>
  </si>
  <si>
    <t>08252202698</t>
  </si>
  <si>
    <t>Gibas</t>
  </si>
  <si>
    <t>Patryk</t>
  </si>
  <si>
    <t>08260302636</t>
  </si>
  <si>
    <t>Jama</t>
  </si>
  <si>
    <t>08260401830</t>
  </si>
  <si>
    <t>Chojnacki</t>
  </si>
  <si>
    <t>Jacek</t>
  </si>
  <si>
    <t>08261009495</t>
  </si>
  <si>
    <t>Tomczyk</t>
  </si>
  <si>
    <t>Bruno</t>
  </si>
  <si>
    <t>08261204258</t>
  </si>
  <si>
    <t>Wojciechowski</t>
  </si>
  <si>
    <t>Alojzy</t>
  </si>
  <si>
    <t>08261403695</t>
  </si>
  <si>
    <t>Glac</t>
  </si>
  <si>
    <t>08261601819</t>
  </si>
  <si>
    <t>Lewita</t>
  </si>
  <si>
    <t>Maksymilian</t>
  </si>
  <si>
    <t>08261804557</t>
  </si>
  <si>
    <t>Lutczyk</t>
  </si>
  <si>
    <t>Maciej</t>
  </si>
  <si>
    <t>08261804595</t>
  </si>
  <si>
    <t>Laskowski</t>
  </si>
  <si>
    <t>08262307035</t>
  </si>
  <si>
    <t>Wolski</t>
  </si>
  <si>
    <t>Aleksander</t>
  </si>
  <si>
    <t>08262311957</t>
  </si>
  <si>
    <t>Dabrowa</t>
  </si>
  <si>
    <t>Szymon</t>
  </si>
  <si>
    <t>08270104291</t>
  </si>
  <si>
    <t>Iwanowski</t>
  </si>
  <si>
    <t>Olaf</t>
  </si>
  <si>
    <t>08270412255</t>
  </si>
  <si>
    <t>Arendt</t>
  </si>
  <si>
    <t>Wojciech</t>
  </si>
  <si>
    <t>08272207404</t>
  </si>
  <si>
    <t>Wieczerzak</t>
  </si>
  <si>
    <t>Amelia</t>
  </si>
  <si>
    <t>08272207572</t>
  </si>
  <si>
    <t>Jakudczyk</t>
  </si>
  <si>
    <t>08272312577</t>
  </si>
  <si>
    <t>Gryniewicz</t>
  </si>
  <si>
    <t>Oliwier</t>
  </si>
  <si>
    <t>08272703658</t>
  </si>
  <si>
    <t>Kaliszuk</t>
  </si>
  <si>
    <t>Mikolaj</t>
  </si>
  <si>
    <t>08272807246</t>
  </si>
  <si>
    <t>Majtas</t>
  </si>
  <si>
    <t>Lucja</t>
  </si>
  <si>
    <t>08272903041</t>
  </si>
  <si>
    <t>Grzesiak</t>
  </si>
  <si>
    <t>Nina</t>
  </si>
  <si>
    <t>08272911356</t>
  </si>
  <si>
    <t>Freda</t>
  </si>
  <si>
    <t>Piotr</t>
  </si>
  <si>
    <t>08280203076</t>
  </si>
  <si>
    <t>Janczynski</t>
  </si>
  <si>
    <t>08280707488</t>
  </si>
  <si>
    <t>Kossakowska</t>
  </si>
  <si>
    <t>Martyna</t>
  </si>
  <si>
    <t>08281204694</t>
  </si>
  <si>
    <t>Korda</t>
  </si>
  <si>
    <t>08281403420</t>
  </si>
  <si>
    <t>Klukowska</t>
  </si>
  <si>
    <t>Matylda</t>
  </si>
  <si>
    <t>08281807682</t>
  </si>
  <si>
    <t>Araucz</t>
  </si>
  <si>
    <t>Zuzanna</t>
  </si>
  <si>
    <t>08281903982</t>
  </si>
  <si>
    <t>Kuban</t>
  </si>
  <si>
    <t>Maja</t>
  </si>
  <si>
    <t>08282001818</t>
  </si>
  <si>
    <t>Rutkowski</t>
  </si>
  <si>
    <t>Igor</t>
  </si>
  <si>
    <t>08282003575</t>
  </si>
  <si>
    <t>Mazniewski</t>
  </si>
  <si>
    <t>08282108997</t>
  </si>
  <si>
    <t>Pawlak</t>
  </si>
  <si>
    <t>Jerzy</t>
  </si>
  <si>
    <t>08282712460</t>
  </si>
  <si>
    <t>Zasowska</t>
  </si>
  <si>
    <t>Agnieszka</t>
  </si>
  <si>
    <t>08291104230</t>
  </si>
  <si>
    <t>Korkosz</t>
  </si>
  <si>
    <t>08291402192</t>
  </si>
  <si>
    <t>Olczak</t>
  </si>
  <si>
    <t>Kacper</t>
  </si>
  <si>
    <t>08291402215</t>
  </si>
  <si>
    <t>Kaminski</t>
  </si>
  <si>
    <t>Michal</t>
  </si>
  <si>
    <t>08291801342</t>
  </si>
  <si>
    <t>Wlodarczyk</t>
  </si>
  <si>
    <t>Alicja</t>
  </si>
  <si>
    <t>08292314397</t>
  </si>
  <si>
    <t>Grubba</t>
  </si>
  <si>
    <t>Oskar</t>
  </si>
  <si>
    <t>08292412637</t>
  </si>
  <si>
    <t>Ligman</t>
  </si>
  <si>
    <t>08292507414</t>
  </si>
  <si>
    <t>Filbrandt</t>
  </si>
  <si>
    <t>08292507452</t>
  </si>
  <si>
    <t>Formela</t>
  </si>
  <si>
    <t>Jan</t>
  </si>
  <si>
    <t>08292514056</t>
  </si>
  <si>
    <t>Dabrowski</t>
  </si>
  <si>
    <t>08292600995</t>
  </si>
  <si>
    <t>Rowinski</t>
  </si>
  <si>
    <t>08292701702</t>
  </si>
  <si>
    <t>Szymanska</t>
  </si>
  <si>
    <t>Ariuna</t>
  </si>
  <si>
    <t>08292800524</t>
  </si>
  <si>
    <t>Gozdalik</t>
  </si>
  <si>
    <t>Oliwia</t>
  </si>
  <si>
    <t>08300104334</t>
  </si>
  <si>
    <t>Pinker</t>
  </si>
  <si>
    <t>08300502415</t>
  </si>
  <si>
    <t>Jaglowski</t>
  </si>
  <si>
    <t>08300705627</t>
  </si>
  <si>
    <t>Marika</t>
  </si>
  <si>
    <t>08301300067</t>
  </si>
  <si>
    <t>Wendt</t>
  </si>
  <si>
    <t>08301402608</t>
  </si>
  <si>
    <t>Obarowska</t>
  </si>
  <si>
    <t>Kornelia</t>
  </si>
  <si>
    <t>08301702005</t>
  </si>
  <si>
    <t>Baranowska</t>
  </si>
  <si>
    <t>08302500640</t>
  </si>
  <si>
    <t>Bonislawska</t>
  </si>
  <si>
    <t>Monika</t>
  </si>
  <si>
    <t>08302709032</t>
  </si>
  <si>
    <t>Jozwiak</t>
  </si>
  <si>
    <t>08303111102</t>
  </si>
  <si>
    <t>Wejner</t>
  </si>
  <si>
    <t>08310202460</t>
  </si>
  <si>
    <t>Wojcicka</t>
  </si>
  <si>
    <t>08310400776</t>
  </si>
  <si>
    <t>Koprowski</t>
  </si>
  <si>
    <t>Maurycy</t>
  </si>
  <si>
    <t>08310501576</t>
  </si>
  <si>
    <t>Cicherski</t>
  </si>
  <si>
    <t>08310501583</t>
  </si>
  <si>
    <t>Olitkowska</t>
  </si>
  <si>
    <t>Klaudia</t>
  </si>
  <si>
    <t>08310501637</t>
  </si>
  <si>
    <t>Majewski</t>
  </si>
  <si>
    <t>08310711054</t>
  </si>
  <si>
    <t>Podbereski</t>
  </si>
  <si>
    <t>Jakub</t>
  </si>
  <si>
    <t>08311008492</t>
  </si>
  <si>
    <t>Wojcik</t>
  </si>
  <si>
    <t>Alan</t>
  </si>
  <si>
    <t>08311107443</t>
  </si>
  <si>
    <t>Nowak</t>
  </si>
  <si>
    <t>Latika</t>
  </si>
  <si>
    <t>08311206692</t>
  </si>
  <si>
    <t>Piotrowski</t>
  </si>
  <si>
    <t>08311506181</t>
  </si>
  <si>
    <t>Bialek</t>
  </si>
  <si>
    <t>08311606225</t>
  </si>
  <si>
    <t>Galla</t>
  </si>
  <si>
    <t>Paulina</t>
  </si>
  <si>
    <t>08311907241</t>
  </si>
  <si>
    <t>Glasmann</t>
  </si>
  <si>
    <t>Paula</t>
  </si>
  <si>
    <t>08312007919</t>
  </si>
  <si>
    <t>Aniol</t>
  </si>
  <si>
    <t>08312405724</t>
  </si>
  <si>
    <t>Cuper</t>
  </si>
  <si>
    <t>Olga</t>
  </si>
  <si>
    <t>08312405830</t>
  </si>
  <si>
    <t>Becla</t>
  </si>
  <si>
    <t>08312605179</t>
  </si>
  <si>
    <t>Grodzki</t>
  </si>
  <si>
    <t>08312801124</t>
  </si>
  <si>
    <t>Ulwan</t>
  </si>
  <si>
    <t>Anna</t>
  </si>
  <si>
    <t>08320100899</t>
  </si>
  <si>
    <t>Goszczynski</t>
  </si>
  <si>
    <t>08320301627</t>
  </si>
  <si>
    <t>Bigos</t>
  </si>
  <si>
    <t>Zosia</t>
  </si>
  <si>
    <t>08320411573</t>
  </si>
  <si>
    <t>Waclawski</t>
  </si>
  <si>
    <t>Bartosz</t>
  </si>
  <si>
    <t>08321100430</t>
  </si>
  <si>
    <t>Wladyka</t>
  </si>
  <si>
    <t>Alexander</t>
  </si>
  <si>
    <t>08321103754</t>
  </si>
  <si>
    <t>Wizniewski</t>
  </si>
  <si>
    <t>Andrzej</t>
  </si>
  <si>
    <t>08321109460</t>
  </si>
  <si>
    <t>Florek</t>
  </si>
  <si>
    <t>Sandra</t>
  </si>
  <si>
    <t>08321202705</t>
  </si>
  <si>
    <t>Korbus</t>
  </si>
  <si>
    <t>Marta</t>
  </si>
  <si>
    <t>08321501774</t>
  </si>
  <si>
    <t>Piechalski</t>
  </si>
  <si>
    <t>08321501798</t>
  </si>
  <si>
    <t>Potocki</t>
  </si>
  <si>
    <t>Mariusz</t>
  </si>
  <si>
    <t>08321508733</t>
  </si>
  <si>
    <t>08321606950</t>
  </si>
  <si>
    <t>Depczynski</t>
  </si>
  <si>
    <t>Stanislaw</t>
  </si>
  <si>
    <t>08321706346</t>
  </si>
  <si>
    <t>Erbel</t>
  </si>
  <si>
    <t>Urszula</t>
  </si>
  <si>
    <t>08321803937</t>
  </si>
  <si>
    <t>Kutnik</t>
  </si>
  <si>
    <t>08321903095</t>
  </si>
  <si>
    <t>Szczepan</t>
  </si>
  <si>
    <t>08322001464</t>
  </si>
  <si>
    <t>Ciupa</t>
  </si>
  <si>
    <t>Wiktoria</t>
  </si>
  <si>
    <t>08322201772</t>
  </si>
  <si>
    <t>Michalak</t>
  </si>
  <si>
    <t>08322303078</t>
  </si>
  <si>
    <t>Mieczkowski</t>
  </si>
  <si>
    <t>Krystian</t>
  </si>
  <si>
    <t>08322802348</t>
  </si>
  <si>
    <t>Jaglowska</t>
  </si>
  <si>
    <t>Natalia</t>
  </si>
  <si>
    <t>08322806465</t>
  </si>
  <si>
    <t>Czechowska</t>
  </si>
  <si>
    <t>08323009317</t>
  </si>
  <si>
    <t>Domanski</t>
  </si>
  <si>
    <t>Sebastian</t>
  </si>
  <si>
    <t>08323101408</t>
  </si>
  <si>
    <t>Kotowska</t>
  </si>
  <si>
    <t>Marianna</t>
  </si>
  <si>
    <t>09210102757</t>
  </si>
  <si>
    <t>Nieradko</t>
  </si>
  <si>
    <t>Kajetan</t>
  </si>
  <si>
    <t>09210111032</t>
  </si>
  <si>
    <t>Mendrek</t>
  </si>
  <si>
    <t>09210200851</t>
  </si>
  <si>
    <t>Trawicki</t>
  </si>
  <si>
    <t>Borys</t>
  </si>
  <si>
    <t>09210205672</t>
  </si>
  <si>
    <t>Sobon</t>
  </si>
  <si>
    <t>Filip</t>
  </si>
  <si>
    <t>09210205924</t>
  </si>
  <si>
    <t>Cejnog</t>
  </si>
  <si>
    <t>Kamila</t>
  </si>
  <si>
    <t>09210301460</t>
  </si>
  <si>
    <t>Jazkowiec</t>
  </si>
  <si>
    <t>Nadia</t>
  </si>
  <si>
    <t>09210406097</t>
  </si>
  <si>
    <t>Jarosiewicz</t>
  </si>
  <si>
    <t>Milosz</t>
  </si>
  <si>
    <t>09210409205</t>
  </si>
  <si>
    <t>Kmiecik</t>
  </si>
  <si>
    <t>Malwina</t>
  </si>
  <si>
    <t>09210501167</t>
  </si>
  <si>
    <t>Kilanowska</t>
  </si>
  <si>
    <t>Michalina</t>
  </si>
  <si>
    <t>09210503817</t>
  </si>
  <si>
    <t>Markowiak</t>
  </si>
  <si>
    <t>Leon</t>
  </si>
  <si>
    <t>09210503831</t>
  </si>
  <si>
    <t>Sikora</t>
  </si>
  <si>
    <t>Hubert</t>
  </si>
  <si>
    <t>09210507040</t>
  </si>
  <si>
    <t>Szczuplinska</t>
  </si>
  <si>
    <t>Emilia</t>
  </si>
  <si>
    <t>09210507477</t>
  </si>
  <si>
    <t>Szubarczyk</t>
  </si>
  <si>
    <t>Dawid</t>
  </si>
  <si>
    <t>09210607412</t>
  </si>
  <si>
    <t>Krefta</t>
  </si>
  <si>
    <t>09210607436</t>
  </si>
  <si>
    <t>Malinowski</t>
  </si>
  <si>
    <t>Lukasz</t>
  </si>
  <si>
    <t>09210705127</t>
  </si>
  <si>
    <t>Czerlonek</t>
  </si>
  <si>
    <t>Weronika</t>
  </si>
  <si>
    <t>09210706548</t>
  </si>
  <si>
    <t>Szostakowska</t>
  </si>
  <si>
    <t>Dominika</t>
  </si>
  <si>
    <t>09210706999</t>
  </si>
  <si>
    <t>Kaleta</t>
  </si>
  <si>
    <t>09210804949</t>
  </si>
  <si>
    <t>Kocur</t>
  </si>
  <si>
    <t>09210904274</t>
  </si>
  <si>
    <t>Wit</t>
  </si>
  <si>
    <t>09210908216</t>
  </si>
  <si>
    <t>Rybienik</t>
  </si>
  <si>
    <t>09211003583</t>
  </si>
  <si>
    <t>Puzlecka</t>
  </si>
  <si>
    <t>Julia</t>
  </si>
  <si>
    <t>09211005936</t>
  </si>
  <si>
    <t>Juralewicz</t>
  </si>
  <si>
    <t>09211005974</t>
  </si>
  <si>
    <t>Piwowarek</t>
  </si>
  <si>
    <t>09211010019</t>
  </si>
  <si>
    <t>Jurczak</t>
  </si>
  <si>
    <t>09211104925</t>
  </si>
  <si>
    <t>Ogrodowczyk</t>
  </si>
  <si>
    <t>Konstancja</t>
  </si>
  <si>
    <t>09211212916</t>
  </si>
  <si>
    <t>Strojek</t>
  </si>
  <si>
    <t>09211302729</t>
  </si>
  <si>
    <t>Zaremba</t>
  </si>
  <si>
    <t>Aleksandra</t>
  </si>
  <si>
    <t>09211305227</t>
  </si>
  <si>
    <t>Gorska</t>
  </si>
  <si>
    <t>09211402009</t>
  </si>
  <si>
    <t>Kwidzinska</t>
  </si>
  <si>
    <t>09211404100</t>
  </si>
  <si>
    <t>Siemistkowska</t>
  </si>
  <si>
    <t>Jagoda</t>
  </si>
  <si>
    <t>09211411278</t>
  </si>
  <si>
    <t>Ulewicz</t>
  </si>
  <si>
    <t>09211412248</t>
  </si>
  <si>
    <t>Tokarska</t>
  </si>
  <si>
    <t>Antonia</t>
  </si>
  <si>
    <t>09211502310</t>
  </si>
  <si>
    <t>Krupa</t>
  </si>
  <si>
    <t>09211503908</t>
  </si>
  <si>
    <t>Swirk</t>
  </si>
  <si>
    <t>Antonina</t>
  </si>
  <si>
    <t>09211601354</t>
  </si>
  <si>
    <t>Kizielewicz</t>
  </si>
  <si>
    <t>09211601385</t>
  </si>
  <si>
    <t>Kecler</t>
  </si>
  <si>
    <t>Milena</t>
  </si>
  <si>
    <t>09211601408</t>
  </si>
  <si>
    <t>Zochowska</t>
  </si>
  <si>
    <t>Adriana</t>
  </si>
  <si>
    <t>09211700664</t>
  </si>
  <si>
    <t>Kozlowska</t>
  </si>
  <si>
    <t>Malgorzata</t>
  </si>
  <si>
    <t>09211700701</t>
  </si>
  <si>
    <t>Lewandowska</t>
  </si>
  <si>
    <t>09211700855</t>
  </si>
  <si>
    <t>Gorlikowski</t>
  </si>
  <si>
    <t>Patrick</t>
  </si>
  <si>
    <t>09211702024</t>
  </si>
  <si>
    <t>Kowalska</t>
  </si>
  <si>
    <t>Maria</t>
  </si>
  <si>
    <t>09211801440</t>
  </si>
  <si>
    <t>Katende</t>
  </si>
  <si>
    <t>09211801464</t>
  </si>
  <si>
    <t>Tokarz</t>
  </si>
  <si>
    <t>09211803947</t>
  </si>
  <si>
    <t>Radosz</t>
  </si>
  <si>
    <t>09211902011</t>
  </si>
  <si>
    <t>Komorowska</t>
  </si>
  <si>
    <t>09211906282</t>
  </si>
  <si>
    <t>Zakrzewska</t>
  </si>
  <si>
    <t>09211906305</t>
  </si>
  <si>
    <t>Ewa</t>
  </si>
  <si>
    <t>09211908451</t>
  </si>
  <si>
    <t>Rohde</t>
  </si>
  <si>
    <t>09211909674</t>
  </si>
  <si>
    <t>Smoliniec</t>
  </si>
  <si>
    <t>Franciszek</t>
  </si>
  <si>
    <t>09212001092</t>
  </si>
  <si>
    <t>Paluchowski</t>
  </si>
  <si>
    <t>Julian</t>
  </si>
  <si>
    <t>09212200408</t>
  </si>
  <si>
    <t>Pawlun</t>
  </si>
  <si>
    <t>Karolina</t>
  </si>
  <si>
    <t>09212300184</t>
  </si>
  <si>
    <t>Majchrzak</t>
  </si>
  <si>
    <t>09212509149</t>
  </si>
  <si>
    <t>Koczakowska</t>
  </si>
  <si>
    <t>09212610942</t>
  </si>
  <si>
    <t>Jakubczyk</t>
  </si>
  <si>
    <t>09212700984</t>
  </si>
  <si>
    <t>Krol</t>
  </si>
  <si>
    <t>09212704926</t>
  </si>
  <si>
    <t>Srokowska</t>
  </si>
  <si>
    <t>Helena</t>
  </si>
  <si>
    <t>09212704964</t>
  </si>
  <si>
    <t>Iga</t>
  </si>
  <si>
    <t>09213007141</t>
  </si>
  <si>
    <t>Stambuldzys</t>
  </si>
  <si>
    <t>09220204047</t>
  </si>
  <si>
    <t>Ostrowska</t>
  </si>
  <si>
    <t>Beatrycze</t>
  </si>
  <si>
    <t>09220305687</t>
  </si>
  <si>
    <t>Smiecinska</t>
  </si>
  <si>
    <t>09220307788</t>
  </si>
  <si>
    <t>Wanda</t>
  </si>
  <si>
    <t>09220404607</t>
  </si>
  <si>
    <t>Kmita</t>
  </si>
  <si>
    <t>09220404645</t>
  </si>
  <si>
    <t>Gachewicz</t>
  </si>
  <si>
    <t>Pola</t>
  </si>
  <si>
    <t>09220504024</t>
  </si>
  <si>
    <t>09220504048</t>
  </si>
  <si>
    <t>Paliniewicz</t>
  </si>
  <si>
    <t>Katarzyna</t>
  </si>
  <si>
    <t>09220704127</t>
  </si>
  <si>
    <t>Lubinska</t>
  </si>
  <si>
    <t>Magdalena</t>
  </si>
  <si>
    <t>09221103062</t>
  </si>
  <si>
    <t>Mrozek</t>
  </si>
  <si>
    <t>Lena</t>
  </si>
  <si>
    <t>09221200547</t>
  </si>
  <si>
    <t>Drapinska</t>
  </si>
  <si>
    <t>09221202204</t>
  </si>
  <si>
    <t>Dawidowska</t>
  </si>
  <si>
    <t>09221205443</t>
  </si>
  <si>
    <t>Szarmach</t>
  </si>
  <si>
    <t>09221205481</t>
  </si>
  <si>
    <t>Burghard</t>
  </si>
  <si>
    <t>Zofia</t>
  </si>
  <si>
    <t>09221205504</t>
  </si>
  <si>
    <t>Michalska</t>
  </si>
  <si>
    <t>09221205528</t>
  </si>
  <si>
    <t>Mezynska</t>
  </si>
  <si>
    <t>09221301682</t>
  </si>
  <si>
    <t>Kaminska</t>
  </si>
  <si>
    <t>09221302980</t>
  </si>
  <si>
    <t>Edel</t>
  </si>
  <si>
    <t>Vanessa</t>
  </si>
  <si>
    <t>09221304623</t>
  </si>
  <si>
    <t>Gadomska</t>
  </si>
  <si>
    <t>09221309963</t>
  </si>
  <si>
    <t>Krzywiec</t>
  </si>
  <si>
    <t>09221402888</t>
  </si>
  <si>
    <t>Mielcarz</t>
  </si>
  <si>
    <t>09221601003</t>
  </si>
  <si>
    <t>Janik</t>
  </si>
  <si>
    <t>09221608888</t>
  </si>
  <si>
    <t>Stawirej</t>
  </si>
  <si>
    <t>Hanna</t>
  </si>
  <si>
    <t>09221702025</t>
  </si>
  <si>
    <t>Brankiewicz</t>
  </si>
  <si>
    <t>09221804109</t>
  </si>
  <si>
    <t>Kuszner</t>
  </si>
  <si>
    <t>09291901773</t>
  </si>
  <si>
    <t>Luchowski</t>
  </si>
  <si>
    <t>09292008233</t>
  </si>
  <si>
    <t>Janiak</t>
  </si>
  <si>
    <t>Nico</t>
  </si>
  <si>
    <t>09292105855</t>
  </si>
  <si>
    <t>Pinkowski</t>
  </si>
  <si>
    <t>09292105879</t>
  </si>
  <si>
    <t>Prochniewicz</t>
  </si>
  <si>
    <t>09292213174</t>
  </si>
  <si>
    <t>Zaleski</t>
  </si>
  <si>
    <t>Adrian</t>
  </si>
  <si>
    <t>09292314615</t>
  </si>
  <si>
    <t>Pupp</t>
  </si>
  <si>
    <t>09292509833</t>
  </si>
  <si>
    <t>Gorazdowski</t>
  </si>
  <si>
    <t>09292604859</t>
  </si>
  <si>
    <t>Rodak</t>
  </si>
  <si>
    <t>09292604873</t>
  </si>
  <si>
    <t>Ukomski</t>
  </si>
  <si>
    <t>09292704191</t>
  </si>
  <si>
    <t>Janowski</t>
  </si>
  <si>
    <t>Nataniel</t>
  </si>
  <si>
    <t>09292707019</t>
  </si>
  <si>
    <t>Panow</t>
  </si>
  <si>
    <t>09292809391</t>
  </si>
  <si>
    <t>Muzyka</t>
  </si>
  <si>
    <t>Karol</t>
  </si>
  <si>
    <t>09292810890</t>
  </si>
  <si>
    <t>Plichta</t>
  </si>
  <si>
    <t>09292909312</t>
  </si>
  <si>
    <t>Zurawski</t>
  </si>
  <si>
    <t>Adam</t>
  </si>
  <si>
    <t>09293002410</t>
  </si>
  <si>
    <t>Bobel</t>
  </si>
  <si>
    <t>Tymon</t>
  </si>
  <si>
    <t>09300109015</t>
  </si>
  <si>
    <t>Sosnowski</t>
  </si>
  <si>
    <t>09300205292</t>
  </si>
  <si>
    <t>Degowski</t>
  </si>
  <si>
    <t>09300608057</t>
  </si>
  <si>
    <t>Snarski</t>
  </si>
  <si>
    <t>09300710196</t>
  </si>
  <si>
    <t>Paciorek</t>
  </si>
  <si>
    <t>09300804514</t>
  </si>
  <si>
    <t>Brzoskowski</t>
  </si>
  <si>
    <t>Tomasz</t>
  </si>
  <si>
    <t>09301004012</t>
  </si>
  <si>
    <t>09301206759</t>
  </si>
  <si>
    <t>Mystkowski</t>
  </si>
  <si>
    <t>09301206797</t>
  </si>
  <si>
    <t>Nagorski</t>
  </si>
  <si>
    <t>Kamil</t>
  </si>
  <si>
    <t>09301303371</t>
  </si>
  <si>
    <t>Sykus</t>
  </si>
  <si>
    <t>Fabian</t>
  </si>
  <si>
    <t>09301402414</t>
  </si>
  <si>
    <t>Baranowski</t>
  </si>
  <si>
    <t>Witold</t>
  </si>
  <si>
    <t>09301405172</t>
  </si>
  <si>
    <t>Trwoga</t>
  </si>
  <si>
    <t>09301500334</t>
  </si>
  <si>
    <t>Magulski</t>
  </si>
  <si>
    <t>09301601097</t>
  </si>
  <si>
    <t>Langiewicz</t>
  </si>
  <si>
    <t>09302001353</t>
  </si>
  <si>
    <t>Polonski</t>
  </si>
  <si>
    <t>09302011011</t>
  </si>
  <si>
    <t>Kubisiak</t>
  </si>
  <si>
    <t>09302100793</t>
  </si>
  <si>
    <t>09302201333</t>
  </si>
  <si>
    <t>Duraj</t>
  </si>
  <si>
    <t>09302304838</t>
  </si>
  <si>
    <t>Grabek</t>
  </si>
  <si>
    <t>09302308382</t>
  </si>
  <si>
    <t>Tarnacka</t>
  </si>
  <si>
    <t>09302400657</t>
  </si>
  <si>
    <t>Lunkiewicz</t>
  </si>
  <si>
    <t>09302502274</t>
  </si>
  <si>
    <t>09302602400</t>
  </si>
  <si>
    <t>Pochmara</t>
  </si>
  <si>
    <t>Kaja</t>
  </si>
  <si>
    <t>09302609421</t>
  </si>
  <si>
    <t>Leszczynska</t>
  </si>
  <si>
    <t>09302702421</t>
  </si>
  <si>
    <t>Lorenc</t>
  </si>
  <si>
    <t>09302711423</t>
  </si>
  <si>
    <t>Zalewska</t>
  </si>
  <si>
    <t>09302801182</t>
  </si>
  <si>
    <t>Gosiewska</t>
  </si>
  <si>
    <t>09302806088</t>
  </si>
  <si>
    <t>Mauruszewicz</t>
  </si>
  <si>
    <t>09302806613</t>
  </si>
  <si>
    <t>Buczkowski</t>
  </si>
  <si>
    <t>09302809661</t>
  </si>
  <si>
    <t>Mielewczyk</t>
  </si>
  <si>
    <t>09302909729</t>
  </si>
  <si>
    <t>Ramlo</t>
  </si>
  <si>
    <t>09302909767</t>
  </si>
  <si>
    <t>Rafinska</t>
  </si>
  <si>
    <t>09303003200</t>
  </si>
  <si>
    <t>Broszczak</t>
  </si>
  <si>
    <t>09303005042</t>
  </si>
  <si>
    <t>Bikonis</t>
  </si>
  <si>
    <t>09303005066</t>
  </si>
  <si>
    <t>Marczynska</t>
  </si>
  <si>
    <t>Liliana</t>
  </si>
  <si>
    <t>09303005080</t>
  </si>
  <si>
    <t>Krainska</t>
  </si>
  <si>
    <t>09303005141</t>
  </si>
  <si>
    <t>Oldakowska</t>
  </si>
  <si>
    <t>Kinga</t>
  </si>
  <si>
    <t>09303009855</t>
  </si>
  <si>
    <t>Gdaniec</t>
  </si>
  <si>
    <t>Pawel</t>
  </si>
  <si>
    <t>09310202696</t>
  </si>
  <si>
    <t>Skaluba</t>
  </si>
  <si>
    <t>Gabriel</t>
  </si>
  <si>
    <t>09310208166</t>
  </si>
  <si>
    <t>Klaus</t>
  </si>
  <si>
    <t>09310208432</t>
  </si>
  <si>
    <t>Kiryk</t>
  </si>
  <si>
    <t>09310302570</t>
  </si>
  <si>
    <t>Kowalski</t>
  </si>
  <si>
    <t>09310302617</t>
  </si>
  <si>
    <t>Wysokinski</t>
  </si>
  <si>
    <t>09310310236</t>
  </si>
  <si>
    <t>Szpak</t>
  </si>
  <si>
    <t>09310403981</t>
  </si>
  <si>
    <t>Madej</t>
  </si>
  <si>
    <t>09310407886</t>
  </si>
  <si>
    <t>Symoszyn</t>
  </si>
  <si>
    <t>09310408399</t>
  </si>
  <si>
    <t>Cieslik</t>
  </si>
  <si>
    <t>09310500954</t>
  </si>
  <si>
    <t>09310503841</t>
  </si>
  <si>
    <t>Sznejder</t>
  </si>
  <si>
    <t>09310600579</t>
  </si>
  <si>
    <t>Chmielewski</t>
  </si>
  <si>
    <t>09310705410</t>
  </si>
  <si>
    <t>Rysak</t>
  </si>
  <si>
    <t>09310804898</t>
  </si>
  <si>
    <t>Szumilewicz</t>
  </si>
  <si>
    <t>Dariusz</t>
  </si>
  <si>
    <t>09310901731</t>
  </si>
  <si>
    <t>Krosnowski</t>
  </si>
  <si>
    <t>09310906101</t>
  </si>
  <si>
    <t>Harris</t>
  </si>
  <si>
    <t>09310906125</t>
  </si>
  <si>
    <t>Koszucka</t>
  </si>
  <si>
    <t>09311000965</t>
  </si>
  <si>
    <t>Chmielewska</t>
  </si>
  <si>
    <t>09311005144</t>
  </si>
  <si>
    <t>Seredynska</t>
  </si>
  <si>
    <t>Joanna</t>
  </si>
  <si>
    <t>09311005632</t>
  </si>
  <si>
    <t>Afeltowicz</t>
  </si>
  <si>
    <t>09311009704</t>
  </si>
  <si>
    <t>Jakubowska</t>
  </si>
  <si>
    <t>09311103163</t>
  </si>
  <si>
    <t>09311103484</t>
  </si>
  <si>
    <t>Derosas</t>
  </si>
  <si>
    <t>09311204208</t>
  </si>
  <si>
    <t>Mucha</t>
  </si>
  <si>
    <t>Laura</t>
  </si>
  <si>
    <t>09311204284</t>
  </si>
  <si>
    <t>Szymichowska</t>
  </si>
  <si>
    <t>09311303426</t>
  </si>
  <si>
    <t>Janiszek</t>
  </si>
  <si>
    <t>09311303679</t>
  </si>
  <si>
    <t>Dombrowski</t>
  </si>
  <si>
    <t>Sambor</t>
  </si>
  <si>
    <t>09311303693</t>
  </si>
  <si>
    <t>Wieniarski</t>
  </si>
  <si>
    <t>Arkadiusz</t>
  </si>
  <si>
    <t>09311308469</t>
  </si>
  <si>
    <t>Marszalek</t>
  </si>
  <si>
    <t>Lidia</t>
  </si>
  <si>
    <t>09311310792</t>
  </si>
  <si>
    <t>09311505163</t>
  </si>
  <si>
    <t>Czartoryjska</t>
  </si>
  <si>
    <t>09311601388</t>
  </si>
  <si>
    <t>Tomanek</t>
  </si>
  <si>
    <t>09311601425</t>
  </si>
  <si>
    <t>Pawlowicz</t>
  </si>
  <si>
    <t>09311701118</t>
  </si>
  <si>
    <t>Szwast</t>
  </si>
  <si>
    <t>Daniel</t>
  </si>
  <si>
    <t>09311706359</t>
  </si>
  <si>
    <t>Zawizlak</t>
  </si>
  <si>
    <t>09311711463</t>
  </si>
  <si>
    <t>Wierzbicka</t>
  </si>
  <si>
    <t>09311806622</t>
  </si>
  <si>
    <t>Kielbowicz</t>
  </si>
  <si>
    <t>09311907224</t>
  </si>
  <si>
    <t>Steinhardt</t>
  </si>
  <si>
    <t>09311908720</t>
  </si>
  <si>
    <t>Forjasz</t>
  </si>
  <si>
    <t>Roxana</t>
  </si>
  <si>
    <t>09312003684</t>
  </si>
  <si>
    <t>Karwik</t>
  </si>
  <si>
    <t>09312003707</t>
  </si>
  <si>
    <t>Lupinska</t>
  </si>
  <si>
    <t>09312008337</t>
  </si>
  <si>
    <t>Pengiel</t>
  </si>
  <si>
    <t>09312103018</t>
  </si>
  <si>
    <t>Wojtaszewski</t>
  </si>
  <si>
    <t>09312104743</t>
  </si>
  <si>
    <t>Czarkowska</t>
  </si>
  <si>
    <t>09312106127</t>
  </si>
  <si>
    <t>Zacharska</t>
  </si>
  <si>
    <t>09312201877</t>
  </si>
  <si>
    <t>Bilmon</t>
  </si>
  <si>
    <t>Tymoteusz</t>
  </si>
  <si>
    <t>09312304525</t>
  </si>
  <si>
    <t>Gorczynska</t>
  </si>
  <si>
    <t>09312307276</t>
  </si>
  <si>
    <t>Budkowski</t>
  </si>
  <si>
    <t>Marek</t>
  </si>
  <si>
    <t>09312408236</t>
  </si>
  <si>
    <t>Dulak</t>
  </si>
  <si>
    <t>09312503412</t>
  </si>
  <si>
    <t>Kaczor</t>
  </si>
  <si>
    <t>09312505797</t>
  </si>
  <si>
    <t>Olszewski</t>
  </si>
  <si>
    <t>09312505810</t>
  </si>
  <si>
    <t>Polubinski</t>
  </si>
  <si>
    <t>09312605138</t>
  </si>
  <si>
    <t>Budny</t>
  </si>
  <si>
    <t>09312605176</t>
  </si>
  <si>
    <t>Fiebig</t>
  </si>
  <si>
    <t>09312704714</t>
  </si>
  <si>
    <t>Ziolkowski</t>
  </si>
  <si>
    <t>09312808395</t>
  </si>
  <si>
    <t>Rys</t>
  </si>
  <si>
    <t>09312902686</t>
  </si>
  <si>
    <t>Orczyk</t>
  </si>
  <si>
    <t>09313002170</t>
  </si>
  <si>
    <t>Modzelewski</t>
  </si>
  <si>
    <t>Konrad</t>
  </si>
  <si>
    <t>09313003584</t>
  </si>
  <si>
    <t>Cichowlas</t>
  </si>
  <si>
    <t>09313003607</t>
  </si>
  <si>
    <t>09313008381</t>
  </si>
  <si>
    <t>Wrona</t>
  </si>
  <si>
    <t>09313010294</t>
  </si>
  <si>
    <t>Podolszynski</t>
  </si>
  <si>
    <t>09320105440</t>
  </si>
  <si>
    <t>Piorkowska</t>
  </si>
  <si>
    <t>Kalina</t>
  </si>
  <si>
    <t>09320200961</t>
  </si>
  <si>
    <t>Mlodzianowska</t>
  </si>
  <si>
    <t>09320300586</t>
  </si>
  <si>
    <t>09320311214</t>
  </si>
  <si>
    <t>Kisiel</t>
  </si>
  <si>
    <t>09320401737</t>
  </si>
  <si>
    <t>Dolny</t>
  </si>
  <si>
    <t>09320408093</t>
  </si>
  <si>
    <t>Kisiela</t>
  </si>
  <si>
    <t>09320505837</t>
  </si>
  <si>
    <t>09320509077</t>
  </si>
  <si>
    <t>Kopiejc</t>
  </si>
  <si>
    <t>09320605025</t>
  </si>
  <si>
    <t>Oszmana</t>
  </si>
  <si>
    <t>09320805814</t>
  </si>
  <si>
    <t>Rozek</t>
  </si>
  <si>
    <t>09320905187</t>
  </si>
  <si>
    <t>Bajer</t>
  </si>
  <si>
    <t>Jadwiga</t>
  </si>
  <si>
    <t>09321008971</t>
  </si>
  <si>
    <t>Czapiewski</t>
  </si>
  <si>
    <t>09321103584</t>
  </si>
  <si>
    <t>Marynowska</t>
  </si>
  <si>
    <t>09321103607</t>
  </si>
  <si>
    <t>09321202085</t>
  </si>
  <si>
    <t>Horbaczewska</t>
  </si>
  <si>
    <t>Nicola</t>
  </si>
  <si>
    <t>09321202160</t>
  </si>
  <si>
    <t>Wroblewska</t>
  </si>
  <si>
    <t>09321202375</t>
  </si>
  <si>
    <t>Skabara</t>
  </si>
  <si>
    <t>Grzegorz</t>
  </si>
  <si>
    <t>09321202436</t>
  </si>
  <si>
    <t>09321208296</t>
  </si>
  <si>
    <t>09321301401</t>
  </si>
  <si>
    <t>Trocha</t>
  </si>
  <si>
    <t>09321305122</t>
  </si>
  <si>
    <t>Greszczuk</t>
  </si>
  <si>
    <t>09321401422</t>
  </si>
  <si>
    <t>Krupop</t>
  </si>
  <si>
    <t>09321407220</t>
  </si>
  <si>
    <t>Janiczek</t>
  </si>
  <si>
    <t>09321501160</t>
  </si>
  <si>
    <t>Kempka</t>
  </si>
  <si>
    <t>09321501177</t>
  </si>
  <si>
    <t>09321607125</t>
  </si>
  <si>
    <t>Pajsk</t>
  </si>
  <si>
    <t>09321611788</t>
  </si>
  <si>
    <t>Lewicka</t>
  </si>
  <si>
    <t>09321706992</t>
  </si>
  <si>
    <t>Swinianski</t>
  </si>
  <si>
    <t>Cyprian</t>
  </si>
  <si>
    <t>09321805936</t>
  </si>
  <si>
    <t>09321903900</t>
  </si>
  <si>
    <t>Kirwiel</t>
  </si>
  <si>
    <t>09321903917</t>
  </si>
  <si>
    <t>Werbowy</t>
  </si>
  <si>
    <t>Artur</t>
  </si>
  <si>
    <t>09321905469</t>
  </si>
  <si>
    <t>Bajurska</t>
  </si>
  <si>
    <t>09322003265</t>
  </si>
  <si>
    <t>Zaborowska</t>
  </si>
  <si>
    <t>09322103743</t>
  </si>
  <si>
    <t>Dunislawska</t>
  </si>
  <si>
    <t>Victoria</t>
  </si>
  <si>
    <t>09322103842</t>
  </si>
  <si>
    <t>Stachurska</t>
  </si>
  <si>
    <t>09322106333</t>
  </si>
  <si>
    <t>09322106357</t>
  </si>
  <si>
    <t>Zega</t>
  </si>
  <si>
    <t>09322109039</t>
  </si>
  <si>
    <t>Lukowski</t>
  </si>
  <si>
    <t>09322202879</t>
  </si>
  <si>
    <t>Pietraszczyk</t>
  </si>
  <si>
    <t>09322302180</t>
  </si>
  <si>
    <t>Jędrzejczak</t>
  </si>
  <si>
    <t>09322306528</t>
  </si>
  <si>
    <t>Wymyslowska</t>
  </si>
  <si>
    <t>09322402767</t>
  </si>
  <si>
    <t>Wicher</t>
  </si>
  <si>
    <t>09322501336</t>
  </si>
  <si>
    <t>Tusinski</t>
  </si>
  <si>
    <t>09322505941</t>
  </si>
  <si>
    <t>Walaszek</t>
  </si>
  <si>
    <t>Angelika</t>
  </si>
  <si>
    <t>09322602686</t>
  </si>
  <si>
    <t>Karolewska</t>
  </si>
  <si>
    <t>09322702454</t>
  </si>
  <si>
    <t>Stanulewicz</t>
  </si>
  <si>
    <t>09322705310</t>
  </si>
  <si>
    <t>Kuba</t>
  </si>
  <si>
    <t>09322705358</t>
  </si>
  <si>
    <t>Kieloch</t>
  </si>
  <si>
    <t>09322802260</t>
  </si>
  <si>
    <t>Marmelowska</t>
  </si>
  <si>
    <t>09322805690</t>
  </si>
  <si>
    <t>Nikolajew</t>
  </si>
  <si>
    <t>09322905758</t>
  </si>
  <si>
    <t>Okla</t>
  </si>
  <si>
    <t>09322907675</t>
  </si>
  <si>
    <t>Lademann</t>
  </si>
  <si>
    <t>09322909004</t>
  </si>
  <si>
    <t>Kowakczyk</t>
  </si>
  <si>
    <t>09323004647</t>
  </si>
  <si>
    <t>Pawelska</t>
  </si>
  <si>
    <t>09323004692</t>
  </si>
  <si>
    <t>Niemczyk</t>
  </si>
  <si>
    <t>09323004715</t>
  </si>
  <si>
    <t>Hazubski</t>
  </si>
  <si>
    <t>Olgierd</t>
  </si>
  <si>
    <t>09323004753</t>
  </si>
  <si>
    <t>Ryngwelski</t>
  </si>
  <si>
    <t>09323004777</t>
  </si>
  <si>
    <t>Ropiak</t>
  </si>
  <si>
    <t>09323004791</t>
  </si>
  <si>
    <t>Giemza</t>
  </si>
  <si>
    <t>09323103810</t>
  </si>
  <si>
    <t>Domzala</t>
  </si>
  <si>
    <t>Ryszard</t>
  </si>
  <si>
    <t>09323105621</t>
  </si>
  <si>
    <t>Pozarzycka</t>
  </si>
  <si>
    <t>Justyna</t>
  </si>
  <si>
    <t>50021011352</t>
  </si>
  <si>
    <t>Kowalik</t>
  </si>
  <si>
    <t>50101111305</t>
  </si>
  <si>
    <t>Hintzke</t>
  </si>
  <si>
    <t>Nikola</t>
  </si>
  <si>
    <t>50102636355</t>
  </si>
  <si>
    <t>Swistek</t>
  </si>
  <si>
    <t>Damian</t>
  </si>
  <si>
    <t>51011153311</t>
  </si>
  <si>
    <t>Grzelecki</t>
  </si>
  <si>
    <t>51102573842</t>
  </si>
  <si>
    <t>Hinz</t>
  </si>
  <si>
    <t>52101156863</t>
  </si>
  <si>
    <t>Kaftan</t>
  </si>
  <si>
    <t>52110446139</t>
  </si>
  <si>
    <t>Wasiluk</t>
  </si>
  <si>
    <t>Bartlomiej</t>
  </si>
  <si>
    <t>53082806059</t>
  </si>
  <si>
    <t>Wasilewski</t>
  </si>
  <si>
    <t>53122299122</t>
  </si>
  <si>
    <t>Lukasik</t>
  </si>
  <si>
    <t>54020837137</t>
  </si>
  <si>
    <t>Silakowski</t>
  </si>
  <si>
    <t>Henryk</t>
  </si>
  <si>
    <t>55022153432</t>
  </si>
  <si>
    <t>Zygmunt</t>
  </si>
  <si>
    <t>55110906690</t>
  </si>
  <si>
    <t>Pettka</t>
  </si>
  <si>
    <t>55123128973</t>
  </si>
  <si>
    <t>Hanczarek</t>
  </si>
  <si>
    <t>Olivier</t>
  </si>
  <si>
    <t>56111161549</t>
  </si>
  <si>
    <t>Samulczyk</t>
  </si>
  <si>
    <t>57073163051</t>
  </si>
  <si>
    <t>Berezniewicz</t>
  </si>
  <si>
    <t>Wiktor</t>
  </si>
  <si>
    <t>57102202414</t>
  </si>
  <si>
    <t>Bialaszewski</t>
  </si>
  <si>
    <t>58122188027</t>
  </si>
  <si>
    <t>Rutkiewicz</t>
  </si>
  <si>
    <t>59031152059</t>
  </si>
  <si>
    <t>Kowalczyk</t>
  </si>
  <si>
    <t>59042989686</t>
  </si>
  <si>
    <t>Sadowska</t>
  </si>
  <si>
    <t>59083036077</t>
  </si>
  <si>
    <t>Sobol</t>
  </si>
  <si>
    <t>59110570565</t>
  </si>
  <si>
    <t>Senger</t>
  </si>
  <si>
    <t>60102890107</t>
  </si>
  <si>
    <t>Stanislawska</t>
  </si>
  <si>
    <t>61032479116</t>
  </si>
  <si>
    <t>Szczepkowski</t>
  </si>
  <si>
    <t>Dorian</t>
  </si>
  <si>
    <t>61100157652</t>
  </si>
  <si>
    <t>Wojcicki</t>
  </si>
  <si>
    <t>Aleks</t>
  </si>
  <si>
    <t>61121020469</t>
  </si>
  <si>
    <t>Salanowska</t>
  </si>
  <si>
    <t>62033089803</t>
  </si>
  <si>
    <t>Skrzydlak</t>
  </si>
  <si>
    <t>Izabela</t>
  </si>
  <si>
    <t>62092569090</t>
  </si>
  <si>
    <t>Koszlaga</t>
  </si>
  <si>
    <t>63092608644</t>
  </si>
  <si>
    <t>Kowalczuk</t>
  </si>
  <si>
    <t>63102092944</t>
  </si>
  <si>
    <t>Glowinska</t>
  </si>
  <si>
    <t>Patrycja</t>
  </si>
  <si>
    <t>63122755182</t>
  </si>
  <si>
    <t>Sautycz</t>
  </si>
  <si>
    <t>64022301455</t>
  </si>
  <si>
    <t>Jakubowski</t>
  </si>
  <si>
    <t>64040919575</t>
  </si>
  <si>
    <t>Labuda</t>
  </si>
  <si>
    <t>64063159211</t>
  </si>
  <si>
    <t>Przestrzelski</t>
  </si>
  <si>
    <t>65062892381</t>
  </si>
  <si>
    <t>Sochacka</t>
  </si>
  <si>
    <t>Inka</t>
  </si>
  <si>
    <t>65092056892</t>
  </si>
  <si>
    <t>Wierzbicki</t>
  </si>
  <si>
    <t>Antoni</t>
  </si>
  <si>
    <t>65102086116</t>
  </si>
  <si>
    <t>Sarnowski</t>
  </si>
  <si>
    <t>Ignacy</t>
  </si>
  <si>
    <t>66063014631</t>
  </si>
  <si>
    <t>Machalski</t>
  </si>
  <si>
    <t>66100294134</t>
  </si>
  <si>
    <t>66100651663</t>
  </si>
  <si>
    <t>Broukin</t>
  </si>
  <si>
    <t>66111176164</t>
  </si>
  <si>
    <t>Filarska</t>
  </si>
  <si>
    <t>66113183995</t>
  </si>
  <si>
    <t>Siminski</t>
  </si>
  <si>
    <t>67103111042</t>
  </si>
  <si>
    <t>Riegel</t>
  </si>
  <si>
    <t>67112966668</t>
  </si>
  <si>
    <t>67113048790</t>
  </si>
  <si>
    <t>Porydzaj</t>
  </si>
  <si>
    <t>67120749923</t>
  </si>
  <si>
    <t>Sachse</t>
  </si>
  <si>
    <t>68112117597</t>
  </si>
  <si>
    <t>Spanowski</t>
  </si>
  <si>
    <t>69030626134</t>
  </si>
  <si>
    <t>Machol</t>
  </si>
  <si>
    <t>69122174118</t>
  </si>
  <si>
    <t>Zmurko</t>
  </si>
  <si>
    <t>70032057433</t>
  </si>
  <si>
    <t>Rembisz</t>
  </si>
  <si>
    <t>70053179170</t>
  </si>
  <si>
    <t>Szmitko</t>
  </si>
  <si>
    <t>Dominik</t>
  </si>
  <si>
    <t>70101195486</t>
  </si>
  <si>
    <t>Jurewicz</t>
  </si>
  <si>
    <t>70120794633</t>
  </si>
  <si>
    <t>Zurek</t>
  </si>
  <si>
    <t>71093058856</t>
  </si>
  <si>
    <t>Ręczmin</t>
  </si>
  <si>
    <t>71110410883</t>
  </si>
  <si>
    <t>Steinborn</t>
  </si>
  <si>
    <t>71112677514</t>
  </si>
  <si>
    <t>Swierszcz</t>
  </si>
  <si>
    <t>71123061643</t>
  </si>
  <si>
    <t>Sibiga</t>
  </si>
  <si>
    <t>72031096705</t>
  </si>
  <si>
    <t>Makowska</t>
  </si>
  <si>
    <t>Luiza</t>
  </si>
  <si>
    <t>73010399576</t>
  </si>
  <si>
    <t>Dzierzak</t>
  </si>
  <si>
    <t>73070871368</t>
  </si>
  <si>
    <t>Leman</t>
  </si>
  <si>
    <t>73103000844</t>
  </si>
  <si>
    <t>Stankiewicz</t>
  </si>
  <si>
    <t>73112328551</t>
  </si>
  <si>
    <t>74040249598</t>
  </si>
  <si>
    <t>Zawisza</t>
  </si>
  <si>
    <t>74120284541</t>
  </si>
  <si>
    <t>Adamiak</t>
  </si>
  <si>
    <t>74121108598</t>
  </si>
  <si>
    <t>Yuksek</t>
  </si>
  <si>
    <t>74123184206</t>
  </si>
  <si>
    <t>Perez</t>
  </si>
  <si>
    <t>75032006098</t>
  </si>
  <si>
    <t>Duszota</t>
  </si>
  <si>
    <t>75113162747</t>
  </si>
  <si>
    <t>Kulkowska</t>
  </si>
  <si>
    <t>75121005045</t>
  </si>
  <si>
    <t>Zylinska</t>
  </si>
  <si>
    <t>Adelajda</t>
  </si>
  <si>
    <t>75123199317</t>
  </si>
  <si>
    <t>76043054555</t>
  </si>
  <si>
    <t>Lyszcz</t>
  </si>
  <si>
    <t>76043169949</t>
  </si>
  <si>
    <t>Zdrojewska</t>
  </si>
  <si>
    <t>Agata</t>
  </si>
  <si>
    <t>76121186303</t>
  </si>
  <si>
    <t>Engel</t>
  </si>
  <si>
    <t>76122752028</t>
  </si>
  <si>
    <t>Zgadzaj</t>
  </si>
  <si>
    <t>77111084850</t>
  </si>
  <si>
    <t>Strack</t>
  </si>
  <si>
    <t>78011115028</t>
  </si>
  <si>
    <t>Reclaw</t>
  </si>
  <si>
    <t>78102945963</t>
  </si>
  <si>
    <t>Mazurkiewicz</t>
  </si>
  <si>
    <t>78103188695</t>
  </si>
  <si>
    <t>78123189018</t>
  </si>
  <si>
    <t>Furmaniak</t>
  </si>
  <si>
    <t>79012564484</t>
  </si>
  <si>
    <t>Marzec</t>
  </si>
  <si>
    <t>79070627831</t>
  </si>
  <si>
    <t>Tomaszewski</t>
  </si>
  <si>
    <t>79101146737</t>
  </si>
  <si>
    <t>Strupiechowski</t>
  </si>
  <si>
    <t>79110673709</t>
  </si>
  <si>
    <t>Szczepanska</t>
  </si>
  <si>
    <t>81081010863</t>
  </si>
  <si>
    <t>Wamka</t>
  </si>
  <si>
    <t>Anastazja</t>
  </si>
  <si>
    <t>81101148770</t>
  </si>
  <si>
    <t>Spychala</t>
  </si>
  <si>
    <t>82072219267</t>
  </si>
  <si>
    <t>Bialkowska</t>
  </si>
  <si>
    <t>83041947282</t>
  </si>
  <si>
    <t>Bsk</t>
  </si>
  <si>
    <t>Arleta</t>
  </si>
  <si>
    <t>84050694367</t>
  </si>
  <si>
    <t>Wojciechowska</t>
  </si>
  <si>
    <t>84051294894</t>
  </si>
  <si>
    <t>Szczucki</t>
  </si>
  <si>
    <t>84051840149</t>
  </si>
  <si>
    <t>Helinska</t>
  </si>
  <si>
    <t>Ines</t>
  </si>
  <si>
    <t>84112185145</t>
  </si>
  <si>
    <t>Felisiak</t>
  </si>
  <si>
    <t>Doris</t>
  </si>
  <si>
    <t>85031079443</t>
  </si>
  <si>
    <t>Mrozik</t>
  </si>
  <si>
    <t>85052135674</t>
  </si>
  <si>
    <t>Rembiewski</t>
  </si>
  <si>
    <t>85052568643</t>
  </si>
  <si>
    <t>Klein</t>
  </si>
  <si>
    <t>85052605175</t>
  </si>
  <si>
    <t>Geszczynski</t>
  </si>
  <si>
    <t>85111779283</t>
  </si>
  <si>
    <t>Frankowska</t>
  </si>
  <si>
    <t>Roksana</t>
  </si>
  <si>
    <t>86061995325</t>
  </si>
  <si>
    <t>Jurczyk</t>
  </si>
  <si>
    <t>86070511185</t>
  </si>
  <si>
    <t>86070630583</t>
  </si>
  <si>
    <t>Kolodziejczyk</t>
  </si>
  <si>
    <t>86072032543</t>
  </si>
  <si>
    <t>Procinska</t>
  </si>
  <si>
    <t>Julianna</t>
  </si>
  <si>
    <t>86080941169</t>
  </si>
  <si>
    <t>Ciesielska</t>
  </si>
  <si>
    <t>86081443325</t>
  </si>
  <si>
    <t>Lange</t>
  </si>
  <si>
    <t>87070895372</t>
  </si>
  <si>
    <t>Kulakowski</t>
  </si>
  <si>
    <t>Marcjusz</t>
  </si>
  <si>
    <t>87071164662</t>
  </si>
  <si>
    <t>Kluziak</t>
  </si>
  <si>
    <t>87072724289</t>
  </si>
  <si>
    <t>Trzebiatowska</t>
  </si>
  <si>
    <t>88080204509</t>
  </si>
  <si>
    <t>Tomaszewska</t>
  </si>
  <si>
    <t>88080416256</t>
  </si>
  <si>
    <t>Przytula</t>
  </si>
  <si>
    <t>88080601948</t>
  </si>
  <si>
    <t>Grzedzielska</t>
  </si>
  <si>
    <t>88103032931</t>
  </si>
  <si>
    <t>Derek</t>
  </si>
  <si>
    <t>88111094545</t>
  </si>
  <si>
    <t>Miszkin</t>
  </si>
  <si>
    <t>88120262427</t>
  </si>
  <si>
    <t>Kwidczynska</t>
  </si>
  <si>
    <t>89010293604</t>
  </si>
  <si>
    <t>Kado</t>
  </si>
  <si>
    <t>89010737704</t>
  </si>
  <si>
    <t>Nowakowska</t>
  </si>
  <si>
    <t>89011129700</t>
  </si>
  <si>
    <t>Wilk</t>
  </si>
  <si>
    <t>89011581319</t>
  </si>
  <si>
    <t>Strehlke</t>
  </si>
  <si>
    <t>89012630357</t>
  </si>
  <si>
    <t>Pistek</t>
  </si>
  <si>
    <t>89020265394</t>
  </si>
  <si>
    <t>Radomski</t>
  </si>
  <si>
    <t>89021468413</t>
  </si>
  <si>
    <t>Pieterson</t>
  </si>
  <si>
    <t>89021697637</t>
  </si>
  <si>
    <t>89022379914</t>
  </si>
  <si>
    <t>Beniuszys</t>
  </si>
  <si>
    <t>89032143350</t>
  </si>
  <si>
    <t>Kornatowski</t>
  </si>
  <si>
    <t>89040185241</t>
  </si>
  <si>
    <t>Jackowska</t>
  </si>
  <si>
    <t>Natasza</t>
  </si>
  <si>
    <t>89040205480</t>
  </si>
  <si>
    <t>Broszkow</t>
  </si>
  <si>
    <t>89040633348</t>
  </si>
  <si>
    <t>Klebba</t>
  </si>
  <si>
    <t>89040876453</t>
  </si>
  <si>
    <t>Ciosinski</t>
  </si>
  <si>
    <t>89041133472</t>
  </si>
  <si>
    <t>Brydzinski</t>
  </si>
  <si>
    <t>89042620494</t>
  </si>
  <si>
    <t>Witkowski</t>
  </si>
  <si>
    <t>Andrea</t>
  </si>
  <si>
    <t>89042750933</t>
  </si>
  <si>
    <t>Radziszewski</t>
  </si>
  <si>
    <t>89052085069</t>
  </si>
  <si>
    <t>Korenkiewicz</t>
  </si>
  <si>
    <t>89052295172</t>
  </si>
  <si>
    <t>Szreder</t>
  </si>
  <si>
    <t>89062644823</t>
  </si>
  <si>
    <t>Murczynska</t>
  </si>
  <si>
    <t>89081519801</t>
  </si>
  <si>
    <t>Kurowska</t>
  </si>
  <si>
    <t>89082179879</t>
  </si>
  <si>
    <t>Hrywniak</t>
  </si>
  <si>
    <t>89082608599</t>
  </si>
  <si>
    <t>89091482250</t>
  </si>
  <si>
    <t>Mierzejewski</t>
  </si>
  <si>
    <t>Kornel</t>
  </si>
  <si>
    <t>89100192752</t>
  </si>
  <si>
    <t>Lupa</t>
  </si>
  <si>
    <t>89102588171</t>
  </si>
  <si>
    <t>Wydrzynski</t>
  </si>
  <si>
    <t>89112466825</t>
  </si>
  <si>
    <t>Tarkowska</t>
  </si>
  <si>
    <t>89120952161</t>
  </si>
  <si>
    <t>Adamczyk</t>
  </si>
  <si>
    <t>90053120136</t>
  </si>
  <si>
    <t>Burza</t>
  </si>
  <si>
    <t>90112004373</t>
  </si>
  <si>
    <t>Rybinski</t>
  </si>
  <si>
    <t>91023191330</t>
  </si>
  <si>
    <t>92080709353</t>
  </si>
  <si>
    <t>Pawelec</t>
  </si>
  <si>
    <t>czy kobieta</t>
  </si>
  <si>
    <t>ostatnia litera</t>
  </si>
  <si>
    <t>czy imie damskie kończy się na A</t>
  </si>
  <si>
    <t>91.1</t>
  </si>
  <si>
    <t>91.2</t>
  </si>
  <si>
    <t>czy imie i nazwisko to same</t>
  </si>
  <si>
    <t>brak danych</t>
  </si>
  <si>
    <t>liczba porządkowa</t>
  </si>
  <si>
    <t>drugi arkusz</t>
  </si>
  <si>
    <t>91.3</t>
  </si>
  <si>
    <t>max</t>
  </si>
  <si>
    <t>min</t>
  </si>
  <si>
    <t>Etykiety wierszy</t>
  </si>
  <si>
    <t>Suma końcowa</t>
  </si>
  <si>
    <t>(Wiele elementów)</t>
  </si>
  <si>
    <t>91.4</t>
  </si>
  <si>
    <t>1i2 rok</t>
  </si>
  <si>
    <t>3 i 4 rok</t>
  </si>
  <si>
    <t>miesiąc 1</t>
  </si>
  <si>
    <t>miesiąc 2</t>
  </si>
  <si>
    <t>ID</t>
  </si>
  <si>
    <t>czy ID to samo</t>
  </si>
  <si>
    <t>brak dancyh</t>
  </si>
  <si>
    <t>AWie3</t>
  </si>
  <si>
    <t>AWit4</t>
  </si>
  <si>
    <t>AWoj0</t>
  </si>
  <si>
    <t>AWoj2</t>
  </si>
  <si>
    <t>AWoj8</t>
  </si>
  <si>
    <t>BWas9</t>
  </si>
  <si>
    <t>JPod4</t>
  </si>
  <si>
    <t>KMic2</t>
  </si>
  <si>
    <t>LMar4</t>
  </si>
  <si>
    <t>MKoc9</t>
  </si>
  <si>
    <t>MKor0</t>
  </si>
  <si>
    <t>MKow4</t>
  </si>
  <si>
    <t>MLub7</t>
  </si>
  <si>
    <t>NJak2</t>
  </si>
  <si>
    <t>NJan3</t>
  </si>
  <si>
    <t>NJan6</t>
  </si>
  <si>
    <t>SCie9</t>
  </si>
  <si>
    <t>SDab7</t>
  </si>
  <si>
    <t>ZAda1</t>
  </si>
  <si>
    <t>91.5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</si>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</sst>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urodzeń</a:t>
            </a:r>
            <a:r>
              <a:rPr lang="pl-PL" baseline="0"/>
              <a:t> w danch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Sheet1!$AB$10:$AB$21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Sheet1!$AC$10:$AC$21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4-4A75-9B28-C6FDEC7D9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831056"/>
        <c:axId val="1646829808"/>
      </c:barChart>
      <c:catAx>
        <c:axId val="16468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6829808"/>
        <c:crosses val="autoZero"/>
        <c:auto val="1"/>
        <c:lblAlgn val="ctr"/>
        <c:lblOffset val="100"/>
        <c:noMultiLvlLbl val="0"/>
      </c:catAx>
      <c:valAx>
        <c:axId val="16468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68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14</xdr:row>
      <xdr:rowOff>61912</xdr:rowOff>
    </xdr:from>
    <xdr:to>
      <xdr:col>22</xdr:col>
      <xdr:colOff>542925</xdr:colOff>
      <xdr:row>28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1CE7EE-5488-DE79-B143-10D88BE8E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52.780542361113" createdVersion="8" refreshedVersion="8" minRefreshableVersion="3" recordCount="494" xr:uid="{D241D6F1-6898-4536-981A-220A66E24092}">
  <cacheSource type="worksheet">
    <worksheetSource name="Tabela1"/>
  </cacheSource>
  <cacheFields count="7">
    <cacheField name="PESEL" numFmtId="49">
      <sharedItems/>
    </cacheField>
    <cacheField name="Nazwisko" numFmtId="0">
      <sharedItems count="462">
        <s v="Micun"/>
        <s v="Jablonski"/>
        <s v="Leoniuk"/>
        <s v="Kurasik"/>
        <s v="Krynicki"/>
        <s v="Gibas"/>
        <s v="Jama"/>
        <s v="Chojnacki"/>
        <s v="Tomczyk"/>
        <s v="Wojciechowski"/>
        <s v="Glac"/>
        <s v="Lewita"/>
        <s v="Lutczyk"/>
        <s v="Laskowski"/>
        <s v="Wolski"/>
        <s v="Dabrowa"/>
        <s v="Iwanowski"/>
        <s v="Arendt"/>
        <s v="Wieczerzak"/>
        <s v="Jakudczyk"/>
        <s v="Gryniewicz"/>
        <s v="Kaliszuk"/>
        <s v="Majtas"/>
        <s v="Grzesiak"/>
        <s v="Freda"/>
        <s v="Janczynski"/>
        <s v="Kossakowska"/>
        <s v="Korda"/>
        <s v="Klukowska"/>
        <s v="Araucz"/>
        <s v="Kuban"/>
        <s v="Rutkowski"/>
        <s v="Mazniewski"/>
        <s v="Pawlak"/>
        <s v="Zasowska"/>
        <s v="Korkosz"/>
        <s v="Olczak"/>
        <s v="Kaminski"/>
        <s v="Wlodarczyk"/>
        <s v="Grubba"/>
        <s v="Ligman"/>
        <s v="Filbrandt"/>
        <s v="Formela"/>
        <s v="Dabrowski"/>
        <s v="Rowinski"/>
        <s v="Szymanska"/>
        <s v="Gozdalik"/>
        <s v="Pinker"/>
        <s v="Jaglowski"/>
        <s v="Wendt"/>
        <s v="Obarowska"/>
        <s v="Baranowska"/>
        <s v="Bonislawska"/>
        <s v="Jozwiak"/>
        <s v="Wejner"/>
        <s v="Wojcicka"/>
        <s v="Koprowski"/>
        <s v="Cicherski"/>
        <s v="Olitkowska"/>
        <s v="Majewski"/>
        <s v="Podbereski"/>
        <s v="Wojcik"/>
        <s v="Nowak"/>
        <s v="Piotrowski"/>
        <s v="Bialek"/>
        <s v="Galla"/>
        <s v="Glasmann"/>
        <s v="Aniol"/>
        <s v="Cuper"/>
        <s v="Becla"/>
        <s v="Grodzki"/>
        <s v="Ulwan"/>
        <s v="Goszczynski"/>
        <s v="Bigos"/>
        <s v="Waclawski"/>
        <s v="Wladyka"/>
        <s v="Wizniewski"/>
        <s v="Florek"/>
        <s v="Korbus"/>
        <s v="Piechalski"/>
        <s v="Potocki"/>
        <s v="Depczynski"/>
        <s v="Erbel"/>
        <s v="Kutnik"/>
        <s v="Ciupa"/>
        <s v="Michalak"/>
        <s v="Mieczkowski"/>
        <s v="Jaglowska"/>
        <s v="Czechowska"/>
        <s v="Domanski"/>
        <s v="Kotowska"/>
        <s v="Nieradko"/>
        <s v="Mendrek"/>
        <s v="Trawicki"/>
        <s v="Sobon"/>
        <s v="Cejnog"/>
        <s v="Jazkowiec"/>
        <s v="Jarosiewicz"/>
        <s v="Kmiecik"/>
        <s v="Kilanowska"/>
        <s v="Markowiak"/>
        <s v="Sikora"/>
        <s v="Szczuplinska"/>
        <s v="Szubarczyk"/>
        <s v="Krefta"/>
        <s v="Malinowski"/>
        <s v="Czerlonek"/>
        <s v="Szostakowska"/>
        <s v="Kaleta"/>
        <s v="Kocur"/>
        <s v="Wit"/>
        <s v="Rybienik"/>
        <s v="Puzlecka"/>
        <s v="Juralewicz"/>
        <s v="Piwowarek"/>
        <s v="Jurczak"/>
        <s v="Ogrodowczyk"/>
        <s v="Strojek"/>
        <s v="Zaremba"/>
        <s v="Gorska"/>
        <s v="Kwidzinska"/>
        <s v="Siemistkowska"/>
        <s v="Ulewicz"/>
        <s v="Tokarska"/>
        <s v="Krupa"/>
        <s v="Swirk"/>
        <s v="Kizielewicz"/>
        <s v="Kecler"/>
        <s v="Zochowska"/>
        <s v="Kozlowska"/>
        <s v="Lewandowska"/>
        <s v="Gorlikowski"/>
        <s v="Kowalska"/>
        <s v="Katende"/>
        <s v="Tokarz"/>
        <s v="Radosz"/>
        <s v="Komorowska"/>
        <s v="Zakrzewska"/>
        <s v="Rohde"/>
        <s v="Smoliniec"/>
        <s v="Paluchowski"/>
        <s v="Pawlun"/>
        <s v="Majchrzak"/>
        <s v="Koczakowska"/>
        <s v="Jakubczyk"/>
        <s v="Krol"/>
        <s v="Srokowska"/>
        <s v="Stambuldzys"/>
        <s v="Ostrowska"/>
        <s v="Smiecinska"/>
        <s v="Kmita"/>
        <s v="Gachewicz"/>
        <s v="Paliniewicz"/>
        <s v="Lubinska"/>
        <s v="Mrozek"/>
        <s v="Drapinska"/>
        <s v="Dawidowska"/>
        <s v="Szarmach"/>
        <s v="Burghard"/>
        <s v="Michalska"/>
        <s v="Mezynska"/>
        <s v="Kaminska"/>
        <s v="Edel"/>
        <s v="Gadomska"/>
        <s v="Krzywiec"/>
        <s v="Mielcarz"/>
        <s v="Janik"/>
        <s v="Stawirej"/>
        <s v="Brankiewicz"/>
        <s v="Kuszner"/>
        <s v="Luchowski"/>
        <s v="Janiak"/>
        <s v="Pinkowski"/>
        <s v="Prochniewicz"/>
        <s v="Zaleski"/>
        <s v="Pupp"/>
        <s v="Gorazdowski"/>
        <s v="Rodak"/>
        <s v="Ukomski"/>
        <s v="Janowski"/>
        <s v="Panow"/>
        <s v="Muzyka"/>
        <s v="Plichta"/>
        <s v="Zurawski"/>
        <s v="Bobel"/>
        <s v="Sosnowski"/>
        <s v="Degowski"/>
        <s v="Snarski"/>
        <s v="Paciorek"/>
        <s v="Brzoskowski"/>
        <s v="Mystkowski"/>
        <s v="Nagorski"/>
        <s v="Sykus"/>
        <s v="Baranowski"/>
        <s v="Trwoga"/>
        <s v="Magulski"/>
        <s v="Langiewicz"/>
        <s v="Polonski"/>
        <s v="Kubisiak"/>
        <s v="Duraj"/>
        <s v="Grabek"/>
        <s v="Tarnacka"/>
        <s v="Lunkiewicz"/>
        <s v="Pochmara"/>
        <s v="Leszczynska"/>
        <s v="Lorenc"/>
        <s v="Zalewska"/>
        <s v="Gosiewska"/>
        <s v="Mauruszewicz"/>
        <s v="Buczkowski"/>
        <s v="Mielewczyk"/>
        <s v="Ramlo"/>
        <s v="Rafinska"/>
        <s v="Broszczak"/>
        <s v="Bikonis"/>
        <s v="Marczynska"/>
        <s v="Krainska"/>
        <s v="Oldakowska"/>
        <s v="Gdaniec"/>
        <s v="Skaluba"/>
        <s v="Klaus"/>
        <s v="Kiryk"/>
        <s v="Kowalski"/>
        <s v="Wysokinski"/>
        <s v="Szpak"/>
        <s v="Madej"/>
        <s v="Symoszyn"/>
        <s v="Cieslik"/>
        <s v="Sznejder"/>
        <s v="Chmielewski"/>
        <s v="Rysak"/>
        <s v="Szumilewicz"/>
        <s v="Krosnowski"/>
        <s v="Harris"/>
        <s v="Koszucka"/>
        <s v="Chmielewska"/>
        <s v="Seredynska"/>
        <s v="Afeltowicz"/>
        <s v="Jakubowska"/>
        <s v="Derosas"/>
        <s v="Mucha"/>
        <s v="Szymichowska"/>
        <s v="Janiszek"/>
        <s v="Dombrowski"/>
        <s v="Wieniarski"/>
        <s v="Marszalek"/>
        <s v="Czartoryjska"/>
        <s v="Tomanek"/>
        <s v="Pawlowicz"/>
        <s v="Szwast"/>
        <s v="Zawizlak"/>
        <s v="Wierzbicka"/>
        <s v="Kielbowicz"/>
        <s v="Steinhardt"/>
        <s v="Forjasz"/>
        <s v="Karwik"/>
        <s v="Lupinska"/>
        <s v="Pengiel"/>
        <s v="Wojtaszewski"/>
        <s v="Czarkowska"/>
        <s v="Zacharska"/>
        <s v="Bilmon"/>
        <s v="Gorczynska"/>
        <s v="Budkowski"/>
        <s v="Dulak"/>
        <s v="Kaczor"/>
        <s v="Olszewski"/>
        <s v="Polubinski"/>
        <s v="Budny"/>
        <s v="Fiebig"/>
        <s v="Ziolkowski"/>
        <s v="Rys"/>
        <s v="Orczyk"/>
        <s v="Modzelewski"/>
        <s v="Cichowlas"/>
        <s v="Wrona"/>
        <s v="Podolszynski"/>
        <s v="Piorkowska"/>
        <s v="Mlodzianowska"/>
        <s v="Kisiel"/>
        <s v="Dolny"/>
        <s v="Kisiela"/>
        <s v="Kopiejc"/>
        <s v="Oszmana"/>
        <s v="Rozek"/>
        <s v="Bajer"/>
        <s v="Czapiewski"/>
        <s v="Marynowska"/>
        <s v="Horbaczewska"/>
        <s v="Wroblewska"/>
        <s v="Skabara"/>
        <s v="Trocha"/>
        <s v="Greszczuk"/>
        <s v="Krupop"/>
        <s v="Janiczek"/>
        <s v="Kempka"/>
        <s v="Pajsk"/>
        <s v="Lewicka"/>
        <s v="Swinianski"/>
        <s v="Kirwiel"/>
        <s v="Werbowy"/>
        <s v="Bajurska"/>
        <s v="Zaborowska"/>
        <s v="Dunislawska"/>
        <s v="Stachurska"/>
        <s v="Zega"/>
        <s v="Lukowski"/>
        <s v="Pietraszczyk"/>
        <s v="Jędrzejczak"/>
        <s v="Wymyslowska"/>
        <s v="Wicher"/>
        <s v="Tusinski"/>
        <s v="Walaszek"/>
        <s v="Karolewska"/>
        <s v="Stanulewicz"/>
        <s v="Kieloch"/>
        <s v="Marmelowska"/>
        <s v="Nikolajew"/>
        <s v="Okla"/>
        <s v="Lademann"/>
        <s v="Kowakczyk"/>
        <s v="Pawelska"/>
        <s v="Niemczyk"/>
        <s v="Hazubski"/>
        <s v="Ryngwelski"/>
        <s v="Ropiak"/>
        <s v="Giemza"/>
        <s v="Domzala"/>
        <s v="Pozarzycka"/>
        <s v="Kowalik"/>
        <s v="Hintzke"/>
        <s v="Swistek"/>
        <s v="Grzelecki"/>
        <s v="Hinz"/>
        <s v="Kaftan"/>
        <s v="Wasiluk"/>
        <s v="Wasilewski"/>
        <s v="Lukasik"/>
        <s v="Silakowski"/>
        <s v="Zygmunt"/>
        <s v="Pettka"/>
        <s v="Hanczarek"/>
        <s v="Samulczyk"/>
        <s v="Berezniewicz"/>
        <s v="Bialaszewski"/>
        <s v="Rutkiewicz"/>
        <s v="Kowalczyk"/>
        <s v="Sadowska"/>
        <s v="Sobol"/>
        <s v="Senger"/>
        <s v="Stanislawska"/>
        <s v="Szczepkowski"/>
        <s v="Wojcicki"/>
        <s v="Salanowska"/>
        <s v="Skrzydlak"/>
        <s v="Koszlaga"/>
        <s v="Kowalczuk"/>
        <s v="Glowinska"/>
        <s v="Sautycz"/>
        <s v="Jakubowski"/>
        <s v="Labuda"/>
        <s v="Przestrzelski"/>
        <s v="Sochacka"/>
        <s v="Wierzbicki"/>
        <s v="Sarnowski"/>
        <s v="Machalski"/>
        <s v="Broukin"/>
        <s v="Filarska"/>
        <s v="Siminski"/>
        <s v="Riegel"/>
        <s v="Porydzaj"/>
        <s v="Sachse"/>
        <s v="Spanowski"/>
        <s v="Machol"/>
        <s v="Zmurko"/>
        <s v="Rembisz"/>
        <s v="Szmitko"/>
        <s v="Jurewicz"/>
        <s v="Zurek"/>
        <s v="Ręczmin"/>
        <s v="Steinborn"/>
        <s v="Swierszcz"/>
        <s v="Sibiga"/>
        <s v="Makowska"/>
        <s v="Dzierzak"/>
        <s v="Leman"/>
        <s v="Stankiewicz"/>
        <s v="Zawisza"/>
        <s v="Adamiak"/>
        <s v="Yuksek"/>
        <s v="Perez"/>
        <s v="Duszota"/>
        <s v="Kulkowska"/>
        <s v="Zylinska"/>
        <s v="Lyszcz"/>
        <s v="Zdrojewska"/>
        <s v="Engel"/>
        <s v="Zgadzaj"/>
        <s v="Strack"/>
        <s v="Reclaw"/>
        <s v="Mazurkiewicz"/>
        <s v="Furmaniak"/>
        <s v="Marzec"/>
        <s v="Tomaszewski"/>
        <s v="Strupiechowski"/>
        <s v="Szczepanska"/>
        <s v="Wamka"/>
        <s v="Spychala"/>
        <s v="Bialkowska"/>
        <s v="Bsk"/>
        <s v="Wojciechowska"/>
        <s v="Szczucki"/>
        <s v="Helinska"/>
        <s v="Felisiak"/>
        <s v="Mrozik"/>
        <s v="Rembiewski"/>
        <s v="Klein"/>
        <s v="Geszczynski"/>
        <s v="Frankowska"/>
        <s v="Jurczyk"/>
        <s v="Kolodziejczyk"/>
        <s v="Procinska"/>
        <s v="Ciesielska"/>
        <s v="Lange"/>
        <s v="Kulakowski"/>
        <s v="Kluziak"/>
        <s v="Trzebiatowska"/>
        <s v="Tomaszewska"/>
        <s v="Przytula"/>
        <s v="Grzedzielska"/>
        <s v="Derek"/>
        <s v="Miszkin"/>
        <s v="Kwidczynska"/>
        <s v="Kado"/>
        <s v="Nowakowska"/>
        <s v="Wilk"/>
        <s v="Strehlke"/>
        <s v="Pistek"/>
        <s v="Radomski"/>
        <s v="Pieterson"/>
        <s v="Beniuszys"/>
        <s v="Kornatowski"/>
        <s v="Jackowska"/>
        <s v="Broszkow"/>
        <s v="Klebba"/>
        <s v="Ciosinski"/>
        <s v="Brydzinski"/>
        <s v="Witkowski"/>
        <s v="Radziszewski"/>
        <s v="Korenkiewicz"/>
        <s v="Szreder"/>
        <s v="Murczynska"/>
        <s v="Kurowska"/>
        <s v="Hrywniak"/>
        <s v="Mierzejewski"/>
        <s v="Lupa"/>
        <s v="Wydrzynski"/>
        <s v="Tarkowska"/>
        <s v="Adamczyk"/>
        <s v="Burza"/>
        <s v="Rybinski"/>
        <s v="Pawelec"/>
      </sharedItems>
    </cacheField>
    <cacheField name="Imie" numFmtId="0">
      <sharedItems count="168">
        <s v="Krzysztof"/>
        <s v="Nikodem"/>
        <s v="Marcel"/>
        <s v="Marcin"/>
        <s v="Mateusz"/>
        <s v="Patryk"/>
        <s v="Jacek"/>
        <s v="Bruno"/>
        <s v="Alojzy"/>
        <s v="Maksymilian"/>
        <s v="Maciej"/>
        <s v="Aleksander"/>
        <s v="Szymon"/>
        <s v="Olaf"/>
        <s v="Wojciech"/>
        <s v="Amelia"/>
        <s v="Oliwier"/>
        <s v="Mikolaj"/>
        <s v="Lucja"/>
        <s v="Nina"/>
        <s v="Piotr"/>
        <s v="Martyna"/>
        <s v="Matylda"/>
        <s v="Zuzanna"/>
        <s v="Maja"/>
        <s v="Igor"/>
        <s v="Jerzy"/>
        <s v="Agnieszka"/>
        <s v="Kacper"/>
        <s v="Michal"/>
        <s v="Alicja"/>
        <s v="Oskar"/>
        <s v="Jan"/>
        <s v="Ariuna"/>
        <s v="Oliwia"/>
        <s v="Marika"/>
        <s v="Kornelia"/>
        <s v="Monika"/>
        <s v="Maurycy"/>
        <s v="Klaudia"/>
        <s v="Jakub"/>
        <s v="Alan"/>
        <s v="Latika"/>
        <s v="Paulina"/>
        <s v="Paula"/>
        <s v="Olga"/>
        <s v="Anna"/>
        <s v="Zosia"/>
        <s v="Bartosz"/>
        <s v="Alexander"/>
        <s v="Andrzej"/>
        <s v="Sandra"/>
        <s v="Marta"/>
        <s v="Mariusz"/>
        <s v="Stanislaw"/>
        <s v="Urszula"/>
        <s v="Szczepan"/>
        <s v="Wiktoria"/>
        <s v="Krystian"/>
        <s v="Natalia"/>
        <s v="Sebastian"/>
        <s v="Marianna"/>
        <s v="Kajetan"/>
        <s v="Borys"/>
        <s v="Filip"/>
        <s v="Kamila"/>
        <s v="Nadia"/>
        <s v="Milosz"/>
        <s v="Malwina"/>
        <s v="Michalina"/>
        <s v="Leon"/>
        <s v="Hubert"/>
        <s v="Emilia"/>
        <s v="Dawid"/>
        <s v="Lukasz"/>
        <s v="Weronika"/>
        <s v="Dominika"/>
        <s v="Julia"/>
        <s v="Konstancja"/>
        <s v="Aleksandra"/>
        <s v="Jagoda"/>
        <s v="Antonia"/>
        <s v="Antonina"/>
        <s v="Milena"/>
        <s v="Adriana"/>
        <s v="Malgorzata"/>
        <s v="Patrick"/>
        <s v="Maria"/>
        <s v="Ewa"/>
        <s v="Franciszek"/>
        <s v="Julian"/>
        <s v="Karolina"/>
        <s v="Helena"/>
        <s v="Iga"/>
        <s v="Beatrycze"/>
        <s v="Wanda"/>
        <s v="Pola"/>
        <s v="Katarzyna"/>
        <s v="Magdalena"/>
        <s v="Lena"/>
        <s v="Zofia"/>
        <s v="Vanessa"/>
        <s v="Hanna"/>
        <s v="Nico"/>
        <s v="Adrian"/>
        <s v="Nataniel"/>
        <s v="Karol"/>
        <s v="Adam"/>
        <s v="Tymon"/>
        <s v="Tomasz"/>
        <s v="Kamil"/>
        <s v="Fabian"/>
        <s v="Witold"/>
        <s v="Kaja"/>
        <s v="Liliana"/>
        <s v="Kinga"/>
        <s v="Pawel"/>
        <s v="Gabriel"/>
        <s v="Dariusz"/>
        <s v="Joanna"/>
        <s v="Laura"/>
        <s v="Sambor"/>
        <s v="Arkadiusz"/>
        <s v="Lidia"/>
        <s v="Daniel"/>
        <s v="Roxana"/>
        <s v="Tymoteusz"/>
        <s v="Marek"/>
        <s v="Konrad"/>
        <s v="Kalina"/>
        <s v="Jadwiga"/>
        <s v="Nicola"/>
        <s v="Grzegorz"/>
        <s v="Cyprian"/>
        <s v="Artur"/>
        <s v="Victoria"/>
        <s v="Angelika"/>
        <s v="Kuba"/>
        <s v="Olgierd"/>
        <s v="Ryszard"/>
        <s v="Justyna"/>
        <s v="Nikola"/>
        <s v="Damian"/>
        <s v="Bartlomiej"/>
        <s v="Henryk"/>
        <s v="Olivier"/>
        <s v="Wiktor"/>
        <s v="Dorian"/>
        <s v="Aleks"/>
        <s v="Izabela"/>
        <s v="Patrycja"/>
        <s v="Inka"/>
        <s v="Antoni"/>
        <s v="Ignacy"/>
        <s v="Dominik"/>
        <s v="Luiza"/>
        <s v="Adelajda"/>
        <s v="Agata"/>
        <s v="Anastazja"/>
        <s v="Arleta"/>
        <s v="Ines"/>
        <s v="Doris"/>
        <s v="Roksana"/>
        <s v="Julianna"/>
        <s v="Marcjusz"/>
        <s v="Natasza"/>
        <s v="Andrea"/>
        <s v="Kornel"/>
      </sharedItems>
    </cacheField>
    <cacheField name="czy kobieta" numFmtId="0">
      <sharedItems containsSemiMixedTypes="0" containsString="0" containsNumber="1" containsInteger="1" minValue="0" maxValue="1"/>
    </cacheField>
    <cacheField name="ostatnia litera" numFmtId="0">
      <sharedItems/>
    </cacheField>
    <cacheField name="czy imie damskie kończy się na A" numFmtId="0">
      <sharedItems containsSemiMixedTypes="0" containsString="0" containsNumber="1" containsInteger="1" minValue="0" maxValue="1"/>
    </cacheField>
    <cacheField name="liczba porządkowa" numFmtId="2">
      <sharedItems count="230">
        <s v="014"/>
        <s v="091"/>
        <s v="128"/>
        <s v="069"/>
        <s v="059"/>
        <s v="026"/>
        <s v="018"/>
        <s v="094"/>
        <s v="042"/>
        <s v="036"/>
        <s v="045"/>
        <s v="070"/>
        <s v="119"/>
        <s v="122"/>
        <s v="074"/>
        <s v="075"/>
        <s v="125"/>
        <s v="072"/>
        <s v="030"/>
        <s v="113"/>
        <s v="046"/>
        <s v="034"/>
        <s v="076"/>
        <s v="039"/>
        <s v="035"/>
        <s v="089"/>
        <s v="124"/>
        <s v="021"/>
        <s v="022"/>
        <s v="013"/>
        <s v="143"/>
        <s v="126"/>
        <s v="140"/>
        <s v="009"/>
        <s v="017"/>
        <s v="005"/>
        <s v="043"/>
        <s v="024"/>
        <s v="056"/>
        <s v="000"/>
        <s v="020"/>
        <s v="006"/>
        <s v="090"/>
        <s v="111"/>
        <s v="007"/>
        <s v="015"/>
        <s v="016"/>
        <s v="110"/>
        <s v="084"/>
        <s v="066"/>
        <s v="061"/>
        <s v="062"/>
        <s v="079"/>
        <s v="057"/>
        <s v="058"/>
        <s v="051"/>
        <s v="011"/>
        <s v="008"/>
        <s v="115"/>
        <s v="004"/>
        <s v="037"/>
        <s v="027"/>
        <s v="087"/>
        <s v="063"/>
        <s v="023"/>
        <s v="064"/>
        <s v="093"/>
        <s v="060"/>
        <s v="092"/>
        <s v="038"/>
        <s v="065"/>
        <s v="049"/>
        <s v="082"/>
        <s v="100"/>
        <s v="129"/>
        <s v="052"/>
        <s v="041"/>
        <s v="112"/>
        <s v="096"/>
        <s v="010"/>
        <s v="001"/>
        <s v="109"/>
        <s v="071"/>
        <s v="040"/>
        <s v="077"/>
        <s v="054"/>
        <s v="055"/>
        <s v="029"/>
        <s v="099"/>
        <s v="028"/>
        <s v="088"/>
        <s v="131"/>
        <s v="146"/>
        <s v="098"/>
        <s v="048"/>
        <s v="108"/>
        <s v="080"/>
        <s v="101"/>
        <s v="067"/>
        <s v="033"/>
        <s v="003"/>
        <s v="083"/>
        <s v="114"/>
        <s v="097"/>
        <s v="032"/>
        <s v="050"/>
        <s v="081"/>
        <s v="025"/>
        <s v="102"/>
        <s v="078"/>
        <s v="031"/>
        <s v="107"/>
        <s v="047"/>
        <s v="117"/>
        <s v="053"/>
        <s v="363"/>
        <s v="533"/>
        <s v="738"/>
        <s v="568"/>
        <s v="461"/>
        <s v="991"/>
        <s v="371"/>
        <s v="534"/>
        <s v="289"/>
        <s v="615"/>
        <s v="630"/>
        <s v="880"/>
        <s v="520"/>
        <s v="896"/>
        <s v="360"/>
        <s v="705"/>
        <s v="901"/>
        <s v="791"/>
        <s v="576"/>
        <s v="204"/>
        <s v="898"/>
        <s v="690"/>
        <s v="086"/>
        <s v="929"/>
        <s v="551"/>
        <s v="195"/>
        <s v="592"/>
        <s v="923"/>
        <s v="861"/>
        <s v="941"/>
        <s v="516"/>
        <s v="761"/>
        <s v="839"/>
        <s v="666"/>
        <s v="487"/>
        <s v="499"/>
        <s v="175"/>
        <s v="261"/>
        <s v="741"/>
        <s v="574"/>
        <s v="954"/>
        <s v="946"/>
        <s v="588"/>
        <s v="775"/>
        <s v="616"/>
        <s v="967"/>
        <s v="995"/>
        <s v="713"/>
        <s v="285"/>
        <s v="495"/>
        <s v="845"/>
        <s v="085"/>
        <s v="842"/>
        <s v="627"/>
        <s v="993"/>
        <s v="545"/>
        <s v="699"/>
        <s v="863"/>
        <s v="848"/>
        <s v="150"/>
        <s v="459"/>
        <s v="886"/>
        <s v="890"/>
        <s v="644"/>
        <s v="278"/>
        <s v="467"/>
        <s v="737"/>
        <s v="192"/>
        <s v="472"/>
        <s v="943"/>
        <s v="948"/>
        <s v="401"/>
        <s v="851"/>
        <s v="794"/>
        <s v="356"/>
        <s v="686"/>
        <s v="792"/>
        <s v="953"/>
        <s v="305"/>
        <s v="325"/>
        <s v="411"/>
        <s v="433"/>
        <s v="646"/>
        <s v="242"/>
        <s v="162"/>
        <s v="019"/>
        <s v="329"/>
        <s v="945"/>
        <s v="624"/>
        <s v="936"/>
        <s v="377"/>
        <s v="297"/>
        <s v="813"/>
        <s v="303"/>
        <s v="653"/>
        <s v="684"/>
        <s v="976"/>
        <s v="799"/>
        <s v="852"/>
        <s v="333"/>
        <s v="764"/>
        <s v="334"/>
        <s v="509"/>
        <s v="850"/>
        <s v="951"/>
        <s v="448"/>
        <s v="198"/>
        <s v="798"/>
        <s v="822"/>
        <s v="927"/>
        <s v="881"/>
        <s v="668"/>
        <s v="521"/>
        <s v="201"/>
        <s v="9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52.850950231485" createdVersion="8" refreshedVersion="8" minRefreshableVersion="3" recordCount="494" xr:uid="{2D47AE26-FE7D-4462-8B61-5C176F03BAFC}">
  <cacheSource type="worksheet">
    <worksheetSource name="Tabela14"/>
  </cacheSource>
  <cacheFields count="13">
    <cacheField name="PESEL" numFmtId="49">
      <sharedItems/>
    </cacheField>
    <cacheField name="Nazwisko" numFmtId="0">
      <sharedItems/>
    </cacheField>
    <cacheField name="Imie" numFmtId="0">
      <sharedItems/>
    </cacheField>
    <cacheField name="czy kobieta" numFmtId="0">
      <sharedItems containsSemiMixedTypes="0" containsString="0" containsNumber="1" containsInteger="1" minValue="0" maxValue="1"/>
    </cacheField>
    <cacheField name="ostatnia litera" numFmtId="0">
      <sharedItems/>
    </cacheField>
    <cacheField name="czy imie damskie kończy się na A" numFmtId="0">
      <sharedItems containsSemiMixedTypes="0" containsString="0" containsNumber="1" containsInteger="1" minValue="0" maxValue="1"/>
    </cacheField>
    <cacheField name="liczba porządkowa" numFmtId="2">
      <sharedItems/>
    </cacheField>
    <cacheField name="1i2 rok" numFmtId="0">
      <sharedItems containsSemiMixedTypes="0" containsString="0" containsNumber="1" containsInteger="1" minValue="19" maxValue="20"/>
    </cacheField>
    <cacheField name="3 i 4 rok" numFmtId="0">
      <sharedItems/>
    </cacheField>
    <cacheField name="miesiąc 1" numFmtId="0">
      <sharedItems containsMixedTypes="1" containsNumber="1" containsInteger="1" minValue="1" maxValue="12"/>
    </cacheField>
    <cacheField name="miesiąc 2" numFmtId="0">
      <sharedItems/>
    </cacheField>
    <cacheField name="ID" numFmtId="0">
      <sharedItems count="473">
        <s v="ABec0"/>
        <s v="ABra5"/>
        <s v="ABsk2"/>
        <s v="ASmi7"/>
        <s v="ASwi8"/>
        <s v="ASzy2"/>
        <s v="ASzy4"/>
        <s v="ATar2"/>
        <s v="ATar5"/>
        <s v="ATok4"/>
        <s v="ATok8"/>
        <s v="ATom8"/>
        <s v="ATom9"/>
        <s v="ATro1"/>
        <s v="ATrz9"/>
        <s v="AUlw4"/>
        <s v="AWal1"/>
        <s v="AWam3"/>
        <s v="AWej2"/>
        <s v="AWen7"/>
        <s v="AWer7"/>
        <s v="AWic7"/>
        <s v="AWie2"/>
        <s v="AWie3"/>
        <s v="AWie4"/>
        <s v="AWil0"/>
        <s v="AWit4"/>
        <s v="AWiz1"/>
        <s v="AWiz4"/>
        <s v="AWiz7"/>
        <s v="AWla0"/>
        <s v="AWlo2"/>
        <s v="AWoj0"/>
        <s v="AWoj2"/>
        <s v="AWoj4"/>
        <s v="AWoj7"/>
        <s v="AWoj8"/>
        <s v="AWol5"/>
        <s v="AWro0"/>
        <s v="AWro1"/>
        <s v="AWyd1"/>
        <s v="AWym8"/>
        <s v="AWys7"/>
        <s v="AYuk8"/>
        <s v="AZab5"/>
        <s v="AZac7"/>
        <s v="AZal3"/>
        <s v="AZal4"/>
        <s v="AZar9"/>
        <s v="AZas0"/>
        <s v="AZaw8"/>
        <s v="AZaw9"/>
        <s v="AZdr9"/>
        <s v="AZeg7"/>
        <s v="AZga8"/>
        <s v="AZio4"/>
        <s v="AZmu8"/>
        <s v="AZoc8"/>
        <s v="AZur2"/>
        <s v="AZur3"/>
        <s v="AZyg2"/>
        <s v="AZyl5"/>
        <s v="BOst7"/>
        <s v="BTom1"/>
        <s v="BTom5"/>
        <s v="BTra1"/>
        <s v="BTrw2"/>
        <s v="BTus6"/>
        <s v="BUko3"/>
        <s v="BUle8"/>
        <s v="BWac3"/>
        <s v="BWas9"/>
        <s v="CSwi2"/>
        <s v="CSwi4"/>
        <s v="DFel5"/>
        <s v="DSwi5"/>
        <s v="DSzc4"/>
        <s v="DSzc6"/>
        <s v="DSzm0"/>
        <s v="DSzn1"/>
        <s v="DSzo8"/>
        <s v="DSzp6"/>
        <s v="DSzr2"/>
        <s v="DSzu7"/>
        <s v="DSzu8"/>
        <s v="DSzw8"/>
        <s v="ELew4"/>
        <s v="ESym6"/>
        <s v="ESza3"/>
        <s v="ESzc0"/>
        <s v="ESzc9"/>
        <s v="EZak5"/>
        <s v="FSmo4"/>
        <s v="FSna7"/>
        <s v="FSob2"/>
        <s v="FSob7"/>
        <s v="FSos5"/>
        <s v="FSpa7"/>
        <s v="FSpy0"/>
        <s v="FSta4"/>
        <s v="FStr0"/>
        <s v="FStr6"/>
        <s v="FStr7"/>
        <s v="FStr9"/>
        <s v="FSyk1"/>
        <s v="GSka5"/>
        <s v="GSka6"/>
        <s v="HSik1"/>
        <s v="HSil7"/>
        <s v="HSim5"/>
        <s v="HSro6"/>
        <s v="HSta1"/>
        <s v="HSta2"/>
        <s v="HSta4"/>
        <s v="HSta7"/>
        <s v="HSta8"/>
        <s v="HSte3"/>
        <s v="HSte4"/>
        <s v="IHel9"/>
        <s v="IRut8"/>
        <s v="IRyb3"/>
        <s v="IRyb6"/>
        <s v="IRyn3"/>
        <s v="IRys0"/>
        <s v="IRys5"/>
        <s v="ISar6"/>
        <s v="ISkr3"/>
        <s v="ISoc1"/>
        <s v="ISro4"/>
        <s v="JBaj7"/>
        <s v="JChm9"/>
        <s v="JCho0"/>
        <s v="JCio3"/>
        <s v="JFor2"/>
        <s v="JPac6"/>
        <s v="JPal2"/>
        <s v="JPan9"/>
        <s v="JPaw3"/>
        <s v="JPaw4"/>
        <s v="JPaw7"/>
        <s v="JPen7"/>
        <s v="JPet0"/>
        <s v="JPie3"/>
        <s v="JPie4"/>
        <s v="JPie9"/>
        <s v="JPin4"/>
        <s v="JPin5"/>
        <s v="JPio2"/>
        <s v="JPis7"/>
        <s v="JPiw4"/>
        <s v="JPli0"/>
        <s v="JPod4"/>
        <s v="JPol3"/>
        <s v="JPor0"/>
        <s v="JPot5"/>
        <s v="JPoz1"/>
        <s v="JPro3"/>
        <s v="JPro9"/>
        <s v="JPrz1"/>
        <s v="JPrz6"/>
        <s v="JPup5"/>
        <s v="JPuz3"/>
        <s v="JRad3"/>
        <s v="JRad4"/>
        <s v="JRad7"/>
        <s v="JRaf7"/>
        <s v="JRam9"/>
        <s v="JRec8"/>
        <s v="JRem3"/>
        <s v="JRem4"/>
        <s v="JRęc6"/>
        <s v="JRie2"/>
        <s v="JRod9"/>
        <s v="JRoh1"/>
        <s v="JRop7"/>
        <s v="JRow5"/>
        <s v="JRoz4"/>
        <s v="JRut7"/>
        <s v="JSac3"/>
        <s v="JSad6"/>
        <s v="JSal9"/>
        <s v="JSam9"/>
        <s v="JSau2"/>
        <s v="JSen5"/>
        <s v="JSer4"/>
        <s v="JSib3"/>
        <s v="JSie0"/>
        <s v="KBia5"/>
        <s v="KBia7"/>
        <s v="KCej4"/>
        <s v="KCza3"/>
        <s v="KMar0"/>
        <s v="KMaz5"/>
        <s v="KMen2"/>
        <s v="KMic2"/>
        <s v="KMic5"/>
        <s v="KMie0"/>
        <s v="KMie8"/>
        <s v="KMod0"/>
        <s v="KMuz1"/>
        <s v="KMys9"/>
        <s v="KNag7"/>
        <s v="KNie2"/>
        <s v="KNie7"/>
        <s v="KNik0"/>
        <s v="KNow4"/>
        <s v="KNow7"/>
        <s v="KOba8"/>
        <s v="KOgr5"/>
        <s v="KOkl8"/>
        <s v="KOlc2"/>
        <s v="KOld1"/>
        <s v="KOli3"/>
        <s v="KOls7"/>
        <s v="KOrc6"/>
        <s v="KOsz5"/>
        <s v="KPaj5"/>
        <s v="KPal8"/>
        <s v="KPaw5"/>
        <s v="KPaw7"/>
        <s v="KPaw8"/>
        <s v="KPer6"/>
        <s v="KPio0"/>
        <s v="KPoc0"/>
        <s v="LMad1"/>
        <s v="LMaj4"/>
        <s v="LMaj6"/>
        <s v="LMak5"/>
        <s v="LMal6"/>
        <s v="LMar4"/>
        <s v="LMar6"/>
        <s v="LMar7"/>
        <s v="LMar9"/>
        <s v="LMau8"/>
        <s v="LMaz3"/>
        <s v="LMez8"/>
        <s v="LMic4"/>
        <s v="LMie1"/>
        <s v="LMie8"/>
        <s v="LMis5"/>
        <s v="LMlo1"/>
        <s v="LMro2"/>
        <s v="LMro3"/>
        <s v="LMuc8"/>
        <s v="LMur3"/>
        <s v="LNow3"/>
        <s v="MBen4"/>
        <s v="MBon0"/>
        <s v="MBry2"/>
        <s v="MBuc3"/>
        <s v="MBud6"/>
        <s v="MCic4"/>
        <s v="MJar7"/>
        <s v="MJoz2"/>
        <s v="MJur6"/>
        <s v="MJur9"/>
        <s v="MKac2"/>
        <s v="MKad4"/>
        <s v="MKaf3"/>
        <s v="MKal8"/>
        <s v="MKal9"/>
        <s v="MKam2"/>
        <s v="MKam5"/>
        <s v="MKam6"/>
        <s v="MKar4"/>
        <s v="MKar6"/>
        <s v="MKat0"/>
        <s v="MKec5"/>
        <s v="MKem0"/>
        <s v="MKie2"/>
        <s v="MKie8"/>
        <s v="MKil7"/>
        <s v="MKir0"/>
        <s v="MKir2"/>
        <s v="MKir3"/>
        <s v="MKis3"/>
        <s v="MKis4"/>
        <s v="MKiz4"/>
        <s v="MKla6"/>
        <s v="MKle3"/>
        <s v="MKle8"/>
        <s v="MKlu0"/>
        <s v="MKlu2"/>
        <s v="MKmi5"/>
        <s v="MKmi6"/>
        <s v="MKmi7"/>
        <s v="MKoc9"/>
        <s v="MKol3"/>
        <s v="MKom1"/>
        <s v="MKop6"/>
        <s v="MKop7"/>
        <s v="MKor0"/>
        <s v="MKor3"/>
        <s v="MKor4"/>
        <s v="MKor5"/>
        <s v="MKor9"/>
        <s v="MKos0"/>
        <s v="MKos5"/>
        <s v="MKos7"/>
        <s v="MKos8"/>
        <s v="MKot8"/>
        <s v="MKow0"/>
        <s v="MKow2"/>
        <s v="MKow4"/>
        <s v="MKow9"/>
        <s v="MKoz4"/>
        <s v="MKoz7"/>
        <s v="MKoz8"/>
        <s v="MKra0"/>
        <s v="MKre2"/>
        <s v="MKro1"/>
        <s v="MKro4"/>
        <s v="MKru0"/>
        <s v="MKru2"/>
        <s v="MKry8"/>
        <s v="MKub1"/>
        <s v="MKub2"/>
        <s v="MKub3"/>
        <s v="MKul2"/>
        <s v="MKul7"/>
        <s v="MKur1"/>
        <s v="MKur9"/>
        <s v="MKus9"/>
        <s v="MKut7"/>
        <s v="MKwi7"/>
        <s v="MLab5"/>
        <s v="MLad5"/>
        <s v="MLan5"/>
        <s v="MLan7"/>
        <s v="MLas2"/>
        <s v="MLas5"/>
        <s v="MLem8"/>
        <s v="MLeo5"/>
        <s v="MLes1"/>
        <s v="MLew1"/>
        <s v="MLew8"/>
        <s v="MLew9"/>
        <s v="MLig7"/>
        <s v="MLor1"/>
        <s v="MLub7"/>
        <s v="MLuc3"/>
        <s v="MLuk2"/>
        <s v="MLuk9"/>
        <s v="MLun7"/>
        <s v="MLup2"/>
        <s v="MLup7"/>
        <s v="MLut7"/>
        <s v="MLys5"/>
        <s v="MMac1"/>
        <s v="MMac4"/>
        <s v="MMag4"/>
        <s v="MMaj7"/>
        <s v="MMar0"/>
        <s v="MPio7"/>
        <s v="MPot8"/>
        <s v="MZio6"/>
        <s v="NGrz1"/>
        <s v="NGrz8"/>
        <s v="NHar1"/>
        <s v="NHin2"/>
        <s v="NHin5"/>
        <s v="NHor5"/>
        <s v="NJab1"/>
        <s v="NJac1"/>
        <s v="NJag5"/>
        <s v="NJag8"/>
        <s v="NJak2"/>
        <s v="NJak4"/>
        <s v="NJak5"/>
        <s v="NJam6"/>
        <s v="NJan0"/>
        <s v="NJan1"/>
        <s v="NJan3"/>
        <s v="NJan6"/>
        <s v="NJaz0"/>
        <s v="NJęd0"/>
        <s v="NJur5"/>
        <s v="NJur6"/>
        <s v="OBro0"/>
        <s v="OCup4"/>
        <s v="OGor5"/>
        <s v="OGor7"/>
        <s v="OGoz4"/>
        <s v="OGra8"/>
        <s v="OGre2"/>
        <s v="OGro9"/>
        <s v="OGru7"/>
        <s v="OGry7"/>
        <s v="OGrz1"/>
        <s v="OHan3"/>
        <s v="OHaz5"/>
        <s v="OHry9"/>
        <s v="OIwa1"/>
        <s v="OLew3"/>
        <s v="OZak2"/>
        <s v="PBia4"/>
        <s v="PDul6"/>
        <s v="PDur3"/>
        <s v="PDus8"/>
        <s v="PDzi6"/>
        <s v="PFie6"/>
        <s v="PFil4"/>
        <s v="PFor6"/>
        <s v="PFre6"/>
        <s v="PFur8"/>
        <s v="PGac5"/>
        <s v="PGad3"/>
        <s v="PGal5"/>
        <s v="PGda5"/>
        <s v="PGes5"/>
        <s v="PGib8"/>
        <s v="PGie1"/>
        <s v="PGla1"/>
        <s v="PGla5"/>
        <s v="PGlo4"/>
        <s v="PGor3"/>
        <s v="PGor5"/>
        <s v="PGos2"/>
        <s v="PGos9"/>
        <s v="PKwi9"/>
        <s v="PPol0"/>
        <s v="RDom0"/>
        <s v="RFor0"/>
        <s v="RFra3"/>
        <s v="SBur6"/>
        <s v="SCic6"/>
        <s v="SCie9"/>
        <s v="SCza1"/>
        <s v="SDab5"/>
        <s v="SDab6"/>
        <s v="SDab7"/>
        <s v="SDeg2"/>
        <s v="SDep0"/>
        <s v="SDer1"/>
        <s v="SDol7"/>
        <s v="SDom7"/>
        <s v="SDom9"/>
        <s v="SFil4"/>
        <s v="SFlo0"/>
        <s v="TBil7"/>
        <s v="TBob0"/>
        <s v="TBrz4"/>
        <s v="TBud8"/>
        <s v="UEng3"/>
        <s v="UErb6"/>
        <s v="VDun3"/>
        <s v="VEde0"/>
        <s v="WAfe2"/>
        <s v="WAni9"/>
        <s v="WAre5"/>
        <s v="WBar4"/>
        <s v="WBer1"/>
        <s v="WChm5"/>
        <s v="WCie9"/>
        <s v="WCiu4"/>
        <s v="WCza3"/>
        <s v="WCze5"/>
        <s v="WCze7"/>
        <s v="WCze8"/>
        <s v="WDaw4"/>
        <s v="WDer4"/>
        <s v="WDra7"/>
        <s v="ZAda1"/>
        <s v="ZAra2"/>
        <s v="ZBaj9"/>
        <s v="ZBar5"/>
        <s v="ZBia1"/>
        <s v="ZBig7"/>
        <s v="ZBik2"/>
        <s v="ZBro0"/>
        <s v="ZBro3"/>
        <s v="ZBur1"/>
        <s v="ZKrz3"/>
      </sharedItems>
    </cacheField>
    <cacheField name="czy ID to samo" numFmtId="0">
      <sharedItems containsMixedTypes="1" containsNumber="1" containsInteger="1" minValue="0" maxValue="1" count="3">
        <s v="brak dancyh"/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08242501475"/>
    <x v="0"/>
    <x v="0"/>
    <n v="0"/>
    <s v="f"/>
    <n v="0"/>
    <x v="0"/>
  </r>
  <r>
    <s v="08242809191"/>
    <x v="1"/>
    <x v="1"/>
    <n v="0"/>
    <s v="m"/>
    <n v="0"/>
    <x v="1"/>
  </r>
  <r>
    <s v="08242912835"/>
    <x v="2"/>
    <x v="2"/>
    <n v="0"/>
    <s v="l"/>
    <n v="0"/>
    <x v="2"/>
  </r>
  <r>
    <s v="08250606999"/>
    <x v="3"/>
    <x v="3"/>
    <n v="0"/>
    <s v="n"/>
    <n v="0"/>
    <x v="3"/>
  </r>
  <r>
    <s v="08251305958"/>
    <x v="4"/>
    <x v="4"/>
    <n v="0"/>
    <s v="z"/>
    <n v="0"/>
    <x v="4"/>
  </r>
  <r>
    <s v="08252202698"/>
    <x v="5"/>
    <x v="5"/>
    <n v="0"/>
    <s v="k"/>
    <n v="0"/>
    <x v="5"/>
  </r>
  <r>
    <s v="08260302636"/>
    <x v="6"/>
    <x v="1"/>
    <n v="0"/>
    <s v="m"/>
    <n v="0"/>
    <x v="5"/>
  </r>
  <r>
    <s v="08260401830"/>
    <x v="7"/>
    <x v="6"/>
    <n v="0"/>
    <s v="k"/>
    <n v="0"/>
    <x v="6"/>
  </r>
  <r>
    <s v="08261009495"/>
    <x v="8"/>
    <x v="7"/>
    <n v="0"/>
    <s v="o"/>
    <n v="0"/>
    <x v="7"/>
  </r>
  <r>
    <s v="08261204258"/>
    <x v="9"/>
    <x v="8"/>
    <n v="0"/>
    <s v="y"/>
    <n v="0"/>
    <x v="8"/>
  </r>
  <r>
    <s v="08261403695"/>
    <x v="10"/>
    <x v="5"/>
    <n v="0"/>
    <s v="k"/>
    <n v="0"/>
    <x v="9"/>
  </r>
  <r>
    <s v="08261601819"/>
    <x v="11"/>
    <x v="9"/>
    <n v="0"/>
    <s v="n"/>
    <n v="0"/>
    <x v="6"/>
  </r>
  <r>
    <s v="08261804557"/>
    <x v="12"/>
    <x v="10"/>
    <n v="0"/>
    <s v="j"/>
    <n v="0"/>
    <x v="10"/>
  </r>
  <r>
    <s v="08261804595"/>
    <x v="13"/>
    <x v="10"/>
    <n v="0"/>
    <s v="j"/>
    <n v="0"/>
    <x v="10"/>
  </r>
  <r>
    <s v="08262307035"/>
    <x v="14"/>
    <x v="11"/>
    <n v="0"/>
    <s v="r"/>
    <n v="0"/>
    <x v="11"/>
  </r>
  <r>
    <s v="08262311957"/>
    <x v="15"/>
    <x v="12"/>
    <n v="0"/>
    <s v="n"/>
    <n v="0"/>
    <x v="12"/>
  </r>
  <r>
    <s v="08270104291"/>
    <x v="16"/>
    <x v="13"/>
    <n v="0"/>
    <s v="f"/>
    <n v="0"/>
    <x v="8"/>
  </r>
  <r>
    <s v="08270412255"/>
    <x v="17"/>
    <x v="14"/>
    <n v="0"/>
    <s v="h"/>
    <n v="0"/>
    <x v="13"/>
  </r>
  <r>
    <s v="08272207404"/>
    <x v="18"/>
    <x v="15"/>
    <n v="1"/>
    <s v="a"/>
    <n v="0"/>
    <x v="14"/>
  </r>
  <r>
    <s v="08272207572"/>
    <x v="19"/>
    <x v="1"/>
    <n v="0"/>
    <s v="m"/>
    <n v="0"/>
    <x v="15"/>
  </r>
  <r>
    <s v="08272312577"/>
    <x v="20"/>
    <x v="16"/>
    <n v="0"/>
    <s v="r"/>
    <n v="0"/>
    <x v="16"/>
  </r>
  <r>
    <s v="08272703658"/>
    <x v="21"/>
    <x v="17"/>
    <n v="0"/>
    <s v="j"/>
    <n v="0"/>
    <x v="9"/>
  </r>
  <r>
    <s v="08272807246"/>
    <x v="22"/>
    <x v="18"/>
    <n v="1"/>
    <s v="a"/>
    <n v="0"/>
    <x v="17"/>
  </r>
  <r>
    <s v="08272903041"/>
    <x v="23"/>
    <x v="19"/>
    <n v="1"/>
    <s v="a"/>
    <n v="0"/>
    <x v="18"/>
  </r>
  <r>
    <s v="08272911356"/>
    <x v="24"/>
    <x v="20"/>
    <n v="0"/>
    <s v="r"/>
    <n v="0"/>
    <x v="19"/>
  </r>
  <r>
    <s v="08280203076"/>
    <x v="25"/>
    <x v="1"/>
    <n v="0"/>
    <s v="m"/>
    <n v="0"/>
    <x v="18"/>
  </r>
  <r>
    <s v="08280707488"/>
    <x v="26"/>
    <x v="21"/>
    <n v="1"/>
    <s v="a"/>
    <n v="0"/>
    <x v="14"/>
  </r>
  <r>
    <s v="08281204694"/>
    <x v="27"/>
    <x v="10"/>
    <n v="0"/>
    <s v="j"/>
    <n v="0"/>
    <x v="20"/>
  </r>
  <r>
    <s v="08281403420"/>
    <x v="28"/>
    <x v="22"/>
    <n v="1"/>
    <s v="a"/>
    <n v="0"/>
    <x v="21"/>
  </r>
  <r>
    <s v="08281807682"/>
    <x v="29"/>
    <x v="23"/>
    <n v="1"/>
    <s v="a"/>
    <n v="0"/>
    <x v="22"/>
  </r>
  <r>
    <s v="08281903982"/>
    <x v="30"/>
    <x v="24"/>
    <n v="1"/>
    <s v="a"/>
    <n v="0"/>
    <x v="23"/>
  </r>
  <r>
    <s v="08282001818"/>
    <x v="31"/>
    <x v="25"/>
    <n v="0"/>
    <s v="r"/>
    <n v="0"/>
    <x v="6"/>
  </r>
  <r>
    <s v="08282003575"/>
    <x v="32"/>
    <x v="0"/>
    <n v="0"/>
    <s v="f"/>
    <n v="0"/>
    <x v="24"/>
  </r>
  <r>
    <s v="08282108997"/>
    <x v="33"/>
    <x v="26"/>
    <n v="0"/>
    <s v="y"/>
    <n v="0"/>
    <x v="25"/>
  </r>
  <r>
    <s v="08282712460"/>
    <x v="34"/>
    <x v="27"/>
    <n v="1"/>
    <s v="a"/>
    <n v="0"/>
    <x v="26"/>
  </r>
  <r>
    <s v="08291104230"/>
    <x v="35"/>
    <x v="4"/>
    <n v="0"/>
    <s v="z"/>
    <n v="0"/>
    <x v="8"/>
  </r>
  <r>
    <s v="08291402192"/>
    <x v="36"/>
    <x v="28"/>
    <n v="0"/>
    <s v="r"/>
    <n v="0"/>
    <x v="27"/>
  </r>
  <r>
    <s v="08291402215"/>
    <x v="37"/>
    <x v="29"/>
    <n v="0"/>
    <s v="l"/>
    <n v="0"/>
    <x v="28"/>
  </r>
  <r>
    <s v="08291801342"/>
    <x v="38"/>
    <x v="30"/>
    <n v="1"/>
    <s v="a"/>
    <n v="0"/>
    <x v="29"/>
  </r>
  <r>
    <s v="08292314397"/>
    <x v="39"/>
    <x v="31"/>
    <n v="0"/>
    <s v="r"/>
    <n v="0"/>
    <x v="30"/>
  </r>
  <r>
    <s v="08292412637"/>
    <x v="40"/>
    <x v="9"/>
    <n v="0"/>
    <s v="n"/>
    <n v="0"/>
    <x v="31"/>
  </r>
  <r>
    <s v="08292507414"/>
    <x v="41"/>
    <x v="20"/>
    <n v="0"/>
    <s v="r"/>
    <n v="0"/>
    <x v="14"/>
  </r>
  <r>
    <s v="08292507452"/>
    <x v="42"/>
    <x v="32"/>
    <n v="0"/>
    <s v="n"/>
    <n v="0"/>
    <x v="14"/>
  </r>
  <r>
    <s v="08292514056"/>
    <x v="43"/>
    <x v="12"/>
    <n v="0"/>
    <s v="n"/>
    <n v="0"/>
    <x v="32"/>
  </r>
  <r>
    <s v="08292600995"/>
    <x v="44"/>
    <x v="6"/>
    <n v="0"/>
    <s v="k"/>
    <n v="0"/>
    <x v="33"/>
  </r>
  <r>
    <s v="08292701702"/>
    <x v="45"/>
    <x v="33"/>
    <n v="1"/>
    <s v="a"/>
    <n v="0"/>
    <x v="34"/>
  </r>
  <r>
    <s v="08292800524"/>
    <x v="46"/>
    <x v="34"/>
    <n v="1"/>
    <s v="a"/>
    <n v="0"/>
    <x v="35"/>
  </r>
  <r>
    <s v="08300104334"/>
    <x v="47"/>
    <x v="32"/>
    <n v="0"/>
    <s v="n"/>
    <n v="0"/>
    <x v="36"/>
  </r>
  <r>
    <s v="08300502415"/>
    <x v="48"/>
    <x v="1"/>
    <n v="0"/>
    <s v="m"/>
    <n v="0"/>
    <x v="37"/>
  </r>
  <r>
    <s v="08300705627"/>
    <x v="26"/>
    <x v="35"/>
    <n v="1"/>
    <s v="a"/>
    <n v="0"/>
    <x v="38"/>
  </r>
  <r>
    <s v="08301300067"/>
    <x v="49"/>
    <x v="15"/>
    <n v="1"/>
    <s v="a"/>
    <n v="0"/>
    <x v="39"/>
  </r>
  <r>
    <s v="08301402608"/>
    <x v="50"/>
    <x v="36"/>
    <n v="1"/>
    <s v="a"/>
    <n v="0"/>
    <x v="5"/>
  </r>
  <r>
    <s v="08301702005"/>
    <x v="51"/>
    <x v="23"/>
    <n v="1"/>
    <s v="a"/>
    <n v="0"/>
    <x v="40"/>
  </r>
  <r>
    <s v="08302500640"/>
    <x v="52"/>
    <x v="37"/>
    <n v="1"/>
    <s v="a"/>
    <n v="0"/>
    <x v="41"/>
  </r>
  <r>
    <s v="08302709032"/>
    <x v="53"/>
    <x v="17"/>
    <n v="0"/>
    <s v="j"/>
    <n v="0"/>
    <x v="42"/>
  </r>
  <r>
    <s v="08303111102"/>
    <x v="54"/>
    <x v="15"/>
    <n v="1"/>
    <s v="a"/>
    <n v="0"/>
    <x v="43"/>
  </r>
  <r>
    <s v="08310202460"/>
    <x v="55"/>
    <x v="30"/>
    <n v="1"/>
    <s v="a"/>
    <n v="0"/>
    <x v="37"/>
  </r>
  <r>
    <s v="08310400776"/>
    <x v="56"/>
    <x v="38"/>
    <n v="0"/>
    <s v="y"/>
    <n v="0"/>
    <x v="44"/>
  </r>
  <r>
    <s v="08310501576"/>
    <x v="57"/>
    <x v="12"/>
    <n v="0"/>
    <s v="n"/>
    <n v="0"/>
    <x v="45"/>
  </r>
  <r>
    <s v="08310501583"/>
    <x v="58"/>
    <x v="39"/>
    <n v="1"/>
    <s v="a"/>
    <n v="0"/>
    <x v="45"/>
  </r>
  <r>
    <s v="08310501637"/>
    <x v="59"/>
    <x v="10"/>
    <n v="0"/>
    <s v="j"/>
    <n v="0"/>
    <x v="46"/>
  </r>
  <r>
    <s v="08310711054"/>
    <x v="60"/>
    <x v="40"/>
    <n v="0"/>
    <s v="b"/>
    <n v="0"/>
    <x v="47"/>
  </r>
  <r>
    <s v="08311008492"/>
    <x v="61"/>
    <x v="41"/>
    <n v="0"/>
    <s v="n"/>
    <n v="0"/>
    <x v="48"/>
  </r>
  <r>
    <s v="08311107443"/>
    <x v="62"/>
    <x v="42"/>
    <n v="1"/>
    <s v="a"/>
    <n v="0"/>
    <x v="14"/>
  </r>
  <r>
    <s v="08311206692"/>
    <x v="63"/>
    <x v="6"/>
    <n v="0"/>
    <s v="k"/>
    <n v="0"/>
    <x v="49"/>
  </r>
  <r>
    <s v="08311506181"/>
    <x v="64"/>
    <x v="23"/>
    <n v="1"/>
    <s v="a"/>
    <n v="0"/>
    <x v="50"/>
  </r>
  <r>
    <s v="08311606225"/>
    <x v="65"/>
    <x v="43"/>
    <n v="1"/>
    <s v="a"/>
    <n v="0"/>
    <x v="51"/>
  </r>
  <r>
    <s v="08311907241"/>
    <x v="66"/>
    <x v="44"/>
    <n v="1"/>
    <s v="a"/>
    <n v="0"/>
    <x v="17"/>
  </r>
  <r>
    <s v="08312007919"/>
    <x v="67"/>
    <x v="14"/>
    <n v="0"/>
    <s v="h"/>
    <n v="0"/>
    <x v="52"/>
  </r>
  <r>
    <s v="08312405724"/>
    <x v="68"/>
    <x v="45"/>
    <n v="1"/>
    <s v="a"/>
    <n v="0"/>
    <x v="53"/>
  </r>
  <r>
    <s v="08312405830"/>
    <x v="69"/>
    <x v="11"/>
    <n v="0"/>
    <s v="r"/>
    <n v="0"/>
    <x v="54"/>
  </r>
  <r>
    <s v="08312605179"/>
    <x v="70"/>
    <x v="31"/>
    <n v="0"/>
    <s v="r"/>
    <n v="0"/>
    <x v="55"/>
  </r>
  <r>
    <s v="08312801124"/>
    <x v="71"/>
    <x v="46"/>
    <n v="1"/>
    <s v="a"/>
    <n v="0"/>
    <x v="56"/>
  </r>
  <r>
    <s v="08320100899"/>
    <x v="72"/>
    <x v="5"/>
    <n v="0"/>
    <s v="k"/>
    <n v="0"/>
    <x v="57"/>
  </r>
  <r>
    <s v="08320301627"/>
    <x v="73"/>
    <x v="47"/>
    <n v="1"/>
    <s v="a"/>
    <n v="0"/>
    <x v="46"/>
  </r>
  <r>
    <s v="08320411573"/>
    <x v="74"/>
    <x v="48"/>
    <n v="0"/>
    <s v="z"/>
    <n v="0"/>
    <x v="58"/>
  </r>
  <r>
    <s v="08321100430"/>
    <x v="75"/>
    <x v="49"/>
    <n v="0"/>
    <s v="r"/>
    <n v="0"/>
    <x v="59"/>
  </r>
  <r>
    <s v="08321103754"/>
    <x v="76"/>
    <x v="50"/>
    <n v="0"/>
    <s v="j"/>
    <n v="0"/>
    <x v="60"/>
  </r>
  <r>
    <s v="08321109460"/>
    <x v="77"/>
    <x v="51"/>
    <n v="1"/>
    <s v="a"/>
    <n v="0"/>
    <x v="7"/>
  </r>
  <r>
    <s v="08321202705"/>
    <x v="78"/>
    <x v="52"/>
    <n v="1"/>
    <s v="a"/>
    <n v="0"/>
    <x v="61"/>
  </r>
  <r>
    <s v="08321501774"/>
    <x v="79"/>
    <x v="32"/>
    <n v="0"/>
    <s v="n"/>
    <n v="0"/>
    <x v="34"/>
  </r>
  <r>
    <s v="08321501798"/>
    <x v="80"/>
    <x v="53"/>
    <n v="0"/>
    <s v="z"/>
    <n v="0"/>
    <x v="34"/>
  </r>
  <r>
    <s v="08321508733"/>
    <x v="27"/>
    <x v="4"/>
    <n v="0"/>
    <s v="z"/>
    <n v="0"/>
    <x v="62"/>
  </r>
  <r>
    <s v="08321606950"/>
    <x v="81"/>
    <x v="54"/>
    <n v="0"/>
    <s v="w"/>
    <n v="0"/>
    <x v="3"/>
  </r>
  <r>
    <s v="08321706346"/>
    <x v="82"/>
    <x v="55"/>
    <n v="1"/>
    <s v="a"/>
    <n v="0"/>
    <x v="63"/>
  </r>
  <r>
    <s v="08321803937"/>
    <x v="83"/>
    <x v="3"/>
    <n v="0"/>
    <s v="n"/>
    <n v="0"/>
    <x v="23"/>
  </r>
  <r>
    <s v="08321903095"/>
    <x v="43"/>
    <x v="56"/>
    <n v="0"/>
    <s v="n"/>
    <n v="0"/>
    <x v="18"/>
  </r>
  <r>
    <s v="08322001464"/>
    <x v="84"/>
    <x v="57"/>
    <n v="1"/>
    <s v="a"/>
    <n v="0"/>
    <x v="0"/>
  </r>
  <r>
    <s v="08322201772"/>
    <x v="85"/>
    <x v="0"/>
    <n v="0"/>
    <s v="f"/>
    <n v="0"/>
    <x v="34"/>
  </r>
  <r>
    <s v="08322303078"/>
    <x v="86"/>
    <x v="58"/>
    <n v="0"/>
    <s v="n"/>
    <n v="0"/>
    <x v="18"/>
  </r>
  <r>
    <s v="08322802348"/>
    <x v="87"/>
    <x v="59"/>
    <n v="1"/>
    <s v="a"/>
    <n v="0"/>
    <x v="64"/>
  </r>
  <r>
    <s v="08322806465"/>
    <x v="88"/>
    <x v="57"/>
    <n v="1"/>
    <s v="a"/>
    <n v="0"/>
    <x v="65"/>
  </r>
  <r>
    <s v="08323009317"/>
    <x v="89"/>
    <x v="60"/>
    <n v="0"/>
    <s v="n"/>
    <n v="0"/>
    <x v="66"/>
  </r>
  <r>
    <s v="08323101408"/>
    <x v="90"/>
    <x v="61"/>
    <n v="1"/>
    <s v="a"/>
    <n v="0"/>
    <x v="0"/>
  </r>
  <r>
    <s v="09210102757"/>
    <x v="91"/>
    <x v="62"/>
    <n v="0"/>
    <s v="n"/>
    <n v="0"/>
    <x v="61"/>
  </r>
  <r>
    <s v="09210111032"/>
    <x v="92"/>
    <x v="0"/>
    <n v="0"/>
    <s v="f"/>
    <n v="0"/>
    <x v="47"/>
  </r>
  <r>
    <s v="09210200851"/>
    <x v="93"/>
    <x v="63"/>
    <n v="0"/>
    <s v="s"/>
    <n v="0"/>
    <x v="57"/>
  </r>
  <r>
    <s v="09210205672"/>
    <x v="94"/>
    <x v="64"/>
    <n v="0"/>
    <s v="p"/>
    <n v="0"/>
    <x v="38"/>
  </r>
  <r>
    <s v="09210205924"/>
    <x v="95"/>
    <x v="65"/>
    <n v="1"/>
    <s v="a"/>
    <n v="0"/>
    <x v="4"/>
  </r>
  <r>
    <s v="09210301460"/>
    <x v="96"/>
    <x v="66"/>
    <n v="1"/>
    <s v="a"/>
    <n v="0"/>
    <x v="0"/>
  </r>
  <r>
    <s v="09210406097"/>
    <x v="97"/>
    <x v="67"/>
    <n v="0"/>
    <s v="z"/>
    <n v="0"/>
    <x v="67"/>
  </r>
  <r>
    <s v="09210409205"/>
    <x v="98"/>
    <x v="68"/>
    <n v="1"/>
    <s v="a"/>
    <n v="0"/>
    <x v="68"/>
  </r>
  <r>
    <s v="09210501167"/>
    <x v="99"/>
    <x v="69"/>
    <n v="1"/>
    <s v="a"/>
    <n v="0"/>
    <x v="56"/>
  </r>
  <r>
    <s v="09210503817"/>
    <x v="100"/>
    <x v="70"/>
    <n v="0"/>
    <s v="n"/>
    <n v="0"/>
    <x v="69"/>
  </r>
  <r>
    <s v="09210503831"/>
    <x v="101"/>
    <x v="71"/>
    <n v="0"/>
    <s v="t"/>
    <n v="0"/>
    <x v="69"/>
  </r>
  <r>
    <s v="09210507040"/>
    <x v="102"/>
    <x v="72"/>
    <n v="1"/>
    <s v="a"/>
    <n v="0"/>
    <x v="11"/>
  </r>
  <r>
    <s v="09210507477"/>
    <x v="103"/>
    <x v="73"/>
    <n v="0"/>
    <s v="d"/>
    <n v="0"/>
    <x v="14"/>
  </r>
  <r>
    <s v="09210607412"/>
    <x v="104"/>
    <x v="4"/>
    <n v="0"/>
    <s v="z"/>
    <n v="0"/>
    <x v="14"/>
  </r>
  <r>
    <s v="09210607436"/>
    <x v="105"/>
    <x v="74"/>
    <n v="0"/>
    <s v="z"/>
    <n v="0"/>
    <x v="14"/>
  </r>
  <r>
    <s v="09210705127"/>
    <x v="106"/>
    <x v="75"/>
    <n v="1"/>
    <s v="a"/>
    <n v="0"/>
    <x v="55"/>
  </r>
  <r>
    <s v="09210706548"/>
    <x v="107"/>
    <x v="76"/>
    <n v="1"/>
    <s v="a"/>
    <n v="0"/>
    <x v="70"/>
  </r>
  <r>
    <s v="09210706999"/>
    <x v="108"/>
    <x v="17"/>
    <n v="0"/>
    <s v="j"/>
    <n v="0"/>
    <x v="3"/>
  </r>
  <r>
    <s v="09210804949"/>
    <x v="109"/>
    <x v="21"/>
    <n v="1"/>
    <s v="a"/>
    <n v="0"/>
    <x v="71"/>
  </r>
  <r>
    <s v="09210904274"/>
    <x v="110"/>
    <x v="50"/>
    <n v="0"/>
    <s v="j"/>
    <n v="0"/>
    <x v="8"/>
  </r>
  <r>
    <s v="09210908216"/>
    <x v="111"/>
    <x v="25"/>
    <n v="0"/>
    <s v="r"/>
    <n v="0"/>
    <x v="72"/>
  </r>
  <r>
    <s v="09211003583"/>
    <x v="112"/>
    <x v="77"/>
    <n v="1"/>
    <s v="a"/>
    <n v="0"/>
    <x v="24"/>
  </r>
  <r>
    <s v="09211005936"/>
    <x v="113"/>
    <x v="17"/>
    <n v="0"/>
    <s v="j"/>
    <n v="0"/>
    <x v="4"/>
  </r>
  <r>
    <s v="09211005974"/>
    <x v="114"/>
    <x v="32"/>
    <n v="0"/>
    <s v="n"/>
    <n v="0"/>
    <x v="4"/>
  </r>
  <r>
    <s v="09211010019"/>
    <x v="115"/>
    <x v="17"/>
    <n v="0"/>
    <s v="j"/>
    <n v="0"/>
    <x v="73"/>
  </r>
  <r>
    <s v="09211104925"/>
    <x v="116"/>
    <x v="78"/>
    <n v="1"/>
    <s v="a"/>
    <n v="0"/>
    <x v="71"/>
  </r>
  <r>
    <s v="09211212916"/>
    <x v="117"/>
    <x v="64"/>
    <n v="0"/>
    <s v="p"/>
    <n v="0"/>
    <x v="74"/>
  </r>
  <r>
    <s v="09211302729"/>
    <x v="118"/>
    <x v="79"/>
    <n v="1"/>
    <s v="a"/>
    <n v="0"/>
    <x v="61"/>
  </r>
  <r>
    <s v="09211305227"/>
    <x v="119"/>
    <x v="34"/>
    <n v="1"/>
    <s v="a"/>
    <n v="0"/>
    <x v="75"/>
  </r>
  <r>
    <s v="09211402009"/>
    <x v="120"/>
    <x v="43"/>
    <n v="1"/>
    <s v="a"/>
    <n v="0"/>
    <x v="40"/>
  </r>
  <r>
    <s v="09211404100"/>
    <x v="121"/>
    <x v="80"/>
    <n v="1"/>
    <s v="a"/>
    <n v="0"/>
    <x v="76"/>
  </r>
  <r>
    <s v="09211411278"/>
    <x v="122"/>
    <x v="48"/>
    <n v="0"/>
    <s v="z"/>
    <n v="0"/>
    <x v="77"/>
  </r>
  <r>
    <s v="09211412248"/>
    <x v="123"/>
    <x v="81"/>
    <n v="1"/>
    <s v="a"/>
    <n v="0"/>
    <x v="13"/>
  </r>
  <r>
    <s v="09211502310"/>
    <x v="124"/>
    <x v="4"/>
    <n v="0"/>
    <s v="z"/>
    <n v="0"/>
    <x v="64"/>
  </r>
  <r>
    <s v="09211503908"/>
    <x v="125"/>
    <x v="82"/>
    <n v="1"/>
    <s v="a"/>
    <n v="0"/>
    <x v="23"/>
  </r>
  <r>
    <s v="09211601354"/>
    <x v="126"/>
    <x v="29"/>
    <n v="0"/>
    <s v="l"/>
    <n v="0"/>
    <x v="29"/>
  </r>
  <r>
    <s v="09211601385"/>
    <x v="127"/>
    <x v="83"/>
    <n v="1"/>
    <s v="a"/>
    <n v="0"/>
    <x v="29"/>
  </r>
  <r>
    <s v="09211601408"/>
    <x v="128"/>
    <x v="84"/>
    <n v="1"/>
    <s v="a"/>
    <n v="0"/>
    <x v="0"/>
  </r>
  <r>
    <s v="09211700664"/>
    <x v="129"/>
    <x v="85"/>
    <n v="1"/>
    <s v="a"/>
    <n v="0"/>
    <x v="41"/>
  </r>
  <r>
    <s v="09211700701"/>
    <x v="130"/>
    <x v="24"/>
    <n v="1"/>
    <s v="a"/>
    <n v="0"/>
    <x v="44"/>
  </r>
  <r>
    <s v="09211700855"/>
    <x v="131"/>
    <x v="86"/>
    <n v="0"/>
    <s v="k"/>
    <n v="0"/>
    <x v="57"/>
  </r>
  <r>
    <s v="09211702024"/>
    <x v="132"/>
    <x v="87"/>
    <n v="1"/>
    <s v="a"/>
    <n v="0"/>
    <x v="40"/>
  </r>
  <r>
    <s v="09211801440"/>
    <x v="133"/>
    <x v="83"/>
    <n v="1"/>
    <s v="a"/>
    <n v="0"/>
    <x v="0"/>
  </r>
  <r>
    <s v="09211801464"/>
    <x v="134"/>
    <x v="46"/>
    <n v="1"/>
    <s v="a"/>
    <n v="0"/>
    <x v="0"/>
  </r>
  <r>
    <s v="09211803947"/>
    <x v="135"/>
    <x v="77"/>
    <n v="1"/>
    <s v="a"/>
    <n v="0"/>
    <x v="23"/>
  </r>
  <r>
    <s v="09211902011"/>
    <x v="136"/>
    <x v="29"/>
    <n v="0"/>
    <s v="l"/>
    <n v="0"/>
    <x v="40"/>
  </r>
  <r>
    <s v="09211906282"/>
    <x v="137"/>
    <x v="45"/>
    <n v="1"/>
    <s v="a"/>
    <n v="0"/>
    <x v="51"/>
  </r>
  <r>
    <s v="09211906305"/>
    <x v="137"/>
    <x v="88"/>
    <n v="1"/>
    <s v="a"/>
    <n v="0"/>
    <x v="63"/>
  </r>
  <r>
    <s v="09211908451"/>
    <x v="138"/>
    <x v="40"/>
    <n v="0"/>
    <s v="b"/>
    <n v="0"/>
    <x v="48"/>
  </r>
  <r>
    <s v="09211909674"/>
    <x v="139"/>
    <x v="89"/>
    <n v="0"/>
    <s v="k"/>
    <n v="0"/>
    <x v="78"/>
  </r>
  <r>
    <s v="09212001092"/>
    <x v="140"/>
    <x v="90"/>
    <n v="0"/>
    <s v="n"/>
    <n v="0"/>
    <x v="79"/>
  </r>
  <r>
    <s v="09212200408"/>
    <x v="141"/>
    <x v="91"/>
    <n v="1"/>
    <s v="a"/>
    <n v="0"/>
    <x v="59"/>
  </r>
  <r>
    <s v="09212300184"/>
    <x v="142"/>
    <x v="18"/>
    <n v="1"/>
    <s v="a"/>
    <n v="0"/>
    <x v="80"/>
  </r>
  <r>
    <s v="09212509149"/>
    <x v="143"/>
    <x v="52"/>
    <n v="1"/>
    <s v="a"/>
    <n v="0"/>
    <x v="1"/>
  </r>
  <r>
    <s v="09212610942"/>
    <x v="144"/>
    <x v="59"/>
    <n v="1"/>
    <s v="a"/>
    <n v="0"/>
    <x v="81"/>
  </r>
  <r>
    <s v="09212700984"/>
    <x v="145"/>
    <x v="85"/>
    <n v="1"/>
    <s v="a"/>
    <n v="0"/>
    <x v="33"/>
  </r>
  <r>
    <s v="09212704926"/>
    <x v="146"/>
    <x v="92"/>
    <n v="1"/>
    <s v="a"/>
    <n v="0"/>
    <x v="71"/>
  </r>
  <r>
    <s v="09212704964"/>
    <x v="146"/>
    <x v="93"/>
    <n v="1"/>
    <s v="a"/>
    <n v="0"/>
    <x v="71"/>
  </r>
  <r>
    <s v="09213007141"/>
    <x v="147"/>
    <x v="92"/>
    <n v="1"/>
    <s v="a"/>
    <n v="0"/>
    <x v="82"/>
  </r>
  <r>
    <s v="09220204047"/>
    <x v="148"/>
    <x v="94"/>
    <n v="1"/>
    <s v="e"/>
    <n v="1"/>
    <x v="83"/>
  </r>
  <r>
    <s v="09220305687"/>
    <x v="149"/>
    <x v="82"/>
    <n v="1"/>
    <s v="a"/>
    <n v="0"/>
    <x v="38"/>
  </r>
  <r>
    <s v="09220307788"/>
    <x v="88"/>
    <x v="95"/>
    <n v="1"/>
    <s v="a"/>
    <n v="0"/>
    <x v="84"/>
  </r>
  <r>
    <s v="09220404607"/>
    <x v="150"/>
    <x v="21"/>
    <n v="1"/>
    <s v="a"/>
    <n v="0"/>
    <x v="20"/>
  </r>
  <r>
    <s v="09220404645"/>
    <x v="151"/>
    <x v="96"/>
    <n v="1"/>
    <s v="a"/>
    <n v="0"/>
    <x v="20"/>
  </r>
  <r>
    <s v="09220504024"/>
    <x v="130"/>
    <x v="88"/>
    <n v="1"/>
    <s v="a"/>
    <n v="0"/>
    <x v="83"/>
  </r>
  <r>
    <s v="09220504048"/>
    <x v="152"/>
    <x v="97"/>
    <n v="1"/>
    <s v="a"/>
    <n v="0"/>
    <x v="83"/>
  </r>
  <r>
    <s v="09220704127"/>
    <x v="153"/>
    <x v="98"/>
    <n v="1"/>
    <s v="a"/>
    <n v="0"/>
    <x v="76"/>
  </r>
  <r>
    <s v="09221103062"/>
    <x v="154"/>
    <x v="99"/>
    <n v="1"/>
    <s v="a"/>
    <n v="0"/>
    <x v="18"/>
  </r>
  <r>
    <s v="09221200547"/>
    <x v="155"/>
    <x v="75"/>
    <n v="1"/>
    <s v="a"/>
    <n v="0"/>
    <x v="35"/>
  </r>
  <r>
    <s v="09221202204"/>
    <x v="156"/>
    <x v="75"/>
    <n v="1"/>
    <s v="a"/>
    <n v="0"/>
    <x v="28"/>
  </r>
  <r>
    <s v="09221205443"/>
    <x v="157"/>
    <x v="88"/>
    <n v="1"/>
    <s v="a"/>
    <n v="0"/>
    <x v="85"/>
  </r>
  <r>
    <s v="09221205481"/>
    <x v="158"/>
    <x v="100"/>
    <n v="1"/>
    <s v="a"/>
    <n v="0"/>
    <x v="85"/>
  </r>
  <r>
    <s v="09221205504"/>
    <x v="159"/>
    <x v="99"/>
    <n v="1"/>
    <s v="a"/>
    <n v="0"/>
    <x v="86"/>
  </r>
  <r>
    <s v="09221205528"/>
    <x v="160"/>
    <x v="99"/>
    <n v="1"/>
    <s v="a"/>
    <n v="0"/>
    <x v="86"/>
  </r>
  <r>
    <s v="09221301682"/>
    <x v="161"/>
    <x v="37"/>
    <n v="1"/>
    <s v="a"/>
    <n v="0"/>
    <x v="46"/>
  </r>
  <r>
    <s v="09221302980"/>
    <x v="162"/>
    <x v="101"/>
    <n v="1"/>
    <s v="a"/>
    <n v="0"/>
    <x v="87"/>
  </r>
  <r>
    <s v="09221304623"/>
    <x v="163"/>
    <x v="96"/>
    <n v="1"/>
    <s v="a"/>
    <n v="0"/>
    <x v="20"/>
  </r>
  <r>
    <s v="09221309963"/>
    <x v="164"/>
    <x v="23"/>
    <n v="1"/>
    <s v="a"/>
    <n v="0"/>
    <x v="88"/>
  </r>
  <r>
    <s v="09221402888"/>
    <x v="165"/>
    <x v="99"/>
    <n v="1"/>
    <s v="a"/>
    <n v="0"/>
    <x v="89"/>
  </r>
  <r>
    <s v="09221601003"/>
    <x v="166"/>
    <x v="59"/>
    <n v="1"/>
    <s v="a"/>
    <n v="0"/>
    <x v="79"/>
  </r>
  <r>
    <s v="09221608888"/>
    <x v="167"/>
    <x v="102"/>
    <n v="1"/>
    <s v="a"/>
    <n v="0"/>
    <x v="90"/>
  </r>
  <r>
    <s v="09221702025"/>
    <x v="168"/>
    <x v="46"/>
    <n v="1"/>
    <s v="a"/>
    <n v="0"/>
    <x v="40"/>
  </r>
  <r>
    <s v="09221804109"/>
    <x v="169"/>
    <x v="24"/>
    <n v="1"/>
    <s v="a"/>
    <n v="0"/>
    <x v="76"/>
  </r>
  <r>
    <s v="09291901773"/>
    <x v="170"/>
    <x v="9"/>
    <n v="0"/>
    <s v="n"/>
    <n v="0"/>
    <x v="34"/>
  </r>
  <r>
    <s v="09292008233"/>
    <x v="171"/>
    <x v="103"/>
    <n v="0"/>
    <s v="o"/>
    <n v="0"/>
    <x v="72"/>
  </r>
  <r>
    <s v="09292105855"/>
    <x v="172"/>
    <x v="32"/>
    <n v="0"/>
    <s v="n"/>
    <n v="0"/>
    <x v="54"/>
  </r>
  <r>
    <s v="09292105879"/>
    <x v="173"/>
    <x v="40"/>
    <n v="0"/>
    <s v="b"/>
    <n v="0"/>
    <x v="54"/>
  </r>
  <r>
    <s v="09292213174"/>
    <x v="174"/>
    <x v="104"/>
    <n v="0"/>
    <s v="n"/>
    <n v="0"/>
    <x v="91"/>
  </r>
  <r>
    <s v="09292314615"/>
    <x v="175"/>
    <x v="40"/>
    <n v="0"/>
    <s v="b"/>
    <n v="0"/>
    <x v="92"/>
  </r>
  <r>
    <s v="09292509833"/>
    <x v="176"/>
    <x v="5"/>
    <n v="0"/>
    <s v="k"/>
    <n v="0"/>
    <x v="93"/>
  </r>
  <r>
    <s v="09292604859"/>
    <x v="177"/>
    <x v="40"/>
    <n v="0"/>
    <s v="b"/>
    <n v="0"/>
    <x v="94"/>
  </r>
  <r>
    <s v="09292604873"/>
    <x v="178"/>
    <x v="48"/>
    <n v="0"/>
    <s v="z"/>
    <n v="0"/>
    <x v="94"/>
  </r>
  <r>
    <s v="09292704191"/>
    <x v="179"/>
    <x v="105"/>
    <n v="0"/>
    <s v="l"/>
    <n v="0"/>
    <x v="76"/>
  </r>
  <r>
    <s v="09292707019"/>
    <x v="180"/>
    <x v="90"/>
    <n v="0"/>
    <s v="n"/>
    <n v="0"/>
    <x v="11"/>
  </r>
  <r>
    <s v="09292809391"/>
    <x v="181"/>
    <x v="106"/>
    <n v="0"/>
    <s v="l"/>
    <n v="0"/>
    <x v="66"/>
  </r>
  <r>
    <s v="09292810890"/>
    <x v="182"/>
    <x v="40"/>
    <n v="0"/>
    <s v="b"/>
    <n v="0"/>
    <x v="95"/>
  </r>
  <r>
    <s v="09292909312"/>
    <x v="183"/>
    <x v="107"/>
    <n v="0"/>
    <s v="m"/>
    <n v="0"/>
    <x v="66"/>
  </r>
  <r>
    <s v="09293002410"/>
    <x v="184"/>
    <x v="108"/>
    <n v="0"/>
    <s v="n"/>
    <n v="0"/>
    <x v="37"/>
  </r>
  <r>
    <s v="09300109015"/>
    <x v="185"/>
    <x v="64"/>
    <n v="0"/>
    <s v="p"/>
    <n v="0"/>
    <x v="42"/>
  </r>
  <r>
    <s v="09300205292"/>
    <x v="186"/>
    <x v="54"/>
    <n v="0"/>
    <s v="w"/>
    <n v="0"/>
    <x v="75"/>
  </r>
  <r>
    <s v="09300608057"/>
    <x v="187"/>
    <x v="89"/>
    <n v="0"/>
    <s v="k"/>
    <n v="0"/>
    <x v="96"/>
  </r>
  <r>
    <s v="09300710196"/>
    <x v="188"/>
    <x v="90"/>
    <n v="0"/>
    <s v="n"/>
    <n v="0"/>
    <x v="97"/>
  </r>
  <r>
    <s v="09300804514"/>
    <x v="189"/>
    <x v="109"/>
    <n v="0"/>
    <s v="z"/>
    <n v="0"/>
    <x v="10"/>
  </r>
  <r>
    <s v="09301004012"/>
    <x v="13"/>
    <x v="53"/>
    <n v="0"/>
    <s v="z"/>
    <n v="0"/>
    <x v="83"/>
  </r>
  <r>
    <s v="09301206759"/>
    <x v="190"/>
    <x v="106"/>
    <n v="0"/>
    <s v="l"/>
    <n v="0"/>
    <x v="98"/>
  </r>
  <r>
    <s v="09301206797"/>
    <x v="191"/>
    <x v="110"/>
    <n v="0"/>
    <s v="l"/>
    <n v="0"/>
    <x v="98"/>
  </r>
  <r>
    <s v="09301303371"/>
    <x v="192"/>
    <x v="111"/>
    <n v="0"/>
    <s v="n"/>
    <n v="0"/>
    <x v="99"/>
  </r>
  <r>
    <s v="09301402414"/>
    <x v="193"/>
    <x v="112"/>
    <n v="0"/>
    <s v="d"/>
    <n v="0"/>
    <x v="37"/>
  </r>
  <r>
    <s v="09301405172"/>
    <x v="194"/>
    <x v="48"/>
    <n v="0"/>
    <s v="z"/>
    <n v="0"/>
    <x v="55"/>
  </r>
  <r>
    <s v="09301500334"/>
    <x v="195"/>
    <x v="10"/>
    <n v="0"/>
    <s v="j"/>
    <n v="0"/>
    <x v="100"/>
  </r>
  <r>
    <s v="09301601097"/>
    <x v="196"/>
    <x v="2"/>
    <n v="0"/>
    <s v="l"/>
    <n v="0"/>
    <x v="79"/>
  </r>
  <r>
    <s v="09302001353"/>
    <x v="197"/>
    <x v="40"/>
    <n v="0"/>
    <s v="b"/>
    <n v="0"/>
    <x v="29"/>
  </r>
  <r>
    <s v="09302011011"/>
    <x v="198"/>
    <x v="53"/>
    <n v="0"/>
    <s v="z"/>
    <n v="0"/>
    <x v="47"/>
  </r>
  <r>
    <s v="09302100793"/>
    <x v="198"/>
    <x v="4"/>
    <n v="0"/>
    <s v="z"/>
    <n v="0"/>
    <x v="44"/>
  </r>
  <r>
    <s v="09302201333"/>
    <x v="199"/>
    <x v="20"/>
    <n v="0"/>
    <s v="r"/>
    <n v="0"/>
    <x v="29"/>
  </r>
  <r>
    <s v="09302304838"/>
    <x v="200"/>
    <x v="31"/>
    <n v="0"/>
    <s v="r"/>
    <n v="0"/>
    <x v="94"/>
  </r>
  <r>
    <s v="09302308382"/>
    <x v="201"/>
    <x v="82"/>
    <n v="1"/>
    <s v="a"/>
    <n v="0"/>
    <x v="101"/>
  </r>
  <r>
    <s v="09302400657"/>
    <x v="202"/>
    <x v="10"/>
    <n v="0"/>
    <s v="j"/>
    <n v="0"/>
    <x v="41"/>
  </r>
  <r>
    <s v="09302502274"/>
    <x v="9"/>
    <x v="11"/>
    <n v="0"/>
    <s v="r"/>
    <n v="0"/>
    <x v="28"/>
  </r>
  <r>
    <s v="09302602400"/>
    <x v="203"/>
    <x v="113"/>
    <n v="1"/>
    <s v="a"/>
    <n v="0"/>
    <x v="37"/>
  </r>
  <r>
    <s v="09302609421"/>
    <x v="204"/>
    <x v="24"/>
    <n v="1"/>
    <s v="a"/>
    <n v="0"/>
    <x v="7"/>
  </r>
  <r>
    <s v="09302702421"/>
    <x v="205"/>
    <x v="98"/>
    <n v="1"/>
    <s v="a"/>
    <n v="0"/>
    <x v="37"/>
  </r>
  <r>
    <s v="09302711423"/>
    <x v="206"/>
    <x v="79"/>
    <n v="1"/>
    <s v="a"/>
    <n v="0"/>
    <x v="102"/>
  </r>
  <r>
    <s v="09302801182"/>
    <x v="207"/>
    <x v="43"/>
    <n v="1"/>
    <s v="a"/>
    <n v="0"/>
    <x v="56"/>
  </r>
  <r>
    <s v="09302806088"/>
    <x v="208"/>
    <x v="99"/>
    <n v="1"/>
    <s v="a"/>
    <n v="0"/>
    <x v="67"/>
  </r>
  <r>
    <s v="09302806613"/>
    <x v="209"/>
    <x v="4"/>
    <n v="0"/>
    <s v="z"/>
    <n v="0"/>
    <x v="49"/>
  </r>
  <r>
    <s v="09302809661"/>
    <x v="210"/>
    <x v="99"/>
    <n v="1"/>
    <s v="a"/>
    <n v="0"/>
    <x v="78"/>
  </r>
  <r>
    <s v="09302909729"/>
    <x v="211"/>
    <x v="77"/>
    <n v="1"/>
    <s v="a"/>
    <n v="0"/>
    <x v="103"/>
  </r>
  <r>
    <s v="09302909767"/>
    <x v="212"/>
    <x v="77"/>
    <n v="1"/>
    <s v="a"/>
    <n v="0"/>
    <x v="103"/>
  </r>
  <r>
    <s v="09303003200"/>
    <x v="213"/>
    <x v="45"/>
    <n v="1"/>
    <s v="a"/>
    <n v="0"/>
    <x v="104"/>
  </r>
  <r>
    <s v="09303005042"/>
    <x v="214"/>
    <x v="100"/>
    <n v="1"/>
    <s v="a"/>
    <n v="0"/>
    <x v="105"/>
  </r>
  <r>
    <s v="09303005066"/>
    <x v="215"/>
    <x v="114"/>
    <n v="1"/>
    <s v="a"/>
    <n v="0"/>
    <x v="105"/>
  </r>
  <r>
    <s v="09303005080"/>
    <x v="216"/>
    <x v="85"/>
    <n v="1"/>
    <s v="a"/>
    <n v="0"/>
    <x v="105"/>
  </r>
  <r>
    <s v="09303005141"/>
    <x v="217"/>
    <x v="115"/>
    <n v="1"/>
    <s v="a"/>
    <n v="0"/>
    <x v="55"/>
  </r>
  <r>
    <s v="09303009855"/>
    <x v="218"/>
    <x v="116"/>
    <n v="0"/>
    <s v="l"/>
    <n v="0"/>
    <x v="93"/>
  </r>
  <r>
    <s v="09310202696"/>
    <x v="219"/>
    <x v="117"/>
    <n v="0"/>
    <s v="l"/>
    <n v="0"/>
    <x v="5"/>
  </r>
  <r>
    <s v="09310208166"/>
    <x v="220"/>
    <x v="69"/>
    <n v="1"/>
    <s v="a"/>
    <n v="0"/>
    <x v="106"/>
  </r>
  <r>
    <s v="09310208432"/>
    <x v="221"/>
    <x v="29"/>
    <n v="0"/>
    <s v="l"/>
    <n v="0"/>
    <x v="48"/>
  </r>
  <r>
    <s v="09310302570"/>
    <x v="222"/>
    <x v="4"/>
    <n v="0"/>
    <s v="z"/>
    <n v="0"/>
    <x v="107"/>
  </r>
  <r>
    <s v="09310302617"/>
    <x v="223"/>
    <x v="104"/>
    <n v="0"/>
    <s v="n"/>
    <n v="0"/>
    <x v="5"/>
  </r>
  <r>
    <s v="09310310236"/>
    <x v="224"/>
    <x v="73"/>
    <n v="0"/>
    <s v="d"/>
    <n v="0"/>
    <x v="108"/>
  </r>
  <r>
    <s v="09310403981"/>
    <x v="225"/>
    <x v="18"/>
    <n v="1"/>
    <s v="a"/>
    <n v="0"/>
    <x v="23"/>
  </r>
  <r>
    <s v="09310407886"/>
    <x v="226"/>
    <x v="72"/>
    <n v="1"/>
    <s v="a"/>
    <n v="0"/>
    <x v="109"/>
  </r>
  <r>
    <s v="09310408399"/>
    <x v="227"/>
    <x v="12"/>
    <n v="0"/>
    <s v="n"/>
    <n v="0"/>
    <x v="101"/>
  </r>
  <r>
    <s v="09310500954"/>
    <x v="33"/>
    <x v="32"/>
    <n v="0"/>
    <s v="n"/>
    <n v="0"/>
    <x v="33"/>
  </r>
  <r>
    <s v="09310503841"/>
    <x v="228"/>
    <x v="76"/>
    <n v="1"/>
    <s v="a"/>
    <n v="0"/>
    <x v="69"/>
  </r>
  <r>
    <s v="09310600579"/>
    <x v="229"/>
    <x v="40"/>
    <n v="0"/>
    <s v="b"/>
    <n v="0"/>
    <x v="35"/>
  </r>
  <r>
    <s v="09310705410"/>
    <x v="230"/>
    <x v="25"/>
    <n v="0"/>
    <s v="r"/>
    <n v="0"/>
    <x v="85"/>
  </r>
  <r>
    <s v="09310804898"/>
    <x v="231"/>
    <x v="118"/>
    <n v="0"/>
    <s v="z"/>
    <n v="0"/>
    <x v="94"/>
  </r>
  <r>
    <s v="09310901731"/>
    <x v="232"/>
    <x v="4"/>
    <n v="0"/>
    <s v="z"/>
    <n v="0"/>
    <x v="34"/>
  </r>
  <r>
    <s v="09310906101"/>
    <x v="233"/>
    <x v="19"/>
    <n v="1"/>
    <s v="a"/>
    <n v="0"/>
    <x v="50"/>
  </r>
  <r>
    <s v="09310906125"/>
    <x v="234"/>
    <x v="35"/>
    <n v="1"/>
    <s v="a"/>
    <n v="0"/>
    <x v="50"/>
  </r>
  <r>
    <s v="09311000965"/>
    <x v="235"/>
    <x v="57"/>
    <n v="1"/>
    <s v="a"/>
    <n v="0"/>
    <x v="33"/>
  </r>
  <r>
    <s v="09311005144"/>
    <x v="236"/>
    <x v="119"/>
    <n v="1"/>
    <s v="a"/>
    <n v="0"/>
    <x v="55"/>
  </r>
  <r>
    <s v="09311005632"/>
    <x v="237"/>
    <x v="14"/>
    <n v="0"/>
    <s v="h"/>
    <n v="0"/>
    <x v="38"/>
  </r>
  <r>
    <s v="09311009704"/>
    <x v="238"/>
    <x v="59"/>
    <n v="1"/>
    <s v="a"/>
    <n v="0"/>
    <x v="103"/>
  </r>
  <r>
    <s v="09311103163"/>
    <x v="130"/>
    <x v="45"/>
    <n v="1"/>
    <s v="a"/>
    <n v="0"/>
    <x v="110"/>
  </r>
  <r>
    <s v="09311103484"/>
    <x v="239"/>
    <x v="75"/>
    <n v="1"/>
    <s v="a"/>
    <n v="0"/>
    <x v="21"/>
  </r>
  <r>
    <s v="09311204208"/>
    <x v="240"/>
    <x v="120"/>
    <n v="1"/>
    <s v="a"/>
    <n v="0"/>
    <x v="8"/>
  </r>
  <r>
    <s v="09311204284"/>
    <x v="241"/>
    <x v="82"/>
    <n v="1"/>
    <s v="a"/>
    <n v="0"/>
    <x v="8"/>
  </r>
  <r>
    <s v="09311303426"/>
    <x v="242"/>
    <x v="59"/>
    <n v="1"/>
    <s v="a"/>
    <n v="0"/>
    <x v="21"/>
  </r>
  <r>
    <s v="09311303679"/>
    <x v="243"/>
    <x v="121"/>
    <n v="0"/>
    <s v="r"/>
    <n v="0"/>
    <x v="9"/>
  </r>
  <r>
    <s v="09311303693"/>
    <x v="244"/>
    <x v="122"/>
    <n v="0"/>
    <s v="z"/>
    <n v="0"/>
    <x v="9"/>
  </r>
  <r>
    <s v="09311308469"/>
    <x v="245"/>
    <x v="123"/>
    <n v="1"/>
    <s v="a"/>
    <n v="0"/>
    <x v="48"/>
  </r>
  <r>
    <s v="09311310792"/>
    <x v="85"/>
    <x v="0"/>
    <n v="0"/>
    <s v="f"/>
    <n v="0"/>
    <x v="111"/>
  </r>
  <r>
    <s v="09311505163"/>
    <x v="246"/>
    <x v="57"/>
    <n v="1"/>
    <s v="a"/>
    <n v="0"/>
    <x v="55"/>
  </r>
  <r>
    <s v="09311601388"/>
    <x v="247"/>
    <x v="46"/>
    <n v="1"/>
    <s v="a"/>
    <n v="0"/>
    <x v="29"/>
  </r>
  <r>
    <s v="09311601425"/>
    <x v="248"/>
    <x v="91"/>
    <n v="1"/>
    <s v="a"/>
    <n v="0"/>
    <x v="0"/>
  </r>
  <r>
    <s v="09311701118"/>
    <x v="249"/>
    <x v="124"/>
    <n v="0"/>
    <s v="l"/>
    <n v="0"/>
    <x v="56"/>
  </r>
  <r>
    <s v="09311706359"/>
    <x v="250"/>
    <x v="107"/>
    <n v="0"/>
    <s v="m"/>
    <n v="0"/>
    <x v="63"/>
  </r>
  <r>
    <s v="09311711463"/>
    <x v="251"/>
    <x v="15"/>
    <n v="1"/>
    <s v="a"/>
    <n v="0"/>
    <x v="102"/>
  </r>
  <r>
    <s v="09311806622"/>
    <x v="252"/>
    <x v="83"/>
    <n v="1"/>
    <s v="a"/>
    <n v="0"/>
    <x v="49"/>
  </r>
  <r>
    <s v="09311907224"/>
    <x v="253"/>
    <x v="102"/>
    <n v="1"/>
    <s v="a"/>
    <n v="0"/>
    <x v="17"/>
  </r>
  <r>
    <s v="09311908720"/>
    <x v="254"/>
    <x v="125"/>
    <n v="1"/>
    <s v="a"/>
    <n v="0"/>
    <x v="62"/>
  </r>
  <r>
    <s v="09312003684"/>
    <x v="255"/>
    <x v="83"/>
    <n v="1"/>
    <s v="a"/>
    <n v="0"/>
    <x v="9"/>
  </r>
  <r>
    <s v="09312003707"/>
    <x v="256"/>
    <x v="98"/>
    <n v="1"/>
    <s v="a"/>
    <n v="0"/>
    <x v="60"/>
  </r>
  <r>
    <s v="09312008337"/>
    <x v="257"/>
    <x v="32"/>
    <n v="0"/>
    <s v="n"/>
    <n v="0"/>
    <x v="101"/>
  </r>
  <r>
    <s v="09312103018"/>
    <x v="258"/>
    <x v="11"/>
    <n v="0"/>
    <s v="r"/>
    <n v="0"/>
    <x v="18"/>
  </r>
  <r>
    <s v="09312104743"/>
    <x v="259"/>
    <x v="97"/>
    <n v="1"/>
    <s v="a"/>
    <n v="0"/>
    <x v="112"/>
  </r>
  <r>
    <s v="09312106127"/>
    <x v="260"/>
    <x v="79"/>
    <n v="1"/>
    <s v="a"/>
    <n v="0"/>
    <x v="50"/>
  </r>
  <r>
    <s v="09312201877"/>
    <x v="261"/>
    <x v="126"/>
    <n v="0"/>
    <s v="z"/>
    <n v="0"/>
    <x v="6"/>
  </r>
  <r>
    <s v="09312304525"/>
    <x v="262"/>
    <x v="34"/>
    <n v="1"/>
    <s v="a"/>
    <n v="0"/>
    <x v="10"/>
  </r>
  <r>
    <s v="09312307276"/>
    <x v="263"/>
    <x v="127"/>
    <n v="0"/>
    <s v="k"/>
    <n v="0"/>
    <x v="17"/>
  </r>
  <r>
    <s v="09312408236"/>
    <x v="264"/>
    <x v="20"/>
    <n v="0"/>
    <s v="r"/>
    <n v="0"/>
    <x v="72"/>
  </r>
  <r>
    <s v="09312503412"/>
    <x v="265"/>
    <x v="17"/>
    <n v="0"/>
    <s v="j"/>
    <n v="0"/>
    <x v="21"/>
  </r>
  <r>
    <s v="09312505797"/>
    <x v="266"/>
    <x v="28"/>
    <n v="0"/>
    <s v="r"/>
    <n v="0"/>
    <x v="53"/>
  </r>
  <r>
    <s v="09312505810"/>
    <x v="267"/>
    <x v="20"/>
    <n v="0"/>
    <s v="r"/>
    <n v="0"/>
    <x v="54"/>
  </r>
  <r>
    <s v="09312605138"/>
    <x v="268"/>
    <x v="109"/>
    <n v="0"/>
    <s v="z"/>
    <n v="0"/>
    <x v="55"/>
  </r>
  <r>
    <s v="09312605176"/>
    <x v="269"/>
    <x v="20"/>
    <n v="0"/>
    <s v="r"/>
    <n v="0"/>
    <x v="55"/>
  </r>
  <r>
    <s v="09312704714"/>
    <x v="270"/>
    <x v="107"/>
    <n v="0"/>
    <s v="m"/>
    <n v="0"/>
    <x v="112"/>
  </r>
  <r>
    <s v="09312808395"/>
    <x v="271"/>
    <x v="25"/>
    <n v="0"/>
    <s v="r"/>
    <n v="0"/>
    <x v="101"/>
  </r>
  <r>
    <s v="09312902686"/>
    <x v="272"/>
    <x v="115"/>
    <n v="1"/>
    <s v="a"/>
    <n v="0"/>
    <x v="5"/>
  </r>
  <r>
    <s v="09313002170"/>
    <x v="273"/>
    <x v="128"/>
    <n v="0"/>
    <s v="d"/>
    <n v="0"/>
    <x v="27"/>
  </r>
  <r>
    <s v="09313003584"/>
    <x v="274"/>
    <x v="52"/>
    <n v="1"/>
    <s v="a"/>
    <n v="0"/>
    <x v="24"/>
  </r>
  <r>
    <s v="09313003607"/>
    <x v="129"/>
    <x v="85"/>
    <n v="1"/>
    <s v="a"/>
    <n v="0"/>
    <x v="9"/>
  </r>
  <r>
    <s v="09313008381"/>
    <x v="275"/>
    <x v="30"/>
    <n v="1"/>
    <s v="a"/>
    <n v="0"/>
    <x v="101"/>
  </r>
  <r>
    <s v="09313010294"/>
    <x v="276"/>
    <x v="40"/>
    <n v="0"/>
    <s v="b"/>
    <n v="0"/>
    <x v="108"/>
  </r>
  <r>
    <s v="09320105440"/>
    <x v="277"/>
    <x v="129"/>
    <n v="1"/>
    <s v="a"/>
    <n v="0"/>
    <x v="85"/>
  </r>
  <r>
    <s v="09320200961"/>
    <x v="278"/>
    <x v="99"/>
    <n v="1"/>
    <s v="a"/>
    <n v="0"/>
    <x v="33"/>
  </r>
  <r>
    <s v="09320300586"/>
    <x v="98"/>
    <x v="21"/>
    <n v="1"/>
    <s v="a"/>
    <n v="0"/>
    <x v="35"/>
  </r>
  <r>
    <s v="09320311214"/>
    <x v="279"/>
    <x v="29"/>
    <n v="0"/>
    <s v="l"/>
    <n v="0"/>
    <x v="77"/>
  </r>
  <r>
    <s v="09320401737"/>
    <x v="280"/>
    <x v="60"/>
    <n v="0"/>
    <s v="n"/>
    <n v="0"/>
    <x v="34"/>
  </r>
  <r>
    <s v="09320408093"/>
    <x v="281"/>
    <x v="29"/>
    <n v="0"/>
    <s v="l"/>
    <n v="0"/>
    <x v="96"/>
  </r>
  <r>
    <s v="09320505837"/>
    <x v="63"/>
    <x v="53"/>
    <n v="0"/>
    <s v="z"/>
    <n v="0"/>
    <x v="54"/>
  </r>
  <r>
    <s v="09320509077"/>
    <x v="282"/>
    <x v="38"/>
    <n v="0"/>
    <s v="y"/>
    <n v="0"/>
    <x v="42"/>
  </r>
  <r>
    <s v="09320605025"/>
    <x v="283"/>
    <x v="97"/>
    <n v="1"/>
    <s v="a"/>
    <n v="0"/>
    <x v="105"/>
  </r>
  <r>
    <s v="09320805814"/>
    <x v="284"/>
    <x v="6"/>
    <n v="0"/>
    <s v="k"/>
    <n v="0"/>
    <x v="54"/>
  </r>
  <r>
    <s v="09320905187"/>
    <x v="285"/>
    <x v="130"/>
    <n v="1"/>
    <s v="a"/>
    <n v="0"/>
    <x v="55"/>
  </r>
  <r>
    <s v="09321008971"/>
    <x v="286"/>
    <x v="12"/>
    <n v="0"/>
    <s v="n"/>
    <n v="0"/>
    <x v="25"/>
  </r>
  <r>
    <s v="09321103584"/>
    <x v="287"/>
    <x v="99"/>
    <n v="1"/>
    <s v="a"/>
    <n v="0"/>
    <x v="24"/>
  </r>
  <r>
    <s v="09321103607"/>
    <x v="153"/>
    <x v="52"/>
    <n v="1"/>
    <s v="a"/>
    <n v="0"/>
    <x v="9"/>
  </r>
  <r>
    <s v="09321202085"/>
    <x v="288"/>
    <x v="131"/>
    <n v="1"/>
    <s v="a"/>
    <n v="0"/>
    <x v="40"/>
  </r>
  <r>
    <s v="09321202160"/>
    <x v="289"/>
    <x v="30"/>
    <n v="1"/>
    <s v="a"/>
    <n v="0"/>
    <x v="27"/>
  </r>
  <r>
    <s v="09321202375"/>
    <x v="290"/>
    <x v="132"/>
    <n v="0"/>
    <s v="z"/>
    <n v="0"/>
    <x v="64"/>
  </r>
  <r>
    <s v="09321202436"/>
    <x v="42"/>
    <x v="20"/>
    <n v="0"/>
    <s v="r"/>
    <n v="0"/>
    <x v="37"/>
  </r>
  <r>
    <s v="09321208296"/>
    <x v="270"/>
    <x v="53"/>
    <n v="0"/>
    <s v="z"/>
    <n v="0"/>
    <x v="72"/>
  </r>
  <r>
    <s v="09321301401"/>
    <x v="291"/>
    <x v="46"/>
    <n v="1"/>
    <s v="a"/>
    <n v="0"/>
    <x v="0"/>
  </r>
  <r>
    <s v="09321305122"/>
    <x v="292"/>
    <x v="34"/>
    <n v="1"/>
    <s v="a"/>
    <n v="0"/>
    <x v="55"/>
  </r>
  <r>
    <s v="09321401422"/>
    <x v="293"/>
    <x v="24"/>
    <n v="1"/>
    <s v="a"/>
    <n v="0"/>
    <x v="0"/>
  </r>
  <r>
    <s v="09321407220"/>
    <x v="294"/>
    <x v="59"/>
    <n v="1"/>
    <s v="a"/>
    <n v="0"/>
    <x v="17"/>
  </r>
  <r>
    <s v="09321501160"/>
    <x v="295"/>
    <x v="83"/>
    <n v="1"/>
    <s v="a"/>
    <n v="0"/>
    <x v="56"/>
  </r>
  <r>
    <s v="09321501177"/>
    <x v="76"/>
    <x v="50"/>
    <n v="0"/>
    <s v="j"/>
    <n v="0"/>
    <x v="56"/>
  </r>
  <r>
    <s v="09321607125"/>
    <x v="296"/>
    <x v="97"/>
    <n v="1"/>
    <s v="a"/>
    <n v="0"/>
    <x v="82"/>
  </r>
  <r>
    <s v="09321611788"/>
    <x v="297"/>
    <x v="98"/>
    <n v="1"/>
    <s v="a"/>
    <n v="0"/>
    <x v="113"/>
  </r>
  <r>
    <s v="09321706992"/>
    <x v="298"/>
    <x v="133"/>
    <n v="0"/>
    <s v="n"/>
    <n v="0"/>
    <x v="3"/>
  </r>
  <r>
    <s v="09321805936"/>
    <x v="37"/>
    <x v="17"/>
    <n v="0"/>
    <s v="j"/>
    <n v="0"/>
    <x v="4"/>
  </r>
  <r>
    <s v="09321903900"/>
    <x v="299"/>
    <x v="69"/>
    <n v="1"/>
    <s v="a"/>
    <n v="0"/>
    <x v="23"/>
  </r>
  <r>
    <s v="09321903917"/>
    <x v="300"/>
    <x v="134"/>
    <n v="0"/>
    <s v="r"/>
    <n v="0"/>
    <x v="23"/>
  </r>
  <r>
    <s v="09321905469"/>
    <x v="301"/>
    <x v="23"/>
    <n v="1"/>
    <s v="a"/>
    <n v="0"/>
    <x v="85"/>
  </r>
  <r>
    <s v="09322003265"/>
    <x v="302"/>
    <x v="79"/>
    <n v="1"/>
    <s v="a"/>
    <n v="0"/>
    <x v="104"/>
  </r>
  <r>
    <s v="09322103743"/>
    <x v="303"/>
    <x v="135"/>
    <n v="1"/>
    <s v="a"/>
    <n v="0"/>
    <x v="60"/>
  </r>
  <r>
    <s v="09322103842"/>
    <x v="304"/>
    <x v="92"/>
    <n v="1"/>
    <s v="a"/>
    <n v="0"/>
    <x v="69"/>
  </r>
  <r>
    <s v="09322106333"/>
    <x v="299"/>
    <x v="29"/>
    <n v="0"/>
    <s v="l"/>
    <n v="0"/>
    <x v="63"/>
  </r>
  <r>
    <s v="09322106357"/>
    <x v="305"/>
    <x v="107"/>
    <n v="0"/>
    <s v="m"/>
    <n v="0"/>
    <x v="63"/>
  </r>
  <r>
    <s v="09322109039"/>
    <x v="306"/>
    <x v="10"/>
    <n v="0"/>
    <s v="j"/>
    <n v="0"/>
    <x v="42"/>
  </r>
  <r>
    <s v="09322202879"/>
    <x v="307"/>
    <x v="32"/>
    <n v="0"/>
    <s v="n"/>
    <n v="0"/>
    <x v="89"/>
  </r>
  <r>
    <s v="09322302180"/>
    <x v="308"/>
    <x v="66"/>
    <n v="1"/>
    <s v="a"/>
    <n v="0"/>
    <x v="27"/>
  </r>
  <r>
    <s v="09322306528"/>
    <x v="309"/>
    <x v="30"/>
    <n v="1"/>
    <s v="a"/>
    <n v="0"/>
    <x v="70"/>
  </r>
  <r>
    <s v="09322402767"/>
    <x v="310"/>
    <x v="15"/>
    <n v="1"/>
    <s v="a"/>
    <n v="0"/>
    <x v="61"/>
  </r>
  <r>
    <s v="09322501336"/>
    <x v="311"/>
    <x v="48"/>
    <n v="0"/>
    <s v="z"/>
    <n v="0"/>
    <x v="29"/>
  </r>
  <r>
    <s v="09322505941"/>
    <x v="312"/>
    <x v="136"/>
    <n v="1"/>
    <s v="a"/>
    <n v="0"/>
    <x v="4"/>
  </r>
  <r>
    <s v="09322602686"/>
    <x v="313"/>
    <x v="83"/>
    <n v="1"/>
    <s v="a"/>
    <n v="0"/>
    <x v="5"/>
  </r>
  <r>
    <s v="09322702454"/>
    <x v="314"/>
    <x v="64"/>
    <n v="0"/>
    <s v="p"/>
    <n v="0"/>
    <x v="37"/>
  </r>
  <r>
    <s v="09322705310"/>
    <x v="245"/>
    <x v="137"/>
    <n v="0"/>
    <s v="a"/>
    <n v="0"/>
    <x v="114"/>
  </r>
  <r>
    <s v="09322705358"/>
    <x v="315"/>
    <x v="29"/>
    <n v="0"/>
    <s v="l"/>
    <n v="0"/>
    <x v="114"/>
  </r>
  <r>
    <s v="09322802260"/>
    <x v="316"/>
    <x v="21"/>
    <n v="1"/>
    <s v="a"/>
    <n v="0"/>
    <x v="28"/>
  </r>
  <r>
    <s v="09322805690"/>
    <x v="317"/>
    <x v="28"/>
    <n v="0"/>
    <s v="r"/>
    <n v="0"/>
    <x v="38"/>
  </r>
  <r>
    <s v="09322905758"/>
    <x v="318"/>
    <x v="28"/>
    <n v="0"/>
    <s v="r"/>
    <n v="0"/>
    <x v="53"/>
  </r>
  <r>
    <s v="09322907675"/>
    <x v="319"/>
    <x v="2"/>
    <n v="0"/>
    <s v="l"/>
    <n v="0"/>
    <x v="22"/>
  </r>
  <r>
    <s v="09322909004"/>
    <x v="320"/>
    <x v="87"/>
    <n v="1"/>
    <s v="a"/>
    <n v="0"/>
    <x v="42"/>
  </r>
  <r>
    <s v="09323004647"/>
    <x v="321"/>
    <x v="91"/>
    <n v="1"/>
    <s v="a"/>
    <n v="0"/>
    <x v="20"/>
  </r>
  <r>
    <s v="09323004692"/>
    <x v="322"/>
    <x v="110"/>
    <n v="0"/>
    <s v="l"/>
    <n v="0"/>
    <x v="20"/>
  </r>
  <r>
    <s v="09323004715"/>
    <x v="323"/>
    <x v="138"/>
    <n v="0"/>
    <s v="d"/>
    <n v="0"/>
    <x v="112"/>
  </r>
  <r>
    <s v="09323004753"/>
    <x v="324"/>
    <x v="25"/>
    <n v="0"/>
    <s v="r"/>
    <n v="0"/>
    <x v="112"/>
  </r>
  <r>
    <s v="09323004777"/>
    <x v="325"/>
    <x v="40"/>
    <n v="0"/>
    <s v="b"/>
    <n v="0"/>
    <x v="112"/>
  </r>
  <r>
    <s v="09323004791"/>
    <x v="326"/>
    <x v="5"/>
    <n v="0"/>
    <s v="k"/>
    <n v="0"/>
    <x v="112"/>
  </r>
  <r>
    <s v="09323103810"/>
    <x v="327"/>
    <x v="139"/>
    <n v="0"/>
    <s v="d"/>
    <n v="0"/>
    <x v="69"/>
  </r>
  <r>
    <s v="09323105621"/>
    <x v="328"/>
    <x v="140"/>
    <n v="1"/>
    <s v="a"/>
    <n v="0"/>
    <x v="38"/>
  </r>
  <r>
    <s v="50021011352"/>
    <x v="329"/>
    <x v="4"/>
    <n v="0"/>
    <s v="z"/>
    <n v="0"/>
    <x v="19"/>
  </r>
  <r>
    <s v="50101111305"/>
    <x v="330"/>
    <x v="141"/>
    <n v="1"/>
    <s v="a"/>
    <n v="0"/>
    <x v="19"/>
  </r>
  <r>
    <s v="50102636355"/>
    <x v="331"/>
    <x v="142"/>
    <n v="0"/>
    <s v="n"/>
    <n v="0"/>
    <x v="115"/>
  </r>
  <r>
    <s v="51011153311"/>
    <x v="332"/>
    <x v="16"/>
    <n v="0"/>
    <s v="r"/>
    <n v="0"/>
    <x v="116"/>
  </r>
  <r>
    <s v="51102573842"/>
    <x v="333"/>
    <x v="141"/>
    <n v="1"/>
    <s v="a"/>
    <n v="0"/>
    <x v="117"/>
  </r>
  <r>
    <s v="52101156863"/>
    <x v="334"/>
    <x v="37"/>
    <n v="1"/>
    <s v="a"/>
    <n v="0"/>
    <x v="118"/>
  </r>
  <r>
    <s v="52110446139"/>
    <x v="335"/>
    <x v="143"/>
    <n v="0"/>
    <s v="j"/>
    <n v="0"/>
    <x v="119"/>
  </r>
  <r>
    <s v="53082806059"/>
    <x v="336"/>
    <x v="143"/>
    <n v="0"/>
    <s v="j"/>
    <n v="0"/>
    <x v="67"/>
  </r>
  <r>
    <s v="53122299122"/>
    <x v="337"/>
    <x v="98"/>
    <n v="1"/>
    <s v="a"/>
    <n v="0"/>
    <x v="120"/>
  </r>
  <r>
    <s v="54020837137"/>
    <x v="338"/>
    <x v="144"/>
    <n v="0"/>
    <s v="k"/>
    <n v="0"/>
    <x v="121"/>
  </r>
  <r>
    <s v="55022153432"/>
    <x v="339"/>
    <x v="107"/>
    <n v="0"/>
    <s v="m"/>
    <n v="0"/>
    <x v="122"/>
  </r>
  <r>
    <s v="55110906690"/>
    <x v="340"/>
    <x v="32"/>
    <n v="0"/>
    <s v="n"/>
    <n v="0"/>
    <x v="49"/>
  </r>
  <r>
    <s v="55123128973"/>
    <x v="341"/>
    <x v="145"/>
    <n v="0"/>
    <s v="r"/>
    <n v="0"/>
    <x v="123"/>
  </r>
  <r>
    <s v="56111161549"/>
    <x v="342"/>
    <x v="77"/>
    <n v="1"/>
    <s v="a"/>
    <n v="0"/>
    <x v="124"/>
  </r>
  <r>
    <s v="57073163051"/>
    <x v="343"/>
    <x v="146"/>
    <n v="0"/>
    <s v="r"/>
    <n v="0"/>
    <x v="125"/>
  </r>
  <r>
    <s v="57102202414"/>
    <x v="344"/>
    <x v="20"/>
    <n v="0"/>
    <s v="r"/>
    <n v="0"/>
    <x v="37"/>
  </r>
  <r>
    <s v="58122188027"/>
    <x v="345"/>
    <x v="77"/>
    <n v="1"/>
    <s v="a"/>
    <n v="0"/>
    <x v="126"/>
  </r>
  <r>
    <s v="59031152059"/>
    <x v="346"/>
    <x v="4"/>
    <n v="0"/>
    <s v="z"/>
    <n v="0"/>
    <x v="127"/>
  </r>
  <r>
    <s v="59042989686"/>
    <x v="347"/>
    <x v="77"/>
    <n v="1"/>
    <s v="a"/>
    <n v="0"/>
    <x v="128"/>
  </r>
  <r>
    <s v="59083036077"/>
    <x v="348"/>
    <x v="64"/>
    <n v="0"/>
    <s v="p"/>
    <n v="0"/>
    <x v="129"/>
  </r>
  <r>
    <s v="59110570565"/>
    <x v="349"/>
    <x v="119"/>
    <n v="1"/>
    <s v="a"/>
    <n v="0"/>
    <x v="130"/>
  </r>
  <r>
    <s v="60102890107"/>
    <x v="350"/>
    <x v="102"/>
    <n v="1"/>
    <s v="a"/>
    <n v="0"/>
    <x v="131"/>
  </r>
  <r>
    <s v="61032479116"/>
    <x v="351"/>
    <x v="147"/>
    <n v="0"/>
    <s v="n"/>
    <n v="0"/>
    <x v="132"/>
  </r>
  <r>
    <s v="61100157652"/>
    <x v="352"/>
    <x v="148"/>
    <n v="0"/>
    <s v="s"/>
    <n v="0"/>
    <x v="133"/>
  </r>
  <r>
    <s v="61121020469"/>
    <x v="353"/>
    <x v="77"/>
    <n v="1"/>
    <s v="a"/>
    <n v="0"/>
    <x v="134"/>
  </r>
  <r>
    <s v="62033089803"/>
    <x v="354"/>
    <x v="149"/>
    <n v="1"/>
    <s v="a"/>
    <n v="0"/>
    <x v="135"/>
  </r>
  <r>
    <s v="62092569090"/>
    <x v="355"/>
    <x v="4"/>
    <n v="0"/>
    <s v="z"/>
    <n v="0"/>
    <x v="136"/>
  </r>
  <r>
    <s v="63092608644"/>
    <x v="356"/>
    <x v="87"/>
    <n v="1"/>
    <s v="a"/>
    <n v="0"/>
    <x v="137"/>
  </r>
  <r>
    <s v="63102092944"/>
    <x v="357"/>
    <x v="150"/>
    <n v="1"/>
    <s v="a"/>
    <n v="0"/>
    <x v="138"/>
  </r>
  <r>
    <s v="63122755182"/>
    <x v="358"/>
    <x v="77"/>
    <n v="1"/>
    <s v="a"/>
    <n v="0"/>
    <x v="139"/>
  </r>
  <r>
    <s v="64022301455"/>
    <x v="359"/>
    <x v="1"/>
    <n v="0"/>
    <s v="m"/>
    <n v="0"/>
    <x v="0"/>
  </r>
  <r>
    <s v="64040919575"/>
    <x v="360"/>
    <x v="2"/>
    <n v="0"/>
    <s v="l"/>
    <n v="0"/>
    <x v="140"/>
  </r>
  <r>
    <s v="64063159211"/>
    <x v="361"/>
    <x v="40"/>
    <n v="0"/>
    <s v="b"/>
    <n v="0"/>
    <x v="141"/>
  </r>
  <r>
    <s v="65062892381"/>
    <x v="362"/>
    <x v="151"/>
    <n v="1"/>
    <s v="a"/>
    <n v="0"/>
    <x v="142"/>
  </r>
  <r>
    <s v="65092056892"/>
    <x v="363"/>
    <x v="152"/>
    <n v="0"/>
    <s v="i"/>
    <n v="0"/>
    <x v="118"/>
  </r>
  <r>
    <s v="65102086116"/>
    <x v="364"/>
    <x v="153"/>
    <n v="0"/>
    <s v="y"/>
    <n v="0"/>
    <x v="143"/>
  </r>
  <r>
    <s v="66063014631"/>
    <x v="365"/>
    <x v="10"/>
    <n v="0"/>
    <s v="j"/>
    <n v="0"/>
    <x v="92"/>
  </r>
  <r>
    <s v="66100294134"/>
    <x v="346"/>
    <x v="4"/>
    <n v="0"/>
    <s v="z"/>
    <n v="0"/>
    <x v="144"/>
  </r>
  <r>
    <s v="66100651663"/>
    <x v="366"/>
    <x v="100"/>
    <n v="1"/>
    <s v="a"/>
    <n v="0"/>
    <x v="145"/>
  </r>
  <r>
    <s v="66111176164"/>
    <x v="367"/>
    <x v="51"/>
    <n v="1"/>
    <s v="a"/>
    <n v="0"/>
    <x v="146"/>
  </r>
  <r>
    <s v="66113183995"/>
    <x v="368"/>
    <x v="144"/>
    <n v="0"/>
    <s v="k"/>
    <n v="0"/>
    <x v="147"/>
  </r>
  <r>
    <s v="67103111042"/>
    <x v="369"/>
    <x v="77"/>
    <n v="1"/>
    <s v="a"/>
    <n v="0"/>
    <x v="47"/>
  </r>
  <r>
    <s v="67112966668"/>
    <x v="129"/>
    <x v="85"/>
    <n v="1"/>
    <s v="a"/>
    <n v="0"/>
    <x v="148"/>
  </r>
  <r>
    <s v="67113048790"/>
    <x v="370"/>
    <x v="40"/>
    <n v="0"/>
    <s v="b"/>
    <n v="0"/>
    <x v="149"/>
  </r>
  <r>
    <s v="67120749923"/>
    <x v="371"/>
    <x v="77"/>
    <n v="1"/>
    <s v="a"/>
    <n v="0"/>
    <x v="150"/>
  </r>
  <r>
    <s v="68112117597"/>
    <x v="372"/>
    <x v="64"/>
    <n v="0"/>
    <s v="p"/>
    <n v="0"/>
    <x v="151"/>
  </r>
  <r>
    <s v="69030626134"/>
    <x v="373"/>
    <x v="10"/>
    <n v="0"/>
    <s v="j"/>
    <n v="0"/>
    <x v="152"/>
  </r>
  <r>
    <s v="69122174118"/>
    <x v="374"/>
    <x v="107"/>
    <n v="0"/>
    <s v="m"/>
    <n v="0"/>
    <x v="153"/>
  </r>
  <r>
    <s v="70032057433"/>
    <x v="375"/>
    <x v="40"/>
    <n v="0"/>
    <s v="b"/>
    <n v="0"/>
    <x v="154"/>
  </r>
  <r>
    <s v="70053179170"/>
    <x v="376"/>
    <x v="154"/>
    <n v="0"/>
    <s v="k"/>
    <n v="0"/>
    <x v="132"/>
  </r>
  <r>
    <s v="70101195486"/>
    <x v="377"/>
    <x v="66"/>
    <n v="1"/>
    <s v="a"/>
    <n v="0"/>
    <x v="155"/>
  </r>
  <r>
    <s v="70120794633"/>
    <x v="378"/>
    <x v="107"/>
    <n v="0"/>
    <s v="m"/>
    <n v="0"/>
    <x v="156"/>
  </r>
  <r>
    <s v="71093058856"/>
    <x v="379"/>
    <x v="40"/>
    <n v="0"/>
    <s v="b"/>
    <n v="0"/>
    <x v="157"/>
  </r>
  <r>
    <s v="71110410883"/>
    <x v="380"/>
    <x v="102"/>
    <n v="1"/>
    <s v="a"/>
    <n v="0"/>
    <x v="95"/>
  </r>
  <r>
    <s v="71112677514"/>
    <x v="381"/>
    <x v="133"/>
    <n v="0"/>
    <s v="n"/>
    <n v="0"/>
    <x v="158"/>
  </r>
  <r>
    <s v="71123061643"/>
    <x v="382"/>
    <x v="119"/>
    <n v="1"/>
    <s v="a"/>
    <n v="0"/>
    <x v="159"/>
  </r>
  <r>
    <s v="72031096705"/>
    <x v="383"/>
    <x v="155"/>
    <n v="1"/>
    <s v="a"/>
    <n v="0"/>
    <x v="160"/>
  </r>
  <r>
    <s v="73010399576"/>
    <x v="384"/>
    <x v="20"/>
    <n v="0"/>
    <s v="r"/>
    <n v="0"/>
    <x v="161"/>
  </r>
  <r>
    <s v="73070871368"/>
    <x v="385"/>
    <x v="24"/>
    <n v="1"/>
    <s v="a"/>
    <n v="0"/>
    <x v="162"/>
  </r>
  <r>
    <s v="73103000844"/>
    <x v="386"/>
    <x v="102"/>
    <n v="1"/>
    <s v="a"/>
    <n v="0"/>
    <x v="57"/>
  </r>
  <r>
    <s v="73112328551"/>
    <x v="76"/>
    <x v="152"/>
    <n v="0"/>
    <s v="i"/>
    <n v="0"/>
    <x v="163"/>
  </r>
  <r>
    <s v="74040249598"/>
    <x v="387"/>
    <x v="104"/>
    <n v="0"/>
    <s v="n"/>
    <n v="0"/>
    <x v="164"/>
  </r>
  <r>
    <s v="74120284541"/>
    <x v="388"/>
    <x v="100"/>
    <n v="1"/>
    <s v="a"/>
    <n v="0"/>
    <x v="165"/>
  </r>
  <r>
    <s v="74121108598"/>
    <x v="389"/>
    <x v="104"/>
    <n v="0"/>
    <s v="n"/>
    <n v="0"/>
    <x v="166"/>
  </r>
  <r>
    <s v="74123184206"/>
    <x v="390"/>
    <x v="91"/>
    <n v="1"/>
    <s v="a"/>
    <n v="0"/>
    <x v="167"/>
  </r>
  <r>
    <s v="75032006098"/>
    <x v="391"/>
    <x v="20"/>
    <n v="0"/>
    <s v="r"/>
    <n v="0"/>
    <x v="67"/>
  </r>
  <r>
    <s v="75113162747"/>
    <x v="392"/>
    <x v="24"/>
    <n v="1"/>
    <s v="a"/>
    <n v="0"/>
    <x v="168"/>
  </r>
  <r>
    <s v="75121005045"/>
    <x v="393"/>
    <x v="156"/>
    <n v="1"/>
    <s v="a"/>
    <n v="0"/>
    <x v="105"/>
  </r>
  <r>
    <s v="75123199317"/>
    <x v="62"/>
    <x v="28"/>
    <n v="0"/>
    <s v="r"/>
    <n v="0"/>
    <x v="169"/>
  </r>
  <r>
    <s v="76043054555"/>
    <x v="394"/>
    <x v="10"/>
    <n v="0"/>
    <s v="j"/>
    <n v="0"/>
    <x v="170"/>
  </r>
  <r>
    <s v="76043169949"/>
    <x v="395"/>
    <x v="157"/>
    <n v="1"/>
    <s v="a"/>
    <n v="0"/>
    <x v="171"/>
  </r>
  <r>
    <s v="76121186303"/>
    <x v="396"/>
    <x v="55"/>
    <n v="1"/>
    <s v="a"/>
    <n v="0"/>
    <x v="172"/>
  </r>
  <r>
    <s v="76122752028"/>
    <x v="397"/>
    <x v="157"/>
    <n v="1"/>
    <s v="a"/>
    <n v="0"/>
    <x v="127"/>
  </r>
  <r>
    <s v="77111084850"/>
    <x v="398"/>
    <x v="64"/>
    <n v="0"/>
    <s v="p"/>
    <n v="0"/>
    <x v="173"/>
  </r>
  <r>
    <s v="78011115028"/>
    <x v="399"/>
    <x v="77"/>
    <n v="1"/>
    <s v="a"/>
    <n v="0"/>
    <x v="174"/>
  </r>
  <r>
    <s v="78102945963"/>
    <x v="400"/>
    <x v="99"/>
    <n v="1"/>
    <s v="a"/>
    <n v="0"/>
    <x v="175"/>
  </r>
  <r>
    <s v="78103188695"/>
    <x v="80"/>
    <x v="40"/>
    <n v="0"/>
    <s v="b"/>
    <n v="0"/>
    <x v="176"/>
  </r>
  <r>
    <s v="78123189018"/>
    <x v="401"/>
    <x v="116"/>
    <n v="0"/>
    <s v="l"/>
    <n v="0"/>
    <x v="177"/>
  </r>
  <r>
    <s v="79012564484"/>
    <x v="402"/>
    <x v="99"/>
    <n v="1"/>
    <s v="a"/>
    <n v="0"/>
    <x v="178"/>
  </r>
  <r>
    <s v="79070627831"/>
    <x v="403"/>
    <x v="7"/>
    <n v="0"/>
    <s v="o"/>
    <n v="0"/>
    <x v="179"/>
  </r>
  <r>
    <s v="79101146737"/>
    <x v="404"/>
    <x v="64"/>
    <n v="0"/>
    <s v="p"/>
    <n v="0"/>
    <x v="180"/>
  </r>
  <r>
    <s v="79110673709"/>
    <x v="405"/>
    <x v="72"/>
    <n v="1"/>
    <s v="a"/>
    <n v="0"/>
    <x v="181"/>
  </r>
  <r>
    <s v="81081010863"/>
    <x v="406"/>
    <x v="158"/>
    <n v="1"/>
    <s v="a"/>
    <n v="0"/>
    <x v="95"/>
  </r>
  <r>
    <s v="81101148770"/>
    <x v="407"/>
    <x v="64"/>
    <n v="0"/>
    <s v="p"/>
    <n v="0"/>
    <x v="149"/>
  </r>
  <r>
    <s v="82072219267"/>
    <x v="408"/>
    <x v="65"/>
    <n v="1"/>
    <s v="a"/>
    <n v="0"/>
    <x v="182"/>
  </r>
  <r>
    <s v="83041947282"/>
    <x v="409"/>
    <x v="159"/>
    <n v="1"/>
    <s v="a"/>
    <n v="0"/>
    <x v="183"/>
  </r>
  <r>
    <s v="84050694367"/>
    <x v="410"/>
    <x v="30"/>
    <n v="1"/>
    <s v="a"/>
    <n v="0"/>
    <x v="184"/>
  </r>
  <r>
    <s v="84051294894"/>
    <x v="411"/>
    <x v="154"/>
    <n v="0"/>
    <s v="k"/>
    <n v="0"/>
    <x v="185"/>
  </r>
  <r>
    <s v="84051840149"/>
    <x v="412"/>
    <x v="160"/>
    <n v="1"/>
    <s v="s"/>
    <n v="1"/>
    <x v="186"/>
  </r>
  <r>
    <s v="84112185145"/>
    <x v="413"/>
    <x v="161"/>
    <n v="1"/>
    <s v="s"/>
    <n v="1"/>
    <x v="187"/>
  </r>
  <r>
    <s v="85031079443"/>
    <x v="414"/>
    <x v="99"/>
    <n v="1"/>
    <s v="a"/>
    <n v="0"/>
    <x v="188"/>
  </r>
  <r>
    <s v="85052135674"/>
    <x v="415"/>
    <x v="40"/>
    <n v="0"/>
    <s v="b"/>
    <n v="0"/>
    <x v="189"/>
  </r>
  <r>
    <s v="85052568643"/>
    <x v="416"/>
    <x v="69"/>
    <n v="1"/>
    <s v="a"/>
    <n v="0"/>
    <x v="190"/>
  </r>
  <r>
    <s v="85052605175"/>
    <x v="417"/>
    <x v="5"/>
    <n v="0"/>
    <s v="k"/>
    <n v="0"/>
    <x v="55"/>
  </r>
  <r>
    <s v="85111779283"/>
    <x v="418"/>
    <x v="162"/>
    <n v="1"/>
    <s v="a"/>
    <n v="0"/>
    <x v="191"/>
  </r>
  <r>
    <s v="86061995325"/>
    <x v="419"/>
    <x v="66"/>
    <n v="1"/>
    <s v="a"/>
    <n v="0"/>
    <x v="192"/>
  </r>
  <r>
    <s v="86070511185"/>
    <x v="408"/>
    <x v="97"/>
    <n v="1"/>
    <s v="a"/>
    <n v="0"/>
    <x v="43"/>
  </r>
  <r>
    <s v="86070630583"/>
    <x v="420"/>
    <x v="52"/>
    <n v="1"/>
    <s v="a"/>
    <n v="0"/>
    <x v="193"/>
  </r>
  <r>
    <s v="86072032543"/>
    <x v="421"/>
    <x v="163"/>
    <n v="1"/>
    <s v="a"/>
    <n v="0"/>
    <x v="194"/>
  </r>
  <r>
    <s v="86080941169"/>
    <x v="422"/>
    <x v="57"/>
    <n v="1"/>
    <s v="a"/>
    <n v="0"/>
    <x v="195"/>
  </r>
  <r>
    <s v="86081443325"/>
    <x v="423"/>
    <x v="24"/>
    <n v="1"/>
    <s v="a"/>
    <n v="0"/>
    <x v="196"/>
  </r>
  <r>
    <s v="87070895372"/>
    <x v="424"/>
    <x v="164"/>
    <n v="0"/>
    <s v="z"/>
    <n v="0"/>
    <x v="192"/>
  </r>
  <r>
    <s v="87071164662"/>
    <x v="425"/>
    <x v="22"/>
    <n v="1"/>
    <s v="a"/>
    <n v="0"/>
    <x v="197"/>
  </r>
  <r>
    <s v="87072724289"/>
    <x v="426"/>
    <x v="46"/>
    <n v="1"/>
    <s v="a"/>
    <n v="0"/>
    <x v="198"/>
  </r>
  <r>
    <s v="88080204509"/>
    <x v="427"/>
    <x v="46"/>
    <n v="1"/>
    <s v="a"/>
    <n v="0"/>
    <x v="10"/>
  </r>
  <r>
    <s v="88080416256"/>
    <x v="428"/>
    <x v="40"/>
    <n v="0"/>
    <s v="b"/>
    <n v="0"/>
    <x v="199"/>
  </r>
  <r>
    <s v="88080601948"/>
    <x v="429"/>
    <x v="19"/>
    <n v="1"/>
    <s v="a"/>
    <n v="0"/>
    <x v="200"/>
  </r>
  <r>
    <s v="88103032931"/>
    <x v="430"/>
    <x v="54"/>
    <n v="0"/>
    <s v="w"/>
    <n v="0"/>
    <x v="201"/>
  </r>
  <r>
    <s v="88111094545"/>
    <x v="431"/>
    <x v="99"/>
    <n v="1"/>
    <s v="a"/>
    <n v="0"/>
    <x v="202"/>
  </r>
  <r>
    <s v="88120262427"/>
    <x v="432"/>
    <x v="24"/>
    <n v="1"/>
    <s v="a"/>
    <n v="0"/>
    <x v="203"/>
  </r>
  <r>
    <s v="89010293604"/>
    <x v="433"/>
    <x v="37"/>
    <n v="1"/>
    <s v="a"/>
    <n v="0"/>
    <x v="204"/>
  </r>
  <r>
    <s v="89010737704"/>
    <x v="434"/>
    <x v="36"/>
    <n v="1"/>
    <s v="a"/>
    <n v="0"/>
    <x v="205"/>
  </r>
  <r>
    <s v="89011129700"/>
    <x v="435"/>
    <x v="15"/>
    <n v="1"/>
    <s v="a"/>
    <n v="0"/>
    <x v="206"/>
  </r>
  <r>
    <s v="89011581319"/>
    <x v="436"/>
    <x v="64"/>
    <n v="0"/>
    <s v="p"/>
    <n v="0"/>
    <x v="207"/>
  </r>
  <r>
    <s v="89012630357"/>
    <x v="437"/>
    <x v="32"/>
    <n v="0"/>
    <s v="n"/>
    <n v="0"/>
    <x v="208"/>
  </r>
  <r>
    <s v="89020265394"/>
    <x v="438"/>
    <x v="40"/>
    <n v="0"/>
    <s v="b"/>
    <n v="0"/>
    <x v="209"/>
  </r>
  <r>
    <s v="89021468413"/>
    <x v="439"/>
    <x v="32"/>
    <n v="0"/>
    <s v="n"/>
    <n v="0"/>
    <x v="210"/>
  </r>
  <r>
    <s v="89021697637"/>
    <x v="43"/>
    <x v="54"/>
    <n v="0"/>
    <s v="w"/>
    <n v="0"/>
    <x v="211"/>
  </r>
  <r>
    <s v="89022379914"/>
    <x v="440"/>
    <x v="17"/>
    <n v="0"/>
    <s v="j"/>
    <n v="0"/>
    <x v="212"/>
  </r>
  <r>
    <s v="89032143350"/>
    <x v="441"/>
    <x v="4"/>
    <n v="0"/>
    <s v="z"/>
    <n v="0"/>
    <x v="196"/>
  </r>
  <r>
    <s v="89040185241"/>
    <x v="442"/>
    <x v="165"/>
    <n v="1"/>
    <s v="a"/>
    <n v="0"/>
    <x v="213"/>
  </r>
  <r>
    <s v="89040205480"/>
    <x v="443"/>
    <x v="100"/>
    <n v="1"/>
    <s v="a"/>
    <n v="0"/>
    <x v="85"/>
  </r>
  <r>
    <s v="89040633348"/>
    <x v="444"/>
    <x v="69"/>
    <n v="1"/>
    <s v="a"/>
    <n v="0"/>
    <x v="214"/>
  </r>
  <r>
    <s v="89040876453"/>
    <x v="445"/>
    <x v="6"/>
    <n v="0"/>
    <s v="k"/>
    <n v="0"/>
    <x v="215"/>
  </r>
  <r>
    <s v="89041133472"/>
    <x v="446"/>
    <x v="53"/>
    <n v="0"/>
    <s v="z"/>
    <n v="0"/>
    <x v="216"/>
  </r>
  <r>
    <s v="89042620494"/>
    <x v="447"/>
    <x v="166"/>
    <n v="0"/>
    <s v="a"/>
    <n v="0"/>
    <x v="134"/>
  </r>
  <r>
    <s v="89042750933"/>
    <x v="448"/>
    <x v="40"/>
    <n v="0"/>
    <s v="b"/>
    <n v="0"/>
    <x v="217"/>
  </r>
  <r>
    <s v="89052085069"/>
    <x v="449"/>
    <x v="35"/>
    <n v="1"/>
    <s v="a"/>
    <n v="0"/>
    <x v="218"/>
  </r>
  <r>
    <s v="89052295172"/>
    <x v="450"/>
    <x v="73"/>
    <n v="0"/>
    <s v="d"/>
    <n v="0"/>
    <x v="219"/>
  </r>
  <r>
    <s v="89062644823"/>
    <x v="451"/>
    <x v="120"/>
    <n v="1"/>
    <s v="a"/>
    <n v="0"/>
    <x v="220"/>
  </r>
  <r>
    <s v="89081519801"/>
    <x v="452"/>
    <x v="24"/>
    <n v="1"/>
    <s v="a"/>
    <n v="0"/>
    <x v="221"/>
  </r>
  <r>
    <s v="89082179879"/>
    <x v="453"/>
    <x v="13"/>
    <n v="0"/>
    <s v="f"/>
    <n v="0"/>
    <x v="222"/>
  </r>
  <r>
    <s v="89082608599"/>
    <x v="227"/>
    <x v="54"/>
    <n v="0"/>
    <s v="w"/>
    <n v="0"/>
    <x v="166"/>
  </r>
  <r>
    <s v="89091482250"/>
    <x v="454"/>
    <x v="167"/>
    <n v="0"/>
    <s v="l"/>
    <n v="0"/>
    <x v="223"/>
  </r>
  <r>
    <s v="89100192752"/>
    <x v="455"/>
    <x v="9"/>
    <n v="0"/>
    <s v="n"/>
    <n v="0"/>
    <x v="224"/>
  </r>
  <r>
    <s v="89102588171"/>
    <x v="456"/>
    <x v="104"/>
    <n v="0"/>
    <s v="n"/>
    <n v="0"/>
    <x v="225"/>
  </r>
  <r>
    <s v="89112466825"/>
    <x v="457"/>
    <x v="82"/>
    <n v="1"/>
    <s v="a"/>
    <n v="0"/>
    <x v="226"/>
  </r>
  <r>
    <s v="89120952161"/>
    <x v="458"/>
    <x v="23"/>
    <n v="1"/>
    <s v="a"/>
    <n v="0"/>
    <x v="227"/>
  </r>
  <r>
    <s v="90053120136"/>
    <x v="459"/>
    <x v="54"/>
    <n v="0"/>
    <s v="w"/>
    <n v="0"/>
    <x v="228"/>
  </r>
  <r>
    <s v="90112004373"/>
    <x v="460"/>
    <x v="25"/>
    <n v="0"/>
    <s v="r"/>
    <n v="0"/>
    <x v="36"/>
  </r>
  <r>
    <s v="91023191330"/>
    <x v="61"/>
    <x v="148"/>
    <n v="0"/>
    <s v="s"/>
    <n v="0"/>
    <x v="229"/>
  </r>
  <r>
    <s v="92080709353"/>
    <x v="461"/>
    <x v="32"/>
    <n v="0"/>
    <s v="n"/>
    <n v="0"/>
    <x v="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08312405830"/>
    <s v="Becla"/>
    <s v="Aleksander"/>
    <n v="0"/>
    <s v="r"/>
    <n v="0"/>
    <s v="058"/>
    <n v="20"/>
    <s v="08"/>
    <n v="11"/>
    <s v="11 2008"/>
    <x v="0"/>
    <x v="0"/>
  </r>
  <r>
    <s v="09221702025"/>
    <s v="Brankiewicz"/>
    <s v="Anna"/>
    <n v="1"/>
    <s v="a"/>
    <n v="0"/>
    <s v="020"/>
    <n v="20"/>
    <s v="09"/>
    <n v="2"/>
    <s v="2 2009"/>
    <x v="1"/>
    <x v="1"/>
  </r>
  <r>
    <s v="83041947282"/>
    <s v="Bsk"/>
    <s v="Arleta"/>
    <n v="1"/>
    <s v="a"/>
    <n v="0"/>
    <s v="472"/>
    <n v="19"/>
    <s v="83"/>
    <s v="04"/>
    <s v="04 1983"/>
    <x v="2"/>
    <x v="1"/>
  </r>
  <r>
    <s v="09220305687"/>
    <s v="Smiecinska"/>
    <s v="Antonina"/>
    <n v="1"/>
    <s v="a"/>
    <n v="0"/>
    <s v="056"/>
    <n v="20"/>
    <s v="09"/>
    <n v="2"/>
    <s v="2 2009"/>
    <x v="3"/>
    <x v="1"/>
  </r>
  <r>
    <s v="09211503908"/>
    <s v="Swirk"/>
    <s v="Antonina"/>
    <n v="1"/>
    <s v="a"/>
    <n v="0"/>
    <s v="039"/>
    <n v="20"/>
    <s v="09"/>
    <n v="1"/>
    <s v="1 2009"/>
    <x v="4"/>
    <x v="1"/>
  </r>
  <r>
    <s v="08292701702"/>
    <s v="Szymanska"/>
    <s v="Ariuna"/>
    <n v="1"/>
    <s v="a"/>
    <n v="0"/>
    <s v="017"/>
    <n v="20"/>
    <s v="08"/>
    <n v="9"/>
    <s v="9 2008"/>
    <x v="5"/>
    <x v="1"/>
  </r>
  <r>
    <s v="09311204284"/>
    <s v="Szymichowska"/>
    <s v="Antonina"/>
    <n v="1"/>
    <s v="a"/>
    <n v="0"/>
    <s v="042"/>
    <n v="20"/>
    <s v="09"/>
    <n v="11"/>
    <s v="11 2009"/>
    <x v="6"/>
    <x v="1"/>
  </r>
  <r>
    <s v="09302308382"/>
    <s v="Tarnacka"/>
    <s v="Antonina"/>
    <n v="1"/>
    <s v="a"/>
    <n v="0"/>
    <s v="083"/>
    <n v="20"/>
    <s v="09"/>
    <n v="10"/>
    <s v="10 2009"/>
    <x v="7"/>
    <x v="1"/>
  </r>
  <r>
    <s v="89112466825"/>
    <s v="Tarkowska"/>
    <s v="Antonina"/>
    <n v="1"/>
    <s v="a"/>
    <n v="0"/>
    <s v="668"/>
    <n v="19"/>
    <s v="89"/>
    <s v="11"/>
    <s v="11 1989"/>
    <x v="8"/>
    <x v="1"/>
  </r>
  <r>
    <s v="09211801464"/>
    <s v="Tokarz"/>
    <s v="Anna"/>
    <n v="1"/>
    <s v="a"/>
    <n v="0"/>
    <s v="014"/>
    <n v="20"/>
    <s v="09"/>
    <n v="1"/>
    <s v="1 2009"/>
    <x v="9"/>
    <x v="1"/>
  </r>
  <r>
    <s v="09211412248"/>
    <s v="Tokarska"/>
    <s v="Antonia"/>
    <n v="1"/>
    <s v="a"/>
    <n v="0"/>
    <s v="122"/>
    <n v="20"/>
    <s v="09"/>
    <n v="1"/>
    <s v="1 2009"/>
    <x v="10"/>
    <x v="1"/>
  </r>
  <r>
    <s v="09311601388"/>
    <s v="Tomanek"/>
    <s v="Anna"/>
    <n v="1"/>
    <s v="a"/>
    <n v="0"/>
    <s v="013"/>
    <n v="20"/>
    <s v="09"/>
    <n v="11"/>
    <s v="11 2009"/>
    <x v="11"/>
    <x v="1"/>
  </r>
  <r>
    <s v="88080204509"/>
    <s v="Tomaszewska"/>
    <s v="Anna"/>
    <n v="1"/>
    <s v="a"/>
    <n v="0"/>
    <s v="045"/>
    <n v="19"/>
    <s v="88"/>
    <s v="08"/>
    <s v="08 1988"/>
    <x v="12"/>
    <x v="1"/>
  </r>
  <r>
    <s v="09321301401"/>
    <s v="Trocha"/>
    <s v="Anna"/>
    <n v="1"/>
    <s v="a"/>
    <n v="0"/>
    <s v="014"/>
    <n v="20"/>
    <s v="09"/>
    <n v="12"/>
    <s v="12 2009"/>
    <x v="13"/>
    <x v="1"/>
  </r>
  <r>
    <s v="87072724289"/>
    <s v="Trzebiatowska"/>
    <s v="Anna"/>
    <n v="1"/>
    <s v="a"/>
    <n v="0"/>
    <s v="242"/>
    <n v="19"/>
    <s v="87"/>
    <s v="07"/>
    <s v="07 1987"/>
    <x v="14"/>
    <x v="1"/>
  </r>
  <r>
    <s v="08312801124"/>
    <s v="Ulwan"/>
    <s v="Anna"/>
    <n v="1"/>
    <s v="a"/>
    <n v="0"/>
    <s v="011"/>
    <n v="20"/>
    <s v="08"/>
    <n v="11"/>
    <s v="11 2008"/>
    <x v="15"/>
    <x v="1"/>
  </r>
  <r>
    <s v="09322505941"/>
    <s v="Walaszek"/>
    <s v="Angelika"/>
    <n v="1"/>
    <s v="a"/>
    <n v="0"/>
    <s v="059"/>
    <n v="20"/>
    <s v="09"/>
    <n v="12"/>
    <s v="12 2009"/>
    <x v="16"/>
    <x v="1"/>
  </r>
  <r>
    <s v="81081010863"/>
    <s v="Wamka"/>
    <s v="Anastazja"/>
    <n v="1"/>
    <s v="a"/>
    <n v="0"/>
    <s v="108"/>
    <n v="19"/>
    <s v="81"/>
    <s v="08"/>
    <s v="08 1981"/>
    <x v="17"/>
    <x v="1"/>
  </r>
  <r>
    <s v="08303111102"/>
    <s v="Wejner"/>
    <s v="Amelia"/>
    <n v="1"/>
    <s v="a"/>
    <n v="0"/>
    <s v="111"/>
    <n v="20"/>
    <s v="08"/>
    <n v="10"/>
    <s v="10 2008"/>
    <x v="18"/>
    <x v="1"/>
  </r>
  <r>
    <s v="08301300067"/>
    <s v="Wendt"/>
    <s v="Amelia"/>
    <n v="1"/>
    <s v="a"/>
    <n v="0"/>
    <s v="000"/>
    <n v="20"/>
    <s v="08"/>
    <n v="10"/>
    <s v="10 2008"/>
    <x v="19"/>
    <x v="1"/>
  </r>
  <r>
    <s v="09321903917"/>
    <s v="Werbowy"/>
    <s v="Artur"/>
    <n v="0"/>
    <s v="r"/>
    <n v="0"/>
    <s v="039"/>
    <n v="20"/>
    <s v="09"/>
    <n v="12"/>
    <s v="12 2009"/>
    <x v="20"/>
    <x v="1"/>
  </r>
  <r>
    <s v="09322402767"/>
    <s v="Wicher"/>
    <s v="Amelia"/>
    <n v="1"/>
    <s v="a"/>
    <n v="0"/>
    <s v="027"/>
    <n v="20"/>
    <s v="09"/>
    <n v="12"/>
    <s v="12 2009"/>
    <x v="21"/>
    <x v="1"/>
  </r>
  <r>
    <s v="65092056892"/>
    <s v="Wierzbicki"/>
    <s v="Antoni"/>
    <n v="0"/>
    <s v="i"/>
    <n v="0"/>
    <s v="568"/>
    <n v="19"/>
    <s v="65"/>
    <s v="09"/>
    <s v="09 1965"/>
    <x v="22"/>
    <x v="1"/>
  </r>
  <r>
    <s v="09311303693"/>
    <s v="Wieniarski"/>
    <s v="Arkadiusz"/>
    <n v="0"/>
    <s v="z"/>
    <n v="0"/>
    <s v="036"/>
    <n v="20"/>
    <s v="09"/>
    <n v="11"/>
    <s v="11 2009"/>
    <x v="23"/>
    <x v="1"/>
  </r>
  <r>
    <s v="09311711463"/>
    <s v="Wierzbicka"/>
    <s v="Amelia"/>
    <n v="1"/>
    <s v="a"/>
    <n v="0"/>
    <s v="114"/>
    <n v="20"/>
    <s v="09"/>
    <n v="11"/>
    <s v="11 2009"/>
    <x v="23"/>
    <x v="2"/>
  </r>
  <r>
    <s v="08272207404"/>
    <s v="Wieczerzak"/>
    <s v="Amelia"/>
    <n v="1"/>
    <s v="a"/>
    <n v="0"/>
    <s v="074"/>
    <n v="20"/>
    <s v="08"/>
    <n v="7"/>
    <s v="7 2008"/>
    <x v="24"/>
    <x v="1"/>
  </r>
  <r>
    <s v="89011129700"/>
    <s v="Wilk"/>
    <s v="Amelia"/>
    <n v="1"/>
    <s v="a"/>
    <n v="0"/>
    <s v="297"/>
    <n v="19"/>
    <s v="89"/>
    <s v="01"/>
    <s v="01 1989"/>
    <x v="25"/>
    <x v="1"/>
  </r>
  <r>
    <s v="09210904274"/>
    <s v="Wit"/>
    <s v="Andrzej"/>
    <n v="0"/>
    <s v="j"/>
    <n v="0"/>
    <s v="042"/>
    <n v="20"/>
    <s v="09"/>
    <n v="1"/>
    <s v="1 2009"/>
    <x v="26"/>
    <x v="1"/>
  </r>
  <r>
    <s v="89042620494"/>
    <s v="Witkowski"/>
    <s v="Andrea"/>
    <n v="0"/>
    <s v="a"/>
    <n v="0"/>
    <s v="204"/>
    <n v="19"/>
    <s v="89"/>
    <s v="04"/>
    <s v="04 1989"/>
    <x v="26"/>
    <x v="2"/>
  </r>
  <r>
    <s v="73112328551"/>
    <s v="Wizniewski"/>
    <s v="Antoni"/>
    <n v="0"/>
    <s v="i"/>
    <n v="0"/>
    <s v="285"/>
    <n v="19"/>
    <s v="73"/>
    <s v="11"/>
    <s v="11 1973"/>
    <x v="27"/>
    <x v="1"/>
  </r>
  <r>
    <s v="08321103754"/>
    <s v="Wizniewski"/>
    <s v="Andrzej"/>
    <n v="0"/>
    <s v="j"/>
    <n v="0"/>
    <s v="037"/>
    <n v="20"/>
    <s v="08"/>
    <n v="12"/>
    <s v="12 2008"/>
    <x v="28"/>
    <x v="1"/>
  </r>
  <r>
    <s v="09321501177"/>
    <s v="Wizniewski"/>
    <s v="Andrzej"/>
    <n v="0"/>
    <s v="j"/>
    <n v="0"/>
    <s v="011"/>
    <n v="20"/>
    <s v="09"/>
    <n v="12"/>
    <s v="12 2009"/>
    <x v="29"/>
    <x v="1"/>
  </r>
  <r>
    <s v="08321100430"/>
    <s v="Wladyka"/>
    <s v="Alexander"/>
    <n v="0"/>
    <s v="r"/>
    <n v="0"/>
    <s v="004"/>
    <n v="20"/>
    <s v="08"/>
    <n v="12"/>
    <s v="12 2008"/>
    <x v="30"/>
    <x v="1"/>
  </r>
  <r>
    <s v="08291801342"/>
    <s v="Wlodarczyk"/>
    <s v="Alicja"/>
    <n v="1"/>
    <s v="a"/>
    <n v="0"/>
    <s v="013"/>
    <n v="20"/>
    <s v="08"/>
    <n v="9"/>
    <s v="9 2008"/>
    <x v="31"/>
    <x v="1"/>
  </r>
  <r>
    <s v="08310202460"/>
    <s v="Wojcicka"/>
    <s v="Alicja"/>
    <n v="1"/>
    <s v="a"/>
    <n v="0"/>
    <s v="024"/>
    <n v="20"/>
    <s v="08"/>
    <n v="11"/>
    <s v="11 2008"/>
    <x v="32"/>
    <x v="1"/>
  </r>
  <r>
    <s v="91023191330"/>
    <s v="Wojcik"/>
    <s v="Aleks"/>
    <n v="0"/>
    <s v="s"/>
    <n v="0"/>
    <s v="913"/>
    <n v="19"/>
    <s v="91"/>
    <s v="02"/>
    <s v="02 1991"/>
    <x v="32"/>
    <x v="2"/>
  </r>
  <r>
    <s v="08311008492"/>
    <s v="Wojcik"/>
    <s v="Alan"/>
    <n v="0"/>
    <s v="n"/>
    <n v="0"/>
    <s v="084"/>
    <n v="20"/>
    <s v="08"/>
    <n v="11"/>
    <s v="11 2008"/>
    <x v="33"/>
    <x v="1"/>
  </r>
  <r>
    <s v="61100157652"/>
    <s v="Wojcicki"/>
    <s v="Aleks"/>
    <n v="0"/>
    <s v="s"/>
    <n v="0"/>
    <s v="576"/>
    <n v="19"/>
    <s v="61"/>
    <s v="10"/>
    <s v="10 1961"/>
    <x v="33"/>
    <x v="2"/>
  </r>
  <r>
    <s v="09302502274"/>
    <s v="Wojciechowski"/>
    <s v="Aleksander"/>
    <n v="0"/>
    <s v="r"/>
    <n v="0"/>
    <s v="022"/>
    <n v="20"/>
    <s v="09"/>
    <n v="10"/>
    <s v="10 2009"/>
    <x v="34"/>
    <x v="1"/>
  </r>
  <r>
    <s v="84050694367"/>
    <s v="Wojciechowska"/>
    <s v="Alicja"/>
    <n v="1"/>
    <s v="a"/>
    <n v="0"/>
    <s v="943"/>
    <n v="19"/>
    <s v="84"/>
    <s v="05"/>
    <s v="05 1984"/>
    <x v="35"/>
    <x v="1"/>
  </r>
  <r>
    <s v="08261204258"/>
    <s v="Wojciechowski"/>
    <s v="Alojzy"/>
    <n v="0"/>
    <s v="y"/>
    <n v="0"/>
    <s v="042"/>
    <n v="20"/>
    <s v="08"/>
    <n v="6"/>
    <s v="6 2008"/>
    <x v="36"/>
    <x v="1"/>
  </r>
  <r>
    <s v="09312103018"/>
    <s v="Wojtaszewski"/>
    <s v="Aleksander"/>
    <n v="0"/>
    <s v="r"/>
    <n v="0"/>
    <s v="030"/>
    <n v="20"/>
    <s v="09"/>
    <n v="11"/>
    <s v="11 2009"/>
    <x v="36"/>
    <x v="2"/>
  </r>
  <r>
    <s v="08262307035"/>
    <s v="Wolski"/>
    <s v="Aleksander"/>
    <n v="0"/>
    <s v="r"/>
    <n v="0"/>
    <s v="070"/>
    <n v="20"/>
    <s v="08"/>
    <n v="6"/>
    <s v="6 2008"/>
    <x v="37"/>
    <x v="1"/>
  </r>
  <r>
    <s v="09321202160"/>
    <s v="Wroblewska"/>
    <s v="Alicja"/>
    <n v="1"/>
    <s v="a"/>
    <n v="0"/>
    <s v="021"/>
    <n v="20"/>
    <s v="09"/>
    <n v="12"/>
    <s v="12 2009"/>
    <x v="38"/>
    <x v="1"/>
  </r>
  <r>
    <s v="09313008381"/>
    <s v="Wrona"/>
    <s v="Alicja"/>
    <n v="1"/>
    <s v="a"/>
    <n v="0"/>
    <s v="083"/>
    <n v="20"/>
    <s v="09"/>
    <n v="11"/>
    <s v="11 2009"/>
    <x v="39"/>
    <x v="1"/>
  </r>
  <r>
    <s v="89102588171"/>
    <s v="Wydrzynski"/>
    <s v="Adrian"/>
    <n v="0"/>
    <s v="n"/>
    <n v="0"/>
    <s v="881"/>
    <n v="19"/>
    <s v="89"/>
    <s v="10"/>
    <s v="10 1989"/>
    <x v="40"/>
    <x v="1"/>
  </r>
  <r>
    <s v="09322306528"/>
    <s v="Wymyslowska"/>
    <s v="Alicja"/>
    <n v="1"/>
    <s v="a"/>
    <n v="0"/>
    <s v="065"/>
    <n v="20"/>
    <s v="09"/>
    <n v="12"/>
    <s v="12 2009"/>
    <x v="41"/>
    <x v="1"/>
  </r>
  <r>
    <s v="09310302617"/>
    <s v="Wysokinski"/>
    <s v="Adrian"/>
    <n v="0"/>
    <s v="n"/>
    <n v="0"/>
    <s v="026"/>
    <n v="20"/>
    <s v="09"/>
    <n v="11"/>
    <s v="11 2009"/>
    <x v="42"/>
    <x v="1"/>
  </r>
  <r>
    <s v="74121108598"/>
    <s v="Yuksek"/>
    <s v="Adrian"/>
    <n v="0"/>
    <s v="n"/>
    <n v="0"/>
    <s v="085"/>
    <n v="19"/>
    <s v="74"/>
    <s v="12"/>
    <s v="12 1974"/>
    <x v="43"/>
    <x v="1"/>
  </r>
  <r>
    <s v="09322003265"/>
    <s v="Zaborowska"/>
    <s v="Aleksandra"/>
    <n v="1"/>
    <s v="a"/>
    <n v="0"/>
    <s v="032"/>
    <n v="20"/>
    <s v="09"/>
    <n v="12"/>
    <s v="12 2009"/>
    <x v="44"/>
    <x v="1"/>
  </r>
  <r>
    <s v="09312106127"/>
    <s v="Zacharska"/>
    <s v="Aleksandra"/>
    <n v="1"/>
    <s v="a"/>
    <n v="0"/>
    <s v="061"/>
    <n v="20"/>
    <s v="09"/>
    <n v="11"/>
    <s v="11 2009"/>
    <x v="45"/>
    <x v="1"/>
  </r>
  <r>
    <s v="09302711423"/>
    <s v="Zalewska"/>
    <s v="Aleksandra"/>
    <n v="1"/>
    <s v="a"/>
    <n v="0"/>
    <s v="114"/>
    <n v="20"/>
    <s v="09"/>
    <n v="10"/>
    <s v="10 2009"/>
    <x v="46"/>
    <x v="1"/>
  </r>
  <r>
    <s v="09292213174"/>
    <s v="Zaleski"/>
    <s v="Adrian"/>
    <n v="0"/>
    <s v="n"/>
    <n v="0"/>
    <s v="131"/>
    <n v="20"/>
    <s v="09"/>
    <n v="9"/>
    <s v="9 2009"/>
    <x v="47"/>
    <x v="1"/>
  </r>
  <r>
    <s v="09211302729"/>
    <s v="Zaremba"/>
    <s v="Aleksandra"/>
    <n v="1"/>
    <s v="a"/>
    <n v="0"/>
    <s v="027"/>
    <n v="20"/>
    <s v="09"/>
    <n v="1"/>
    <s v="1 2009"/>
    <x v="48"/>
    <x v="1"/>
  </r>
  <r>
    <s v="08282712460"/>
    <s v="Zasowska"/>
    <s v="Agnieszka"/>
    <n v="1"/>
    <s v="a"/>
    <n v="0"/>
    <s v="124"/>
    <n v="20"/>
    <s v="08"/>
    <n v="8"/>
    <s v="8 2008"/>
    <x v="49"/>
    <x v="1"/>
  </r>
  <r>
    <s v="74040249598"/>
    <s v="Zawisza"/>
    <s v="Adrian"/>
    <n v="0"/>
    <s v="n"/>
    <n v="0"/>
    <s v="495"/>
    <n v="19"/>
    <s v="74"/>
    <s v="04"/>
    <s v="04 1974"/>
    <x v="50"/>
    <x v="1"/>
  </r>
  <r>
    <s v="09311706359"/>
    <s v="Zawizlak"/>
    <s v="Adam"/>
    <n v="0"/>
    <s v="m"/>
    <n v="0"/>
    <s v="063"/>
    <n v="20"/>
    <s v="09"/>
    <n v="11"/>
    <s v="11 2009"/>
    <x v="51"/>
    <x v="1"/>
  </r>
  <r>
    <s v="76043169949"/>
    <s v="Zdrojewska"/>
    <s v="Agata"/>
    <n v="1"/>
    <s v="a"/>
    <n v="0"/>
    <s v="699"/>
    <n v="19"/>
    <s v="76"/>
    <s v="04"/>
    <s v="04 1976"/>
    <x v="52"/>
    <x v="1"/>
  </r>
  <r>
    <s v="09322106357"/>
    <s v="Zega"/>
    <s v="Adam"/>
    <n v="0"/>
    <s v="m"/>
    <n v="0"/>
    <s v="063"/>
    <n v="20"/>
    <s v="09"/>
    <n v="12"/>
    <s v="12 2009"/>
    <x v="53"/>
    <x v="1"/>
  </r>
  <r>
    <s v="76122752028"/>
    <s v="Zgadzaj"/>
    <s v="Agata"/>
    <n v="1"/>
    <s v="a"/>
    <n v="0"/>
    <s v="520"/>
    <n v="19"/>
    <s v="76"/>
    <s v="12"/>
    <s v="12 1976"/>
    <x v="54"/>
    <x v="1"/>
  </r>
  <r>
    <s v="09312704714"/>
    <s v="Ziolkowski"/>
    <s v="Adam"/>
    <n v="0"/>
    <s v="m"/>
    <n v="0"/>
    <s v="047"/>
    <n v="20"/>
    <s v="09"/>
    <n v="11"/>
    <s v="11 2009"/>
    <x v="55"/>
    <x v="1"/>
  </r>
  <r>
    <s v="69122174118"/>
    <s v="Zmurko"/>
    <s v="Adam"/>
    <n v="0"/>
    <s v="m"/>
    <n v="0"/>
    <s v="741"/>
    <n v="19"/>
    <s v="69"/>
    <s v="12"/>
    <s v="12 1969"/>
    <x v="56"/>
    <x v="1"/>
  </r>
  <r>
    <s v="09211601408"/>
    <s v="Zochowska"/>
    <s v="Adriana"/>
    <n v="1"/>
    <s v="a"/>
    <n v="0"/>
    <s v="014"/>
    <n v="20"/>
    <s v="09"/>
    <n v="1"/>
    <s v="1 2009"/>
    <x v="57"/>
    <x v="1"/>
  </r>
  <r>
    <s v="09292909312"/>
    <s v="Zurawski"/>
    <s v="Adam"/>
    <n v="0"/>
    <s v="m"/>
    <n v="0"/>
    <s v="093"/>
    <n v="20"/>
    <s v="09"/>
    <n v="9"/>
    <s v="9 2009"/>
    <x v="58"/>
    <x v="1"/>
  </r>
  <r>
    <s v="70120794633"/>
    <s v="Zurek"/>
    <s v="Adam"/>
    <n v="0"/>
    <s v="m"/>
    <n v="0"/>
    <s v="946"/>
    <n v="19"/>
    <s v="70"/>
    <s v="12"/>
    <s v="12 1970"/>
    <x v="59"/>
    <x v="1"/>
  </r>
  <r>
    <s v="55022153432"/>
    <s v="Zygmunt"/>
    <s v="Adam"/>
    <n v="0"/>
    <s v="m"/>
    <n v="0"/>
    <s v="534"/>
    <n v="19"/>
    <s v="55"/>
    <s v="02"/>
    <s v="02 1955"/>
    <x v="60"/>
    <x v="1"/>
  </r>
  <r>
    <s v="75121005045"/>
    <s v="Zylinska"/>
    <s v="Adelajda"/>
    <n v="1"/>
    <s v="a"/>
    <n v="0"/>
    <s v="050"/>
    <n v="19"/>
    <s v="75"/>
    <s v="12"/>
    <s v="12 1975"/>
    <x v="61"/>
    <x v="1"/>
  </r>
  <r>
    <s v="09220204047"/>
    <s v="Ostrowska"/>
    <s v="Beatrycze"/>
    <n v="1"/>
    <s v="e"/>
    <n v="1"/>
    <s v="040"/>
    <n v="20"/>
    <s v="09"/>
    <n v="2"/>
    <s v="2 2009"/>
    <x v="62"/>
    <x v="1"/>
  </r>
  <r>
    <s v="79070627831"/>
    <s v="Tomaszewski"/>
    <s v="Bruno"/>
    <n v="0"/>
    <s v="o"/>
    <n v="0"/>
    <s v="278"/>
    <n v="19"/>
    <s v="79"/>
    <s v="07"/>
    <s v="07 1979"/>
    <x v="63"/>
    <x v="1"/>
  </r>
  <r>
    <s v="08261009495"/>
    <s v="Tomczyk"/>
    <s v="Bruno"/>
    <n v="0"/>
    <s v="o"/>
    <n v="0"/>
    <s v="094"/>
    <n v="20"/>
    <s v="08"/>
    <n v="6"/>
    <s v="6 2008"/>
    <x v="64"/>
    <x v="1"/>
  </r>
  <r>
    <s v="09210200851"/>
    <s v="Trawicki"/>
    <s v="Borys"/>
    <n v="0"/>
    <s v="s"/>
    <n v="0"/>
    <s v="008"/>
    <n v="20"/>
    <s v="09"/>
    <n v="1"/>
    <s v="1 2009"/>
    <x v="65"/>
    <x v="1"/>
  </r>
  <r>
    <s v="09301405172"/>
    <s v="Trwoga"/>
    <s v="Bartosz"/>
    <n v="0"/>
    <s v="z"/>
    <n v="0"/>
    <s v="051"/>
    <n v="20"/>
    <s v="09"/>
    <n v="10"/>
    <s v="10 2009"/>
    <x v="66"/>
    <x v="1"/>
  </r>
  <r>
    <s v="09322501336"/>
    <s v="Tusinski"/>
    <s v="Bartosz"/>
    <n v="0"/>
    <s v="z"/>
    <n v="0"/>
    <s v="013"/>
    <n v="20"/>
    <s v="09"/>
    <n v="12"/>
    <s v="12 2009"/>
    <x v="67"/>
    <x v="1"/>
  </r>
  <r>
    <s v="09292604873"/>
    <s v="Ukomski"/>
    <s v="Bartosz"/>
    <n v="0"/>
    <s v="z"/>
    <n v="0"/>
    <s v="048"/>
    <n v="20"/>
    <s v="09"/>
    <n v="9"/>
    <s v="9 2009"/>
    <x v="68"/>
    <x v="1"/>
  </r>
  <r>
    <s v="09211411278"/>
    <s v="Ulewicz"/>
    <s v="Bartosz"/>
    <n v="0"/>
    <s v="z"/>
    <n v="0"/>
    <s v="112"/>
    <n v="20"/>
    <s v="09"/>
    <n v="1"/>
    <s v="1 2009"/>
    <x v="69"/>
    <x v="1"/>
  </r>
  <r>
    <s v="08320411573"/>
    <s v="Waclawski"/>
    <s v="Bartosz"/>
    <n v="0"/>
    <s v="z"/>
    <n v="0"/>
    <s v="115"/>
    <n v="20"/>
    <s v="08"/>
    <n v="12"/>
    <s v="12 2008"/>
    <x v="70"/>
    <x v="1"/>
  </r>
  <r>
    <s v="52110446139"/>
    <s v="Wasiluk"/>
    <s v="Bartlomiej"/>
    <n v="0"/>
    <s v="j"/>
    <n v="0"/>
    <s v="461"/>
    <n v="19"/>
    <s v="52"/>
    <s v="11"/>
    <s v="11 1952"/>
    <x v="71"/>
    <x v="1"/>
  </r>
  <r>
    <s v="53082806059"/>
    <s v="Wasilewski"/>
    <s v="Bartlomiej"/>
    <n v="0"/>
    <s v="j"/>
    <n v="0"/>
    <s v="060"/>
    <n v="19"/>
    <s v="53"/>
    <s v="08"/>
    <s v="08 1953"/>
    <x v="71"/>
    <x v="2"/>
  </r>
  <r>
    <s v="09321706992"/>
    <s v="Swinianski"/>
    <s v="Cyprian"/>
    <n v="0"/>
    <s v="n"/>
    <n v="0"/>
    <s v="069"/>
    <n v="20"/>
    <s v="09"/>
    <n v="12"/>
    <s v="12 2009"/>
    <x v="72"/>
    <x v="1"/>
  </r>
  <r>
    <s v="71112677514"/>
    <s v="Swierszcz"/>
    <s v="Cyprian"/>
    <n v="0"/>
    <s v="n"/>
    <n v="0"/>
    <s v="775"/>
    <n v="19"/>
    <s v="71"/>
    <s v="11"/>
    <s v="11 1971"/>
    <x v="73"/>
    <x v="1"/>
  </r>
  <r>
    <s v="84112185145"/>
    <s v="Felisiak"/>
    <s v="Doris"/>
    <n v="1"/>
    <s v="s"/>
    <n v="1"/>
    <s v="851"/>
    <n v="19"/>
    <s v="84"/>
    <s v="11"/>
    <s v="11 1984"/>
    <x v="74"/>
    <x v="1"/>
  </r>
  <r>
    <s v="50102636355"/>
    <s v="Swistek"/>
    <s v="Damian"/>
    <n v="0"/>
    <s v="n"/>
    <n v="0"/>
    <s v="363"/>
    <n v="19"/>
    <s v="50"/>
    <s v="10"/>
    <s v="10 1950"/>
    <x v="75"/>
    <x v="1"/>
  </r>
  <r>
    <s v="84051294894"/>
    <s v="Szczucki"/>
    <s v="Dominik"/>
    <n v="0"/>
    <s v="k"/>
    <n v="0"/>
    <s v="948"/>
    <n v="19"/>
    <s v="84"/>
    <s v="05"/>
    <s v="05 1984"/>
    <x v="76"/>
    <x v="1"/>
  </r>
  <r>
    <s v="61032479116"/>
    <s v="Szczepkowski"/>
    <s v="Dorian"/>
    <n v="0"/>
    <s v="n"/>
    <n v="0"/>
    <s v="791"/>
    <n v="19"/>
    <s v="61"/>
    <s v="03"/>
    <s v="03 1961"/>
    <x v="77"/>
    <x v="1"/>
  </r>
  <r>
    <s v="70053179170"/>
    <s v="Szmitko"/>
    <s v="Dominik"/>
    <n v="0"/>
    <s v="k"/>
    <n v="0"/>
    <s v="791"/>
    <n v="19"/>
    <s v="70"/>
    <s v="05"/>
    <s v="05 1970"/>
    <x v="78"/>
    <x v="1"/>
  </r>
  <r>
    <s v="09310503841"/>
    <s v="Sznejder"/>
    <s v="Dominika"/>
    <n v="1"/>
    <s v="a"/>
    <n v="0"/>
    <s v="038"/>
    <n v="20"/>
    <s v="09"/>
    <n v="11"/>
    <s v="11 2009"/>
    <x v="79"/>
    <x v="1"/>
  </r>
  <r>
    <s v="09210706548"/>
    <s v="Szostakowska"/>
    <s v="Dominika"/>
    <n v="1"/>
    <s v="a"/>
    <n v="0"/>
    <s v="065"/>
    <n v="20"/>
    <s v="09"/>
    <n v="1"/>
    <s v="1 2009"/>
    <x v="80"/>
    <x v="1"/>
  </r>
  <r>
    <s v="09310310236"/>
    <s v="Szpak"/>
    <s v="Dawid"/>
    <n v="0"/>
    <s v="d"/>
    <n v="0"/>
    <s v="102"/>
    <n v="20"/>
    <s v="09"/>
    <n v="11"/>
    <s v="11 2009"/>
    <x v="81"/>
    <x v="1"/>
  </r>
  <r>
    <s v="89052295172"/>
    <s v="Szreder"/>
    <s v="Dawid"/>
    <n v="0"/>
    <s v="d"/>
    <n v="0"/>
    <s v="951"/>
    <n v="19"/>
    <s v="89"/>
    <s v="05"/>
    <s v="05 1989"/>
    <x v="82"/>
    <x v="1"/>
  </r>
  <r>
    <s v="09210507477"/>
    <s v="Szubarczyk"/>
    <s v="Dawid"/>
    <n v="0"/>
    <s v="d"/>
    <n v="0"/>
    <s v="074"/>
    <n v="20"/>
    <s v="09"/>
    <n v="1"/>
    <s v="1 2009"/>
    <x v="83"/>
    <x v="1"/>
  </r>
  <r>
    <s v="09310804898"/>
    <s v="Szumilewicz"/>
    <s v="Dariusz"/>
    <n v="0"/>
    <s v="z"/>
    <n v="0"/>
    <s v="048"/>
    <n v="20"/>
    <s v="09"/>
    <n v="11"/>
    <s v="11 2009"/>
    <x v="84"/>
    <x v="1"/>
  </r>
  <r>
    <s v="09311701118"/>
    <s v="Szwast"/>
    <s v="Daniel"/>
    <n v="0"/>
    <s v="l"/>
    <n v="0"/>
    <s v="011"/>
    <n v="20"/>
    <s v="09"/>
    <n v="11"/>
    <s v="11 2009"/>
    <x v="85"/>
    <x v="1"/>
  </r>
  <r>
    <s v="09220504024"/>
    <s v="Lewandowska"/>
    <s v="Ewa"/>
    <n v="1"/>
    <s v="a"/>
    <n v="0"/>
    <s v="040"/>
    <n v="20"/>
    <s v="09"/>
    <n v="2"/>
    <s v="2 2009"/>
    <x v="86"/>
    <x v="1"/>
  </r>
  <r>
    <s v="09310407886"/>
    <s v="Symoszyn"/>
    <s v="Emilia"/>
    <n v="1"/>
    <s v="a"/>
    <n v="0"/>
    <s v="078"/>
    <n v="20"/>
    <s v="09"/>
    <n v="11"/>
    <s v="11 2009"/>
    <x v="87"/>
    <x v="1"/>
  </r>
  <r>
    <s v="09221205443"/>
    <s v="Szarmach"/>
    <s v="Ewa"/>
    <n v="1"/>
    <s v="a"/>
    <n v="0"/>
    <s v="054"/>
    <n v="20"/>
    <s v="09"/>
    <n v="2"/>
    <s v="2 2009"/>
    <x v="88"/>
    <x v="1"/>
  </r>
  <r>
    <s v="09210507040"/>
    <s v="Szczuplinska"/>
    <s v="Emilia"/>
    <n v="1"/>
    <s v="a"/>
    <n v="0"/>
    <s v="070"/>
    <n v="20"/>
    <s v="09"/>
    <n v="1"/>
    <s v="1 2009"/>
    <x v="89"/>
    <x v="1"/>
  </r>
  <r>
    <s v="79110673709"/>
    <s v="Szczepanska"/>
    <s v="Emilia"/>
    <n v="1"/>
    <s v="a"/>
    <n v="0"/>
    <s v="737"/>
    <n v="19"/>
    <s v="79"/>
    <s v="11"/>
    <s v="11 1979"/>
    <x v="90"/>
    <x v="1"/>
  </r>
  <r>
    <s v="09211906305"/>
    <s v="Zakrzewska"/>
    <s v="Ewa"/>
    <n v="1"/>
    <s v="a"/>
    <n v="0"/>
    <s v="063"/>
    <n v="20"/>
    <s v="09"/>
    <n v="1"/>
    <s v="1 2009"/>
    <x v="91"/>
    <x v="1"/>
  </r>
  <r>
    <s v="09211909674"/>
    <s v="Smoliniec"/>
    <s v="Franciszek"/>
    <n v="0"/>
    <s v="k"/>
    <n v="0"/>
    <s v="096"/>
    <n v="20"/>
    <s v="09"/>
    <n v="1"/>
    <s v="1 2009"/>
    <x v="92"/>
    <x v="1"/>
  </r>
  <r>
    <s v="09300608057"/>
    <s v="Snarski"/>
    <s v="Franciszek"/>
    <n v="0"/>
    <s v="k"/>
    <n v="0"/>
    <s v="080"/>
    <n v="20"/>
    <s v="09"/>
    <n v="10"/>
    <s v="10 2009"/>
    <x v="93"/>
    <x v="1"/>
  </r>
  <r>
    <s v="09210205672"/>
    <s v="Sobon"/>
    <s v="Filip"/>
    <n v="0"/>
    <s v="p"/>
    <n v="0"/>
    <s v="056"/>
    <n v="20"/>
    <s v="09"/>
    <n v="1"/>
    <s v="1 2009"/>
    <x v="94"/>
    <x v="1"/>
  </r>
  <r>
    <s v="59083036077"/>
    <s v="Sobol"/>
    <s v="Filip"/>
    <n v="0"/>
    <s v="p"/>
    <n v="0"/>
    <s v="360"/>
    <n v="19"/>
    <s v="59"/>
    <s v="08"/>
    <s v="08 1959"/>
    <x v="95"/>
    <x v="1"/>
  </r>
  <r>
    <s v="09300109015"/>
    <s v="Sosnowski"/>
    <s v="Filip"/>
    <n v="0"/>
    <s v="p"/>
    <n v="0"/>
    <s v="090"/>
    <n v="20"/>
    <s v="09"/>
    <n v="10"/>
    <s v="10 2009"/>
    <x v="96"/>
    <x v="1"/>
  </r>
  <r>
    <s v="68112117597"/>
    <s v="Spanowski"/>
    <s v="Filip"/>
    <n v="0"/>
    <s v="p"/>
    <n v="0"/>
    <s v="175"/>
    <n v="19"/>
    <s v="68"/>
    <s v="11"/>
    <s v="11 1968"/>
    <x v="97"/>
    <x v="1"/>
  </r>
  <r>
    <s v="81101148770"/>
    <s v="Spychala"/>
    <s v="Filip"/>
    <n v="0"/>
    <s v="p"/>
    <n v="0"/>
    <s v="487"/>
    <n v="19"/>
    <s v="81"/>
    <s v="10"/>
    <s v="10 1981"/>
    <x v="98"/>
    <x v="1"/>
  </r>
  <r>
    <s v="09322702454"/>
    <s v="Stanulewicz"/>
    <s v="Filip"/>
    <n v="0"/>
    <s v="p"/>
    <n v="0"/>
    <s v="024"/>
    <n v="20"/>
    <s v="09"/>
    <n v="12"/>
    <s v="12 2009"/>
    <x v="99"/>
    <x v="1"/>
  </r>
  <r>
    <s v="77111084850"/>
    <s v="Strack"/>
    <s v="Filip"/>
    <n v="0"/>
    <s v="p"/>
    <n v="0"/>
    <s v="848"/>
    <n v="19"/>
    <s v="77"/>
    <s v="11"/>
    <s v="11 1977"/>
    <x v="100"/>
    <x v="1"/>
  </r>
  <r>
    <s v="09211212916"/>
    <s v="Strojek"/>
    <s v="Filip"/>
    <n v="0"/>
    <s v="p"/>
    <n v="0"/>
    <s v="129"/>
    <n v="20"/>
    <s v="09"/>
    <n v="1"/>
    <s v="1 2009"/>
    <x v="101"/>
    <x v="1"/>
  </r>
  <r>
    <s v="79101146737"/>
    <s v="Strupiechowski"/>
    <s v="Filip"/>
    <n v="0"/>
    <s v="p"/>
    <n v="0"/>
    <s v="467"/>
    <n v="19"/>
    <s v="79"/>
    <s v="10"/>
    <s v="10 1979"/>
    <x v="102"/>
    <x v="1"/>
  </r>
  <r>
    <s v="89011581319"/>
    <s v="Strehlke"/>
    <s v="Filip"/>
    <n v="0"/>
    <s v="p"/>
    <n v="0"/>
    <s v="813"/>
    <n v="19"/>
    <s v="89"/>
    <s v="01"/>
    <s v="01 1989"/>
    <x v="103"/>
    <x v="1"/>
  </r>
  <r>
    <s v="09301303371"/>
    <s v="Sykus"/>
    <s v="Fabian"/>
    <n v="0"/>
    <s v="n"/>
    <n v="0"/>
    <s v="033"/>
    <n v="20"/>
    <s v="09"/>
    <n v="10"/>
    <s v="10 2009"/>
    <x v="104"/>
    <x v="1"/>
  </r>
  <r>
    <s v="09321202375"/>
    <s v="Skabara"/>
    <s v="Grzegorz"/>
    <n v="0"/>
    <s v="z"/>
    <n v="0"/>
    <s v="023"/>
    <n v="20"/>
    <s v="09"/>
    <n v="12"/>
    <s v="12 2009"/>
    <x v="105"/>
    <x v="1"/>
  </r>
  <r>
    <s v="09310202696"/>
    <s v="Skaluba"/>
    <s v="Gabriel"/>
    <n v="0"/>
    <s v="l"/>
    <n v="0"/>
    <s v="026"/>
    <n v="20"/>
    <s v="09"/>
    <n v="11"/>
    <s v="11 2009"/>
    <x v="106"/>
    <x v="1"/>
  </r>
  <r>
    <s v="09210503831"/>
    <s v="Sikora"/>
    <s v="Hubert"/>
    <n v="0"/>
    <s v="t"/>
    <n v="0"/>
    <s v="038"/>
    <n v="20"/>
    <s v="09"/>
    <n v="1"/>
    <s v="1 2009"/>
    <x v="107"/>
    <x v="1"/>
  </r>
  <r>
    <s v="54020837137"/>
    <s v="Silakowski"/>
    <s v="Henryk"/>
    <n v="0"/>
    <s v="k"/>
    <n v="0"/>
    <s v="371"/>
    <n v="19"/>
    <s v="54"/>
    <s v="02"/>
    <s v="02 1954"/>
    <x v="108"/>
    <x v="1"/>
  </r>
  <r>
    <s v="66113183995"/>
    <s v="Siminski"/>
    <s v="Henryk"/>
    <n v="0"/>
    <s v="k"/>
    <n v="0"/>
    <s v="839"/>
    <n v="19"/>
    <s v="66"/>
    <s v="11"/>
    <s v="11 1966"/>
    <x v="109"/>
    <x v="1"/>
  </r>
  <r>
    <s v="09212704926"/>
    <s v="Srokowska"/>
    <s v="Helena"/>
    <n v="1"/>
    <s v="a"/>
    <n v="0"/>
    <s v="049"/>
    <n v="20"/>
    <s v="09"/>
    <n v="1"/>
    <s v="1 2009"/>
    <x v="110"/>
    <x v="1"/>
  </r>
  <r>
    <s v="09213007141"/>
    <s v="Stambuldzys"/>
    <s v="Helena"/>
    <n v="1"/>
    <s v="a"/>
    <n v="0"/>
    <s v="071"/>
    <n v="20"/>
    <s v="09"/>
    <n v="1"/>
    <s v="1 2009"/>
    <x v="111"/>
    <x v="1"/>
  </r>
  <r>
    <s v="09322103842"/>
    <s v="Stachurska"/>
    <s v="Helena"/>
    <n v="1"/>
    <s v="a"/>
    <n v="0"/>
    <s v="038"/>
    <n v="20"/>
    <s v="09"/>
    <n v="12"/>
    <s v="12 2009"/>
    <x v="112"/>
    <x v="1"/>
  </r>
  <r>
    <s v="73103000844"/>
    <s v="Stankiewicz"/>
    <s v="Hanna"/>
    <n v="1"/>
    <s v="a"/>
    <n v="0"/>
    <s v="008"/>
    <n v="19"/>
    <s v="73"/>
    <s v="10"/>
    <s v="10 1973"/>
    <x v="113"/>
    <x v="1"/>
  </r>
  <r>
    <s v="60102890107"/>
    <s v="Stanislawska"/>
    <s v="Hanna"/>
    <n v="1"/>
    <s v="a"/>
    <n v="0"/>
    <s v="901"/>
    <n v="19"/>
    <s v="60"/>
    <s v="10"/>
    <s v="10 1960"/>
    <x v="114"/>
    <x v="1"/>
  </r>
  <r>
    <s v="09221608888"/>
    <s v="Stawirej"/>
    <s v="Hanna"/>
    <n v="1"/>
    <s v="a"/>
    <n v="0"/>
    <s v="088"/>
    <n v="20"/>
    <s v="09"/>
    <n v="2"/>
    <s v="2 2009"/>
    <x v="115"/>
    <x v="1"/>
  </r>
  <r>
    <s v="71110410883"/>
    <s v="Steinborn"/>
    <s v="Hanna"/>
    <n v="1"/>
    <s v="a"/>
    <n v="0"/>
    <s v="108"/>
    <n v="19"/>
    <s v="71"/>
    <s v="11"/>
    <s v="11 1971"/>
    <x v="116"/>
    <x v="1"/>
  </r>
  <r>
    <s v="09311907224"/>
    <s v="Steinhardt"/>
    <s v="Hanna"/>
    <n v="1"/>
    <s v="a"/>
    <n v="0"/>
    <s v="072"/>
    <n v="20"/>
    <s v="09"/>
    <n v="11"/>
    <s v="11 2009"/>
    <x v="117"/>
    <x v="1"/>
  </r>
  <r>
    <s v="84051840149"/>
    <s v="Helinska"/>
    <s v="Ines"/>
    <n v="1"/>
    <s v="s"/>
    <n v="1"/>
    <s v="401"/>
    <n v="19"/>
    <s v="84"/>
    <s v="05"/>
    <s v="05 1984"/>
    <x v="118"/>
    <x v="1"/>
  </r>
  <r>
    <s v="08282001818"/>
    <s v="Rutkowski"/>
    <s v="Igor"/>
    <n v="0"/>
    <s v="r"/>
    <n v="0"/>
    <s v="018"/>
    <n v="20"/>
    <s v="08"/>
    <n v="8"/>
    <s v="8 2008"/>
    <x v="119"/>
    <x v="1"/>
  </r>
  <r>
    <s v="90112004373"/>
    <s v="Rybinski"/>
    <s v="Igor"/>
    <n v="0"/>
    <s v="r"/>
    <n v="0"/>
    <s v="043"/>
    <n v="19"/>
    <s v="90"/>
    <s v="11"/>
    <s v="11 1990"/>
    <x v="120"/>
    <x v="1"/>
  </r>
  <r>
    <s v="09210908216"/>
    <s v="Rybienik"/>
    <s v="Igor"/>
    <n v="0"/>
    <s v="r"/>
    <n v="0"/>
    <s v="082"/>
    <n v="20"/>
    <s v="09"/>
    <n v="1"/>
    <s v="1 2009"/>
    <x v="121"/>
    <x v="1"/>
  </r>
  <r>
    <s v="09323004753"/>
    <s v="Ryngwelski"/>
    <s v="Igor"/>
    <n v="0"/>
    <s v="r"/>
    <n v="0"/>
    <s v="047"/>
    <n v="20"/>
    <s v="09"/>
    <n v="12"/>
    <s v="12 2009"/>
    <x v="122"/>
    <x v="1"/>
  </r>
  <r>
    <s v="09310705410"/>
    <s v="Rysak"/>
    <s v="Igor"/>
    <n v="0"/>
    <s v="r"/>
    <n v="0"/>
    <s v="054"/>
    <n v="20"/>
    <s v="09"/>
    <n v="11"/>
    <s v="11 2009"/>
    <x v="123"/>
    <x v="1"/>
  </r>
  <r>
    <s v="09312808395"/>
    <s v="Rys"/>
    <s v="Igor"/>
    <n v="0"/>
    <s v="r"/>
    <n v="0"/>
    <s v="083"/>
    <n v="20"/>
    <s v="09"/>
    <n v="11"/>
    <s v="11 2009"/>
    <x v="124"/>
    <x v="1"/>
  </r>
  <r>
    <s v="65102086116"/>
    <s v="Sarnowski"/>
    <s v="Ignacy"/>
    <n v="0"/>
    <s v="y"/>
    <n v="0"/>
    <s v="861"/>
    <n v="19"/>
    <s v="65"/>
    <s v="10"/>
    <s v="10 1965"/>
    <x v="125"/>
    <x v="1"/>
  </r>
  <r>
    <s v="62033089803"/>
    <s v="Skrzydlak"/>
    <s v="Izabela"/>
    <n v="1"/>
    <s v="a"/>
    <n v="0"/>
    <s v="898"/>
    <n v="19"/>
    <s v="62"/>
    <s v="03"/>
    <s v="03 1962"/>
    <x v="126"/>
    <x v="1"/>
  </r>
  <r>
    <s v="65062892381"/>
    <s v="Sochacka"/>
    <s v="Inka"/>
    <n v="1"/>
    <s v="a"/>
    <n v="0"/>
    <s v="923"/>
    <n v="19"/>
    <s v="65"/>
    <s v="06"/>
    <s v="06 1965"/>
    <x v="127"/>
    <x v="1"/>
  </r>
  <r>
    <s v="09212704964"/>
    <s v="Srokowska"/>
    <s v="Iga"/>
    <n v="1"/>
    <s v="a"/>
    <n v="0"/>
    <s v="049"/>
    <n v="20"/>
    <s v="09"/>
    <n v="1"/>
    <s v="1 2009"/>
    <x v="128"/>
    <x v="1"/>
  </r>
  <r>
    <s v="09320905187"/>
    <s v="Bajer"/>
    <s v="Jadwiga"/>
    <n v="1"/>
    <s v="a"/>
    <n v="0"/>
    <s v="051"/>
    <n v="20"/>
    <s v="09"/>
    <n v="12"/>
    <s v="12 2009"/>
    <x v="129"/>
    <x v="1"/>
  </r>
  <r>
    <s v="09310600579"/>
    <s v="Chmielewski"/>
    <s v="Jakub"/>
    <n v="0"/>
    <s v="b"/>
    <n v="0"/>
    <s v="005"/>
    <n v="20"/>
    <s v="09"/>
    <n v="11"/>
    <s v="11 2009"/>
    <x v="130"/>
    <x v="1"/>
  </r>
  <r>
    <s v="08260401830"/>
    <s v="Chojnacki"/>
    <s v="Jacek"/>
    <n v="0"/>
    <s v="k"/>
    <n v="0"/>
    <s v="018"/>
    <n v="20"/>
    <s v="08"/>
    <n v="6"/>
    <s v="6 2008"/>
    <x v="131"/>
    <x v="1"/>
  </r>
  <r>
    <s v="89040876453"/>
    <s v="Ciosinski"/>
    <s v="Jacek"/>
    <n v="0"/>
    <s v="k"/>
    <n v="0"/>
    <s v="764"/>
    <n v="19"/>
    <s v="89"/>
    <s v="04"/>
    <s v="04 1989"/>
    <x v="132"/>
    <x v="1"/>
  </r>
  <r>
    <s v="08292507452"/>
    <s v="Formela"/>
    <s v="Jan"/>
    <n v="0"/>
    <s v="n"/>
    <n v="0"/>
    <s v="074"/>
    <n v="20"/>
    <s v="08"/>
    <n v="9"/>
    <s v="9 2008"/>
    <x v="133"/>
    <x v="1"/>
  </r>
  <r>
    <s v="09300710196"/>
    <s v="Paciorek"/>
    <s v="Julian"/>
    <n v="0"/>
    <s v="n"/>
    <n v="0"/>
    <s v="101"/>
    <n v="20"/>
    <s v="09"/>
    <n v="10"/>
    <s v="10 2009"/>
    <x v="134"/>
    <x v="1"/>
  </r>
  <r>
    <s v="09212001092"/>
    <s v="Paluchowski"/>
    <s v="Julian"/>
    <n v="0"/>
    <s v="n"/>
    <n v="0"/>
    <s v="010"/>
    <n v="20"/>
    <s v="09"/>
    <n v="1"/>
    <s v="1 2009"/>
    <x v="135"/>
    <x v="1"/>
  </r>
  <r>
    <s v="09292707019"/>
    <s v="Panow"/>
    <s v="Julian"/>
    <n v="0"/>
    <s v="n"/>
    <n v="0"/>
    <s v="070"/>
    <n v="20"/>
    <s v="09"/>
    <n v="9"/>
    <s v="9 2009"/>
    <x v="136"/>
    <x v="1"/>
  </r>
  <r>
    <s v="92080709353"/>
    <s v="Pawelec"/>
    <s v="Jan"/>
    <n v="0"/>
    <s v="n"/>
    <n v="0"/>
    <s v="093"/>
    <n v="19"/>
    <s v="92"/>
    <s v="08"/>
    <s v="08 1992"/>
    <x v="137"/>
    <x v="1"/>
  </r>
  <r>
    <s v="09310500954"/>
    <s v="Pawlak"/>
    <s v="Jan"/>
    <n v="0"/>
    <s v="n"/>
    <n v="0"/>
    <s v="009"/>
    <n v="20"/>
    <s v="09"/>
    <n v="11"/>
    <s v="11 2009"/>
    <x v="138"/>
    <x v="1"/>
  </r>
  <r>
    <s v="08282108997"/>
    <s v="Pawlak"/>
    <s v="Jerzy"/>
    <n v="0"/>
    <s v="y"/>
    <n v="0"/>
    <s v="089"/>
    <n v="20"/>
    <s v="08"/>
    <n v="8"/>
    <s v="8 2008"/>
    <x v="139"/>
    <x v="1"/>
  </r>
  <r>
    <s v="09312008337"/>
    <s v="Pengiel"/>
    <s v="Jan"/>
    <n v="0"/>
    <s v="n"/>
    <n v="0"/>
    <s v="083"/>
    <n v="20"/>
    <s v="09"/>
    <n v="11"/>
    <s v="11 2009"/>
    <x v="140"/>
    <x v="1"/>
  </r>
  <r>
    <s v="55110906690"/>
    <s v="Pettka"/>
    <s v="Jan"/>
    <n v="0"/>
    <s v="n"/>
    <n v="0"/>
    <s v="066"/>
    <n v="19"/>
    <s v="55"/>
    <s v="11"/>
    <s v="11 1955"/>
    <x v="141"/>
    <x v="1"/>
  </r>
  <r>
    <s v="89021468413"/>
    <s v="Pieterson"/>
    <s v="Jan"/>
    <n v="0"/>
    <s v="n"/>
    <n v="0"/>
    <s v="684"/>
    <n v="19"/>
    <s v="89"/>
    <s v="02"/>
    <s v="02 1989"/>
    <x v="142"/>
    <x v="1"/>
  </r>
  <r>
    <s v="08321501774"/>
    <s v="Piechalski"/>
    <s v="Jan"/>
    <n v="0"/>
    <s v="n"/>
    <n v="0"/>
    <s v="017"/>
    <n v="20"/>
    <s v="08"/>
    <n v="12"/>
    <s v="12 2008"/>
    <x v="143"/>
    <x v="1"/>
  </r>
  <r>
    <s v="09322202879"/>
    <s v="Pietraszczyk"/>
    <s v="Jan"/>
    <n v="0"/>
    <s v="n"/>
    <n v="0"/>
    <s v="028"/>
    <n v="20"/>
    <s v="09"/>
    <n v="12"/>
    <s v="12 2009"/>
    <x v="144"/>
    <x v="1"/>
  </r>
  <r>
    <s v="08300104334"/>
    <s v="Pinker"/>
    <s v="Jan"/>
    <n v="0"/>
    <s v="n"/>
    <n v="0"/>
    <s v="043"/>
    <n v="20"/>
    <s v="08"/>
    <n v="10"/>
    <s v="10 2008"/>
    <x v="145"/>
    <x v="1"/>
  </r>
  <r>
    <s v="09292105855"/>
    <s v="Pinkowski"/>
    <s v="Jan"/>
    <n v="0"/>
    <s v="n"/>
    <n v="0"/>
    <s v="058"/>
    <n v="20"/>
    <s v="09"/>
    <n v="9"/>
    <s v="9 2009"/>
    <x v="146"/>
    <x v="1"/>
  </r>
  <r>
    <s v="08311206692"/>
    <s v="Piotrowski"/>
    <s v="Jacek"/>
    <n v="0"/>
    <s v="k"/>
    <n v="0"/>
    <s v="066"/>
    <n v="20"/>
    <s v="08"/>
    <n v="11"/>
    <s v="11 2008"/>
    <x v="147"/>
    <x v="1"/>
  </r>
  <r>
    <s v="89012630357"/>
    <s v="Pistek"/>
    <s v="Jan"/>
    <n v="0"/>
    <s v="n"/>
    <n v="0"/>
    <s v="303"/>
    <n v="19"/>
    <s v="89"/>
    <s v="01"/>
    <s v="01 1989"/>
    <x v="148"/>
    <x v="1"/>
  </r>
  <r>
    <s v="09211005974"/>
    <s v="Piwowarek"/>
    <s v="Jan"/>
    <n v="0"/>
    <s v="n"/>
    <n v="0"/>
    <s v="059"/>
    <n v="20"/>
    <s v="09"/>
    <n v="1"/>
    <s v="1 2009"/>
    <x v="149"/>
    <x v="1"/>
  </r>
  <r>
    <s v="09292810890"/>
    <s v="Plichta"/>
    <s v="Jakub"/>
    <n v="0"/>
    <s v="b"/>
    <n v="0"/>
    <s v="108"/>
    <n v="20"/>
    <s v="09"/>
    <n v="9"/>
    <s v="9 2009"/>
    <x v="150"/>
    <x v="1"/>
  </r>
  <r>
    <s v="08310711054"/>
    <s v="Podbereski"/>
    <s v="Jakub"/>
    <n v="0"/>
    <s v="b"/>
    <n v="0"/>
    <s v="110"/>
    <n v="20"/>
    <s v="08"/>
    <n v="11"/>
    <s v="11 2008"/>
    <x v="151"/>
    <x v="1"/>
  </r>
  <r>
    <s v="09313010294"/>
    <s v="Podolszynski"/>
    <s v="Jakub"/>
    <n v="0"/>
    <s v="b"/>
    <n v="0"/>
    <s v="102"/>
    <n v="20"/>
    <s v="09"/>
    <n v="11"/>
    <s v="11 2009"/>
    <x v="151"/>
    <x v="2"/>
  </r>
  <r>
    <s v="09302001353"/>
    <s v="Polonski"/>
    <s v="Jakub"/>
    <n v="0"/>
    <s v="b"/>
    <n v="0"/>
    <s v="013"/>
    <n v="20"/>
    <s v="09"/>
    <n v="10"/>
    <s v="10 2009"/>
    <x v="152"/>
    <x v="1"/>
  </r>
  <r>
    <s v="67113048790"/>
    <s v="Porydzaj"/>
    <s v="Jakub"/>
    <n v="0"/>
    <s v="b"/>
    <n v="0"/>
    <s v="487"/>
    <n v="19"/>
    <s v="67"/>
    <s v="11"/>
    <s v="11 1967"/>
    <x v="153"/>
    <x v="1"/>
  </r>
  <r>
    <s v="78103188695"/>
    <s v="Potocki"/>
    <s v="Jakub"/>
    <n v="0"/>
    <s v="b"/>
    <n v="0"/>
    <s v="886"/>
    <n v="19"/>
    <s v="78"/>
    <s v="10"/>
    <s v="10 1978"/>
    <x v="154"/>
    <x v="1"/>
  </r>
  <r>
    <s v="09323105621"/>
    <s v="Pozarzycka"/>
    <s v="Justyna"/>
    <n v="1"/>
    <s v="a"/>
    <n v="0"/>
    <s v="056"/>
    <n v="20"/>
    <s v="09"/>
    <n v="12"/>
    <s v="12 2009"/>
    <x v="155"/>
    <x v="1"/>
  </r>
  <r>
    <s v="86072032543"/>
    <s v="Procinska"/>
    <s v="Julianna"/>
    <n v="1"/>
    <s v="a"/>
    <n v="0"/>
    <s v="325"/>
    <n v="19"/>
    <s v="86"/>
    <s v="07"/>
    <s v="07 1986"/>
    <x v="156"/>
    <x v="1"/>
  </r>
  <r>
    <s v="09292105879"/>
    <s v="Prochniewicz"/>
    <s v="Jakub"/>
    <n v="0"/>
    <s v="b"/>
    <n v="0"/>
    <s v="058"/>
    <n v="20"/>
    <s v="09"/>
    <n v="9"/>
    <s v="9 2009"/>
    <x v="157"/>
    <x v="1"/>
  </r>
  <r>
    <s v="64063159211"/>
    <s v="Przestrzelski"/>
    <s v="Jakub"/>
    <n v="0"/>
    <s v="b"/>
    <n v="0"/>
    <s v="592"/>
    <n v="19"/>
    <s v="64"/>
    <s v="06"/>
    <s v="06 1964"/>
    <x v="158"/>
    <x v="1"/>
  </r>
  <r>
    <s v="88080416256"/>
    <s v="Przytula"/>
    <s v="Jakub"/>
    <n v="0"/>
    <s v="b"/>
    <n v="0"/>
    <s v="162"/>
    <n v="19"/>
    <s v="88"/>
    <s v="08"/>
    <s v="08 1988"/>
    <x v="159"/>
    <x v="1"/>
  </r>
  <r>
    <s v="09292314615"/>
    <s v="Pupp"/>
    <s v="Jakub"/>
    <n v="0"/>
    <s v="b"/>
    <n v="0"/>
    <s v="146"/>
    <n v="20"/>
    <s v="09"/>
    <n v="9"/>
    <s v="9 2009"/>
    <x v="160"/>
    <x v="1"/>
  </r>
  <r>
    <s v="09211003583"/>
    <s v="Puzlecka"/>
    <s v="Julia"/>
    <n v="1"/>
    <s v="a"/>
    <n v="0"/>
    <s v="035"/>
    <n v="20"/>
    <s v="09"/>
    <n v="1"/>
    <s v="1 2009"/>
    <x v="161"/>
    <x v="1"/>
  </r>
  <r>
    <s v="89042750933"/>
    <s v="Radziszewski"/>
    <s v="Jakub"/>
    <n v="0"/>
    <s v="b"/>
    <n v="0"/>
    <s v="509"/>
    <n v="19"/>
    <s v="89"/>
    <s v="04"/>
    <s v="04 1989"/>
    <x v="162"/>
    <x v="1"/>
  </r>
  <r>
    <s v="89020265394"/>
    <s v="Radomski"/>
    <s v="Jakub"/>
    <n v="0"/>
    <s v="b"/>
    <n v="0"/>
    <s v="653"/>
    <n v="19"/>
    <s v="89"/>
    <s v="02"/>
    <s v="02 1989"/>
    <x v="163"/>
    <x v="1"/>
  </r>
  <r>
    <s v="09211803947"/>
    <s v="Radosz"/>
    <s v="Julia"/>
    <n v="1"/>
    <s v="a"/>
    <n v="0"/>
    <s v="039"/>
    <n v="20"/>
    <s v="09"/>
    <n v="1"/>
    <s v="1 2009"/>
    <x v="164"/>
    <x v="1"/>
  </r>
  <r>
    <s v="09302909767"/>
    <s v="Rafinska"/>
    <s v="Julia"/>
    <n v="1"/>
    <s v="a"/>
    <n v="0"/>
    <s v="097"/>
    <n v="20"/>
    <s v="09"/>
    <n v="10"/>
    <s v="10 2009"/>
    <x v="165"/>
    <x v="1"/>
  </r>
  <r>
    <s v="09302909729"/>
    <s v="Ramlo"/>
    <s v="Julia"/>
    <n v="1"/>
    <s v="a"/>
    <n v="0"/>
    <s v="097"/>
    <n v="20"/>
    <s v="09"/>
    <n v="10"/>
    <s v="10 2009"/>
    <x v="166"/>
    <x v="1"/>
  </r>
  <r>
    <s v="78011115028"/>
    <s v="Reclaw"/>
    <s v="Julia"/>
    <n v="1"/>
    <s v="a"/>
    <n v="0"/>
    <s v="150"/>
    <n v="19"/>
    <s v="78"/>
    <s v="01"/>
    <s v="01 1978"/>
    <x v="167"/>
    <x v="1"/>
  </r>
  <r>
    <s v="70032057433"/>
    <s v="Rembisz"/>
    <s v="Jakub"/>
    <n v="0"/>
    <s v="b"/>
    <n v="0"/>
    <s v="574"/>
    <n v="19"/>
    <s v="70"/>
    <s v="03"/>
    <s v="03 1970"/>
    <x v="168"/>
    <x v="1"/>
  </r>
  <r>
    <s v="85052135674"/>
    <s v="Rembiewski"/>
    <s v="Jakub"/>
    <n v="0"/>
    <s v="b"/>
    <n v="0"/>
    <s v="356"/>
    <n v="19"/>
    <s v="85"/>
    <s v="05"/>
    <s v="05 1985"/>
    <x v="169"/>
    <x v="1"/>
  </r>
  <r>
    <s v="71093058856"/>
    <s v="Ręczmin"/>
    <s v="Jakub"/>
    <n v="0"/>
    <s v="b"/>
    <n v="0"/>
    <s v="588"/>
    <n v="19"/>
    <s v="71"/>
    <s v="09"/>
    <s v="09 1971"/>
    <x v="170"/>
    <x v="1"/>
  </r>
  <r>
    <s v="67103111042"/>
    <s v="Riegel"/>
    <s v="Julia"/>
    <n v="1"/>
    <s v="a"/>
    <n v="0"/>
    <s v="110"/>
    <n v="19"/>
    <s v="67"/>
    <s v="10"/>
    <s v="10 1967"/>
    <x v="171"/>
    <x v="1"/>
  </r>
  <r>
    <s v="09292604859"/>
    <s v="Rodak"/>
    <s v="Jakub"/>
    <n v="0"/>
    <s v="b"/>
    <n v="0"/>
    <s v="048"/>
    <n v="20"/>
    <s v="09"/>
    <n v="9"/>
    <s v="9 2009"/>
    <x v="172"/>
    <x v="1"/>
  </r>
  <r>
    <s v="09211908451"/>
    <s v="Rohde"/>
    <s v="Jakub"/>
    <n v="0"/>
    <s v="b"/>
    <n v="0"/>
    <s v="084"/>
    <n v="20"/>
    <s v="09"/>
    <n v="1"/>
    <s v="1 2009"/>
    <x v="173"/>
    <x v="1"/>
  </r>
  <r>
    <s v="09323004777"/>
    <s v="Ropiak"/>
    <s v="Jakub"/>
    <n v="0"/>
    <s v="b"/>
    <n v="0"/>
    <s v="047"/>
    <n v="20"/>
    <s v="09"/>
    <n v="12"/>
    <s v="12 2009"/>
    <x v="174"/>
    <x v="1"/>
  </r>
  <r>
    <s v="08292600995"/>
    <s v="Rowinski"/>
    <s v="Jacek"/>
    <n v="0"/>
    <s v="k"/>
    <n v="0"/>
    <s v="009"/>
    <n v="20"/>
    <s v="08"/>
    <n v="9"/>
    <s v="9 2008"/>
    <x v="175"/>
    <x v="1"/>
  </r>
  <r>
    <s v="09320805814"/>
    <s v="Rozek"/>
    <s v="Jacek"/>
    <n v="0"/>
    <s v="k"/>
    <n v="0"/>
    <s v="058"/>
    <n v="20"/>
    <s v="09"/>
    <n v="12"/>
    <s v="12 2009"/>
    <x v="176"/>
    <x v="1"/>
  </r>
  <r>
    <s v="58122188027"/>
    <s v="Rutkiewicz"/>
    <s v="Julia"/>
    <n v="1"/>
    <s v="a"/>
    <n v="0"/>
    <s v="880"/>
    <n v="19"/>
    <s v="58"/>
    <s v="12"/>
    <s v="12 1958"/>
    <x v="177"/>
    <x v="1"/>
  </r>
  <r>
    <s v="67120749923"/>
    <s v="Sachse"/>
    <s v="Julia"/>
    <n v="1"/>
    <s v="a"/>
    <n v="0"/>
    <s v="499"/>
    <n v="19"/>
    <s v="67"/>
    <s v="12"/>
    <s v="12 1967"/>
    <x v="178"/>
    <x v="1"/>
  </r>
  <r>
    <s v="59042989686"/>
    <s v="Sadowska"/>
    <s v="Julia"/>
    <n v="1"/>
    <s v="a"/>
    <n v="0"/>
    <s v="896"/>
    <n v="19"/>
    <s v="59"/>
    <s v="04"/>
    <s v="04 1959"/>
    <x v="179"/>
    <x v="1"/>
  </r>
  <r>
    <s v="61121020469"/>
    <s v="Salanowska"/>
    <s v="Julia"/>
    <n v="1"/>
    <s v="a"/>
    <n v="0"/>
    <s v="204"/>
    <n v="19"/>
    <s v="61"/>
    <s v="12"/>
    <s v="12 1961"/>
    <x v="180"/>
    <x v="1"/>
  </r>
  <r>
    <s v="56111161549"/>
    <s v="Samulczyk"/>
    <s v="Julia"/>
    <n v="1"/>
    <s v="a"/>
    <n v="0"/>
    <s v="615"/>
    <n v="19"/>
    <s v="56"/>
    <s v="11"/>
    <s v="11 1956"/>
    <x v="181"/>
    <x v="1"/>
  </r>
  <r>
    <s v="63122755182"/>
    <s v="Sautycz"/>
    <s v="Julia"/>
    <n v="1"/>
    <s v="a"/>
    <n v="0"/>
    <s v="551"/>
    <n v="19"/>
    <s v="63"/>
    <s v="12"/>
    <s v="12 1963"/>
    <x v="182"/>
    <x v="1"/>
  </r>
  <r>
    <s v="59110570565"/>
    <s v="Senger"/>
    <s v="Joanna"/>
    <n v="1"/>
    <s v="a"/>
    <n v="0"/>
    <s v="705"/>
    <n v="19"/>
    <s v="59"/>
    <s v="11"/>
    <s v="11 1959"/>
    <x v="183"/>
    <x v="1"/>
  </r>
  <r>
    <s v="09311005144"/>
    <s v="Seredynska"/>
    <s v="Joanna"/>
    <n v="1"/>
    <s v="a"/>
    <n v="0"/>
    <s v="051"/>
    <n v="20"/>
    <s v="09"/>
    <n v="11"/>
    <s v="11 2009"/>
    <x v="184"/>
    <x v="1"/>
  </r>
  <r>
    <s v="71123061643"/>
    <s v="Sibiga"/>
    <s v="Joanna"/>
    <n v="1"/>
    <s v="a"/>
    <n v="0"/>
    <s v="616"/>
    <n v="19"/>
    <s v="71"/>
    <s v="12"/>
    <s v="12 1971"/>
    <x v="185"/>
    <x v="1"/>
  </r>
  <r>
    <s v="09211404100"/>
    <s v="Siemistkowska"/>
    <s v="Jagoda"/>
    <n v="1"/>
    <s v="a"/>
    <n v="0"/>
    <s v="041"/>
    <n v="20"/>
    <s v="09"/>
    <n v="1"/>
    <s v="1 2009"/>
    <x v="186"/>
    <x v="1"/>
  </r>
  <r>
    <s v="86070511185"/>
    <s v="Bialkowska"/>
    <s v="Katarzyna"/>
    <n v="1"/>
    <s v="a"/>
    <n v="0"/>
    <s v="111"/>
    <n v="19"/>
    <s v="86"/>
    <s v="07"/>
    <s v="07 1986"/>
    <x v="187"/>
    <x v="1"/>
  </r>
  <r>
    <s v="82072219267"/>
    <s v="Bialkowska"/>
    <s v="Kamila"/>
    <n v="1"/>
    <s v="a"/>
    <n v="0"/>
    <s v="192"/>
    <n v="19"/>
    <s v="82"/>
    <s v="07"/>
    <s v="07 1982"/>
    <x v="188"/>
    <x v="1"/>
  </r>
  <r>
    <s v="09210205924"/>
    <s v="Cejnog"/>
    <s v="Kamila"/>
    <n v="1"/>
    <s v="a"/>
    <n v="0"/>
    <s v="059"/>
    <n v="20"/>
    <s v="09"/>
    <n v="1"/>
    <s v="1 2009"/>
    <x v="189"/>
    <x v="1"/>
  </r>
  <r>
    <s v="09312104743"/>
    <s v="Czarkowska"/>
    <s v="Katarzyna"/>
    <n v="1"/>
    <s v="a"/>
    <n v="0"/>
    <s v="047"/>
    <n v="20"/>
    <s v="09"/>
    <n v="11"/>
    <s v="11 2009"/>
    <x v="190"/>
    <x v="1"/>
  </r>
  <r>
    <s v="09322705310"/>
    <s v="Marszalek"/>
    <s v="Kuba"/>
    <n v="0"/>
    <s v="a"/>
    <n v="0"/>
    <s v="053"/>
    <n v="20"/>
    <s v="09"/>
    <n v="12"/>
    <s v="12 2009"/>
    <x v="191"/>
    <x v="1"/>
  </r>
  <r>
    <s v="08282003575"/>
    <s v="Mazniewski"/>
    <s v="Krzysztof"/>
    <n v="0"/>
    <s v="f"/>
    <n v="0"/>
    <s v="035"/>
    <n v="20"/>
    <s v="08"/>
    <n v="8"/>
    <s v="8 2008"/>
    <x v="192"/>
    <x v="1"/>
  </r>
  <r>
    <s v="09210111032"/>
    <s v="Mendrek"/>
    <s v="Krzysztof"/>
    <n v="0"/>
    <s v="f"/>
    <n v="0"/>
    <s v="110"/>
    <n v="20"/>
    <s v="09"/>
    <n v="1"/>
    <s v="1 2009"/>
    <x v="193"/>
    <x v="1"/>
  </r>
  <r>
    <s v="08322201772"/>
    <s v="Michalak"/>
    <s v="Krzysztof"/>
    <n v="0"/>
    <s v="f"/>
    <n v="0"/>
    <s v="017"/>
    <n v="20"/>
    <s v="08"/>
    <n v="12"/>
    <s v="12 2008"/>
    <x v="194"/>
    <x v="1"/>
  </r>
  <r>
    <s v="09311310792"/>
    <s v="Michalak"/>
    <s v="Krzysztof"/>
    <n v="0"/>
    <s v="f"/>
    <n v="0"/>
    <s v="107"/>
    <n v="20"/>
    <s v="09"/>
    <n v="11"/>
    <s v="11 2009"/>
    <x v="194"/>
    <x v="2"/>
  </r>
  <r>
    <s v="08242501475"/>
    <s v="Micun"/>
    <s v="Krzysztof"/>
    <n v="0"/>
    <s v="f"/>
    <n v="0"/>
    <s v="014"/>
    <n v="20"/>
    <s v="08"/>
    <n v="4"/>
    <s v="4 2008"/>
    <x v="195"/>
    <x v="1"/>
  </r>
  <r>
    <s v="89091482250"/>
    <s v="Mierzejewski"/>
    <s v="Kornel"/>
    <n v="0"/>
    <s v="l"/>
    <n v="0"/>
    <s v="822"/>
    <n v="19"/>
    <s v="89"/>
    <s v="09"/>
    <s v="09 1989"/>
    <x v="196"/>
    <x v="1"/>
  </r>
  <r>
    <s v="08322303078"/>
    <s v="Mieczkowski"/>
    <s v="Krystian"/>
    <n v="0"/>
    <s v="n"/>
    <n v="0"/>
    <s v="030"/>
    <n v="20"/>
    <s v="08"/>
    <n v="12"/>
    <s v="12 2008"/>
    <x v="197"/>
    <x v="1"/>
  </r>
  <r>
    <s v="09313002170"/>
    <s v="Modzelewski"/>
    <s v="Konrad"/>
    <n v="0"/>
    <s v="d"/>
    <n v="0"/>
    <s v="021"/>
    <n v="20"/>
    <s v="09"/>
    <n v="11"/>
    <s v="11 2009"/>
    <x v="198"/>
    <x v="1"/>
  </r>
  <r>
    <s v="09292809391"/>
    <s v="Muzyka"/>
    <s v="Karol"/>
    <n v="0"/>
    <s v="l"/>
    <n v="0"/>
    <s v="093"/>
    <n v="20"/>
    <s v="09"/>
    <n v="9"/>
    <s v="9 2009"/>
    <x v="199"/>
    <x v="1"/>
  </r>
  <r>
    <s v="09301206759"/>
    <s v="Mystkowski"/>
    <s v="Karol"/>
    <n v="0"/>
    <s v="l"/>
    <n v="0"/>
    <s v="067"/>
    <n v="20"/>
    <s v="09"/>
    <n v="10"/>
    <s v="10 2009"/>
    <x v="200"/>
    <x v="1"/>
  </r>
  <r>
    <s v="09301206797"/>
    <s v="Nagorski"/>
    <s v="Kamil"/>
    <n v="0"/>
    <s v="l"/>
    <n v="0"/>
    <s v="067"/>
    <n v="20"/>
    <s v="09"/>
    <n v="10"/>
    <s v="10 2009"/>
    <x v="201"/>
    <x v="1"/>
  </r>
  <r>
    <s v="09323004692"/>
    <s v="Niemczyk"/>
    <s v="Kamil"/>
    <n v="0"/>
    <s v="l"/>
    <n v="0"/>
    <s v="046"/>
    <n v="20"/>
    <s v="09"/>
    <n v="12"/>
    <s v="12 2009"/>
    <x v="202"/>
    <x v="1"/>
  </r>
  <r>
    <s v="09210102757"/>
    <s v="Nieradko"/>
    <s v="Kajetan"/>
    <n v="0"/>
    <s v="n"/>
    <n v="0"/>
    <s v="027"/>
    <n v="20"/>
    <s v="09"/>
    <n v="1"/>
    <s v="1 2009"/>
    <x v="203"/>
    <x v="1"/>
  </r>
  <r>
    <s v="09322805690"/>
    <s v="Nikolajew"/>
    <s v="Kacper"/>
    <n v="0"/>
    <s v="r"/>
    <n v="0"/>
    <s v="056"/>
    <n v="20"/>
    <s v="09"/>
    <n v="12"/>
    <s v="12 2009"/>
    <x v="204"/>
    <x v="1"/>
  </r>
  <r>
    <s v="89010737704"/>
    <s v="Nowakowska"/>
    <s v="Kornelia"/>
    <n v="1"/>
    <s v="a"/>
    <n v="0"/>
    <s v="377"/>
    <n v="19"/>
    <s v="89"/>
    <s v="01"/>
    <s v="01 1989"/>
    <x v="205"/>
    <x v="1"/>
  </r>
  <r>
    <s v="75123199317"/>
    <s v="Nowak"/>
    <s v="Kacper"/>
    <n v="0"/>
    <s v="r"/>
    <n v="0"/>
    <s v="993"/>
    <n v="19"/>
    <s v="75"/>
    <s v="12"/>
    <s v="12 1975"/>
    <x v="206"/>
    <x v="1"/>
  </r>
  <r>
    <s v="08301402608"/>
    <s v="Obarowska"/>
    <s v="Kornelia"/>
    <n v="1"/>
    <s v="a"/>
    <n v="0"/>
    <s v="026"/>
    <n v="20"/>
    <s v="08"/>
    <n v="10"/>
    <s v="10 2008"/>
    <x v="207"/>
    <x v="1"/>
  </r>
  <r>
    <s v="09211104925"/>
    <s v="Ogrodowczyk"/>
    <s v="Konstancja"/>
    <n v="1"/>
    <s v="a"/>
    <n v="0"/>
    <s v="049"/>
    <n v="20"/>
    <s v="09"/>
    <n v="1"/>
    <s v="1 2009"/>
    <x v="208"/>
    <x v="1"/>
  </r>
  <r>
    <s v="09322905758"/>
    <s v="Okla"/>
    <s v="Kacper"/>
    <n v="0"/>
    <s v="r"/>
    <n v="0"/>
    <s v="057"/>
    <n v="20"/>
    <s v="09"/>
    <n v="12"/>
    <s v="12 2009"/>
    <x v="209"/>
    <x v="1"/>
  </r>
  <r>
    <s v="08291402192"/>
    <s v="Olczak"/>
    <s v="Kacper"/>
    <n v="0"/>
    <s v="r"/>
    <n v="0"/>
    <s v="021"/>
    <n v="20"/>
    <s v="08"/>
    <n v="9"/>
    <s v="9 2008"/>
    <x v="210"/>
    <x v="1"/>
  </r>
  <r>
    <s v="09303005141"/>
    <s v="Oldakowska"/>
    <s v="Kinga"/>
    <n v="1"/>
    <s v="a"/>
    <n v="0"/>
    <s v="051"/>
    <n v="20"/>
    <s v="09"/>
    <n v="10"/>
    <s v="10 2009"/>
    <x v="211"/>
    <x v="1"/>
  </r>
  <r>
    <s v="08310501583"/>
    <s v="Olitkowska"/>
    <s v="Klaudia"/>
    <n v="1"/>
    <s v="a"/>
    <n v="0"/>
    <s v="015"/>
    <n v="20"/>
    <s v="08"/>
    <n v="11"/>
    <s v="11 2008"/>
    <x v="212"/>
    <x v="1"/>
  </r>
  <r>
    <s v="09312505797"/>
    <s v="Olszewski"/>
    <s v="Kacper"/>
    <n v="0"/>
    <s v="r"/>
    <n v="0"/>
    <s v="057"/>
    <n v="20"/>
    <s v="09"/>
    <n v="11"/>
    <s v="11 2009"/>
    <x v="213"/>
    <x v="1"/>
  </r>
  <r>
    <s v="09312902686"/>
    <s v="Orczyk"/>
    <s v="Kinga"/>
    <n v="1"/>
    <s v="a"/>
    <n v="0"/>
    <s v="026"/>
    <n v="20"/>
    <s v="09"/>
    <n v="11"/>
    <s v="11 2009"/>
    <x v="214"/>
    <x v="1"/>
  </r>
  <r>
    <s v="09320605025"/>
    <s v="Oszmana"/>
    <s v="Katarzyna"/>
    <n v="1"/>
    <s v="a"/>
    <n v="0"/>
    <s v="050"/>
    <n v="20"/>
    <s v="09"/>
    <n v="12"/>
    <s v="12 2009"/>
    <x v="215"/>
    <x v="1"/>
  </r>
  <r>
    <s v="09321607125"/>
    <s v="Pajsk"/>
    <s v="Katarzyna"/>
    <n v="1"/>
    <s v="a"/>
    <n v="0"/>
    <s v="071"/>
    <n v="20"/>
    <s v="09"/>
    <n v="12"/>
    <s v="12 2009"/>
    <x v="216"/>
    <x v="1"/>
  </r>
  <r>
    <s v="09220504048"/>
    <s v="Paliniewicz"/>
    <s v="Katarzyna"/>
    <n v="1"/>
    <s v="a"/>
    <n v="0"/>
    <s v="040"/>
    <n v="20"/>
    <s v="09"/>
    <n v="2"/>
    <s v="2 2009"/>
    <x v="217"/>
    <x v="1"/>
  </r>
  <r>
    <s v="09311601425"/>
    <s v="Pawlowicz"/>
    <s v="Karolina"/>
    <n v="1"/>
    <s v="a"/>
    <n v="0"/>
    <s v="014"/>
    <n v="20"/>
    <s v="09"/>
    <n v="11"/>
    <s v="11 2009"/>
    <x v="218"/>
    <x v="1"/>
  </r>
  <r>
    <s v="09323004647"/>
    <s v="Pawelska"/>
    <s v="Karolina"/>
    <n v="1"/>
    <s v="a"/>
    <n v="0"/>
    <s v="046"/>
    <n v="20"/>
    <s v="09"/>
    <n v="12"/>
    <s v="12 2009"/>
    <x v="219"/>
    <x v="1"/>
  </r>
  <r>
    <s v="09212200408"/>
    <s v="Pawlun"/>
    <s v="Karolina"/>
    <n v="1"/>
    <s v="a"/>
    <n v="0"/>
    <s v="004"/>
    <n v="20"/>
    <s v="09"/>
    <n v="1"/>
    <s v="1 2009"/>
    <x v="220"/>
    <x v="1"/>
  </r>
  <r>
    <s v="74123184206"/>
    <s v="Perez"/>
    <s v="Karolina"/>
    <n v="1"/>
    <s v="a"/>
    <n v="0"/>
    <s v="842"/>
    <n v="19"/>
    <s v="74"/>
    <s v="12"/>
    <s v="12 1974"/>
    <x v="221"/>
    <x v="1"/>
  </r>
  <r>
    <s v="09320105440"/>
    <s v="Piorkowska"/>
    <s v="Kalina"/>
    <n v="1"/>
    <s v="a"/>
    <n v="0"/>
    <s v="054"/>
    <n v="20"/>
    <s v="09"/>
    <n v="12"/>
    <s v="12 2009"/>
    <x v="222"/>
    <x v="1"/>
  </r>
  <r>
    <s v="09302602400"/>
    <s v="Pochmara"/>
    <s v="Kaja"/>
    <n v="1"/>
    <s v="a"/>
    <n v="0"/>
    <s v="024"/>
    <n v="20"/>
    <s v="09"/>
    <n v="10"/>
    <s v="10 2009"/>
    <x v="223"/>
    <x v="1"/>
  </r>
  <r>
    <s v="09310403981"/>
    <s v="Madej"/>
    <s v="Lucja"/>
    <n v="1"/>
    <s v="a"/>
    <n v="0"/>
    <s v="039"/>
    <n v="20"/>
    <s v="09"/>
    <n v="11"/>
    <s v="11 2009"/>
    <x v="224"/>
    <x v="1"/>
  </r>
  <r>
    <s v="09212300184"/>
    <s v="Majchrzak"/>
    <s v="Lucja"/>
    <n v="1"/>
    <s v="a"/>
    <n v="0"/>
    <s v="001"/>
    <n v="20"/>
    <s v="09"/>
    <n v="1"/>
    <s v="1 2009"/>
    <x v="225"/>
    <x v="1"/>
  </r>
  <r>
    <s v="08272807246"/>
    <s v="Majtas"/>
    <s v="Lucja"/>
    <n v="1"/>
    <s v="a"/>
    <n v="0"/>
    <s v="072"/>
    <n v="20"/>
    <s v="08"/>
    <n v="7"/>
    <s v="7 2008"/>
    <x v="226"/>
    <x v="1"/>
  </r>
  <r>
    <s v="72031096705"/>
    <s v="Makowska"/>
    <s v="Luiza"/>
    <n v="1"/>
    <s v="a"/>
    <n v="0"/>
    <s v="967"/>
    <n v="19"/>
    <s v="72"/>
    <s v="03"/>
    <s v="03 1972"/>
    <x v="227"/>
    <x v="1"/>
  </r>
  <r>
    <s v="09210607436"/>
    <s v="Malinowski"/>
    <s v="Lukasz"/>
    <n v="0"/>
    <s v="z"/>
    <n v="0"/>
    <s v="074"/>
    <n v="20"/>
    <s v="09"/>
    <n v="1"/>
    <s v="1 2009"/>
    <x v="228"/>
    <x v="1"/>
  </r>
  <r>
    <s v="09321103584"/>
    <s v="Marynowska"/>
    <s v="Lena"/>
    <n v="1"/>
    <s v="a"/>
    <n v="0"/>
    <s v="035"/>
    <n v="20"/>
    <s v="09"/>
    <n v="12"/>
    <s v="12 2009"/>
    <x v="229"/>
    <x v="1"/>
  </r>
  <r>
    <s v="79012564484"/>
    <s v="Marzec"/>
    <s v="Lena"/>
    <n v="1"/>
    <s v="a"/>
    <n v="0"/>
    <s v="644"/>
    <n v="19"/>
    <s v="79"/>
    <s v="01"/>
    <s v="01 1979"/>
    <x v="229"/>
    <x v="2"/>
  </r>
  <r>
    <s v="09303005066"/>
    <s v="Marczynska"/>
    <s v="Liliana"/>
    <n v="1"/>
    <s v="a"/>
    <n v="0"/>
    <s v="050"/>
    <n v="20"/>
    <s v="09"/>
    <n v="10"/>
    <s v="10 2009"/>
    <x v="230"/>
    <x v="1"/>
  </r>
  <r>
    <s v="09210503817"/>
    <s v="Markowiak"/>
    <s v="Leon"/>
    <n v="0"/>
    <s v="n"/>
    <n v="0"/>
    <s v="038"/>
    <n v="20"/>
    <s v="09"/>
    <n v="1"/>
    <s v="1 2009"/>
    <x v="231"/>
    <x v="1"/>
  </r>
  <r>
    <s v="09311308469"/>
    <s v="Marszalek"/>
    <s v="Lidia"/>
    <n v="1"/>
    <s v="a"/>
    <n v="0"/>
    <s v="084"/>
    <n v="20"/>
    <s v="09"/>
    <n v="11"/>
    <s v="11 2009"/>
    <x v="232"/>
    <x v="1"/>
  </r>
  <r>
    <s v="09302806088"/>
    <s v="Mauruszewicz"/>
    <s v="Lena"/>
    <n v="1"/>
    <s v="a"/>
    <n v="0"/>
    <s v="060"/>
    <n v="20"/>
    <s v="09"/>
    <n v="10"/>
    <s v="10 2009"/>
    <x v="233"/>
    <x v="1"/>
  </r>
  <r>
    <s v="78102945963"/>
    <s v="Mazurkiewicz"/>
    <s v="Lena"/>
    <n v="1"/>
    <s v="a"/>
    <n v="0"/>
    <s v="459"/>
    <n v="19"/>
    <s v="78"/>
    <s v="10"/>
    <s v="10 1978"/>
    <x v="234"/>
    <x v="1"/>
  </r>
  <r>
    <s v="09221205528"/>
    <s v="Mezynska"/>
    <s v="Lena"/>
    <n v="1"/>
    <s v="a"/>
    <n v="0"/>
    <s v="055"/>
    <n v="20"/>
    <s v="09"/>
    <n v="2"/>
    <s v="2 2009"/>
    <x v="235"/>
    <x v="1"/>
  </r>
  <r>
    <s v="09221205504"/>
    <s v="Michalska"/>
    <s v="Lena"/>
    <n v="1"/>
    <s v="a"/>
    <n v="0"/>
    <s v="055"/>
    <n v="20"/>
    <s v="09"/>
    <n v="2"/>
    <s v="2 2009"/>
    <x v="236"/>
    <x v="1"/>
  </r>
  <r>
    <s v="09302809661"/>
    <s v="Mielewczyk"/>
    <s v="Lena"/>
    <n v="1"/>
    <s v="a"/>
    <n v="0"/>
    <s v="096"/>
    <n v="20"/>
    <s v="09"/>
    <n v="10"/>
    <s v="10 2009"/>
    <x v="237"/>
    <x v="1"/>
  </r>
  <r>
    <s v="09221402888"/>
    <s v="Mielcarz"/>
    <s v="Lena"/>
    <n v="1"/>
    <s v="a"/>
    <n v="0"/>
    <s v="028"/>
    <n v="20"/>
    <s v="09"/>
    <n v="2"/>
    <s v="2 2009"/>
    <x v="238"/>
    <x v="1"/>
  </r>
  <r>
    <s v="88111094545"/>
    <s v="Miszkin"/>
    <s v="Lena"/>
    <n v="1"/>
    <s v="a"/>
    <n v="0"/>
    <s v="945"/>
    <n v="19"/>
    <s v="88"/>
    <s v="11"/>
    <s v="11 1988"/>
    <x v="239"/>
    <x v="1"/>
  </r>
  <r>
    <s v="09320200961"/>
    <s v="Mlodzianowska"/>
    <s v="Lena"/>
    <n v="1"/>
    <s v="a"/>
    <n v="0"/>
    <s v="009"/>
    <n v="20"/>
    <s v="09"/>
    <n v="12"/>
    <s v="12 2009"/>
    <x v="240"/>
    <x v="1"/>
  </r>
  <r>
    <s v="09221103062"/>
    <s v="Mrozek"/>
    <s v="Lena"/>
    <n v="1"/>
    <s v="a"/>
    <n v="0"/>
    <s v="030"/>
    <n v="20"/>
    <s v="09"/>
    <n v="2"/>
    <s v="2 2009"/>
    <x v="241"/>
    <x v="1"/>
  </r>
  <r>
    <s v="85031079443"/>
    <s v="Mrozik"/>
    <s v="Lena"/>
    <n v="1"/>
    <s v="a"/>
    <n v="0"/>
    <s v="794"/>
    <n v="19"/>
    <s v="85"/>
    <s v="03"/>
    <s v="03 1985"/>
    <x v="242"/>
    <x v="1"/>
  </r>
  <r>
    <s v="09311204208"/>
    <s v="Mucha"/>
    <s v="Laura"/>
    <n v="1"/>
    <s v="a"/>
    <n v="0"/>
    <s v="042"/>
    <n v="20"/>
    <s v="09"/>
    <n v="11"/>
    <s v="11 2009"/>
    <x v="243"/>
    <x v="1"/>
  </r>
  <r>
    <s v="89062644823"/>
    <s v="Murczynska"/>
    <s v="Laura"/>
    <n v="1"/>
    <s v="a"/>
    <n v="0"/>
    <s v="448"/>
    <n v="19"/>
    <s v="89"/>
    <s v="06"/>
    <s v="06 1989"/>
    <x v="244"/>
    <x v="1"/>
  </r>
  <r>
    <s v="08311107443"/>
    <s v="Nowak"/>
    <s v="Latika"/>
    <n v="1"/>
    <s v="a"/>
    <n v="0"/>
    <s v="074"/>
    <n v="20"/>
    <s v="08"/>
    <n v="11"/>
    <s v="11 2008"/>
    <x v="245"/>
    <x v="1"/>
  </r>
  <r>
    <s v="89022379914"/>
    <s v="Beniuszys"/>
    <s v="Mikolaj"/>
    <n v="0"/>
    <s v="j"/>
    <n v="0"/>
    <s v="799"/>
    <n v="19"/>
    <s v="89"/>
    <s v="02"/>
    <s v="02 1989"/>
    <x v="246"/>
    <x v="1"/>
  </r>
  <r>
    <s v="08302500640"/>
    <s v="Bonislawska"/>
    <s v="Monika"/>
    <n v="1"/>
    <s v="a"/>
    <n v="0"/>
    <s v="006"/>
    <n v="20"/>
    <s v="08"/>
    <n v="10"/>
    <s v="10 2008"/>
    <x v="247"/>
    <x v="1"/>
  </r>
  <r>
    <s v="89041133472"/>
    <s v="Brydzinski"/>
    <s v="Mariusz"/>
    <n v="0"/>
    <s v="z"/>
    <n v="0"/>
    <s v="334"/>
    <n v="19"/>
    <s v="89"/>
    <s v="04"/>
    <s v="04 1989"/>
    <x v="248"/>
    <x v="1"/>
  </r>
  <r>
    <s v="09302806613"/>
    <s v="Buczkowski"/>
    <s v="Mateusz"/>
    <n v="0"/>
    <s v="z"/>
    <n v="0"/>
    <s v="066"/>
    <n v="20"/>
    <s v="09"/>
    <n v="10"/>
    <s v="10 2009"/>
    <x v="249"/>
    <x v="1"/>
  </r>
  <r>
    <s v="09312307276"/>
    <s v="Budkowski"/>
    <s v="Marek"/>
    <n v="0"/>
    <s v="k"/>
    <n v="0"/>
    <s v="072"/>
    <n v="20"/>
    <s v="09"/>
    <n v="11"/>
    <s v="11 2009"/>
    <x v="250"/>
    <x v="1"/>
  </r>
  <r>
    <s v="09313003584"/>
    <s v="Cichowlas"/>
    <s v="Marta"/>
    <n v="1"/>
    <s v="a"/>
    <n v="0"/>
    <s v="035"/>
    <n v="20"/>
    <s v="09"/>
    <n v="11"/>
    <s v="11 2009"/>
    <x v="251"/>
    <x v="1"/>
  </r>
  <r>
    <s v="09210406097"/>
    <s v="Jarosiewicz"/>
    <s v="Milosz"/>
    <n v="0"/>
    <s v="z"/>
    <n v="0"/>
    <s v="060"/>
    <n v="20"/>
    <s v="09"/>
    <n v="1"/>
    <s v="1 2009"/>
    <x v="252"/>
    <x v="1"/>
  </r>
  <r>
    <s v="08302709032"/>
    <s v="Jozwiak"/>
    <s v="Mikolaj"/>
    <n v="0"/>
    <s v="j"/>
    <n v="0"/>
    <s v="090"/>
    <n v="20"/>
    <s v="08"/>
    <n v="10"/>
    <s v="10 2008"/>
    <x v="253"/>
    <x v="1"/>
  </r>
  <r>
    <s v="09211005936"/>
    <s v="Juralewicz"/>
    <s v="Mikolaj"/>
    <n v="0"/>
    <s v="j"/>
    <n v="0"/>
    <s v="059"/>
    <n v="20"/>
    <s v="09"/>
    <n v="1"/>
    <s v="1 2009"/>
    <x v="254"/>
    <x v="1"/>
  </r>
  <r>
    <s v="09211010019"/>
    <s v="Jurczak"/>
    <s v="Mikolaj"/>
    <n v="0"/>
    <s v="j"/>
    <n v="0"/>
    <s v="100"/>
    <n v="20"/>
    <s v="09"/>
    <n v="1"/>
    <s v="1 2009"/>
    <x v="255"/>
    <x v="1"/>
  </r>
  <r>
    <s v="09312503412"/>
    <s v="Kaczor"/>
    <s v="Mikolaj"/>
    <n v="0"/>
    <s v="j"/>
    <n v="0"/>
    <s v="034"/>
    <n v="20"/>
    <s v="09"/>
    <n v="11"/>
    <s v="11 2009"/>
    <x v="256"/>
    <x v="1"/>
  </r>
  <r>
    <s v="89010293604"/>
    <s v="Kado"/>
    <s v="Monika"/>
    <n v="1"/>
    <s v="a"/>
    <n v="0"/>
    <s v="936"/>
    <n v="19"/>
    <s v="89"/>
    <s v="01"/>
    <s v="01 1989"/>
    <x v="257"/>
    <x v="1"/>
  </r>
  <r>
    <s v="52101156863"/>
    <s v="Kaftan"/>
    <s v="Monika"/>
    <n v="1"/>
    <s v="a"/>
    <n v="0"/>
    <s v="568"/>
    <n v="19"/>
    <s v="52"/>
    <s v="10"/>
    <s v="10 1952"/>
    <x v="258"/>
    <x v="1"/>
  </r>
  <r>
    <s v="08272703658"/>
    <s v="Kaliszuk"/>
    <s v="Mikolaj"/>
    <n v="0"/>
    <s v="j"/>
    <n v="0"/>
    <s v="036"/>
    <n v="20"/>
    <s v="08"/>
    <n v="7"/>
    <s v="7 2008"/>
    <x v="259"/>
    <x v="1"/>
  </r>
  <r>
    <s v="09210706999"/>
    <s v="Kaleta"/>
    <s v="Mikolaj"/>
    <n v="0"/>
    <s v="j"/>
    <n v="0"/>
    <s v="069"/>
    <n v="20"/>
    <s v="09"/>
    <n v="1"/>
    <s v="1 2009"/>
    <x v="260"/>
    <x v="1"/>
  </r>
  <r>
    <s v="09221301682"/>
    <s v="Kaminska"/>
    <s v="Monika"/>
    <n v="1"/>
    <s v="a"/>
    <n v="0"/>
    <s v="016"/>
    <n v="20"/>
    <s v="09"/>
    <n v="2"/>
    <s v="2 2009"/>
    <x v="261"/>
    <x v="1"/>
  </r>
  <r>
    <s v="08291402215"/>
    <s v="Kaminski"/>
    <s v="Michal"/>
    <n v="0"/>
    <s v="l"/>
    <n v="0"/>
    <s v="022"/>
    <n v="20"/>
    <s v="08"/>
    <n v="9"/>
    <s v="9 2008"/>
    <x v="262"/>
    <x v="1"/>
  </r>
  <r>
    <s v="09321805936"/>
    <s v="Kaminski"/>
    <s v="Mikolaj"/>
    <n v="0"/>
    <s v="j"/>
    <n v="0"/>
    <s v="059"/>
    <n v="20"/>
    <s v="09"/>
    <n v="12"/>
    <s v="12 2009"/>
    <x v="263"/>
    <x v="1"/>
  </r>
  <r>
    <s v="09312003684"/>
    <s v="Karwik"/>
    <s v="Milena"/>
    <n v="1"/>
    <s v="a"/>
    <n v="0"/>
    <s v="036"/>
    <n v="20"/>
    <s v="09"/>
    <n v="11"/>
    <s v="11 2009"/>
    <x v="264"/>
    <x v="1"/>
  </r>
  <r>
    <s v="09322602686"/>
    <s v="Karolewska"/>
    <s v="Milena"/>
    <n v="1"/>
    <s v="a"/>
    <n v="0"/>
    <s v="026"/>
    <n v="20"/>
    <s v="09"/>
    <n v="12"/>
    <s v="12 2009"/>
    <x v="265"/>
    <x v="1"/>
  </r>
  <r>
    <s v="09211801440"/>
    <s v="Katende"/>
    <s v="Milena"/>
    <n v="1"/>
    <s v="a"/>
    <n v="0"/>
    <s v="014"/>
    <n v="20"/>
    <s v="09"/>
    <n v="1"/>
    <s v="1 2009"/>
    <x v="266"/>
    <x v="1"/>
  </r>
  <r>
    <s v="09211601385"/>
    <s v="Kecler"/>
    <s v="Milena"/>
    <n v="1"/>
    <s v="a"/>
    <n v="0"/>
    <s v="013"/>
    <n v="20"/>
    <s v="09"/>
    <n v="1"/>
    <s v="1 2009"/>
    <x v="267"/>
    <x v="1"/>
  </r>
  <r>
    <s v="09321501160"/>
    <s v="Kempka"/>
    <s v="Milena"/>
    <n v="1"/>
    <s v="a"/>
    <n v="0"/>
    <s v="011"/>
    <n v="20"/>
    <s v="09"/>
    <n v="12"/>
    <s v="12 2009"/>
    <x v="268"/>
    <x v="1"/>
  </r>
  <r>
    <s v="09311806622"/>
    <s v="Kielbowicz"/>
    <s v="Milena"/>
    <n v="1"/>
    <s v="a"/>
    <n v="0"/>
    <s v="066"/>
    <n v="20"/>
    <s v="09"/>
    <n v="11"/>
    <s v="11 2009"/>
    <x v="269"/>
    <x v="1"/>
  </r>
  <r>
    <s v="09322705358"/>
    <s v="Kieloch"/>
    <s v="Michal"/>
    <n v="0"/>
    <s v="l"/>
    <n v="0"/>
    <s v="053"/>
    <n v="20"/>
    <s v="09"/>
    <n v="12"/>
    <s v="12 2009"/>
    <x v="270"/>
    <x v="1"/>
  </r>
  <r>
    <s v="09210501167"/>
    <s v="Kilanowska"/>
    <s v="Michalina"/>
    <n v="1"/>
    <s v="a"/>
    <n v="0"/>
    <s v="011"/>
    <n v="20"/>
    <s v="09"/>
    <n v="1"/>
    <s v="1 2009"/>
    <x v="271"/>
    <x v="1"/>
  </r>
  <r>
    <s v="09321903900"/>
    <s v="Kirwiel"/>
    <s v="Michalina"/>
    <n v="1"/>
    <s v="a"/>
    <n v="0"/>
    <s v="039"/>
    <n v="20"/>
    <s v="09"/>
    <n v="12"/>
    <s v="12 2009"/>
    <x v="272"/>
    <x v="1"/>
  </r>
  <r>
    <s v="09310208432"/>
    <s v="Kiryk"/>
    <s v="Michal"/>
    <n v="0"/>
    <s v="l"/>
    <n v="0"/>
    <s v="084"/>
    <n v="20"/>
    <s v="09"/>
    <n v="11"/>
    <s v="11 2009"/>
    <x v="273"/>
    <x v="1"/>
  </r>
  <r>
    <s v="09322106333"/>
    <s v="Kirwiel"/>
    <s v="Michal"/>
    <n v="0"/>
    <s v="l"/>
    <n v="0"/>
    <s v="063"/>
    <n v="20"/>
    <s v="09"/>
    <n v="12"/>
    <s v="12 2009"/>
    <x v="274"/>
    <x v="1"/>
  </r>
  <r>
    <s v="09320408093"/>
    <s v="Kisiela"/>
    <s v="Michal"/>
    <n v="0"/>
    <s v="l"/>
    <n v="0"/>
    <s v="080"/>
    <n v="20"/>
    <s v="09"/>
    <n v="12"/>
    <s v="12 2009"/>
    <x v="275"/>
    <x v="1"/>
  </r>
  <r>
    <s v="09320311214"/>
    <s v="Kisiel"/>
    <s v="Michal"/>
    <n v="0"/>
    <s v="l"/>
    <n v="0"/>
    <s v="112"/>
    <n v="20"/>
    <s v="09"/>
    <n v="12"/>
    <s v="12 2009"/>
    <x v="276"/>
    <x v="1"/>
  </r>
  <r>
    <s v="09211601354"/>
    <s v="Kizielewicz"/>
    <s v="Michal"/>
    <n v="0"/>
    <s v="l"/>
    <n v="0"/>
    <s v="013"/>
    <n v="20"/>
    <s v="09"/>
    <n v="1"/>
    <s v="1 2009"/>
    <x v="277"/>
    <x v="1"/>
  </r>
  <r>
    <s v="09310208166"/>
    <s v="Klaus"/>
    <s v="Michalina"/>
    <n v="1"/>
    <s v="a"/>
    <n v="0"/>
    <s v="081"/>
    <n v="20"/>
    <s v="09"/>
    <n v="11"/>
    <s v="11 2009"/>
    <x v="278"/>
    <x v="1"/>
  </r>
  <r>
    <s v="85052568643"/>
    <s v="Klein"/>
    <s v="Michalina"/>
    <n v="1"/>
    <s v="a"/>
    <n v="0"/>
    <s v="686"/>
    <n v="19"/>
    <s v="85"/>
    <s v="05"/>
    <s v="05 1985"/>
    <x v="279"/>
    <x v="1"/>
  </r>
  <r>
    <s v="89040633348"/>
    <s v="Klebba"/>
    <s v="Michalina"/>
    <n v="1"/>
    <s v="a"/>
    <n v="0"/>
    <s v="333"/>
    <n v="19"/>
    <s v="89"/>
    <s v="04"/>
    <s v="04 1989"/>
    <x v="280"/>
    <x v="1"/>
  </r>
  <r>
    <s v="08281403420"/>
    <s v="Klukowska"/>
    <s v="Matylda"/>
    <n v="1"/>
    <s v="a"/>
    <n v="0"/>
    <s v="034"/>
    <n v="20"/>
    <s v="08"/>
    <n v="8"/>
    <s v="8 2008"/>
    <x v="281"/>
    <x v="1"/>
  </r>
  <r>
    <s v="87071164662"/>
    <s v="Kluziak"/>
    <s v="Matylda"/>
    <n v="1"/>
    <s v="a"/>
    <n v="0"/>
    <s v="646"/>
    <n v="19"/>
    <s v="87"/>
    <s v="07"/>
    <s v="07 1987"/>
    <x v="282"/>
    <x v="1"/>
  </r>
  <r>
    <s v="09210409205"/>
    <s v="Kmiecik"/>
    <s v="Malwina"/>
    <n v="1"/>
    <s v="a"/>
    <n v="0"/>
    <s v="092"/>
    <n v="20"/>
    <s v="09"/>
    <n v="1"/>
    <s v="1 2009"/>
    <x v="283"/>
    <x v="1"/>
  </r>
  <r>
    <s v="09320300586"/>
    <s v="Kmiecik"/>
    <s v="Martyna"/>
    <n v="1"/>
    <s v="a"/>
    <n v="0"/>
    <s v="005"/>
    <n v="20"/>
    <s v="09"/>
    <n v="12"/>
    <s v="12 2009"/>
    <x v="284"/>
    <x v="1"/>
  </r>
  <r>
    <s v="09220404607"/>
    <s v="Kmita"/>
    <s v="Martyna"/>
    <n v="1"/>
    <s v="a"/>
    <n v="0"/>
    <s v="046"/>
    <n v="20"/>
    <s v="09"/>
    <n v="2"/>
    <s v="2 2009"/>
    <x v="285"/>
    <x v="1"/>
  </r>
  <r>
    <s v="09210804949"/>
    <s v="Kocur"/>
    <s v="Martyna"/>
    <n v="1"/>
    <s v="a"/>
    <n v="0"/>
    <s v="049"/>
    <n v="20"/>
    <s v="09"/>
    <n v="1"/>
    <s v="1 2009"/>
    <x v="286"/>
    <x v="1"/>
  </r>
  <r>
    <s v="09212509149"/>
    <s v="Koczakowska"/>
    <s v="Marta"/>
    <n v="1"/>
    <s v="a"/>
    <n v="0"/>
    <s v="091"/>
    <n v="20"/>
    <s v="09"/>
    <n v="1"/>
    <s v="1 2009"/>
    <x v="286"/>
    <x v="2"/>
  </r>
  <r>
    <s v="86070630583"/>
    <s v="Kolodziejczyk"/>
    <s v="Marta"/>
    <n v="1"/>
    <s v="a"/>
    <n v="0"/>
    <s v="305"/>
    <n v="19"/>
    <s v="86"/>
    <s v="07"/>
    <s v="07 1986"/>
    <x v="287"/>
    <x v="1"/>
  </r>
  <r>
    <s v="09211902011"/>
    <s v="Komorowska"/>
    <s v="Michal"/>
    <n v="0"/>
    <s v="l"/>
    <n v="0"/>
    <s v="020"/>
    <n v="20"/>
    <s v="09"/>
    <n v="1"/>
    <s v="1 2009"/>
    <x v="288"/>
    <x v="1"/>
  </r>
  <r>
    <s v="08310400776"/>
    <s v="Koprowski"/>
    <s v="Maurycy"/>
    <n v="0"/>
    <s v="y"/>
    <n v="0"/>
    <s v="007"/>
    <n v="20"/>
    <s v="08"/>
    <n v="11"/>
    <s v="11 2008"/>
    <x v="289"/>
    <x v="1"/>
  </r>
  <r>
    <s v="09320509077"/>
    <s v="Kopiejc"/>
    <s v="Maurycy"/>
    <n v="0"/>
    <s v="y"/>
    <n v="0"/>
    <s v="090"/>
    <n v="20"/>
    <s v="09"/>
    <n v="12"/>
    <s v="12 2009"/>
    <x v="290"/>
    <x v="1"/>
  </r>
  <r>
    <s v="08291104230"/>
    <s v="Korkosz"/>
    <s v="Mateusz"/>
    <n v="0"/>
    <s v="z"/>
    <n v="0"/>
    <s v="042"/>
    <n v="20"/>
    <s v="08"/>
    <n v="9"/>
    <s v="9 2008"/>
    <x v="291"/>
    <x v="1"/>
  </r>
  <r>
    <s v="89032143350"/>
    <s v="Kornatowski"/>
    <s v="Mateusz"/>
    <n v="0"/>
    <s v="z"/>
    <n v="0"/>
    <s v="433"/>
    <n v="19"/>
    <s v="89"/>
    <s v="03"/>
    <s v="03 1989"/>
    <x v="291"/>
    <x v="2"/>
  </r>
  <r>
    <s v="08321508733"/>
    <s v="Korda"/>
    <s v="Mateusz"/>
    <n v="0"/>
    <s v="z"/>
    <n v="0"/>
    <s v="087"/>
    <n v="20"/>
    <s v="08"/>
    <n v="12"/>
    <s v="12 2008"/>
    <x v="292"/>
    <x v="1"/>
  </r>
  <r>
    <s v="08281204694"/>
    <s v="Korda"/>
    <s v="Maciej"/>
    <n v="0"/>
    <s v="j"/>
    <n v="0"/>
    <s v="046"/>
    <n v="20"/>
    <s v="08"/>
    <n v="8"/>
    <s v="8 2008"/>
    <x v="293"/>
    <x v="1"/>
  </r>
  <r>
    <s v="08321202705"/>
    <s v="Korbus"/>
    <s v="Marta"/>
    <n v="1"/>
    <s v="a"/>
    <n v="0"/>
    <s v="027"/>
    <n v="20"/>
    <s v="08"/>
    <n v="12"/>
    <s v="12 2008"/>
    <x v="294"/>
    <x v="1"/>
  </r>
  <r>
    <s v="89052085069"/>
    <s v="Korenkiewicz"/>
    <s v="Marika"/>
    <n v="1"/>
    <s v="a"/>
    <n v="0"/>
    <s v="850"/>
    <n v="19"/>
    <s v="89"/>
    <s v="05"/>
    <s v="05 1989"/>
    <x v="295"/>
    <x v="1"/>
  </r>
  <r>
    <s v="62092569090"/>
    <s v="Koszlaga"/>
    <s v="Mateusz"/>
    <n v="0"/>
    <s v="z"/>
    <n v="0"/>
    <s v="690"/>
    <n v="19"/>
    <s v="62"/>
    <s v="09"/>
    <s v="09 1962"/>
    <x v="296"/>
    <x v="1"/>
  </r>
  <r>
    <s v="09310906125"/>
    <s v="Koszucka"/>
    <s v="Marika"/>
    <n v="1"/>
    <s v="a"/>
    <n v="0"/>
    <s v="061"/>
    <n v="20"/>
    <s v="09"/>
    <n v="11"/>
    <s v="11 2009"/>
    <x v="297"/>
    <x v="1"/>
  </r>
  <r>
    <s v="08300705627"/>
    <s v="Kossakowska"/>
    <s v="Marika"/>
    <n v="1"/>
    <s v="a"/>
    <n v="0"/>
    <s v="056"/>
    <n v="20"/>
    <s v="08"/>
    <n v="10"/>
    <s v="10 2008"/>
    <x v="298"/>
    <x v="1"/>
  </r>
  <r>
    <s v="08280707488"/>
    <s v="Kossakowska"/>
    <s v="Martyna"/>
    <n v="1"/>
    <s v="a"/>
    <n v="0"/>
    <s v="074"/>
    <n v="20"/>
    <s v="08"/>
    <n v="8"/>
    <s v="8 2008"/>
    <x v="299"/>
    <x v="1"/>
  </r>
  <r>
    <s v="08323101408"/>
    <s v="Kotowska"/>
    <s v="Marianna"/>
    <n v="1"/>
    <s v="a"/>
    <n v="0"/>
    <s v="014"/>
    <n v="20"/>
    <s v="08"/>
    <n v="12"/>
    <s v="12 2008"/>
    <x v="300"/>
    <x v="1"/>
  </r>
  <r>
    <s v="09310302570"/>
    <s v="Kowalski"/>
    <s v="Mateusz"/>
    <n v="0"/>
    <s v="z"/>
    <n v="0"/>
    <s v="025"/>
    <n v="20"/>
    <s v="09"/>
    <n v="11"/>
    <s v="11 2009"/>
    <x v="301"/>
    <x v="1"/>
  </r>
  <r>
    <s v="50021011352"/>
    <s v="Kowalik"/>
    <s v="Mateusz"/>
    <n v="0"/>
    <s v="z"/>
    <n v="0"/>
    <s v="113"/>
    <n v="19"/>
    <s v="50"/>
    <s v="02"/>
    <s v="02 1950"/>
    <x v="302"/>
    <x v="1"/>
  </r>
  <r>
    <s v="09211702024"/>
    <s v="Kowalska"/>
    <s v="Maria"/>
    <n v="1"/>
    <s v="a"/>
    <n v="0"/>
    <s v="020"/>
    <n v="20"/>
    <s v="09"/>
    <n v="1"/>
    <s v="1 2009"/>
    <x v="303"/>
    <x v="1"/>
  </r>
  <r>
    <s v="09322909004"/>
    <s v="Kowakczyk"/>
    <s v="Maria"/>
    <n v="1"/>
    <s v="a"/>
    <n v="0"/>
    <s v="090"/>
    <n v="20"/>
    <s v="09"/>
    <n v="12"/>
    <s v="12 2009"/>
    <x v="303"/>
    <x v="2"/>
  </r>
  <r>
    <s v="63092608644"/>
    <s v="Kowalczuk"/>
    <s v="Maria"/>
    <n v="1"/>
    <s v="a"/>
    <n v="0"/>
    <s v="086"/>
    <n v="19"/>
    <s v="63"/>
    <s v="09"/>
    <s v="09 1963"/>
    <x v="303"/>
    <x v="2"/>
  </r>
  <r>
    <s v="66100294134"/>
    <s v="Kowalczyk"/>
    <s v="Mateusz"/>
    <n v="0"/>
    <s v="z"/>
    <n v="0"/>
    <s v="941"/>
    <n v="19"/>
    <s v="66"/>
    <s v="10"/>
    <s v="10 1966"/>
    <x v="303"/>
    <x v="2"/>
  </r>
  <r>
    <s v="59031152059"/>
    <s v="Kowalczyk"/>
    <s v="Mateusz"/>
    <n v="0"/>
    <s v="z"/>
    <n v="0"/>
    <s v="520"/>
    <n v="19"/>
    <s v="59"/>
    <s v="03"/>
    <s v="03 1959"/>
    <x v="304"/>
    <x v="1"/>
  </r>
  <r>
    <s v="09211700664"/>
    <s v="Kozlowska"/>
    <s v="Malgorzata"/>
    <n v="1"/>
    <s v="a"/>
    <n v="0"/>
    <s v="006"/>
    <n v="20"/>
    <s v="09"/>
    <n v="1"/>
    <s v="1 2009"/>
    <x v="305"/>
    <x v="1"/>
  </r>
  <r>
    <s v="09313003607"/>
    <s v="Kozlowska"/>
    <s v="Malgorzata"/>
    <n v="1"/>
    <s v="a"/>
    <n v="0"/>
    <s v="036"/>
    <n v="20"/>
    <s v="09"/>
    <n v="11"/>
    <s v="11 2009"/>
    <x v="306"/>
    <x v="1"/>
  </r>
  <r>
    <s v="67112966668"/>
    <s v="Kozlowska"/>
    <s v="Malgorzata"/>
    <n v="1"/>
    <s v="a"/>
    <n v="0"/>
    <s v="666"/>
    <n v="19"/>
    <s v="67"/>
    <s v="11"/>
    <s v="11 1967"/>
    <x v="307"/>
    <x v="1"/>
  </r>
  <r>
    <s v="09303005080"/>
    <s v="Krainska"/>
    <s v="Malgorzata"/>
    <n v="1"/>
    <s v="a"/>
    <n v="0"/>
    <s v="050"/>
    <n v="20"/>
    <s v="09"/>
    <n v="10"/>
    <s v="10 2009"/>
    <x v="308"/>
    <x v="1"/>
  </r>
  <r>
    <s v="09210607412"/>
    <s v="Krefta"/>
    <s v="Mateusz"/>
    <n v="0"/>
    <s v="z"/>
    <n v="0"/>
    <s v="074"/>
    <n v="20"/>
    <s v="09"/>
    <n v="1"/>
    <s v="1 2009"/>
    <x v="309"/>
    <x v="1"/>
  </r>
  <r>
    <s v="09310901731"/>
    <s v="Krosnowski"/>
    <s v="Mateusz"/>
    <n v="0"/>
    <s v="z"/>
    <n v="0"/>
    <s v="017"/>
    <n v="20"/>
    <s v="09"/>
    <n v="11"/>
    <s v="11 2009"/>
    <x v="310"/>
    <x v="1"/>
  </r>
  <r>
    <s v="09212700984"/>
    <s v="Krol"/>
    <s v="Malgorzata"/>
    <n v="1"/>
    <s v="a"/>
    <n v="0"/>
    <s v="009"/>
    <n v="20"/>
    <s v="09"/>
    <n v="1"/>
    <s v="1 2009"/>
    <x v="311"/>
    <x v="1"/>
  </r>
  <r>
    <s v="09211502310"/>
    <s v="Krupa"/>
    <s v="Mateusz"/>
    <n v="0"/>
    <s v="z"/>
    <n v="0"/>
    <s v="023"/>
    <n v="20"/>
    <s v="09"/>
    <n v="1"/>
    <s v="1 2009"/>
    <x v="312"/>
    <x v="1"/>
  </r>
  <r>
    <s v="09321401422"/>
    <s v="Krupop"/>
    <s v="Maja"/>
    <n v="1"/>
    <s v="a"/>
    <n v="0"/>
    <s v="014"/>
    <n v="20"/>
    <s v="09"/>
    <n v="12"/>
    <s v="12 2009"/>
    <x v="313"/>
    <x v="1"/>
  </r>
  <r>
    <s v="08251305958"/>
    <s v="Krynicki"/>
    <s v="Mateusz"/>
    <n v="0"/>
    <s v="z"/>
    <n v="0"/>
    <s v="059"/>
    <n v="20"/>
    <s v="08"/>
    <n v="5"/>
    <s v="5 2008"/>
    <x v="314"/>
    <x v="1"/>
  </r>
  <r>
    <s v="09302011011"/>
    <s v="Kubisiak"/>
    <s v="Mariusz"/>
    <n v="0"/>
    <s v="z"/>
    <n v="0"/>
    <s v="110"/>
    <n v="20"/>
    <s v="09"/>
    <n v="10"/>
    <s v="10 2009"/>
    <x v="315"/>
    <x v="1"/>
  </r>
  <r>
    <s v="08281903982"/>
    <s v="Kuban"/>
    <s v="Maja"/>
    <n v="1"/>
    <s v="a"/>
    <n v="0"/>
    <s v="039"/>
    <n v="20"/>
    <s v="08"/>
    <n v="8"/>
    <s v="8 2008"/>
    <x v="316"/>
    <x v="1"/>
  </r>
  <r>
    <s v="09302100793"/>
    <s v="Kubisiak"/>
    <s v="Mateusz"/>
    <n v="0"/>
    <s v="z"/>
    <n v="0"/>
    <s v="007"/>
    <n v="20"/>
    <s v="09"/>
    <n v="10"/>
    <s v="10 2009"/>
    <x v="317"/>
    <x v="1"/>
  </r>
  <r>
    <s v="87070895372"/>
    <s v="Kulakowski"/>
    <s v="Marcjusz"/>
    <n v="0"/>
    <s v="z"/>
    <n v="0"/>
    <s v="953"/>
    <n v="19"/>
    <s v="87"/>
    <s v="07"/>
    <s v="07 1987"/>
    <x v="318"/>
    <x v="1"/>
  </r>
  <r>
    <s v="75113162747"/>
    <s v="Kulkowska"/>
    <s v="Maja"/>
    <n v="1"/>
    <s v="a"/>
    <n v="0"/>
    <s v="627"/>
    <n v="19"/>
    <s v="75"/>
    <s v="11"/>
    <s v="11 1975"/>
    <x v="319"/>
    <x v="1"/>
  </r>
  <r>
    <s v="89081519801"/>
    <s v="Kurowska"/>
    <s v="Maja"/>
    <n v="1"/>
    <s v="a"/>
    <n v="0"/>
    <s v="198"/>
    <n v="19"/>
    <s v="89"/>
    <s v="08"/>
    <s v="08 1989"/>
    <x v="320"/>
    <x v="1"/>
  </r>
  <r>
    <s v="08250606999"/>
    <s v="Kurasik"/>
    <s v="Marcin"/>
    <n v="0"/>
    <s v="n"/>
    <n v="0"/>
    <s v="069"/>
    <n v="20"/>
    <s v="08"/>
    <n v="5"/>
    <s v="5 2008"/>
    <x v="321"/>
    <x v="1"/>
  </r>
  <r>
    <s v="09221804109"/>
    <s v="Kuszner"/>
    <s v="Maja"/>
    <n v="1"/>
    <s v="a"/>
    <n v="0"/>
    <s v="041"/>
    <n v="20"/>
    <s v="09"/>
    <n v="2"/>
    <s v="2 2009"/>
    <x v="322"/>
    <x v="1"/>
  </r>
  <r>
    <s v="08321803937"/>
    <s v="Kutnik"/>
    <s v="Marcin"/>
    <n v="0"/>
    <s v="n"/>
    <n v="0"/>
    <s v="039"/>
    <n v="20"/>
    <s v="08"/>
    <n v="12"/>
    <s v="12 2008"/>
    <x v="323"/>
    <x v="1"/>
  </r>
  <r>
    <s v="88120262427"/>
    <s v="Kwidczynska"/>
    <s v="Maja"/>
    <n v="1"/>
    <s v="a"/>
    <n v="0"/>
    <s v="624"/>
    <n v="19"/>
    <s v="88"/>
    <s v="12"/>
    <s v="12 1988"/>
    <x v="324"/>
    <x v="1"/>
  </r>
  <r>
    <s v="64040919575"/>
    <s v="Labuda"/>
    <s v="Marcel"/>
    <n v="0"/>
    <s v="l"/>
    <n v="0"/>
    <s v="195"/>
    <n v="19"/>
    <s v="64"/>
    <s v="04"/>
    <s v="04 1964"/>
    <x v="325"/>
    <x v="1"/>
  </r>
  <r>
    <s v="09322907675"/>
    <s v="Lademann"/>
    <s v="Marcel"/>
    <n v="0"/>
    <s v="l"/>
    <n v="0"/>
    <s v="076"/>
    <n v="20"/>
    <s v="09"/>
    <n v="12"/>
    <s v="12 2009"/>
    <x v="326"/>
    <x v="1"/>
  </r>
  <r>
    <s v="86081443325"/>
    <s v="Lange"/>
    <s v="Maja"/>
    <n v="1"/>
    <s v="a"/>
    <n v="0"/>
    <s v="433"/>
    <n v="19"/>
    <s v="86"/>
    <s v="08"/>
    <s v="08 1986"/>
    <x v="327"/>
    <x v="1"/>
  </r>
  <r>
    <s v="09301601097"/>
    <s v="Langiewicz"/>
    <s v="Marcel"/>
    <n v="0"/>
    <s v="l"/>
    <n v="0"/>
    <s v="010"/>
    <n v="20"/>
    <s v="09"/>
    <n v="10"/>
    <s v="10 2009"/>
    <x v="328"/>
    <x v="1"/>
  </r>
  <r>
    <s v="09301004012"/>
    <s v="Laskowski"/>
    <s v="Mariusz"/>
    <n v="0"/>
    <s v="z"/>
    <n v="0"/>
    <s v="040"/>
    <n v="20"/>
    <s v="09"/>
    <n v="10"/>
    <s v="10 2009"/>
    <x v="329"/>
    <x v="1"/>
  </r>
  <r>
    <s v="08261804595"/>
    <s v="Laskowski"/>
    <s v="Maciej"/>
    <n v="0"/>
    <s v="j"/>
    <n v="0"/>
    <s v="045"/>
    <n v="20"/>
    <s v="08"/>
    <n v="6"/>
    <s v="6 2008"/>
    <x v="330"/>
    <x v="1"/>
  </r>
  <r>
    <s v="73070871368"/>
    <s v="Leman"/>
    <s v="Maja"/>
    <n v="1"/>
    <s v="a"/>
    <n v="0"/>
    <s v="713"/>
    <n v="19"/>
    <s v="73"/>
    <s v="07"/>
    <s v="07 1973"/>
    <x v="331"/>
    <x v="1"/>
  </r>
  <r>
    <s v="08242912835"/>
    <s v="Leoniuk"/>
    <s v="Marcel"/>
    <n v="0"/>
    <s v="l"/>
    <n v="0"/>
    <s v="128"/>
    <n v="20"/>
    <s v="08"/>
    <n v="4"/>
    <s v="4 2008"/>
    <x v="332"/>
    <x v="1"/>
  </r>
  <r>
    <s v="09302609421"/>
    <s v="Leszczynska"/>
    <s v="Maja"/>
    <n v="1"/>
    <s v="a"/>
    <n v="0"/>
    <s v="094"/>
    <n v="20"/>
    <s v="09"/>
    <n v="10"/>
    <s v="10 2009"/>
    <x v="333"/>
    <x v="1"/>
  </r>
  <r>
    <s v="09211700701"/>
    <s v="Lewandowska"/>
    <s v="Maja"/>
    <n v="1"/>
    <s v="a"/>
    <n v="0"/>
    <s v="007"/>
    <n v="20"/>
    <s v="09"/>
    <n v="1"/>
    <s v="1 2009"/>
    <x v="334"/>
    <x v="1"/>
  </r>
  <r>
    <s v="09321611788"/>
    <s v="Lewicka"/>
    <s v="Magdalena"/>
    <n v="1"/>
    <s v="a"/>
    <n v="0"/>
    <s v="117"/>
    <n v="20"/>
    <s v="09"/>
    <n v="12"/>
    <s v="12 2009"/>
    <x v="335"/>
    <x v="1"/>
  </r>
  <r>
    <s v="08261601819"/>
    <s v="Lewita"/>
    <s v="Maksymilian"/>
    <n v="0"/>
    <s v="n"/>
    <n v="0"/>
    <s v="018"/>
    <n v="20"/>
    <s v="08"/>
    <n v="6"/>
    <s v="6 2008"/>
    <x v="336"/>
    <x v="1"/>
  </r>
  <r>
    <s v="08292412637"/>
    <s v="Ligman"/>
    <s v="Maksymilian"/>
    <n v="0"/>
    <s v="n"/>
    <n v="0"/>
    <s v="126"/>
    <n v="20"/>
    <s v="08"/>
    <n v="9"/>
    <s v="9 2008"/>
    <x v="337"/>
    <x v="1"/>
  </r>
  <r>
    <s v="09302702421"/>
    <s v="Lorenc"/>
    <s v="Magdalena"/>
    <n v="1"/>
    <s v="a"/>
    <n v="0"/>
    <s v="024"/>
    <n v="20"/>
    <s v="09"/>
    <n v="10"/>
    <s v="10 2009"/>
    <x v="338"/>
    <x v="1"/>
  </r>
  <r>
    <s v="09220704127"/>
    <s v="Lubinska"/>
    <s v="Magdalena"/>
    <n v="1"/>
    <s v="a"/>
    <n v="0"/>
    <s v="041"/>
    <n v="20"/>
    <s v="09"/>
    <n v="2"/>
    <s v="2 2009"/>
    <x v="339"/>
    <x v="1"/>
  </r>
  <r>
    <s v="09321103607"/>
    <s v="Lubinska"/>
    <s v="Marta"/>
    <n v="1"/>
    <s v="a"/>
    <n v="0"/>
    <s v="036"/>
    <n v="20"/>
    <s v="09"/>
    <n v="12"/>
    <s v="12 2009"/>
    <x v="339"/>
    <x v="2"/>
  </r>
  <r>
    <s v="09291901773"/>
    <s v="Luchowski"/>
    <s v="Maksymilian"/>
    <n v="0"/>
    <s v="n"/>
    <n v="0"/>
    <s v="017"/>
    <n v="20"/>
    <s v="09"/>
    <n v="9"/>
    <s v="9 2009"/>
    <x v="340"/>
    <x v="1"/>
  </r>
  <r>
    <s v="53122299122"/>
    <s v="Lukasik"/>
    <s v="Magdalena"/>
    <n v="1"/>
    <s v="a"/>
    <n v="0"/>
    <s v="991"/>
    <n v="19"/>
    <s v="53"/>
    <s v="12"/>
    <s v="12 1953"/>
    <x v="341"/>
    <x v="1"/>
  </r>
  <r>
    <s v="09322109039"/>
    <s v="Lukowski"/>
    <s v="Maciej"/>
    <n v="0"/>
    <s v="j"/>
    <n v="0"/>
    <s v="090"/>
    <n v="20"/>
    <s v="09"/>
    <n v="12"/>
    <s v="12 2009"/>
    <x v="342"/>
    <x v="1"/>
  </r>
  <r>
    <s v="09302400657"/>
    <s v="Lunkiewicz"/>
    <s v="Maciej"/>
    <n v="0"/>
    <s v="j"/>
    <n v="0"/>
    <s v="006"/>
    <n v="20"/>
    <s v="09"/>
    <n v="10"/>
    <s v="10 2009"/>
    <x v="343"/>
    <x v="1"/>
  </r>
  <r>
    <s v="89100192752"/>
    <s v="Lupa"/>
    <s v="Maksymilian"/>
    <n v="0"/>
    <s v="n"/>
    <n v="0"/>
    <s v="927"/>
    <n v="19"/>
    <s v="89"/>
    <s v="10"/>
    <s v="10 1989"/>
    <x v="344"/>
    <x v="1"/>
  </r>
  <r>
    <s v="09312003707"/>
    <s v="Lupinska"/>
    <s v="Magdalena"/>
    <n v="1"/>
    <s v="a"/>
    <n v="0"/>
    <s v="037"/>
    <n v="20"/>
    <s v="09"/>
    <n v="11"/>
    <s v="11 2009"/>
    <x v="345"/>
    <x v="1"/>
  </r>
  <r>
    <s v="08261804557"/>
    <s v="Lutczyk"/>
    <s v="Maciej"/>
    <n v="0"/>
    <s v="j"/>
    <n v="0"/>
    <s v="045"/>
    <n v="20"/>
    <s v="08"/>
    <n v="6"/>
    <s v="6 2008"/>
    <x v="346"/>
    <x v="1"/>
  </r>
  <r>
    <s v="76043054555"/>
    <s v="Lyszcz"/>
    <s v="Maciej"/>
    <n v="0"/>
    <s v="j"/>
    <n v="0"/>
    <s v="545"/>
    <n v="19"/>
    <s v="76"/>
    <s v="04"/>
    <s v="04 1976"/>
    <x v="347"/>
    <x v="1"/>
  </r>
  <r>
    <s v="66063014631"/>
    <s v="Machalski"/>
    <s v="Maciej"/>
    <n v="0"/>
    <s v="j"/>
    <n v="0"/>
    <s v="146"/>
    <n v="19"/>
    <s v="66"/>
    <s v="06"/>
    <s v="06 1966"/>
    <x v="348"/>
    <x v="1"/>
  </r>
  <r>
    <s v="69030626134"/>
    <s v="Machol"/>
    <s v="Maciej"/>
    <n v="0"/>
    <s v="j"/>
    <n v="0"/>
    <s v="261"/>
    <n v="19"/>
    <s v="69"/>
    <s v="03"/>
    <s v="03 1969"/>
    <x v="349"/>
    <x v="1"/>
  </r>
  <r>
    <s v="09301500334"/>
    <s v="Magulski"/>
    <s v="Maciej"/>
    <n v="0"/>
    <s v="j"/>
    <n v="0"/>
    <s v="003"/>
    <n v="20"/>
    <s v="09"/>
    <n v="10"/>
    <s v="10 2009"/>
    <x v="350"/>
    <x v="1"/>
  </r>
  <r>
    <s v="08310501637"/>
    <s v="Majewski"/>
    <s v="Maciej"/>
    <n v="0"/>
    <s v="j"/>
    <n v="0"/>
    <s v="016"/>
    <n v="20"/>
    <s v="08"/>
    <n v="11"/>
    <s v="11 2008"/>
    <x v="351"/>
    <x v="1"/>
  </r>
  <r>
    <s v="09322802260"/>
    <s v="Marmelowska"/>
    <s v="Martyna"/>
    <n v="1"/>
    <s v="a"/>
    <n v="0"/>
    <s v="022"/>
    <n v="20"/>
    <s v="09"/>
    <n v="12"/>
    <s v="12 2009"/>
    <x v="352"/>
    <x v="1"/>
  </r>
  <r>
    <s v="09320505837"/>
    <s v="Piotrowski"/>
    <s v="Mariusz"/>
    <n v="0"/>
    <s v="z"/>
    <n v="0"/>
    <s v="058"/>
    <n v="20"/>
    <s v="09"/>
    <n v="12"/>
    <s v="12 2009"/>
    <x v="353"/>
    <x v="1"/>
  </r>
  <r>
    <s v="08321501798"/>
    <s v="Potocki"/>
    <s v="Mariusz"/>
    <n v="0"/>
    <s v="z"/>
    <n v="0"/>
    <s v="017"/>
    <n v="20"/>
    <s v="08"/>
    <n v="12"/>
    <s v="12 2008"/>
    <x v="354"/>
    <x v="1"/>
  </r>
  <r>
    <s v="09321208296"/>
    <s v="Ziolkowski"/>
    <s v="Mariusz"/>
    <n v="0"/>
    <s v="z"/>
    <n v="0"/>
    <s v="082"/>
    <n v="20"/>
    <s v="09"/>
    <n v="12"/>
    <s v="12 2009"/>
    <x v="355"/>
    <x v="1"/>
  </r>
  <r>
    <s v="08272903041"/>
    <s v="Grzesiak"/>
    <s v="Nina"/>
    <n v="1"/>
    <s v="a"/>
    <n v="0"/>
    <s v="030"/>
    <n v="20"/>
    <s v="08"/>
    <n v="7"/>
    <s v="7 2008"/>
    <x v="356"/>
    <x v="1"/>
  </r>
  <r>
    <s v="88080601948"/>
    <s v="Grzedzielska"/>
    <s v="Nina"/>
    <n v="1"/>
    <s v="a"/>
    <n v="0"/>
    <s v="019"/>
    <n v="19"/>
    <s v="88"/>
    <s v="08"/>
    <s v="08 1988"/>
    <x v="357"/>
    <x v="1"/>
  </r>
  <r>
    <s v="09310906101"/>
    <s v="Harris"/>
    <s v="Nina"/>
    <n v="1"/>
    <s v="a"/>
    <n v="0"/>
    <s v="061"/>
    <n v="20"/>
    <s v="09"/>
    <n v="11"/>
    <s v="11 2009"/>
    <x v="358"/>
    <x v="1"/>
  </r>
  <r>
    <s v="51102573842"/>
    <s v="Hinz"/>
    <s v="Nikola"/>
    <n v="1"/>
    <s v="a"/>
    <n v="0"/>
    <s v="738"/>
    <n v="19"/>
    <s v="51"/>
    <s v="10"/>
    <s v="10 1951"/>
    <x v="359"/>
    <x v="1"/>
  </r>
  <r>
    <s v="50101111305"/>
    <s v="Hintzke"/>
    <s v="Nikola"/>
    <n v="1"/>
    <s v="a"/>
    <n v="0"/>
    <s v="113"/>
    <n v="19"/>
    <s v="50"/>
    <s v="10"/>
    <s v="10 1950"/>
    <x v="360"/>
    <x v="1"/>
  </r>
  <r>
    <s v="09321202085"/>
    <s v="Horbaczewska"/>
    <s v="Nicola"/>
    <n v="1"/>
    <s v="a"/>
    <n v="0"/>
    <s v="020"/>
    <n v="20"/>
    <s v="09"/>
    <n v="12"/>
    <s v="12 2009"/>
    <x v="361"/>
    <x v="1"/>
  </r>
  <r>
    <s v="08242809191"/>
    <s v="Jablonski"/>
    <s v="Nikodem"/>
    <n v="0"/>
    <s v="m"/>
    <n v="0"/>
    <s v="091"/>
    <n v="20"/>
    <s v="08"/>
    <n v="4"/>
    <s v="4 2008"/>
    <x v="362"/>
    <x v="1"/>
  </r>
  <r>
    <s v="89040185241"/>
    <s v="Jackowska"/>
    <s v="Natasza"/>
    <n v="1"/>
    <s v="a"/>
    <n v="0"/>
    <s v="852"/>
    <n v="19"/>
    <s v="89"/>
    <s v="04"/>
    <s v="04 1989"/>
    <x v="363"/>
    <x v="1"/>
  </r>
  <r>
    <s v="08300502415"/>
    <s v="Jaglowski"/>
    <s v="Nikodem"/>
    <n v="0"/>
    <s v="m"/>
    <n v="0"/>
    <s v="024"/>
    <n v="20"/>
    <s v="08"/>
    <n v="10"/>
    <s v="10 2008"/>
    <x v="364"/>
    <x v="1"/>
  </r>
  <r>
    <s v="08322802348"/>
    <s v="Jaglowska"/>
    <s v="Natalia"/>
    <n v="1"/>
    <s v="a"/>
    <n v="0"/>
    <s v="023"/>
    <n v="20"/>
    <s v="08"/>
    <n v="12"/>
    <s v="12 2008"/>
    <x v="365"/>
    <x v="1"/>
  </r>
  <r>
    <s v="08272207572"/>
    <s v="Jakudczyk"/>
    <s v="Nikodem"/>
    <n v="0"/>
    <s v="m"/>
    <n v="0"/>
    <s v="075"/>
    <n v="20"/>
    <s v="08"/>
    <n v="7"/>
    <s v="7 2008"/>
    <x v="366"/>
    <x v="1"/>
  </r>
  <r>
    <s v="09212610942"/>
    <s v="Jakubczyk"/>
    <s v="Natalia"/>
    <n v="1"/>
    <s v="a"/>
    <n v="0"/>
    <s v="109"/>
    <n v="20"/>
    <s v="09"/>
    <n v="1"/>
    <s v="1 2009"/>
    <x v="366"/>
    <x v="2"/>
  </r>
  <r>
    <s v="09311009704"/>
    <s v="Jakubowska"/>
    <s v="Natalia"/>
    <n v="1"/>
    <s v="a"/>
    <n v="0"/>
    <s v="097"/>
    <n v="20"/>
    <s v="09"/>
    <n v="11"/>
    <s v="11 2009"/>
    <x v="367"/>
    <x v="1"/>
  </r>
  <r>
    <s v="64022301455"/>
    <s v="Jakubowski"/>
    <s v="Nikodem"/>
    <n v="0"/>
    <s v="m"/>
    <n v="0"/>
    <s v="014"/>
    <n v="19"/>
    <s v="64"/>
    <s v="02"/>
    <s v="02 1964"/>
    <x v="368"/>
    <x v="1"/>
  </r>
  <r>
    <s v="08260302636"/>
    <s v="Jama"/>
    <s v="Nikodem"/>
    <n v="0"/>
    <s v="m"/>
    <n v="0"/>
    <s v="026"/>
    <n v="20"/>
    <s v="08"/>
    <n v="6"/>
    <s v="6 2008"/>
    <x v="369"/>
    <x v="1"/>
  </r>
  <r>
    <s v="09321407220"/>
    <s v="Janiczek"/>
    <s v="Natalia"/>
    <n v="1"/>
    <s v="a"/>
    <n v="0"/>
    <s v="072"/>
    <n v="20"/>
    <s v="09"/>
    <n v="12"/>
    <s v="12 2009"/>
    <x v="370"/>
    <x v="1"/>
  </r>
  <r>
    <s v="09292704191"/>
    <s v="Janowski"/>
    <s v="Nataniel"/>
    <n v="0"/>
    <s v="l"/>
    <n v="0"/>
    <s v="041"/>
    <n v="20"/>
    <s v="09"/>
    <n v="9"/>
    <s v="9 2009"/>
    <x v="371"/>
    <x v="1"/>
  </r>
  <r>
    <s v="09221601003"/>
    <s v="Janik"/>
    <s v="Natalia"/>
    <n v="1"/>
    <s v="a"/>
    <n v="0"/>
    <s v="010"/>
    <n v="20"/>
    <s v="09"/>
    <n v="2"/>
    <s v="2 2009"/>
    <x v="372"/>
    <x v="1"/>
  </r>
  <r>
    <s v="09292008233"/>
    <s v="Janiak"/>
    <s v="Nico"/>
    <n v="0"/>
    <s v="o"/>
    <n v="0"/>
    <s v="082"/>
    <n v="20"/>
    <s v="09"/>
    <n v="9"/>
    <s v="9 2009"/>
    <x v="372"/>
    <x v="2"/>
  </r>
  <r>
    <s v="08280203076"/>
    <s v="Janczynski"/>
    <s v="Nikodem"/>
    <n v="0"/>
    <s v="m"/>
    <n v="0"/>
    <s v="030"/>
    <n v="20"/>
    <s v="08"/>
    <n v="8"/>
    <s v="8 2008"/>
    <x v="373"/>
    <x v="1"/>
  </r>
  <r>
    <s v="09311303426"/>
    <s v="Janiszek"/>
    <s v="Natalia"/>
    <n v="1"/>
    <s v="a"/>
    <n v="0"/>
    <s v="034"/>
    <n v="20"/>
    <s v="09"/>
    <n v="11"/>
    <s v="11 2009"/>
    <x v="373"/>
    <x v="2"/>
  </r>
  <r>
    <s v="09210301460"/>
    <s v="Jazkowiec"/>
    <s v="Nadia"/>
    <n v="1"/>
    <s v="a"/>
    <n v="0"/>
    <s v="014"/>
    <n v="20"/>
    <s v="09"/>
    <n v="1"/>
    <s v="1 2009"/>
    <x v="374"/>
    <x v="1"/>
  </r>
  <r>
    <s v="09322302180"/>
    <s v="Jędrzejczak"/>
    <s v="Nadia"/>
    <n v="1"/>
    <s v="a"/>
    <n v="0"/>
    <s v="021"/>
    <n v="20"/>
    <s v="09"/>
    <n v="12"/>
    <s v="12 2009"/>
    <x v="375"/>
    <x v="1"/>
  </r>
  <r>
    <s v="86061995325"/>
    <s v="Jurczyk"/>
    <s v="Nadia"/>
    <n v="1"/>
    <s v="a"/>
    <n v="0"/>
    <s v="953"/>
    <n v="19"/>
    <s v="86"/>
    <s v="06"/>
    <s v="06 1986"/>
    <x v="376"/>
    <x v="1"/>
  </r>
  <r>
    <s v="70101195486"/>
    <s v="Jurewicz"/>
    <s v="Nadia"/>
    <n v="1"/>
    <s v="a"/>
    <n v="0"/>
    <s v="954"/>
    <n v="19"/>
    <s v="70"/>
    <s v="10"/>
    <s v="10 1970"/>
    <x v="377"/>
    <x v="1"/>
  </r>
  <r>
    <s v="09303003200"/>
    <s v="Broszczak"/>
    <s v="Olga"/>
    <n v="1"/>
    <s v="a"/>
    <n v="0"/>
    <s v="032"/>
    <n v="20"/>
    <s v="09"/>
    <n v="10"/>
    <s v="10 2009"/>
    <x v="378"/>
    <x v="1"/>
  </r>
  <r>
    <s v="08312405724"/>
    <s v="Cuper"/>
    <s v="Olga"/>
    <n v="1"/>
    <s v="a"/>
    <n v="0"/>
    <s v="057"/>
    <n v="20"/>
    <s v="08"/>
    <n v="11"/>
    <s v="11 2008"/>
    <x v="379"/>
    <x v="1"/>
  </r>
  <r>
    <s v="09312304525"/>
    <s v="Gorczynska"/>
    <s v="Oliwia"/>
    <n v="1"/>
    <s v="a"/>
    <n v="0"/>
    <s v="045"/>
    <n v="20"/>
    <s v="09"/>
    <n v="11"/>
    <s v="11 2009"/>
    <x v="380"/>
    <x v="1"/>
  </r>
  <r>
    <s v="09211305227"/>
    <s v="Gorska"/>
    <s v="Oliwia"/>
    <n v="1"/>
    <s v="a"/>
    <n v="0"/>
    <s v="052"/>
    <n v="20"/>
    <s v="09"/>
    <n v="1"/>
    <s v="1 2009"/>
    <x v="381"/>
    <x v="1"/>
  </r>
  <r>
    <s v="08292800524"/>
    <s v="Gozdalik"/>
    <s v="Oliwia"/>
    <n v="1"/>
    <s v="a"/>
    <n v="0"/>
    <s v="005"/>
    <n v="20"/>
    <s v="08"/>
    <n v="9"/>
    <s v="9 2008"/>
    <x v="382"/>
    <x v="1"/>
  </r>
  <r>
    <s v="09302304838"/>
    <s v="Grabek"/>
    <s v="Oskar"/>
    <n v="0"/>
    <s v="r"/>
    <n v="0"/>
    <s v="048"/>
    <n v="20"/>
    <s v="09"/>
    <n v="10"/>
    <s v="10 2009"/>
    <x v="383"/>
    <x v="1"/>
  </r>
  <r>
    <s v="09321305122"/>
    <s v="Greszczuk"/>
    <s v="Oliwia"/>
    <n v="1"/>
    <s v="a"/>
    <n v="0"/>
    <s v="051"/>
    <n v="20"/>
    <s v="09"/>
    <n v="12"/>
    <s v="12 2009"/>
    <x v="384"/>
    <x v="1"/>
  </r>
  <r>
    <s v="08312605179"/>
    <s v="Grodzki"/>
    <s v="Oskar"/>
    <n v="0"/>
    <s v="r"/>
    <n v="0"/>
    <s v="051"/>
    <n v="20"/>
    <s v="08"/>
    <n v="11"/>
    <s v="11 2008"/>
    <x v="385"/>
    <x v="1"/>
  </r>
  <r>
    <s v="08292314397"/>
    <s v="Grubba"/>
    <s v="Oskar"/>
    <n v="0"/>
    <s v="r"/>
    <n v="0"/>
    <s v="143"/>
    <n v="20"/>
    <s v="08"/>
    <n v="9"/>
    <s v="9 2008"/>
    <x v="386"/>
    <x v="1"/>
  </r>
  <r>
    <s v="08272312577"/>
    <s v="Gryniewicz"/>
    <s v="Oliwier"/>
    <n v="0"/>
    <s v="r"/>
    <n v="0"/>
    <s v="125"/>
    <n v="20"/>
    <s v="08"/>
    <n v="7"/>
    <s v="7 2008"/>
    <x v="387"/>
    <x v="1"/>
  </r>
  <r>
    <s v="51011153311"/>
    <s v="Grzelecki"/>
    <s v="Oliwier"/>
    <n v="0"/>
    <s v="r"/>
    <n v="0"/>
    <s v="533"/>
    <n v="19"/>
    <s v="51"/>
    <s v="01"/>
    <s v="01 1951"/>
    <x v="388"/>
    <x v="1"/>
  </r>
  <r>
    <s v="55123128973"/>
    <s v="Hanczarek"/>
    <s v="Olivier"/>
    <n v="0"/>
    <s v="r"/>
    <n v="0"/>
    <s v="289"/>
    <n v="19"/>
    <s v="55"/>
    <s v="12"/>
    <s v="12 1955"/>
    <x v="389"/>
    <x v="1"/>
  </r>
  <r>
    <s v="09323004715"/>
    <s v="Hazubski"/>
    <s v="Olgierd"/>
    <n v="0"/>
    <s v="d"/>
    <n v="0"/>
    <s v="047"/>
    <n v="20"/>
    <s v="09"/>
    <n v="12"/>
    <s v="12 2009"/>
    <x v="390"/>
    <x v="1"/>
  </r>
  <r>
    <s v="89082179879"/>
    <s v="Hrywniak"/>
    <s v="Olaf"/>
    <n v="0"/>
    <s v="f"/>
    <n v="0"/>
    <s v="798"/>
    <n v="19"/>
    <s v="89"/>
    <s v="08"/>
    <s v="08 1989"/>
    <x v="391"/>
    <x v="1"/>
  </r>
  <r>
    <s v="08270104291"/>
    <s v="Iwanowski"/>
    <s v="Olaf"/>
    <n v="0"/>
    <s v="f"/>
    <n v="0"/>
    <s v="042"/>
    <n v="20"/>
    <s v="08"/>
    <n v="7"/>
    <s v="7 2008"/>
    <x v="392"/>
    <x v="1"/>
  </r>
  <r>
    <s v="09311103163"/>
    <s v="Lewandowska"/>
    <s v="Olga"/>
    <n v="1"/>
    <s v="a"/>
    <n v="0"/>
    <s v="031"/>
    <n v="20"/>
    <s v="09"/>
    <n v="11"/>
    <s v="11 2009"/>
    <x v="393"/>
    <x v="1"/>
  </r>
  <r>
    <s v="09211906282"/>
    <s v="Zakrzewska"/>
    <s v="Olga"/>
    <n v="1"/>
    <s v="a"/>
    <n v="0"/>
    <s v="062"/>
    <n v="20"/>
    <s v="09"/>
    <n v="1"/>
    <s v="1 2009"/>
    <x v="394"/>
    <x v="1"/>
  </r>
  <r>
    <s v="57102202414"/>
    <s v="Bialaszewski"/>
    <s v="Piotr"/>
    <n v="0"/>
    <s v="r"/>
    <n v="0"/>
    <s v="024"/>
    <n v="19"/>
    <s v="57"/>
    <s v="10"/>
    <s v="10 1957"/>
    <x v="395"/>
    <x v="1"/>
  </r>
  <r>
    <s v="09312408236"/>
    <s v="Dulak"/>
    <s v="Piotr"/>
    <n v="0"/>
    <s v="r"/>
    <n v="0"/>
    <s v="082"/>
    <n v="20"/>
    <s v="09"/>
    <n v="11"/>
    <s v="11 2009"/>
    <x v="396"/>
    <x v="1"/>
  </r>
  <r>
    <s v="09302201333"/>
    <s v="Duraj"/>
    <s v="Piotr"/>
    <n v="0"/>
    <s v="r"/>
    <n v="0"/>
    <s v="013"/>
    <n v="20"/>
    <s v="09"/>
    <n v="10"/>
    <s v="10 2009"/>
    <x v="397"/>
    <x v="1"/>
  </r>
  <r>
    <s v="75032006098"/>
    <s v="Duszota"/>
    <s v="Piotr"/>
    <n v="0"/>
    <s v="r"/>
    <n v="0"/>
    <s v="060"/>
    <n v="19"/>
    <s v="75"/>
    <s v="03"/>
    <s v="03 1975"/>
    <x v="398"/>
    <x v="1"/>
  </r>
  <r>
    <s v="73010399576"/>
    <s v="Dzierzak"/>
    <s v="Piotr"/>
    <n v="0"/>
    <s v="r"/>
    <n v="0"/>
    <s v="995"/>
    <n v="19"/>
    <s v="73"/>
    <s v="01"/>
    <s v="01 1973"/>
    <x v="399"/>
    <x v="1"/>
  </r>
  <r>
    <s v="09312605176"/>
    <s v="Fiebig"/>
    <s v="Piotr"/>
    <n v="0"/>
    <s v="r"/>
    <n v="0"/>
    <s v="051"/>
    <n v="20"/>
    <s v="09"/>
    <n v="11"/>
    <s v="11 2009"/>
    <x v="400"/>
    <x v="1"/>
  </r>
  <r>
    <s v="08292507414"/>
    <s v="Filbrandt"/>
    <s v="Piotr"/>
    <n v="0"/>
    <s v="r"/>
    <n v="0"/>
    <s v="074"/>
    <n v="20"/>
    <s v="08"/>
    <n v="9"/>
    <s v="9 2008"/>
    <x v="401"/>
    <x v="1"/>
  </r>
  <r>
    <s v="09321202436"/>
    <s v="Formela"/>
    <s v="Piotr"/>
    <n v="0"/>
    <s v="r"/>
    <n v="0"/>
    <s v="024"/>
    <n v="20"/>
    <s v="09"/>
    <n v="12"/>
    <s v="12 2009"/>
    <x v="402"/>
    <x v="1"/>
  </r>
  <r>
    <s v="08272911356"/>
    <s v="Freda"/>
    <s v="Piotr"/>
    <n v="0"/>
    <s v="r"/>
    <n v="0"/>
    <s v="113"/>
    <n v="20"/>
    <s v="08"/>
    <n v="7"/>
    <s v="7 2008"/>
    <x v="403"/>
    <x v="1"/>
  </r>
  <r>
    <s v="78123189018"/>
    <s v="Furmaniak"/>
    <s v="Pawel"/>
    <n v="0"/>
    <s v="l"/>
    <n v="0"/>
    <s v="890"/>
    <n v="19"/>
    <s v="78"/>
    <s v="12"/>
    <s v="12 1978"/>
    <x v="404"/>
    <x v="1"/>
  </r>
  <r>
    <s v="09220404645"/>
    <s v="Gachewicz"/>
    <s v="Pola"/>
    <n v="1"/>
    <s v="a"/>
    <n v="0"/>
    <s v="046"/>
    <n v="20"/>
    <s v="09"/>
    <n v="2"/>
    <s v="2 2009"/>
    <x v="405"/>
    <x v="1"/>
  </r>
  <r>
    <s v="09221304623"/>
    <s v="Gadomska"/>
    <s v="Pola"/>
    <n v="1"/>
    <s v="a"/>
    <n v="0"/>
    <s v="046"/>
    <n v="20"/>
    <s v="09"/>
    <n v="2"/>
    <s v="2 2009"/>
    <x v="406"/>
    <x v="1"/>
  </r>
  <r>
    <s v="08311606225"/>
    <s v="Galla"/>
    <s v="Paulina"/>
    <n v="1"/>
    <s v="a"/>
    <n v="0"/>
    <s v="062"/>
    <n v="20"/>
    <s v="08"/>
    <n v="11"/>
    <s v="11 2008"/>
    <x v="407"/>
    <x v="1"/>
  </r>
  <r>
    <s v="09303009855"/>
    <s v="Gdaniec"/>
    <s v="Pawel"/>
    <n v="0"/>
    <s v="l"/>
    <n v="0"/>
    <s v="098"/>
    <n v="20"/>
    <s v="09"/>
    <n v="10"/>
    <s v="10 2009"/>
    <x v="408"/>
    <x v="1"/>
  </r>
  <r>
    <s v="85052605175"/>
    <s v="Geszczynski"/>
    <s v="Patryk"/>
    <n v="0"/>
    <s v="k"/>
    <n v="0"/>
    <s v="051"/>
    <n v="19"/>
    <s v="85"/>
    <s v="05"/>
    <s v="05 1985"/>
    <x v="409"/>
    <x v="1"/>
  </r>
  <r>
    <s v="08252202698"/>
    <s v="Gibas"/>
    <s v="Patryk"/>
    <n v="0"/>
    <s v="k"/>
    <n v="0"/>
    <s v="026"/>
    <n v="20"/>
    <s v="08"/>
    <n v="5"/>
    <s v="5 2008"/>
    <x v="410"/>
    <x v="1"/>
  </r>
  <r>
    <s v="09323004791"/>
    <s v="Giemza"/>
    <s v="Patryk"/>
    <n v="0"/>
    <s v="k"/>
    <n v="0"/>
    <s v="047"/>
    <n v="20"/>
    <s v="09"/>
    <n v="12"/>
    <s v="12 2009"/>
    <x v="411"/>
    <x v="1"/>
  </r>
  <r>
    <s v="08311907241"/>
    <s v="Glasmann"/>
    <s v="Paula"/>
    <n v="1"/>
    <s v="a"/>
    <n v="0"/>
    <s v="072"/>
    <n v="20"/>
    <s v="08"/>
    <n v="11"/>
    <s v="11 2008"/>
    <x v="412"/>
    <x v="1"/>
  </r>
  <r>
    <s v="08261403695"/>
    <s v="Glac"/>
    <s v="Patryk"/>
    <n v="0"/>
    <s v="k"/>
    <n v="0"/>
    <s v="036"/>
    <n v="20"/>
    <s v="08"/>
    <n v="6"/>
    <s v="6 2008"/>
    <x v="413"/>
    <x v="1"/>
  </r>
  <r>
    <s v="63102092944"/>
    <s v="Glowinska"/>
    <s v="Patrycja"/>
    <n v="1"/>
    <s v="a"/>
    <n v="0"/>
    <s v="929"/>
    <n v="19"/>
    <s v="63"/>
    <s v="10"/>
    <s v="10 1963"/>
    <x v="414"/>
    <x v="1"/>
  </r>
  <r>
    <s v="09292509833"/>
    <s v="Gorazdowski"/>
    <s v="Patryk"/>
    <n v="0"/>
    <s v="k"/>
    <n v="0"/>
    <s v="098"/>
    <n v="20"/>
    <s v="09"/>
    <n v="9"/>
    <s v="9 2009"/>
    <x v="415"/>
    <x v="1"/>
  </r>
  <r>
    <s v="09211700855"/>
    <s v="Gorlikowski"/>
    <s v="Patrick"/>
    <n v="0"/>
    <s v="k"/>
    <n v="0"/>
    <s v="008"/>
    <n v="20"/>
    <s v="09"/>
    <n v="1"/>
    <s v="1 2009"/>
    <x v="416"/>
    <x v="1"/>
  </r>
  <r>
    <s v="09302801182"/>
    <s v="Gosiewska"/>
    <s v="Paulina"/>
    <n v="1"/>
    <s v="a"/>
    <n v="0"/>
    <s v="011"/>
    <n v="20"/>
    <s v="09"/>
    <n v="10"/>
    <s v="10 2009"/>
    <x v="417"/>
    <x v="1"/>
  </r>
  <r>
    <s v="08320100899"/>
    <s v="Goszczynski"/>
    <s v="Patryk"/>
    <n v="0"/>
    <s v="k"/>
    <n v="0"/>
    <s v="008"/>
    <n v="20"/>
    <s v="08"/>
    <n v="12"/>
    <s v="12 2008"/>
    <x v="418"/>
    <x v="1"/>
  </r>
  <r>
    <s v="09211402009"/>
    <s v="Kwidzinska"/>
    <s v="Paulina"/>
    <n v="1"/>
    <s v="a"/>
    <n v="0"/>
    <s v="020"/>
    <n v="20"/>
    <s v="09"/>
    <n v="1"/>
    <s v="1 2009"/>
    <x v="419"/>
    <x v="1"/>
  </r>
  <r>
    <s v="09312505810"/>
    <s v="Polubinski"/>
    <s v="Piotr"/>
    <n v="0"/>
    <s v="r"/>
    <n v="0"/>
    <s v="058"/>
    <n v="20"/>
    <s v="09"/>
    <n v="11"/>
    <s v="11 2009"/>
    <x v="420"/>
    <x v="1"/>
  </r>
  <r>
    <s v="09323103810"/>
    <s v="Domzala"/>
    <s v="Ryszard"/>
    <n v="0"/>
    <s v="d"/>
    <n v="0"/>
    <s v="038"/>
    <n v="20"/>
    <s v="09"/>
    <n v="12"/>
    <s v="12 2009"/>
    <x v="421"/>
    <x v="1"/>
  </r>
  <r>
    <s v="09311908720"/>
    <s v="Forjasz"/>
    <s v="Roxana"/>
    <n v="1"/>
    <s v="a"/>
    <n v="0"/>
    <s v="087"/>
    <n v="20"/>
    <s v="09"/>
    <n v="11"/>
    <s v="11 2009"/>
    <x v="422"/>
    <x v="1"/>
  </r>
  <r>
    <s v="85111779283"/>
    <s v="Frankowska"/>
    <s v="Roksana"/>
    <n v="1"/>
    <s v="a"/>
    <n v="0"/>
    <s v="792"/>
    <n v="19"/>
    <s v="85"/>
    <s v="11"/>
    <s v="11 1985"/>
    <x v="423"/>
    <x v="1"/>
  </r>
  <r>
    <s v="90053120136"/>
    <s v="Burza"/>
    <s v="Stanislaw"/>
    <n v="0"/>
    <s v="w"/>
    <n v="0"/>
    <s v="201"/>
    <n v="19"/>
    <s v="90"/>
    <s v="05"/>
    <s v="05 1990"/>
    <x v="424"/>
    <x v="1"/>
  </r>
  <r>
    <s v="08310501576"/>
    <s v="Cicherski"/>
    <s v="Szymon"/>
    <n v="0"/>
    <s v="n"/>
    <n v="0"/>
    <s v="015"/>
    <n v="20"/>
    <s v="08"/>
    <n v="11"/>
    <s v="11 2008"/>
    <x v="425"/>
    <x v="1"/>
  </r>
  <r>
    <s v="09310408399"/>
    <s v="Cieslik"/>
    <s v="Szymon"/>
    <n v="0"/>
    <s v="n"/>
    <n v="0"/>
    <s v="083"/>
    <n v="20"/>
    <s v="09"/>
    <n v="11"/>
    <s v="11 2009"/>
    <x v="426"/>
    <x v="1"/>
  </r>
  <r>
    <s v="89082608599"/>
    <s v="Cieslik"/>
    <s v="Stanislaw"/>
    <n v="0"/>
    <s v="w"/>
    <n v="0"/>
    <s v="085"/>
    <n v="19"/>
    <s v="89"/>
    <s v="08"/>
    <s v="08 1989"/>
    <x v="426"/>
    <x v="2"/>
  </r>
  <r>
    <s v="09321008971"/>
    <s v="Czapiewski"/>
    <s v="Szymon"/>
    <n v="0"/>
    <s v="n"/>
    <n v="0"/>
    <s v="089"/>
    <n v="20"/>
    <s v="09"/>
    <n v="12"/>
    <s v="12 2009"/>
    <x v="427"/>
    <x v="1"/>
  </r>
  <r>
    <s v="08321903095"/>
    <s v="Dabrowski"/>
    <s v="Szczepan"/>
    <n v="0"/>
    <s v="n"/>
    <n v="0"/>
    <s v="030"/>
    <n v="20"/>
    <s v="08"/>
    <n v="12"/>
    <s v="12 2008"/>
    <x v="428"/>
    <x v="1"/>
  </r>
  <r>
    <s v="08292514056"/>
    <s v="Dabrowski"/>
    <s v="Szymon"/>
    <n v="0"/>
    <s v="n"/>
    <n v="0"/>
    <s v="140"/>
    <n v="20"/>
    <s v="08"/>
    <n v="9"/>
    <s v="9 2008"/>
    <x v="429"/>
    <x v="1"/>
  </r>
  <r>
    <s v="08262311957"/>
    <s v="Dabrowa"/>
    <s v="Szymon"/>
    <n v="0"/>
    <s v="n"/>
    <n v="0"/>
    <s v="119"/>
    <n v="20"/>
    <s v="08"/>
    <n v="6"/>
    <s v="6 2008"/>
    <x v="430"/>
    <x v="1"/>
  </r>
  <r>
    <s v="89021697637"/>
    <s v="Dabrowski"/>
    <s v="Stanislaw"/>
    <n v="0"/>
    <s v="w"/>
    <n v="0"/>
    <s v="976"/>
    <n v="19"/>
    <s v="89"/>
    <s v="02"/>
    <s v="02 1989"/>
    <x v="430"/>
    <x v="2"/>
  </r>
  <r>
    <s v="09300205292"/>
    <s v="Degowski"/>
    <s v="Stanislaw"/>
    <n v="0"/>
    <s v="w"/>
    <n v="0"/>
    <s v="052"/>
    <n v="20"/>
    <s v="09"/>
    <n v="10"/>
    <s v="10 2009"/>
    <x v="431"/>
    <x v="1"/>
  </r>
  <r>
    <s v="08321606950"/>
    <s v="Depczynski"/>
    <s v="Stanislaw"/>
    <n v="0"/>
    <s v="w"/>
    <n v="0"/>
    <s v="069"/>
    <n v="20"/>
    <s v="08"/>
    <n v="12"/>
    <s v="12 2008"/>
    <x v="432"/>
    <x v="1"/>
  </r>
  <r>
    <s v="88103032931"/>
    <s v="Derek"/>
    <s v="Stanislaw"/>
    <n v="0"/>
    <s v="w"/>
    <n v="0"/>
    <s v="329"/>
    <n v="19"/>
    <s v="88"/>
    <s v="10"/>
    <s v="10 1988"/>
    <x v="433"/>
    <x v="1"/>
  </r>
  <r>
    <s v="09320401737"/>
    <s v="Dolny"/>
    <s v="Sebastian"/>
    <n v="0"/>
    <s v="n"/>
    <n v="0"/>
    <s v="017"/>
    <n v="20"/>
    <s v="09"/>
    <n v="12"/>
    <s v="12 2009"/>
    <x v="434"/>
    <x v="1"/>
  </r>
  <r>
    <s v="08323009317"/>
    <s v="Domanski"/>
    <s v="Sebastian"/>
    <n v="0"/>
    <s v="n"/>
    <n v="0"/>
    <s v="093"/>
    <n v="20"/>
    <s v="08"/>
    <n v="12"/>
    <s v="12 2008"/>
    <x v="435"/>
    <x v="1"/>
  </r>
  <r>
    <s v="09311303679"/>
    <s v="Dombrowski"/>
    <s v="Sambor"/>
    <n v="0"/>
    <s v="r"/>
    <n v="0"/>
    <s v="036"/>
    <n v="20"/>
    <s v="09"/>
    <n v="11"/>
    <s v="11 2009"/>
    <x v="436"/>
    <x v="1"/>
  </r>
  <r>
    <s v="66111176164"/>
    <s v="Filarska"/>
    <s v="Sandra"/>
    <n v="1"/>
    <s v="a"/>
    <n v="0"/>
    <s v="761"/>
    <n v="19"/>
    <s v="66"/>
    <s v="11"/>
    <s v="11 1966"/>
    <x v="437"/>
    <x v="1"/>
  </r>
  <r>
    <s v="08321109460"/>
    <s v="Florek"/>
    <s v="Sandra"/>
    <n v="1"/>
    <s v="a"/>
    <n v="0"/>
    <s v="094"/>
    <n v="20"/>
    <s v="08"/>
    <n v="12"/>
    <s v="12 2008"/>
    <x v="438"/>
    <x v="1"/>
  </r>
  <r>
    <s v="09312201877"/>
    <s v="Bilmon"/>
    <s v="Tymoteusz"/>
    <n v="0"/>
    <s v="z"/>
    <n v="0"/>
    <s v="018"/>
    <n v="20"/>
    <s v="09"/>
    <n v="11"/>
    <s v="11 2009"/>
    <x v="439"/>
    <x v="1"/>
  </r>
  <r>
    <s v="09293002410"/>
    <s v="Bobel"/>
    <s v="Tymon"/>
    <n v="0"/>
    <s v="n"/>
    <n v="0"/>
    <s v="024"/>
    <n v="20"/>
    <s v="09"/>
    <n v="9"/>
    <s v="9 2009"/>
    <x v="440"/>
    <x v="1"/>
  </r>
  <r>
    <s v="09300804514"/>
    <s v="Brzoskowski"/>
    <s v="Tomasz"/>
    <n v="0"/>
    <s v="z"/>
    <n v="0"/>
    <s v="045"/>
    <n v="20"/>
    <s v="09"/>
    <n v="10"/>
    <s v="10 2009"/>
    <x v="441"/>
    <x v="1"/>
  </r>
  <r>
    <s v="09312605138"/>
    <s v="Budny"/>
    <s v="Tomasz"/>
    <n v="0"/>
    <s v="z"/>
    <n v="0"/>
    <s v="051"/>
    <n v="20"/>
    <s v="09"/>
    <n v="11"/>
    <s v="11 2009"/>
    <x v="442"/>
    <x v="1"/>
  </r>
  <r>
    <s v="76121186303"/>
    <s v="Engel"/>
    <s v="Urszula"/>
    <n v="1"/>
    <s v="a"/>
    <n v="0"/>
    <s v="863"/>
    <n v="19"/>
    <s v="76"/>
    <s v="12"/>
    <s v="12 1976"/>
    <x v="443"/>
    <x v="1"/>
  </r>
  <r>
    <s v="08321706346"/>
    <s v="Erbel"/>
    <s v="Urszula"/>
    <n v="1"/>
    <s v="a"/>
    <n v="0"/>
    <s v="063"/>
    <n v="20"/>
    <s v="08"/>
    <n v="12"/>
    <s v="12 2008"/>
    <x v="444"/>
    <x v="1"/>
  </r>
  <r>
    <s v="09322103743"/>
    <s v="Dunislawska"/>
    <s v="Victoria"/>
    <n v="1"/>
    <s v="a"/>
    <n v="0"/>
    <s v="037"/>
    <n v="20"/>
    <s v="09"/>
    <n v="12"/>
    <s v="12 2009"/>
    <x v="445"/>
    <x v="1"/>
  </r>
  <r>
    <s v="09221302980"/>
    <s v="Edel"/>
    <s v="Vanessa"/>
    <n v="1"/>
    <s v="a"/>
    <n v="0"/>
    <s v="029"/>
    <n v="20"/>
    <s v="09"/>
    <n v="2"/>
    <s v="2 2009"/>
    <x v="446"/>
    <x v="1"/>
  </r>
  <r>
    <s v="09311005632"/>
    <s v="Afeltowicz"/>
    <s v="Wojciech"/>
    <n v="0"/>
    <s v="h"/>
    <n v="0"/>
    <s v="056"/>
    <n v="20"/>
    <s v="09"/>
    <n v="11"/>
    <s v="11 2009"/>
    <x v="447"/>
    <x v="1"/>
  </r>
  <r>
    <s v="08312007919"/>
    <s v="Aniol"/>
    <s v="Wojciech"/>
    <n v="0"/>
    <s v="h"/>
    <n v="0"/>
    <s v="079"/>
    <n v="20"/>
    <s v="08"/>
    <n v="11"/>
    <s v="11 2008"/>
    <x v="448"/>
    <x v="1"/>
  </r>
  <r>
    <s v="08270412255"/>
    <s v="Arendt"/>
    <s v="Wojciech"/>
    <n v="0"/>
    <s v="h"/>
    <n v="0"/>
    <s v="122"/>
    <n v="20"/>
    <s v="08"/>
    <n v="7"/>
    <s v="7 2008"/>
    <x v="449"/>
    <x v="1"/>
  </r>
  <r>
    <s v="09301402414"/>
    <s v="Baranowski"/>
    <s v="Witold"/>
    <n v="0"/>
    <s v="d"/>
    <n v="0"/>
    <s v="024"/>
    <n v="20"/>
    <s v="09"/>
    <n v="10"/>
    <s v="10 2009"/>
    <x v="450"/>
    <x v="1"/>
  </r>
  <r>
    <s v="57073163051"/>
    <s v="Berezniewicz"/>
    <s v="Wiktor"/>
    <n v="0"/>
    <s v="r"/>
    <n v="0"/>
    <s v="630"/>
    <n v="19"/>
    <s v="57"/>
    <s v="07"/>
    <s v="07 1957"/>
    <x v="451"/>
    <x v="1"/>
  </r>
  <r>
    <s v="09311000965"/>
    <s v="Chmielewska"/>
    <s v="Wiktoria"/>
    <n v="1"/>
    <s v="a"/>
    <n v="0"/>
    <s v="009"/>
    <n v="20"/>
    <s v="09"/>
    <n v="11"/>
    <s v="11 2009"/>
    <x v="452"/>
    <x v="1"/>
  </r>
  <r>
    <s v="86080941169"/>
    <s v="Ciesielska"/>
    <s v="Wiktoria"/>
    <n v="1"/>
    <s v="a"/>
    <n v="0"/>
    <s v="411"/>
    <n v="19"/>
    <s v="86"/>
    <s v="08"/>
    <s v="08 1986"/>
    <x v="453"/>
    <x v="1"/>
  </r>
  <r>
    <s v="08322001464"/>
    <s v="Ciupa"/>
    <s v="Wiktoria"/>
    <n v="1"/>
    <s v="a"/>
    <n v="0"/>
    <s v="014"/>
    <n v="20"/>
    <s v="08"/>
    <n v="12"/>
    <s v="12 2008"/>
    <x v="454"/>
    <x v="1"/>
  </r>
  <r>
    <s v="09311505163"/>
    <s v="Czartoryjska"/>
    <s v="Wiktoria"/>
    <n v="1"/>
    <s v="a"/>
    <n v="0"/>
    <s v="051"/>
    <n v="20"/>
    <s v="09"/>
    <n v="11"/>
    <s v="11 2009"/>
    <x v="455"/>
    <x v="1"/>
  </r>
  <r>
    <s v="08322806465"/>
    <s v="Czechowska"/>
    <s v="Wiktoria"/>
    <n v="1"/>
    <s v="a"/>
    <n v="0"/>
    <s v="064"/>
    <n v="20"/>
    <s v="08"/>
    <n v="12"/>
    <s v="12 2008"/>
    <x v="456"/>
    <x v="1"/>
  </r>
  <r>
    <s v="09210705127"/>
    <s v="Czerlonek"/>
    <s v="Weronika"/>
    <n v="1"/>
    <s v="a"/>
    <n v="0"/>
    <s v="051"/>
    <n v="20"/>
    <s v="09"/>
    <n v="1"/>
    <s v="1 2009"/>
    <x v="457"/>
    <x v="1"/>
  </r>
  <r>
    <s v="09220307788"/>
    <s v="Czechowska"/>
    <s v="Wanda"/>
    <n v="1"/>
    <s v="a"/>
    <n v="0"/>
    <s v="077"/>
    <n v="20"/>
    <s v="09"/>
    <n v="2"/>
    <s v="2 2009"/>
    <x v="458"/>
    <x v="1"/>
  </r>
  <r>
    <s v="09221202204"/>
    <s v="Dawidowska"/>
    <s v="Weronika"/>
    <n v="1"/>
    <s v="a"/>
    <n v="0"/>
    <s v="022"/>
    <n v="20"/>
    <s v="09"/>
    <n v="2"/>
    <s v="2 2009"/>
    <x v="459"/>
    <x v="1"/>
  </r>
  <r>
    <s v="09311103484"/>
    <s v="Derosas"/>
    <s v="Weronika"/>
    <n v="1"/>
    <s v="a"/>
    <n v="0"/>
    <s v="034"/>
    <n v="20"/>
    <s v="09"/>
    <n v="11"/>
    <s v="11 2009"/>
    <x v="460"/>
    <x v="1"/>
  </r>
  <r>
    <s v="09221200547"/>
    <s v="Drapinska"/>
    <s v="Weronika"/>
    <n v="1"/>
    <s v="a"/>
    <n v="0"/>
    <s v="005"/>
    <n v="20"/>
    <s v="09"/>
    <n v="2"/>
    <s v="2 2009"/>
    <x v="461"/>
    <x v="1"/>
  </r>
  <r>
    <s v="74120284541"/>
    <s v="Adamiak"/>
    <s v="Zofia"/>
    <n v="1"/>
    <s v="a"/>
    <n v="0"/>
    <s v="845"/>
    <n v="19"/>
    <s v="74"/>
    <s v="12"/>
    <s v="12 1974"/>
    <x v="462"/>
    <x v="1"/>
  </r>
  <r>
    <s v="89120952161"/>
    <s v="Adamczyk"/>
    <s v="Zuzanna"/>
    <n v="1"/>
    <s v="a"/>
    <n v="0"/>
    <s v="521"/>
    <n v="19"/>
    <s v="89"/>
    <s v="12"/>
    <s v="12 1989"/>
    <x v="462"/>
    <x v="2"/>
  </r>
  <r>
    <s v="08281807682"/>
    <s v="Araucz"/>
    <s v="Zuzanna"/>
    <n v="1"/>
    <s v="a"/>
    <n v="0"/>
    <s v="076"/>
    <n v="20"/>
    <s v="08"/>
    <n v="8"/>
    <s v="8 2008"/>
    <x v="463"/>
    <x v="1"/>
  </r>
  <r>
    <s v="09321905469"/>
    <s v="Bajurska"/>
    <s v="Zuzanna"/>
    <n v="1"/>
    <s v="a"/>
    <n v="0"/>
    <s v="054"/>
    <n v="20"/>
    <s v="09"/>
    <n v="12"/>
    <s v="12 2009"/>
    <x v="464"/>
    <x v="1"/>
  </r>
  <r>
    <s v="08301702005"/>
    <s v="Baranowska"/>
    <s v="Zuzanna"/>
    <n v="1"/>
    <s v="a"/>
    <n v="0"/>
    <s v="020"/>
    <n v="20"/>
    <s v="08"/>
    <n v="10"/>
    <s v="10 2008"/>
    <x v="465"/>
    <x v="1"/>
  </r>
  <r>
    <s v="08311506181"/>
    <s v="Bialek"/>
    <s v="Zuzanna"/>
    <n v="1"/>
    <s v="a"/>
    <n v="0"/>
    <s v="061"/>
    <n v="20"/>
    <s v="08"/>
    <n v="11"/>
    <s v="11 2008"/>
    <x v="466"/>
    <x v="1"/>
  </r>
  <r>
    <s v="08320301627"/>
    <s v="Bigos"/>
    <s v="Zosia"/>
    <n v="1"/>
    <s v="a"/>
    <n v="0"/>
    <s v="016"/>
    <n v="20"/>
    <s v="08"/>
    <n v="12"/>
    <s v="12 2008"/>
    <x v="467"/>
    <x v="1"/>
  </r>
  <r>
    <s v="09303005042"/>
    <s v="Bikonis"/>
    <s v="Zofia"/>
    <n v="1"/>
    <s v="a"/>
    <n v="0"/>
    <s v="050"/>
    <n v="20"/>
    <s v="09"/>
    <n v="10"/>
    <s v="10 2009"/>
    <x v="468"/>
    <x v="1"/>
  </r>
  <r>
    <s v="89040205480"/>
    <s v="Broszkow"/>
    <s v="Zofia"/>
    <n v="1"/>
    <s v="a"/>
    <n v="0"/>
    <s v="054"/>
    <n v="19"/>
    <s v="89"/>
    <s v="04"/>
    <s v="04 1989"/>
    <x v="469"/>
    <x v="1"/>
  </r>
  <r>
    <s v="66100651663"/>
    <s v="Broukin"/>
    <s v="Zofia"/>
    <n v="1"/>
    <s v="a"/>
    <n v="0"/>
    <s v="516"/>
    <n v="19"/>
    <s v="66"/>
    <s v="10"/>
    <s v="10 1966"/>
    <x v="470"/>
    <x v="1"/>
  </r>
  <r>
    <s v="09221205481"/>
    <s v="Burghard"/>
    <s v="Zofia"/>
    <n v="1"/>
    <s v="a"/>
    <n v="0"/>
    <s v="054"/>
    <n v="20"/>
    <s v="09"/>
    <n v="2"/>
    <s v="2 2009"/>
    <x v="471"/>
    <x v="1"/>
  </r>
  <r>
    <s v="09221309963"/>
    <s v="Krzywiec"/>
    <s v="Zuzanna"/>
    <n v="1"/>
    <s v="a"/>
    <n v="0"/>
    <s v="099"/>
    <n v="20"/>
    <s v="09"/>
    <n v="2"/>
    <s v="2 2009"/>
    <x v="47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BE0F9-9B61-405D-857B-88E8D0FAC1CE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8" firstHeaderRow="1" firstDataRow="1" firstDataCol="1" rowPageCount="1" colPageCount="1"/>
  <pivotFields count="7">
    <pivotField showAll="0"/>
    <pivotField axis="axisRow" showAll="0">
      <items count="463">
        <item x="402"/>
        <item x="458"/>
        <item x="388"/>
        <item x="237"/>
        <item x="67"/>
        <item x="29"/>
        <item x="17"/>
        <item x="285"/>
        <item x="301"/>
        <item x="51"/>
        <item x="193"/>
        <item x="69"/>
        <item x="440"/>
        <item x="343"/>
        <item x="344"/>
        <item x="64"/>
        <item x="408"/>
        <item x="73"/>
        <item x="214"/>
        <item x="261"/>
        <item x="184"/>
        <item x="52"/>
        <item x="168"/>
        <item x="213"/>
        <item x="443"/>
        <item x="366"/>
        <item x="446"/>
        <item x="189"/>
        <item x="409"/>
        <item x="209"/>
        <item x="263"/>
        <item x="268"/>
        <item x="158"/>
        <item x="459"/>
        <item x="95"/>
        <item x="235"/>
        <item x="229"/>
        <item x="7"/>
        <item x="57"/>
        <item x="274"/>
        <item x="422"/>
        <item x="227"/>
        <item x="445"/>
        <item x="84"/>
        <item x="68"/>
        <item x="286"/>
        <item x="259"/>
        <item x="246"/>
        <item x="88"/>
        <item x="106"/>
        <item x="15"/>
        <item x="43"/>
        <item x="156"/>
        <item x="186"/>
        <item x="81"/>
        <item x="430"/>
        <item x="239"/>
        <item x="280"/>
        <item x="89"/>
        <item x="243"/>
        <item x="327"/>
        <item x="155"/>
        <item x="264"/>
        <item x="303"/>
        <item x="199"/>
        <item x="391"/>
        <item x="384"/>
        <item x="162"/>
        <item x="396"/>
        <item x="82"/>
        <item x="413"/>
        <item x="269"/>
        <item x="367"/>
        <item x="41"/>
        <item x="77"/>
        <item x="254"/>
        <item x="42"/>
        <item x="418"/>
        <item x="24"/>
        <item x="401"/>
        <item x="151"/>
        <item x="163"/>
        <item x="65"/>
        <item x="218"/>
        <item x="417"/>
        <item x="5"/>
        <item x="326"/>
        <item x="10"/>
        <item x="66"/>
        <item x="357"/>
        <item x="176"/>
        <item x="262"/>
        <item x="131"/>
        <item x="119"/>
        <item x="207"/>
        <item x="72"/>
        <item x="46"/>
        <item x="200"/>
        <item x="292"/>
        <item x="70"/>
        <item x="39"/>
        <item x="20"/>
        <item x="429"/>
        <item x="332"/>
        <item x="23"/>
        <item x="341"/>
        <item x="233"/>
        <item x="323"/>
        <item x="412"/>
        <item x="330"/>
        <item x="333"/>
        <item x="288"/>
        <item x="453"/>
        <item x="16"/>
        <item x="1"/>
        <item x="442"/>
        <item x="87"/>
        <item x="48"/>
        <item x="144"/>
        <item x="238"/>
        <item x="359"/>
        <item x="19"/>
        <item x="6"/>
        <item x="25"/>
        <item x="171"/>
        <item x="294"/>
        <item x="166"/>
        <item x="242"/>
        <item x="179"/>
        <item x="97"/>
        <item x="96"/>
        <item x="308"/>
        <item x="53"/>
        <item x="113"/>
        <item x="115"/>
        <item x="419"/>
        <item x="377"/>
        <item x="265"/>
        <item x="433"/>
        <item x="334"/>
        <item x="108"/>
        <item x="21"/>
        <item x="161"/>
        <item x="37"/>
        <item x="313"/>
        <item x="255"/>
        <item x="133"/>
        <item x="127"/>
        <item x="295"/>
        <item x="252"/>
        <item x="315"/>
        <item x="99"/>
        <item x="299"/>
        <item x="221"/>
        <item x="279"/>
        <item x="281"/>
        <item x="126"/>
        <item x="220"/>
        <item x="444"/>
        <item x="416"/>
        <item x="28"/>
        <item x="425"/>
        <item x="98"/>
        <item x="150"/>
        <item x="109"/>
        <item x="143"/>
        <item x="420"/>
        <item x="136"/>
        <item x="282"/>
        <item x="56"/>
        <item x="78"/>
        <item x="27"/>
        <item x="449"/>
        <item x="35"/>
        <item x="441"/>
        <item x="26"/>
        <item x="355"/>
        <item x="234"/>
        <item x="90"/>
        <item x="320"/>
        <item x="356"/>
        <item x="346"/>
        <item x="329"/>
        <item x="132"/>
        <item x="222"/>
        <item x="129"/>
        <item x="216"/>
        <item x="104"/>
        <item x="145"/>
        <item x="232"/>
        <item x="124"/>
        <item x="293"/>
        <item x="4"/>
        <item x="164"/>
        <item x="30"/>
        <item x="198"/>
        <item x="424"/>
        <item x="392"/>
        <item x="3"/>
        <item x="452"/>
        <item x="169"/>
        <item x="83"/>
        <item x="432"/>
        <item x="120"/>
        <item x="360"/>
        <item x="319"/>
        <item x="423"/>
        <item x="196"/>
        <item x="13"/>
        <item x="385"/>
        <item x="2"/>
        <item x="204"/>
        <item x="130"/>
        <item x="297"/>
        <item x="11"/>
        <item x="40"/>
        <item x="205"/>
        <item x="153"/>
        <item x="170"/>
        <item x="337"/>
        <item x="306"/>
        <item x="202"/>
        <item x="455"/>
        <item x="256"/>
        <item x="12"/>
        <item x="394"/>
        <item x="365"/>
        <item x="373"/>
        <item x="225"/>
        <item x="195"/>
        <item x="142"/>
        <item x="59"/>
        <item x="22"/>
        <item x="383"/>
        <item x="105"/>
        <item x="215"/>
        <item x="100"/>
        <item x="316"/>
        <item x="245"/>
        <item x="287"/>
        <item x="208"/>
        <item x="32"/>
        <item x="400"/>
        <item x="92"/>
        <item x="160"/>
        <item x="85"/>
        <item x="159"/>
        <item x="0"/>
        <item x="86"/>
        <item x="165"/>
        <item x="210"/>
        <item x="454"/>
        <item x="431"/>
        <item x="278"/>
        <item x="273"/>
        <item x="154"/>
        <item x="414"/>
        <item x="240"/>
        <item x="451"/>
        <item x="181"/>
        <item x="190"/>
        <item x="191"/>
        <item x="322"/>
        <item x="91"/>
        <item x="317"/>
        <item x="62"/>
        <item x="434"/>
        <item x="50"/>
        <item x="116"/>
        <item x="318"/>
        <item x="36"/>
        <item x="217"/>
        <item x="58"/>
        <item x="266"/>
        <item x="272"/>
        <item x="148"/>
        <item x="283"/>
        <item x="188"/>
        <item x="296"/>
        <item x="152"/>
        <item x="140"/>
        <item x="180"/>
        <item x="461"/>
        <item x="321"/>
        <item x="33"/>
        <item x="248"/>
        <item x="141"/>
        <item x="257"/>
        <item x="390"/>
        <item x="340"/>
        <item x="79"/>
        <item x="439"/>
        <item x="307"/>
        <item x="47"/>
        <item x="172"/>
        <item x="277"/>
        <item x="63"/>
        <item x="437"/>
        <item x="114"/>
        <item x="182"/>
        <item x="203"/>
        <item x="60"/>
        <item x="276"/>
        <item x="197"/>
        <item x="267"/>
        <item x="370"/>
        <item x="80"/>
        <item x="328"/>
        <item x="173"/>
        <item x="421"/>
        <item x="361"/>
        <item x="428"/>
        <item x="175"/>
        <item x="112"/>
        <item x="438"/>
        <item x="135"/>
        <item x="448"/>
        <item x="212"/>
        <item x="211"/>
        <item x="399"/>
        <item x="415"/>
        <item x="375"/>
        <item x="379"/>
        <item x="369"/>
        <item x="177"/>
        <item x="138"/>
        <item x="325"/>
        <item x="44"/>
        <item x="284"/>
        <item x="345"/>
        <item x="31"/>
        <item x="111"/>
        <item x="460"/>
        <item x="324"/>
        <item x="271"/>
        <item x="230"/>
        <item x="371"/>
        <item x="347"/>
        <item x="353"/>
        <item x="342"/>
        <item x="364"/>
        <item x="358"/>
        <item x="349"/>
        <item x="236"/>
        <item x="382"/>
        <item x="121"/>
        <item x="101"/>
        <item x="338"/>
        <item x="368"/>
        <item x="290"/>
        <item x="219"/>
        <item x="354"/>
        <item x="149"/>
        <item x="139"/>
        <item x="187"/>
        <item x="348"/>
        <item x="94"/>
        <item x="362"/>
        <item x="185"/>
        <item x="372"/>
        <item x="407"/>
        <item x="146"/>
        <item x="304"/>
        <item x="147"/>
        <item x="350"/>
        <item x="386"/>
        <item x="314"/>
        <item x="167"/>
        <item x="380"/>
        <item x="253"/>
        <item x="398"/>
        <item x="436"/>
        <item x="117"/>
        <item x="404"/>
        <item x="381"/>
        <item x="298"/>
        <item x="125"/>
        <item x="331"/>
        <item x="192"/>
        <item x="226"/>
        <item x="157"/>
        <item x="405"/>
        <item x="351"/>
        <item x="411"/>
        <item x="102"/>
        <item x="376"/>
        <item x="228"/>
        <item x="107"/>
        <item x="224"/>
        <item x="450"/>
        <item x="103"/>
        <item x="231"/>
        <item x="249"/>
        <item x="45"/>
        <item x="241"/>
        <item x="457"/>
        <item x="201"/>
        <item x="123"/>
        <item x="134"/>
        <item x="247"/>
        <item x="427"/>
        <item x="403"/>
        <item x="8"/>
        <item x="93"/>
        <item x="291"/>
        <item x="194"/>
        <item x="426"/>
        <item x="311"/>
        <item x="178"/>
        <item x="122"/>
        <item x="71"/>
        <item x="74"/>
        <item x="312"/>
        <item x="406"/>
        <item x="336"/>
        <item x="335"/>
        <item x="54"/>
        <item x="49"/>
        <item x="300"/>
        <item x="310"/>
        <item x="18"/>
        <item x="244"/>
        <item x="251"/>
        <item x="363"/>
        <item x="435"/>
        <item x="110"/>
        <item x="447"/>
        <item x="76"/>
        <item x="75"/>
        <item x="38"/>
        <item x="55"/>
        <item x="352"/>
        <item x="410"/>
        <item x="9"/>
        <item x="61"/>
        <item x="258"/>
        <item x="14"/>
        <item x="289"/>
        <item x="275"/>
        <item x="456"/>
        <item x="309"/>
        <item x="223"/>
        <item x="389"/>
        <item x="302"/>
        <item x="260"/>
        <item x="137"/>
        <item x="174"/>
        <item x="206"/>
        <item x="118"/>
        <item x="34"/>
        <item x="387"/>
        <item x="250"/>
        <item x="395"/>
        <item x="305"/>
        <item x="397"/>
        <item x="270"/>
        <item x="374"/>
        <item x="128"/>
        <item x="183"/>
        <item x="378"/>
        <item x="339"/>
        <item x="393"/>
        <item t="default"/>
      </items>
    </pivotField>
    <pivotField axis="axisRow" showAll="0">
      <items count="169">
        <item x="107"/>
        <item x="156"/>
        <item x="104"/>
        <item x="84"/>
        <item x="157"/>
        <item x="27"/>
        <item x="41"/>
        <item x="148"/>
        <item x="11"/>
        <item x="79"/>
        <item x="49"/>
        <item x="30"/>
        <item x="8"/>
        <item x="15"/>
        <item x="158"/>
        <item x="166"/>
        <item x="50"/>
        <item x="136"/>
        <item x="46"/>
        <item x="152"/>
        <item x="81"/>
        <item x="82"/>
        <item x="33"/>
        <item x="122"/>
        <item x="159"/>
        <item x="134"/>
        <item x="143"/>
        <item x="48"/>
        <item x="94"/>
        <item x="63"/>
        <item x="7"/>
        <item x="133"/>
        <item x="142"/>
        <item x="124"/>
        <item x="118"/>
        <item x="73"/>
        <item x="154"/>
        <item x="76"/>
        <item x="147"/>
        <item x="161"/>
        <item x="72"/>
        <item x="88"/>
        <item x="111"/>
        <item x="64"/>
        <item x="89"/>
        <item x="117"/>
        <item x="132"/>
        <item x="102"/>
        <item x="92"/>
        <item x="144"/>
        <item x="71"/>
        <item x="93"/>
        <item x="153"/>
        <item x="25"/>
        <item x="160"/>
        <item x="151"/>
        <item x="149"/>
        <item x="6"/>
        <item x="130"/>
        <item x="80"/>
        <item x="40"/>
        <item x="32"/>
        <item x="26"/>
        <item x="119"/>
        <item x="77"/>
        <item x="90"/>
        <item x="163"/>
        <item x="140"/>
        <item x="28"/>
        <item x="113"/>
        <item x="62"/>
        <item x="129"/>
        <item x="110"/>
        <item x="65"/>
        <item x="106"/>
        <item x="91"/>
        <item x="97"/>
        <item x="115"/>
        <item x="39"/>
        <item x="128"/>
        <item x="78"/>
        <item x="167"/>
        <item x="36"/>
        <item x="58"/>
        <item x="0"/>
        <item x="137"/>
        <item x="42"/>
        <item x="120"/>
        <item x="99"/>
        <item x="70"/>
        <item x="123"/>
        <item x="114"/>
        <item x="18"/>
        <item x="155"/>
        <item x="74"/>
        <item x="10"/>
        <item x="98"/>
        <item x="24"/>
        <item x="9"/>
        <item x="85"/>
        <item x="68"/>
        <item x="2"/>
        <item x="3"/>
        <item x="164"/>
        <item x="127"/>
        <item x="87"/>
        <item x="61"/>
        <item x="35"/>
        <item x="53"/>
        <item x="52"/>
        <item x="21"/>
        <item x="4"/>
        <item x="22"/>
        <item x="38"/>
        <item x="29"/>
        <item x="69"/>
        <item x="17"/>
        <item x="83"/>
        <item x="67"/>
        <item x="37"/>
        <item x="66"/>
        <item x="59"/>
        <item x="105"/>
        <item x="165"/>
        <item x="103"/>
        <item x="131"/>
        <item x="1"/>
        <item x="141"/>
        <item x="19"/>
        <item x="13"/>
        <item x="45"/>
        <item x="138"/>
        <item x="145"/>
        <item x="34"/>
        <item x="16"/>
        <item x="31"/>
        <item x="86"/>
        <item x="150"/>
        <item x="5"/>
        <item x="44"/>
        <item x="43"/>
        <item x="116"/>
        <item x="20"/>
        <item x="96"/>
        <item x="162"/>
        <item x="125"/>
        <item x="139"/>
        <item x="121"/>
        <item x="51"/>
        <item x="60"/>
        <item x="54"/>
        <item x="56"/>
        <item x="12"/>
        <item x="109"/>
        <item x="108"/>
        <item x="126"/>
        <item x="55"/>
        <item x="101"/>
        <item x="135"/>
        <item x="95"/>
        <item x="75"/>
        <item x="146"/>
        <item x="57"/>
        <item x="112"/>
        <item x="14"/>
        <item x="100"/>
        <item x="47"/>
        <item x="23"/>
        <item t="default"/>
      </items>
    </pivotField>
    <pivotField showAll="0"/>
    <pivotField showAll="0"/>
    <pivotField showAll="0"/>
    <pivotField axis="axisPage" multipleItemSelectionAllowed="1" showAll="0">
      <items count="231">
        <item x="39"/>
        <item h="1" x="80"/>
        <item h="1" x="100"/>
        <item h="1" x="59"/>
        <item h="1" x="35"/>
        <item h="1" x="41"/>
        <item h="1" x="44"/>
        <item h="1" x="57"/>
        <item h="1" x="33"/>
        <item h="1" x="79"/>
        <item h="1" x="56"/>
        <item h="1" x="29"/>
        <item h="1" x="0"/>
        <item h="1" x="45"/>
        <item h="1" x="46"/>
        <item h="1" x="34"/>
        <item h="1" x="6"/>
        <item h="1" x="200"/>
        <item h="1" x="40"/>
        <item h="1" x="27"/>
        <item h="1" x="28"/>
        <item h="1" x="64"/>
        <item h="1" x="37"/>
        <item h="1" x="107"/>
        <item h="1" x="5"/>
        <item h="1" x="61"/>
        <item h="1" x="89"/>
        <item h="1" x="87"/>
        <item h="1" x="18"/>
        <item h="1" x="110"/>
        <item h="1" x="104"/>
        <item h="1" x="99"/>
        <item h="1" x="21"/>
        <item h="1" x="24"/>
        <item h="1" x="9"/>
        <item h="1" x="60"/>
        <item h="1" x="69"/>
        <item h="1" x="23"/>
        <item h="1" x="83"/>
        <item h="1" x="76"/>
        <item h="1" x="8"/>
        <item h="1" x="36"/>
        <item h="1" x="10"/>
        <item h="1" x="20"/>
        <item h="1" x="112"/>
        <item h="1" x="94"/>
        <item h="1" x="71"/>
        <item h="1" x="105"/>
        <item h="1" x="55"/>
        <item h="1" x="75"/>
        <item h="1" x="114"/>
        <item h="1" x="85"/>
        <item h="1" x="86"/>
        <item h="1" x="38"/>
        <item h="1" x="53"/>
        <item h="1" x="54"/>
        <item h="1" x="4"/>
        <item h="1" x="67"/>
        <item h="1" x="50"/>
        <item h="1" x="51"/>
        <item h="1" x="63"/>
        <item h="1" x="65"/>
        <item h="1" x="70"/>
        <item h="1" x="49"/>
        <item h="1" x="98"/>
        <item h="1" x="3"/>
        <item h="1" x="11"/>
        <item h="1" x="82"/>
        <item h="1" x="17"/>
        <item h="1" x="14"/>
        <item h="1" x="15"/>
        <item h="1" x="22"/>
        <item h="1" x="84"/>
        <item h="1" x="109"/>
        <item h="1" x="52"/>
        <item h="1" x="96"/>
        <item h="1" x="106"/>
        <item h="1" x="72"/>
        <item h="1" x="101"/>
        <item h="1" x="48"/>
        <item h="1" x="166"/>
        <item h="1" x="137"/>
        <item h="1" x="62"/>
        <item h="1" x="90"/>
        <item h="1" x="25"/>
        <item h="1" x="42"/>
        <item h="1" x="1"/>
        <item h="1" x="68"/>
        <item h="1" x="66"/>
        <item h="1" x="7"/>
        <item h="1" x="78"/>
        <item h="1" x="103"/>
        <item h="1" x="93"/>
        <item h="1" x="88"/>
        <item h="1" x="73"/>
        <item h="1" x="97"/>
        <item h="1" x="108"/>
        <item h="1" x="111"/>
        <item h="1" x="95"/>
        <item h="1" x="81"/>
        <item h="1" x="47"/>
        <item h="1" x="43"/>
        <item h="1" x="77"/>
        <item h="1" x="19"/>
        <item h="1" x="102"/>
        <item h="1" x="58"/>
        <item h="1" x="113"/>
        <item h="1" x="12"/>
        <item h="1" x="13"/>
        <item h="1" x="26"/>
        <item h="1" x="16"/>
        <item h="1" x="31"/>
        <item h="1" x="2"/>
        <item h="1" x="74"/>
        <item h="1" x="91"/>
        <item h="1" x="32"/>
        <item h="1" x="30"/>
        <item h="1" x="92"/>
        <item h="1" x="174"/>
        <item h="1" x="199"/>
        <item h="1" x="151"/>
        <item h="1" x="182"/>
        <item h="1" x="140"/>
        <item h="1" x="221"/>
        <item h="1" x="228"/>
        <item h="1" x="134"/>
        <item h="1" x="198"/>
        <item h="1" x="152"/>
        <item h="1" x="179"/>
        <item h="1" x="163"/>
        <item h="1" x="123"/>
        <item h="1" x="206"/>
        <item h="1" x="208"/>
        <item h="1" x="193"/>
        <item h="1" x="194"/>
        <item h="1" x="201"/>
        <item h="1" x="214"/>
        <item h="1" x="216"/>
        <item h="1" x="189"/>
        <item h="1" x="129"/>
        <item h="1" x="115"/>
        <item h="1" x="121"/>
        <item h="1" x="205"/>
        <item h="1" x="186"/>
        <item h="1" x="195"/>
        <item h="1" x="196"/>
        <item h="1" x="220"/>
        <item h="1" x="175"/>
        <item h="1" x="119"/>
        <item h="1" x="180"/>
        <item h="1" x="183"/>
        <item h="1" x="149"/>
        <item h="1" x="164"/>
        <item h="1" x="150"/>
        <item h="1" x="217"/>
        <item h="1" x="145"/>
        <item h="1" x="127"/>
        <item h="1" x="227"/>
        <item h="1" x="116"/>
        <item h="1" x="122"/>
        <item h="1" x="170"/>
        <item h="1" x="139"/>
        <item h="1" x="118"/>
        <item h="1" x="154"/>
        <item h="1" x="133"/>
        <item h="1" x="157"/>
        <item h="1" x="141"/>
        <item h="1" x="124"/>
        <item h="1" x="159"/>
        <item h="1" x="203"/>
        <item h="1" x="168"/>
        <item h="1" x="125"/>
        <item h="1" x="178"/>
        <item h="1" x="197"/>
        <item h="1" x="209"/>
        <item h="1" x="148"/>
        <item h="1" x="226"/>
        <item h="1" x="210"/>
        <item h="1" x="190"/>
        <item h="1" x="136"/>
        <item h="1" x="171"/>
        <item h="1" x="130"/>
        <item h="1" x="162"/>
        <item h="1" x="181"/>
        <item h="1" x="117"/>
        <item h="1" x="153"/>
        <item h="1" x="146"/>
        <item h="1" x="215"/>
        <item h="1" x="158"/>
        <item h="1" x="132"/>
        <item h="1" x="191"/>
        <item h="1" x="188"/>
        <item h="1" x="222"/>
        <item h="1" x="212"/>
        <item h="1" x="207"/>
        <item h="1" x="223"/>
        <item h="1" x="147"/>
        <item h="1" x="167"/>
        <item h="1" x="165"/>
        <item h="1" x="173"/>
        <item h="1" x="218"/>
        <item h="1" x="187"/>
        <item h="1" x="213"/>
        <item h="1" x="143"/>
        <item h="1" x="172"/>
        <item h="1" x="126"/>
        <item h="1" x="225"/>
        <item h="1" x="176"/>
        <item h="1" x="177"/>
        <item h="1" x="128"/>
        <item h="1" x="135"/>
        <item h="1" x="131"/>
        <item h="1" x="229"/>
        <item h="1" x="142"/>
        <item h="1" x="224"/>
        <item h="1" x="138"/>
        <item h="1" x="204"/>
        <item h="1" x="144"/>
        <item h="1" x="184"/>
        <item h="1" x="202"/>
        <item h="1" x="156"/>
        <item h="1" x="185"/>
        <item h="1" x="219"/>
        <item h="1" x="192"/>
        <item h="1" x="155"/>
        <item h="1" x="160"/>
        <item h="1" x="211"/>
        <item h="1" x="120"/>
        <item h="1" x="169"/>
        <item x="161"/>
        <item t="default"/>
      </items>
    </pivotField>
  </pivotFields>
  <rowFields count="2">
    <field x="2"/>
    <field x="1"/>
  </rowFields>
  <rowItems count="5">
    <i>
      <x v="13"/>
    </i>
    <i r="1">
      <x v="417"/>
    </i>
    <i>
      <x v="142"/>
    </i>
    <i r="1">
      <x v="66"/>
    </i>
    <i t="grand">
      <x/>
    </i>
  </rowItems>
  <colItems count="1">
    <i/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353BC-6CC7-427D-9882-A2833373CCCA}" name="Tabela przestawna4" cacheId="1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23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</pivotFields>
  <rowFields count="1">
    <field x="11"/>
  </rowFields>
  <rowItems count="20">
    <i>
      <x v="23"/>
    </i>
    <i>
      <x v="26"/>
    </i>
    <i>
      <x v="32"/>
    </i>
    <i>
      <x v="33"/>
    </i>
    <i>
      <x v="36"/>
    </i>
    <i>
      <x v="71"/>
    </i>
    <i>
      <x v="151"/>
    </i>
    <i>
      <x v="194"/>
    </i>
    <i>
      <x v="229"/>
    </i>
    <i>
      <x v="286"/>
    </i>
    <i>
      <x v="291"/>
    </i>
    <i>
      <x v="303"/>
    </i>
    <i>
      <x v="339"/>
    </i>
    <i>
      <x v="366"/>
    </i>
    <i>
      <x v="372"/>
    </i>
    <i>
      <x v="373"/>
    </i>
    <i>
      <x v="426"/>
    </i>
    <i>
      <x v="430"/>
    </i>
    <i>
      <x v="462"/>
    </i>
    <i t="grand">
      <x/>
    </i>
  </rowItems>
  <colItems count="1">
    <i/>
  </colItems>
  <pageFields count="1">
    <pageField fld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8B5F7-94C4-4BED-9A26-49EEE2579155}" name="Tabela1" displayName="Tabela1" ref="A1:L495" totalsRowShown="0" headerRowDxfId="37" dataDxfId="38">
  <autoFilter ref="A1:L495" xr:uid="{A4D8B5F7-94C4-4BED-9A26-49EEE2579155}"/>
  <tableColumns count="12">
    <tableColumn id="1" xr3:uid="{E0FB4F63-F51E-4E11-B5CC-401BB8002807}" name="PESEL" dataDxfId="43"/>
    <tableColumn id="2" xr3:uid="{CD5CEE5A-B0A8-4E1C-AE00-3045C4A14F0B}" name="Nazwisko" dataDxfId="42"/>
    <tableColumn id="3" xr3:uid="{1208D455-5D1B-49DD-9A9B-EDB8EBD24D91}" name="Imie" dataDxfId="41"/>
    <tableColumn id="4" xr3:uid="{19AA0303-91E0-4873-AC84-6A5C41DBE54E}" name="czy kobieta" dataDxfId="40">
      <calculatedColumnFormula>IF(MOD(MID(A2,10,1),2)=0,1,0)</calculatedColumnFormula>
    </tableColumn>
    <tableColumn id="5" xr3:uid="{AD5797A5-D764-4CC2-9C71-4D7E29DFADA9}" name="ostatnia litera" dataDxfId="39">
      <calculatedColumnFormula>MID(C2,LEN(C2),1)</calculatedColumnFormula>
    </tableColumn>
    <tableColumn id="6" xr3:uid="{67E54F34-6E81-4AAB-9378-C2E3594F6192}" name="czy imie damskie kończy się na A" dataDxfId="27">
      <calculatedColumnFormula>IF(AND(D2=1,E2&lt;&gt;"a"),1,0)</calculatedColumnFormula>
    </tableColumn>
    <tableColumn id="7" xr3:uid="{EB519C0B-D1E0-43F3-A786-C23487D1275D}" name="liczba porządkowa" dataDxfId="26">
      <calculatedColumnFormula>MID(Tabela1[[#This Row],[PESEL]],7,3)</calculatedColumnFormula>
    </tableColumn>
    <tableColumn id="8" xr3:uid="{4ECCE41E-AF1E-48E3-8FCC-A3CE436BD200}" name="1i2 rok" dataDxfId="24">
      <calculatedColumnFormula>IF(OR(MID(Tabela1[[#This Row],[PESEL]],3,1)="0",MID(Tabela1[[#This Row],[PESEL]],3,1)="1"),19,20)</calculatedColumnFormula>
    </tableColumn>
    <tableColumn id="9" xr3:uid="{CBF4579F-1F03-47FC-8689-364EB9956690}" name="3 i 4 rok" dataDxfId="25">
      <calculatedColumnFormula>MID(Tabela1[[#This Row],[PESEL]],1,2)</calculatedColumnFormula>
    </tableColumn>
    <tableColumn id="10" xr3:uid="{46AA23D6-A987-453E-907F-AD44D53807A7}" name="miesiąc 1" dataDxfId="23">
      <calculatedColumnFormula>IF(Tabela1[[#This Row],[1i2 rok]]=20,MID(Tabela1[[#This Row],[PESEL]],3,2)-20,MID(Tabela1[[#This Row],[PESEL]],3,2))</calculatedColumnFormula>
    </tableColumn>
    <tableColumn id="11" xr3:uid="{251A47E0-E1FE-4F77-9B08-C7618384E5CD}" name="miesiąc 2" dataDxfId="22">
      <calculatedColumnFormula>CONCATENATE(Tabela1[[#This Row],[miesiąc 1]]," ",Tabela1[[#This Row],[1i2 rok]],Tabela1[[#This Row],[3 i 4 rok]])</calculatedColumnFormula>
    </tableColumn>
    <tableColumn id="12" xr3:uid="{645AC5EC-5F44-484C-83D2-85341A194D6F}" name="ID" dataDxfId="21">
      <calculatedColumnFormula>CONCATENATE(MID(Tabela1[[#This Row],[Imie]],1,1),MID(Tabela1[[#This Row],[Nazwisko]],1,3),MID(Tabela1[[#This Row],[PESEL]],11,1))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594E50-A46F-457E-B57A-5C57F3BBBD94}" name="Tabela13" displayName="Tabela13" ref="A1:G495" totalsRowShown="0" headerRowDxfId="36" dataDxfId="35">
  <autoFilter ref="A1:G495" xr:uid="{E9594E50-A46F-457E-B57A-5C57F3BBBD94}"/>
  <sortState xmlns:xlrd2="http://schemas.microsoft.com/office/spreadsheetml/2017/richdata2" ref="A2:F495">
    <sortCondition ref="B1:B495"/>
  </sortState>
  <tableColumns count="7">
    <tableColumn id="1" xr3:uid="{EBB61BAD-4E09-4599-9281-72C2A706E36A}" name="PESEL" dataDxfId="34"/>
    <tableColumn id="2" xr3:uid="{11BDAA00-3A4F-4242-94C3-FD974C383A1F}" name="Nazwisko" dataDxfId="33"/>
    <tableColumn id="3" xr3:uid="{FAF03B71-6CB1-4F30-B628-9699982A17D8}" name="Imie" dataDxfId="32"/>
    <tableColumn id="4" xr3:uid="{AC613957-F447-4EB7-91E3-0425FEF943BE}" name="czy kobieta" dataDxfId="31">
      <calculatedColumnFormula>IF(MOD(MID(A2,10,1),2)=0,1,0)</calculatedColumnFormula>
    </tableColumn>
    <tableColumn id="5" xr3:uid="{F732BAB6-4232-4FD3-BB1C-FD9441FF8F38}" name="ostatnia litera" dataDxfId="30">
      <calculatedColumnFormula>MID(C2,LEN(C2),1)</calculatedColumnFormula>
    </tableColumn>
    <tableColumn id="6" xr3:uid="{D7DA058C-7477-48F3-BB67-3D331A89E7E7}" name="czy imie damskie kończy się na A" dataDxfId="29">
      <calculatedColumnFormula>IF(AND(D2=1,E2&lt;&gt;"a"),1,0)</calculatedColumnFormula>
    </tableColumn>
    <tableColumn id="7" xr3:uid="{20CAF367-0706-4192-B65B-828E87005E75}" name="czy imie i nazwisko to same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65D0C5-B762-4F41-A2E2-2D808DBAA25E}" name="Tabela14" displayName="Tabela14" ref="A1:M495" totalsRowShown="0" headerRowDxfId="20" dataDxfId="19">
  <autoFilter ref="A1:M495" xr:uid="{4465D0C5-B762-4F41-A2E2-2D808DBAA25E}"/>
  <sortState xmlns:xlrd2="http://schemas.microsoft.com/office/spreadsheetml/2017/richdata2" ref="A2:L495">
    <sortCondition ref="L1:L495"/>
  </sortState>
  <tableColumns count="13">
    <tableColumn id="1" xr3:uid="{8B9BAF0F-B2C0-4076-BE5B-80E6650E8DEE}" name="PESEL" dataDxfId="18"/>
    <tableColumn id="2" xr3:uid="{F0A07E15-9A7B-4822-89DA-3A1C53750758}" name="Nazwisko" dataDxfId="17"/>
    <tableColumn id="3" xr3:uid="{8C6DEEBA-5375-4DD3-A671-1874BE3E0ECB}" name="Imie" dataDxfId="16"/>
    <tableColumn id="4" xr3:uid="{9468FFEE-68CE-4983-A353-28F9AA5465B8}" name="czy kobieta" dataDxfId="15">
      <calculatedColumnFormula>IF(MOD(MID(A2,10,1),2)=0,1,0)</calculatedColumnFormula>
    </tableColumn>
    <tableColumn id="5" xr3:uid="{7212F723-924D-4537-BB29-7F02DE7DAD58}" name="ostatnia litera" dataDxfId="14">
      <calculatedColumnFormula>MID(C2,LEN(C2),1)</calculatedColumnFormula>
    </tableColumn>
    <tableColumn id="6" xr3:uid="{E91636B1-D501-47F0-8515-45B27E8E8178}" name="czy imie damskie kończy się na A" dataDxfId="13">
      <calculatedColumnFormula>IF(AND(D2=1,E2&lt;&gt;"a"),1,0)</calculatedColumnFormula>
    </tableColumn>
    <tableColumn id="7" xr3:uid="{D836F04D-EA1B-4101-93E2-1FFF54F02A40}" name="liczba porządkowa" dataDxfId="12">
      <calculatedColumnFormula>MID(Tabela14[[#This Row],[PESEL]],7,3)</calculatedColumnFormula>
    </tableColumn>
    <tableColumn id="8" xr3:uid="{F5AA9074-A07B-41A3-8399-96A48AD24BFF}" name="1i2 rok" dataDxfId="11">
      <calculatedColumnFormula>IF(OR(MID(Tabela14[[#This Row],[PESEL]],3,1)="0",MID(Tabela14[[#This Row],[PESEL]],3,1)="1"),19,20)</calculatedColumnFormula>
    </tableColumn>
    <tableColumn id="9" xr3:uid="{2A739281-6C72-435F-9299-3968CE8B3E20}" name="3 i 4 rok" dataDxfId="10">
      <calculatedColumnFormula>MID(Tabela14[[#This Row],[PESEL]],1,2)</calculatedColumnFormula>
    </tableColumn>
    <tableColumn id="10" xr3:uid="{0D21649A-F5C5-4EED-8988-9671B75F6D7C}" name="miesiąc 1" dataDxfId="9">
      <calculatedColumnFormula>IF(Tabela14[[#This Row],[1i2 rok]]=20,MID(Tabela14[[#This Row],[PESEL]],3,2)-20,MID(Tabela14[[#This Row],[PESEL]],3,2))</calculatedColumnFormula>
    </tableColumn>
    <tableColumn id="11" xr3:uid="{113FE0AB-2B04-42B2-B5E5-94CE06DEE6F0}" name="miesiąc 2" dataDxfId="8">
      <calculatedColumnFormula>CONCATENATE(Tabela14[[#This Row],[miesiąc 1]]," ",Tabela14[[#This Row],[1i2 rok]],Tabela14[[#This Row],[3 i 4 rok]])</calculatedColumnFormula>
    </tableColumn>
    <tableColumn id="12" xr3:uid="{FC530622-D50E-4530-A0B6-DDD80A54D41B}" name="ID" dataDxfId="7">
      <calculatedColumnFormula>CONCATENATE(MID(Tabela14[[#This Row],[Imie]],1,1),MID(Tabela14[[#This Row],[Nazwisko]],1,3),MID(Tabela14[[#This Row],[PESEL]],11,1))</calculatedColumnFormula>
    </tableColumn>
    <tableColumn id="13" xr3:uid="{0F8383A1-5925-44BC-8A7F-45BB9B0930D8}" name="czy ID to samo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95"/>
  <sheetViews>
    <sheetView topLeftCell="G4" workbookViewId="0">
      <selection activeCell="AA4" sqref="AA4:AD40"/>
    </sheetView>
  </sheetViews>
  <sheetFormatPr defaultRowHeight="15" x14ac:dyDescent="0.25"/>
  <cols>
    <col min="1" max="1" width="12" style="3" bestFit="1" customWidth="1"/>
    <col min="2" max="2" width="14.85546875" style="3" bestFit="1" customWidth="1"/>
    <col min="3" max="3" width="12.140625" style="3" bestFit="1" customWidth="1"/>
    <col min="4" max="4" width="13.85546875" style="3" customWidth="1"/>
    <col min="5" max="5" width="16" style="3" customWidth="1"/>
    <col min="6" max="6" width="31.85546875" style="3" customWidth="1"/>
    <col min="7" max="7" width="27" style="3" customWidth="1"/>
    <col min="8" max="8" width="9.140625" style="3"/>
    <col min="9" max="9" width="13.140625" style="3" customWidth="1"/>
    <col min="10" max="10" width="15" style="3" customWidth="1"/>
    <col min="11" max="11" width="15.140625" style="3" customWidth="1"/>
    <col min="12" max="27" width="9.140625" style="3"/>
    <col min="28" max="28" width="16.42578125" style="3" customWidth="1"/>
    <col min="29" max="16384" width="9.140625" style="3"/>
  </cols>
  <sheetData>
    <row r="1" spans="1:30" x14ac:dyDescent="0.25">
      <c r="A1" s="2" t="s">
        <v>0</v>
      </c>
      <c r="B1" s="3" t="s">
        <v>1</v>
      </c>
      <c r="C1" s="3" t="s">
        <v>2</v>
      </c>
      <c r="D1" s="3" t="s">
        <v>1127</v>
      </c>
      <c r="E1" s="3" t="s">
        <v>1128</v>
      </c>
      <c r="F1" s="3" t="s">
        <v>1129</v>
      </c>
      <c r="G1" s="8" t="s">
        <v>1134</v>
      </c>
      <c r="H1" s="3" t="s">
        <v>1143</v>
      </c>
      <c r="I1" s="3" t="s">
        <v>1144</v>
      </c>
      <c r="J1" s="3" t="s">
        <v>1145</v>
      </c>
      <c r="K1" s="3" t="s">
        <v>1146</v>
      </c>
      <c r="L1" s="3" t="s">
        <v>1147</v>
      </c>
    </row>
    <row r="2" spans="1:30" x14ac:dyDescent="0.25">
      <c r="A2" s="2" t="s">
        <v>3</v>
      </c>
      <c r="B2" s="3" t="s">
        <v>4</v>
      </c>
      <c r="C2" s="3" t="s">
        <v>5</v>
      </c>
      <c r="D2" s="3">
        <f>IF(MOD(MID(A2,10,1),2)=0,1,0)</f>
        <v>0</v>
      </c>
      <c r="E2" s="3" t="str">
        <f>MID(C2,LEN(C2),1)</f>
        <v>f</v>
      </c>
      <c r="F2" s="3">
        <f>IF(AND(D2=1,E2&lt;&gt;"a"),1,0)</f>
        <v>0</v>
      </c>
      <c r="G2" s="8" t="str">
        <f>MID(Tabela1[[#This Row],[PESEL]],7,3)</f>
        <v>014</v>
      </c>
      <c r="H2" s="3">
        <f>IF(OR(MID(Tabela1[[#This Row],[PESEL]],3,1)="0",MID(Tabela1[[#This Row],[PESEL]],3,1)="1"),19,20)</f>
        <v>20</v>
      </c>
      <c r="I2" s="3" t="str">
        <f>MID(Tabela1[[#This Row],[PESEL]],1,2)</f>
        <v>08</v>
      </c>
      <c r="J2" s="3">
        <f>IF(Tabela1[[#This Row],[1i2 rok]]=20,MID(Tabela1[[#This Row],[PESEL]],3,2)-20,MID(Tabela1[[#This Row],[PESEL]],3,2))</f>
        <v>4</v>
      </c>
      <c r="K2" s="3" t="str">
        <f>CONCATENATE(Tabela1[[#This Row],[miesiąc 1]]," ",Tabela1[[#This Row],[1i2 rok]],Tabela1[[#This Row],[3 i 4 rok]])</f>
        <v>4 2008</v>
      </c>
      <c r="L2" s="12" t="str">
        <f>CONCATENATE(MID(Tabela1[[#This Row],[Imie]],1,1),MID(Tabela1[[#This Row],[Nazwisko]],1,3),MID(Tabela1[[#This Row],[PESEL]],11,1))</f>
        <v>KMic5</v>
      </c>
    </row>
    <row r="3" spans="1:30" x14ac:dyDescent="0.25">
      <c r="A3" s="2" t="s">
        <v>6</v>
      </c>
      <c r="B3" s="3" t="s">
        <v>7</v>
      </c>
      <c r="C3" s="3" t="s">
        <v>8</v>
      </c>
      <c r="D3" s="3">
        <f t="shared" ref="D3:D66" si="0">IF(MOD(MID(A3,10,1),2)=0,1,0)</f>
        <v>0</v>
      </c>
      <c r="E3" s="3" t="str">
        <f>MID(C3,LEN(C3),1)</f>
        <v>m</v>
      </c>
      <c r="F3" s="3">
        <f t="shared" ref="F3:F66" si="1">IF(AND(D3=1,E3&lt;&gt;"a"),1,0)</f>
        <v>0</v>
      </c>
      <c r="G3" s="8" t="str">
        <f>MID(Tabela1[[#This Row],[PESEL]],7,3)</f>
        <v>091</v>
      </c>
      <c r="H3" s="3">
        <f>IF(OR(MID(Tabela1[[#This Row],[PESEL]],3,1)="0",MID(Tabela1[[#This Row],[PESEL]],3,1)="1"),19,20)</f>
        <v>20</v>
      </c>
      <c r="I3" s="3" t="str">
        <f>MID(Tabela1[[#This Row],[PESEL]],1,2)</f>
        <v>08</v>
      </c>
      <c r="J3" s="3">
        <f>IF(Tabela1[[#This Row],[1i2 rok]]=20,MID(Tabela1[[#This Row],[PESEL]],3,2)-20,MID(Tabela1[[#This Row],[PESEL]],3,2))</f>
        <v>4</v>
      </c>
      <c r="K3" s="3" t="str">
        <f>CONCATENATE(Tabela1[[#This Row],[miesiąc 1]]," ",Tabela1[[#This Row],[1i2 rok]],Tabela1[[#This Row],[3 i 4 rok]])</f>
        <v>4 2008</v>
      </c>
      <c r="L3" s="12" t="str">
        <f>CONCATENATE(MID(Tabela1[[#This Row],[Imie]],1,1),MID(Tabela1[[#This Row],[Nazwisko]],1,3),MID(Tabela1[[#This Row],[PESEL]],11,1))</f>
        <v>NJab1</v>
      </c>
    </row>
    <row r="4" spans="1:30" x14ac:dyDescent="0.25">
      <c r="A4" s="2" t="s">
        <v>9</v>
      </c>
      <c r="B4" s="3" t="s">
        <v>10</v>
      </c>
      <c r="C4" s="3" t="s">
        <v>11</v>
      </c>
      <c r="D4" s="3">
        <f t="shared" si="0"/>
        <v>0</v>
      </c>
      <c r="E4" s="3" t="str">
        <f t="shared" ref="E4:E67" si="2">MID(C4,LEN(C4),1)</f>
        <v>l</v>
      </c>
      <c r="F4" s="3">
        <f t="shared" si="1"/>
        <v>0</v>
      </c>
      <c r="G4" s="8" t="str">
        <f>MID(Tabela1[[#This Row],[PESEL]],7,3)</f>
        <v>128</v>
      </c>
      <c r="H4" s="3">
        <f>IF(OR(MID(Tabela1[[#This Row],[PESEL]],3,1)="0",MID(Tabela1[[#This Row],[PESEL]],3,1)="1"),19,20)</f>
        <v>20</v>
      </c>
      <c r="I4" s="3" t="str">
        <f>MID(Tabela1[[#This Row],[PESEL]],1,2)</f>
        <v>08</v>
      </c>
      <c r="J4" s="3">
        <f>IF(Tabela1[[#This Row],[1i2 rok]]=20,MID(Tabela1[[#This Row],[PESEL]],3,2)-20,MID(Tabela1[[#This Row],[PESEL]],3,2))</f>
        <v>4</v>
      </c>
      <c r="K4" s="3" t="str">
        <f>CONCATENATE(Tabela1[[#This Row],[miesiąc 1]]," ",Tabela1[[#This Row],[1i2 rok]],Tabela1[[#This Row],[3 i 4 rok]])</f>
        <v>4 2008</v>
      </c>
      <c r="L4" s="12" t="str">
        <f>CONCATENATE(MID(Tabela1[[#This Row],[Imie]],1,1),MID(Tabela1[[#This Row],[Nazwisko]],1,3),MID(Tabela1[[#This Row],[PESEL]],11,1))</f>
        <v>MLeo5</v>
      </c>
      <c r="AA4" s="3" t="s">
        <v>1130</v>
      </c>
      <c r="AB4" s="3" t="str">
        <f>C155</f>
        <v>Beatrycze</v>
      </c>
    </row>
    <row r="5" spans="1:30" x14ac:dyDescent="0.25">
      <c r="A5" s="2" t="s">
        <v>12</v>
      </c>
      <c r="B5" s="3" t="s">
        <v>13</v>
      </c>
      <c r="C5" s="3" t="s">
        <v>14</v>
      </c>
      <c r="D5" s="3">
        <f t="shared" si="0"/>
        <v>0</v>
      </c>
      <c r="E5" s="3" t="str">
        <f t="shared" si="2"/>
        <v>n</v>
      </c>
      <c r="F5" s="3">
        <f t="shared" si="1"/>
        <v>0</v>
      </c>
      <c r="G5" s="8" t="str">
        <f>MID(Tabela1[[#This Row],[PESEL]],7,3)</f>
        <v>069</v>
      </c>
      <c r="H5" s="3">
        <f>IF(OR(MID(Tabela1[[#This Row],[PESEL]],3,1)="0",MID(Tabela1[[#This Row],[PESEL]],3,1)="1"),19,20)</f>
        <v>20</v>
      </c>
      <c r="I5" s="3" t="str">
        <f>MID(Tabela1[[#This Row],[PESEL]],1,2)</f>
        <v>08</v>
      </c>
      <c r="J5" s="3">
        <f>IF(Tabela1[[#This Row],[1i2 rok]]=20,MID(Tabela1[[#This Row],[PESEL]],3,2)-20,MID(Tabela1[[#This Row],[PESEL]],3,2))</f>
        <v>5</v>
      </c>
      <c r="K5" s="3" t="str">
        <f>CONCATENATE(Tabela1[[#This Row],[miesiąc 1]]," ",Tabela1[[#This Row],[1i2 rok]],Tabela1[[#This Row],[3 i 4 rok]])</f>
        <v>5 2008</v>
      </c>
      <c r="L5" s="12" t="str">
        <f>CONCATENATE(MID(Tabela1[[#This Row],[Imie]],1,1),MID(Tabela1[[#This Row],[Nazwisko]],1,3),MID(Tabela1[[#This Row],[PESEL]],11,1))</f>
        <v>MKur9</v>
      </c>
      <c r="AB5" s="3" t="str">
        <f>C442</f>
        <v>Ines</v>
      </c>
    </row>
    <row r="6" spans="1:30" x14ac:dyDescent="0.25">
      <c r="A6" s="2" t="s">
        <v>15</v>
      </c>
      <c r="B6" s="3" t="s">
        <v>16</v>
      </c>
      <c r="C6" s="3" t="s">
        <v>17</v>
      </c>
      <c r="D6" s="3">
        <f t="shared" si="0"/>
        <v>0</v>
      </c>
      <c r="E6" s="3" t="str">
        <f t="shared" si="2"/>
        <v>z</v>
      </c>
      <c r="F6" s="3">
        <f t="shared" si="1"/>
        <v>0</v>
      </c>
      <c r="G6" s="8" t="str">
        <f>MID(Tabela1[[#This Row],[PESEL]],7,3)</f>
        <v>059</v>
      </c>
      <c r="H6" s="3">
        <f>IF(OR(MID(Tabela1[[#This Row],[PESEL]],3,1)="0",MID(Tabela1[[#This Row],[PESEL]],3,1)="1"),19,20)</f>
        <v>20</v>
      </c>
      <c r="I6" s="3" t="str">
        <f>MID(Tabela1[[#This Row],[PESEL]],1,2)</f>
        <v>08</v>
      </c>
      <c r="J6" s="3">
        <f>IF(Tabela1[[#This Row],[1i2 rok]]=20,MID(Tabela1[[#This Row],[PESEL]],3,2)-20,MID(Tabela1[[#This Row],[PESEL]],3,2))</f>
        <v>5</v>
      </c>
      <c r="K6" s="3" t="str">
        <f>CONCATENATE(Tabela1[[#This Row],[miesiąc 1]]," ",Tabela1[[#This Row],[1i2 rok]],Tabela1[[#This Row],[3 i 4 rok]])</f>
        <v>5 2008</v>
      </c>
      <c r="L6" s="12" t="str">
        <f>CONCATENATE(MID(Tabela1[[#This Row],[Imie]],1,1),MID(Tabela1[[#This Row],[Nazwisko]],1,3),MID(Tabela1[[#This Row],[PESEL]],11,1))</f>
        <v>MKry8</v>
      </c>
      <c r="AB6" s="3" t="str">
        <f>C443</f>
        <v>Doris</v>
      </c>
    </row>
    <row r="7" spans="1:30" x14ac:dyDescent="0.25">
      <c r="A7" s="2" t="s">
        <v>18</v>
      </c>
      <c r="B7" s="3" t="s">
        <v>19</v>
      </c>
      <c r="C7" s="3" t="s">
        <v>20</v>
      </c>
      <c r="D7" s="3">
        <f t="shared" si="0"/>
        <v>0</v>
      </c>
      <c r="E7" s="3" t="str">
        <f t="shared" si="2"/>
        <v>k</v>
      </c>
      <c r="F7" s="3">
        <f t="shared" si="1"/>
        <v>0</v>
      </c>
      <c r="G7" s="8" t="str">
        <f>MID(Tabela1[[#This Row],[PESEL]],7,3)</f>
        <v>026</v>
      </c>
      <c r="H7" s="3">
        <f>IF(OR(MID(Tabela1[[#This Row],[PESEL]],3,1)="0",MID(Tabela1[[#This Row],[PESEL]],3,1)="1"),19,20)</f>
        <v>20</v>
      </c>
      <c r="I7" s="3" t="str">
        <f>MID(Tabela1[[#This Row],[PESEL]],1,2)</f>
        <v>08</v>
      </c>
      <c r="J7" s="3">
        <f>IF(Tabela1[[#This Row],[1i2 rok]]=20,MID(Tabela1[[#This Row],[PESEL]],3,2)-20,MID(Tabela1[[#This Row],[PESEL]],3,2))</f>
        <v>5</v>
      </c>
      <c r="K7" s="3" t="str">
        <f>CONCATENATE(Tabela1[[#This Row],[miesiąc 1]]," ",Tabela1[[#This Row],[1i2 rok]],Tabela1[[#This Row],[3 i 4 rok]])</f>
        <v>5 2008</v>
      </c>
      <c r="L7" s="12" t="str">
        <f>CONCATENATE(MID(Tabela1[[#This Row],[Imie]],1,1),MID(Tabela1[[#This Row],[Nazwisko]],1,3),MID(Tabela1[[#This Row],[PESEL]],11,1))</f>
        <v>PGib8</v>
      </c>
      <c r="AA7" s="3" t="s">
        <v>1131</v>
      </c>
      <c r="AB7" t="s">
        <v>1135</v>
      </c>
      <c r="AC7"/>
      <c r="AD7"/>
    </row>
    <row r="8" spans="1:30" x14ac:dyDescent="0.25">
      <c r="A8" s="2" t="s">
        <v>21</v>
      </c>
      <c r="B8" s="3" t="s">
        <v>22</v>
      </c>
      <c r="C8" s="3" t="s">
        <v>8</v>
      </c>
      <c r="D8" s="3">
        <f t="shared" si="0"/>
        <v>0</v>
      </c>
      <c r="E8" s="3" t="str">
        <f t="shared" si="2"/>
        <v>m</v>
      </c>
      <c r="F8" s="3">
        <f t="shared" si="1"/>
        <v>0</v>
      </c>
      <c r="G8" s="8" t="str">
        <f>MID(Tabela1[[#This Row],[PESEL]],7,3)</f>
        <v>026</v>
      </c>
      <c r="H8" s="3">
        <f>IF(OR(MID(Tabela1[[#This Row],[PESEL]],3,1)="0",MID(Tabela1[[#This Row],[PESEL]],3,1)="1"),19,20)</f>
        <v>20</v>
      </c>
      <c r="I8" s="3" t="str">
        <f>MID(Tabela1[[#This Row],[PESEL]],1,2)</f>
        <v>08</v>
      </c>
      <c r="J8" s="3">
        <f>IF(Tabela1[[#This Row],[1i2 rok]]=20,MID(Tabela1[[#This Row],[PESEL]],3,2)-20,MID(Tabela1[[#This Row],[PESEL]],3,2))</f>
        <v>6</v>
      </c>
      <c r="K8" s="3" t="str">
        <f>CONCATENATE(Tabela1[[#This Row],[miesiąc 1]]," ",Tabela1[[#This Row],[1i2 rok]],Tabela1[[#This Row],[3 i 4 rok]])</f>
        <v>6 2008</v>
      </c>
      <c r="L8" s="12" t="str">
        <f>CONCATENATE(MID(Tabela1[[#This Row],[Imie]],1,1),MID(Tabela1[[#This Row],[Nazwisko]],1,3),MID(Tabela1[[#This Row],[PESEL]],11,1))</f>
        <v>NJam6</v>
      </c>
      <c r="AA8" s="3" t="s">
        <v>1136</v>
      </c>
      <c r="AB8" s="1" t="s">
        <v>1137</v>
      </c>
      <c r="AC8" t="s">
        <v>73</v>
      </c>
      <c r="AD8" s="3" t="s">
        <v>953</v>
      </c>
    </row>
    <row r="9" spans="1:30" x14ac:dyDescent="0.25">
      <c r="A9" s="2" t="s">
        <v>23</v>
      </c>
      <c r="B9" s="3" t="s">
        <v>24</v>
      </c>
      <c r="C9" s="3" t="s">
        <v>25</v>
      </c>
      <c r="D9" s="3">
        <f t="shared" si="0"/>
        <v>0</v>
      </c>
      <c r="E9" s="3" t="str">
        <f t="shared" si="2"/>
        <v>k</v>
      </c>
      <c r="F9" s="3">
        <f t="shared" si="1"/>
        <v>0</v>
      </c>
      <c r="G9" s="8" t="str">
        <f>MID(Tabela1[[#This Row],[PESEL]],7,3)</f>
        <v>018</v>
      </c>
      <c r="H9" s="3">
        <f>IF(OR(MID(Tabela1[[#This Row],[PESEL]],3,1)="0",MID(Tabela1[[#This Row],[PESEL]],3,1)="1"),19,20)</f>
        <v>20</v>
      </c>
      <c r="I9" s="3" t="str">
        <f>MID(Tabela1[[#This Row],[PESEL]],1,2)</f>
        <v>08</v>
      </c>
      <c r="J9" s="3">
        <f>IF(Tabela1[[#This Row],[1i2 rok]]=20,MID(Tabela1[[#This Row],[PESEL]],3,2)-20,MID(Tabela1[[#This Row],[PESEL]],3,2))</f>
        <v>6</v>
      </c>
      <c r="K9" s="3" t="str">
        <f>CONCATENATE(Tabela1[[#This Row],[miesiąc 1]]," ",Tabela1[[#This Row],[1i2 rok]],Tabela1[[#This Row],[3 i 4 rok]])</f>
        <v>6 2008</v>
      </c>
      <c r="L9" s="12" t="str">
        <f>CONCATENATE(MID(Tabela1[[#This Row],[Imie]],1,1),MID(Tabela1[[#This Row],[Nazwisko]],1,3),MID(Tabela1[[#This Row],[PESEL]],11,1))</f>
        <v>JCho0</v>
      </c>
      <c r="AB9" s="1" t="s">
        <v>1138</v>
      </c>
      <c r="AC9" t="s">
        <v>139</v>
      </c>
      <c r="AD9" t="s">
        <v>56</v>
      </c>
    </row>
    <row r="10" spans="1:30" x14ac:dyDescent="0.25">
      <c r="A10" s="2" t="s">
        <v>26</v>
      </c>
      <c r="B10" s="3" t="s">
        <v>27</v>
      </c>
      <c r="C10" s="3" t="s">
        <v>28</v>
      </c>
      <c r="D10" s="3">
        <f t="shared" si="0"/>
        <v>0</v>
      </c>
      <c r="E10" s="3" t="str">
        <f t="shared" si="2"/>
        <v>o</v>
      </c>
      <c r="F10" s="3">
        <f t="shared" si="1"/>
        <v>0</v>
      </c>
      <c r="G10" s="8" t="str">
        <f>MID(Tabela1[[#This Row],[PESEL]],7,3)</f>
        <v>094</v>
      </c>
      <c r="H10" s="3">
        <f>IF(OR(MID(Tabela1[[#This Row],[PESEL]],3,1)="0",MID(Tabela1[[#This Row],[PESEL]],3,1)="1"),19,20)</f>
        <v>20</v>
      </c>
      <c r="I10" s="3" t="str">
        <f>MID(Tabela1[[#This Row],[PESEL]],1,2)</f>
        <v>08</v>
      </c>
      <c r="J10" s="3">
        <f>IF(Tabela1[[#This Row],[1i2 rok]]=20,MID(Tabela1[[#This Row],[PESEL]],3,2)-20,MID(Tabela1[[#This Row],[PESEL]],3,2))</f>
        <v>6</v>
      </c>
      <c r="K10" s="3" t="str">
        <f>CONCATENATE(Tabela1[[#This Row],[miesiąc 1]]," ",Tabela1[[#This Row],[1i2 rok]],Tabela1[[#This Row],[3 i 4 rok]])</f>
        <v>6 2008</v>
      </c>
      <c r="L10" s="12" t="str">
        <f>CONCATENATE(MID(Tabela1[[#This Row],[Imie]],1,1),MID(Tabela1[[#This Row],[Nazwisko]],1,3),MID(Tabela1[[#This Row],[PESEL]],11,1))</f>
        <v>BTom5</v>
      </c>
      <c r="AA10" s="3" t="s">
        <v>1142</v>
      </c>
      <c r="AB10" s="3" t="s">
        <v>1170</v>
      </c>
      <c r="AC10">
        <f>COUNTIF(Tabela1[miesiąc 1],"=1")</f>
        <v>68</v>
      </c>
      <c r="AD10"/>
    </row>
    <row r="11" spans="1:30" x14ac:dyDescent="0.25">
      <c r="A11" s="2" t="s">
        <v>29</v>
      </c>
      <c r="B11" s="3" t="s">
        <v>30</v>
      </c>
      <c r="C11" s="3" t="s">
        <v>31</v>
      </c>
      <c r="D11" s="3">
        <f t="shared" si="0"/>
        <v>0</v>
      </c>
      <c r="E11" s="3" t="str">
        <f t="shared" si="2"/>
        <v>y</v>
      </c>
      <c r="F11" s="3">
        <f t="shared" si="1"/>
        <v>0</v>
      </c>
      <c r="G11" s="8" t="str">
        <f>MID(Tabela1[[#This Row],[PESEL]],7,3)</f>
        <v>042</v>
      </c>
      <c r="H11" s="3">
        <f>IF(OR(MID(Tabela1[[#This Row],[PESEL]],3,1)="0",MID(Tabela1[[#This Row],[PESEL]],3,1)="1"),19,20)</f>
        <v>20</v>
      </c>
      <c r="I11" s="3" t="str">
        <f>MID(Tabela1[[#This Row],[PESEL]],1,2)</f>
        <v>08</v>
      </c>
      <c r="J11" s="3">
        <f>IF(Tabela1[[#This Row],[1i2 rok]]=20,MID(Tabela1[[#This Row],[PESEL]],3,2)-20,MID(Tabela1[[#This Row],[PESEL]],3,2))</f>
        <v>6</v>
      </c>
      <c r="K11" s="3" t="str">
        <f>CONCATENATE(Tabela1[[#This Row],[miesiąc 1]]," ",Tabela1[[#This Row],[1i2 rok]],Tabela1[[#This Row],[3 i 4 rok]])</f>
        <v>6 2008</v>
      </c>
      <c r="L11" s="12" t="str">
        <f>CONCATENATE(MID(Tabela1[[#This Row],[Imie]],1,1),MID(Tabela1[[#This Row],[Nazwisko]],1,3),MID(Tabela1[[#This Row],[PESEL]],11,1))</f>
        <v>AWoj8</v>
      </c>
      <c r="AB11" s="3" t="s">
        <v>1171</v>
      </c>
      <c r="AC11">
        <f>COUNTIF(Tabela1[miesiąc 1],"=2")</f>
        <v>33</v>
      </c>
      <c r="AD11"/>
    </row>
    <row r="12" spans="1:30" x14ac:dyDescent="0.25">
      <c r="A12" s="2" t="s">
        <v>32</v>
      </c>
      <c r="B12" s="3" t="s">
        <v>33</v>
      </c>
      <c r="C12" s="3" t="s">
        <v>20</v>
      </c>
      <c r="D12" s="3">
        <f t="shared" si="0"/>
        <v>0</v>
      </c>
      <c r="E12" s="3" t="str">
        <f t="shared" si="2"/>
        <v>k</v>
      </c>
      <c r="F12" s="3">
        <f t="shared" si="1"/>
        <v>0</v>
      </c>
      <c r="G12" s="8" t="str">
        <f>MID(Tabela1[[#This Row],[PESEL]],7,3)</f>
        <v>036</v>
      </c>
      <c r="H12" s="3">
        <f>IF(OR(MID(Tabela1[[#This Row],[PESEL]],3,1)="0",MID(Tabela1[[#This Row],[PESEL]],3,1)="1"),19,20)</f>
        <v>20</v>
      </c>
      <c r="I12" s="3" t="str">
        <f>MID(Tabela1[[#This Row],[PESEL]],1,2)</f>
        <v>08</v>
      </c>
      <c r="J12" s="3">
        <f>IF(Tabela1[[#This Row],[1i2 rok]]=20,MID(Tabela1[[#This Row],[PESEL]],3,2)-20,MID(Tabela1[[#This Row],[PESEL]],3,2))</f>
        <v>6</v>
      </c>
      <c r="K12" s="3" t="str">
        <f>CONCATENATE(Tabela1[[#This Row],[miesiąc 1]]," ",Tabela1[[#This Row],[1i2 rok]],Tabela1[[#This Row],[3 i 4 rok]])</f>
        <v>6 2008</v>
      </c>
      <c r="L12" s="12" t="str">
        <f>CONCATENATE(MID(Tabela1[[#This Row],[Imie]],1,1),MID(Tabela1[[#This Row],[Nazwisko]],1,3),MID(Tabela1[[#This Row],[PESEL]],11,1))</f>
        <v>PGla5</v>
      </c>
      <c r="AB12" s="3" t="s">
        <v>1172</v>
      </c>
      <c r="AC12">
        <f>COUNTIF(Tabela1[miesiąc 1],"=3")</f>
        <v>9</v>
      </c>
      <c r="AD12"/>
    </row>
    <row r="13" spans="1:30" x14ac:dyDescent="0.25">
      <c r="A13" s="2" t="s">
        <v>34</v>
      </c>
      <c r="B13" s="3" t="s">
        <v>35</v>
      </c>
      <c r="C13" s="3" t="s">
        <v>36</v>
      </c>
      <c r="D13" s="3">
        <f t="shared" si="0"/>
        <v>0</v>
      </c>
      <c r="E13" s="3" t="str">
        <f t="shared" si="2"/>
        <v>n</v>
      </c>
      <c r="F13" s="3">
        <f t="shared" si="1"/>
        <v>0</v>
      </c>
      <c r="G13" s="8" t="str">
        <f>MID(Tabela1[[#This Row],[PESEL]],7,3)</f>
        <v>018</v>
      </c>
      <c r="H13" s="3">
        <f>IF(OR(MID(Tabela1[[#This Row],[PESEL]],3,1)="0",MID(Tabela1[[#This Row],[PESEL]],3,1)="1"),19,20)</f>
        <v>20</v>
      </c>
      <c r="I13" s="3" t="str">
        <f>MID(Tabela1[[#This Row],[PESEL]],1,2)</f>
        <v>08</v>
      </c>
      <c r="J13" s="3">
        <f>IF(Tabela1[[#This Row],[1i2 rok]]=20,MID(Tabela1[[#This Row],[PESEL]],3,2)-20,MID(Tabela1[[#This Row],[PESEL]],3,2))</f>
        <v>6</v>
      </c>
      <c r="K13" s="3" t="str">
        <f>CONCATENATE(Tabela1[[#This Row],[miesiąc 1]]," ",Tabela1[[#This Row],[1i2 rok]],Tabela1[[#This Row],[3 i 4 rok]])</f>
        <v>6 2008</v>
      </c>
      <c r="L13" s="12" t="str">
        <f>CONCATENATE(MID(Tabela1[[#This Row],[Imie]],1,1),MID(Tabela1[[#This Row],[Nazwisko]],1,3),MID(Tabela1[[#This Row],[PESEL]],11,1))</f>
        <v>MLew9</v>
      </c>
      <c r="AB13" s="3" t="s">
        <v>1173</v>
      </c>
      <c r="AC13">
        <f>COUNTIF(Tabela1[miesiąc 1],"=4")</f>
        <v>16</v>
      </c>
      <c r="AD13" s="1"/>
    </row>
    <row r="14" spans="1:30" x14ac:dyDescent="0.25">
      <c r="A14" s="2" t="s">
        <v>37</v>
      </c>
      <c r="B14" s="3" t="s">
        <v>38</v>
      </c>
      <c r="C14" s="3" t="s">
        <v>39</v>
      </c>
      <c r="D14" s="3">
        <f t="shared" si="0"/>
        <v>0</v>
      </c>
      <c r="E14" s="3" t="str">
        <f t="shared" si="2"/>
        <v>j</v>
      </c>
      <c r="F14" s="3">
        <f t="shared" si="1"/>
        <v>0</v>
      </c>
      <c r="G14" s="8" t="str">
        <f>MID(Tabela1[[#This Row],[PESEL]],7,3)</f>
        <v>045</v>
      </c>
      <c r="H14" s="3">
        <f>IF(OR(MID(Tabela1[[#This Row],[PESEL]],3,1)="0",MID(Tabela1[[#This Row],[PESEL]],3,1)="1"),19,20)</f>
        <v>20</v>
      </c>
      <c r="I14" s="3" t="str">
        <f>MID(Tabela1[[#This Row],[PESEL]],1,2)</f>
        <v>08</v>
      </c>
      <c r="J14" s="3">
        <f>IF(Tabela1[[#This Row],[1i2 rok]]=20,MID(Tabela1[[#This Row],[PESEL]],3,2)-20,MID(Tabela1[[#This Row],[PESEL]],3,2))</f>
        <v>6</v>
      </c>
      <c r="K14" s="3" t="str">
        <f>CONCATENATE(Tabela1[[#This Row],[miesiąc 1]]," ",Tabela1[[#This Row],[1i2 rok]],Tabela1[[#This Row],[3 i 4 rok]])</f>
        <v>6 2008</v>
      </c>
      <c r="L14" s="12" t="str">
        <f>CONCATENATE(MID(Tabela1[[#This Row],[Imie]],1,1),MID(Tabela1[[#This Row],[Nazwisko]],1,3),MID(Tabela1[[#This Row],[PESEL]],11,1))</f>
        <v>MLut7</v>
      </c>
      <c r="AB14" s="3" t="s">
        <v>1174</v>
      </c>
      <c r="AC14">
        <f>COUNTIF(Tabela1[miesiąc 1],"=5")</f>
        <v>13</v>
      </c>
      <c r="AD14" s="1"/>
    </row>
    <row r="15" spans="1:30" x14ac:dyDescent="0.25">
      <c r="A15" s="2" t="s">
        <v>40</v>
      </c>
      <c r="B15" s="3" t="s">
        <v>41</v>
      </c>
      <c r="C15" s="3" t="s">
        <v>39</v>
      </c>
      <c r="D15" s="3">
        <f t="shared" si="0"/>
        <v>0</v>
      </c>
      <c r="E15" s="3" t="str">
        <f t="shared" si="2"/>
        <v>j</v>
      </c>
      <c r="F15" s="3">
        <f t="shared" si="1"/>
        <v>0</v>
      </c>
      <c r="G15" s="8" t="str">
        <f>MID(Tabela1[[#This Row],[PESEL]],7,3)</f>
        <v>045</v>
      </c>
      <c r="H15" s="3">
        <f>IF(OR(MID(Tabela1[[#This Row],[PESEL]],3,1)="0",MID(Tabela1[[#This Row],[PESEL]],3,1)="1"),19,20)</f>
        <v>20</v>
      </c>
      <c r="I15" s="3" t="str">
        <f>MID(Tabela1[[#This Row],[PESEL]],1,2)</f>
        <v>08</v>
      </c>
      <c r="J15" s="3">
        <f>IF(Tabela1[[#This Row],[1i2 rok]]=20,MID(Tabela1[[#This Row],[PESEL]],3,2)-20,MID(Tabela1[[#This Row],[PESEL]],3,2))</f>
        <v>6</v>
      </c>
      <c r="K15" s="3" t="str">
        <f>CONCATENATE(Tabela1[[#This Row],[miesiąc 1]]," ",Tabela1[[#This Row],[1i2 rok]],Tabela1[[#This Row],[3 i 4 rok]])</f>
        <v>6 2008</v>
      </c>
      <c r="L15" s="12" t="str">
        <f>CONCATENATE(MID(Tabela1[[#This Row],[Imie]],1,1),MID(Tabela1[[#This Row],[Nazwisko]],1,3),MID(Tabela1[[#This Row],[PESEL]],11,1))</f>
        <v>MLas5</v>
      </c>
      <c r="AB15" s="3" t="s">
        <v>1175</v>
      </c>
      <c r="AC15">
        <f>COUNTIF(Tabela1[miesiąc 1],"=6")</f>
        <v>15</v>
      </c>
      <c r="AD15" s="1"/>
    </row>
    <row r="16" spans="1:30" x14ac:dyDescent="0.25">
      <c r="A16" s="2" t="s">
        <v>42</v>
      </c>
      <c r="B16" s="3" t="s">
        <v>43</v>
      </c>
      <c r="C16" s="3" t="s">
        <v>44</v>
      </c>
      <c r="D16" s="3">
        <f t="shared" si="0"/>
        <v>0</v>
      </c>
      <c r="E16" s="3" t="str">
        <f t="shared" si="2"/>
        <v>r</v>
      </c>
      <c r="F16" s="3">
        <f t="shared" si="1"/>
        <v>0</v>
      </c>
      <c r="G16" s="8" t="str">
        <f>MID(Tabela1[[#This Row],[PESEL]],7,3)</f>
        <v>070</v>
      </c>
      <c r="H16" s="3">
        <f>IF(OR(MID(Tabela1[[#This Row],[PESEL]],3,1)="0",MID(Tabela1[[#This Row],[PESEL]],3,1)="1"),19,20)</f>
        <v>20</v>
      </c>
      <c r="I16" s="3" t="str">
        <f>MID(Tabela1[[#This Row],[PESEL]],1,2)</f>
        <v>08</v>
      </c>
      <c r="J16" s="3">
        <f>IF(Tabela1[[#This Row],[1i2 rok]]=20,MID(Tabela1[[#This Row],[PESEL]],3,2)-20,MID(Tabela1[[#This Row],[PESEL]],3,2))</f>
        <v>6</v>
      </c>
      <c r="K16" s="3" t="str">
        <f>CONCATENATE(Tabela1[[#This Row],[miesiąc 1]]," ",Tabela1[[#This Row],[1i2 rok]],Tabela1[[#This Row],[3 i 4 rok]])</f>
        <v>6 2008</v>
      </c>
      <c r="L16" s="12" t="str">
        <f>CONCATENATE(MID(Tabela1[[#This Row],[Imie]],1,1),MID(Tabela1[[#This Row],[Nazwisko]],1,3),MID(Tabela1[[#This Row],[PESEL]],11,1))</f>
        <v>AWol5</v>
      </c>
      <c r="AB16" s="3" t="s">
        <v>1176</v>
      </c>
      <c r="AC16">
        <f>COUNTIF(Tabela1[miesiąc 1],"=7")</f>
        <v>19</v>
      </c>
      <c r="AD16" s="1"/>
    </row>
    <row r="17" spans="1:29" x14ac:dyDescent="0.25">
      <c r="A17" s="2" t="s">
        <v>45</v>
      </c>
      <c r="B17" s="3" t="s">
        <v>46</v>
      </c>
      <c r="C17" s="3" t="s">
        <v>47</v>
      </c>
      <c r="D17" s="3">
        <f t="shared" si="0"/>
        <v>0</v>
      </c>
      <c r="E17" s="3" t="str">
        <f t="shared" si="2"/>
        <v>n</v>
      </c>
      <c r="F17" s="3">
        <f t="shared" si="1"/>
        <v>0</v>
      </c>
      <c r="G17" s="8" t="str">
        <f>MID(Tabela1[[#This Row],[PESEL]],7,3)</f>
        <v>119</v>
      </c>
      <c r="H17" s="3">
        <f>IF(OR(MID(Tabela1[[#This Row],[PESEL]],3,1)="0",MID(Tabela1[[#This Row],[PESEL]],3,1)="1"),19,20)</f>
        <v>20</v>
      </c>
      <c r="I17" s="3" t="str">
        <f>MID(Tabela1[[#This Row],[PESEL]],1,2)</f>
        <v>08</v>
      </c>
      <c r="J17" s="3">
        <f>IF(Tabela1[[#This Row],[1i2 rok]]=20,MID(Tabela1[[#This Row],[PESEL]],3,2)-20,MID(Tabela1[[#This Row],[PESEL]],3,2))</f>
        <v>6</v>
      </c>
      <c r="K17" s="3" t="str">
        <f>CONCATENATE(Tabela1[[#This Row],[miesiąc 1]]," ",Tabela1[[#This Row],[1i2 rok]],Tabela1[[#This Row],[3 i 4 rok]])</f>
        <v>6 2008</v>
      </c>
      <c r="L17" s="12" t="str">
        <f>CONCATENATE(MID(Tabela1[[#This Row],[Imie]],1,1),MID(Tabela1[[#This Row],[Nazwisko]],1,3),MID(Tabela1[[#This Row],[PESEL]],11,1))</f>
        <v>SDab7</v>
      </c>
      <c r="AB17" s="3" t="s">
        <v>1177</v>
      </c>
      <c r="AC17">
        <f>COUNTIF(Tabela1[miesiąc 1],"=8")</f>
        <v>22</v>
      </c>
    </row>
    <row r="18" spans="1:29" x14ac:dyDescent="0.25">
      <c r="A18" s="2" t="s">
        <v>48</v>
      </c>
      <c r="B18" s="3" t="s">
        <v>49</v>
      </c>
      <c r="C18" s="3" t="s">
        <v>50</v>
      </c>
      <c r="D18" s="3">
        <f t="shared" si="0"/>
        <v>0</v>
      </c>
      <c r="E18" s="3" t="str">
        <f t="shared" si="2"/>
        <v>f</v>
      </c>
      <c r="F18" s="3">
        <f t="shared" si="1"/>
        <v>0</v>
      </c>
      <c r="G18" s="8" t="str">
        <f>MID(Tabela1[[#This Row],[PESEL]],7,3)</f>
        <v>042</v>
      </c>
      <c r="H18" s="3">
        <f>IF(OR(MID(Tabela1[[#This Row],[PESEL]],3,1)="0",MID(Tabela1[[#This Row],[PESEL]],3,1)="1"),19,20)</f>
        <v>20</v>
      </c>
      <c r="I18" s="3" t="str">
        <f>MID(Tabela1[[#This Row],[PESEL]],1,2)</f>
        <v>08</v>
      </c>
      <c r="J18" s="3">
        <f>IF(Tabela1[[#This Row],[1i2 rok]]=20,MID(Tabela1[[#This Row],[PESEL]],3,2)-20,MID(Tabela1[[#This Row],[PESEL]],3,2))</f>
        <v>7</v>
      </c>
      <c r="K18" s="3" t="str">
        <f>CONCATENATE(Tabela1[[#This Row],[miesiąc 1]]," ",Tabela1[[#This Row],[1i2 rok]],Tabela1[[#This Row],[3 i 4 rok]])</f>
        <v>7 2008</v>
      </c>
      <c r="L18" s="12" t="str">
        <f>CONCATENATE(MID(Tabela1[[#This Row],[Imie]],1,1),MID(Tabela1[[#This Row],[Nazwisko]],1,3),MID(Tabela1[[#This Row],[PESEL]],11,1))</f>
        <v>OIwa1</v>
      </c>
      <c r="AB18" s="3" t="s">
        <v>1178</v>
      </c>
      <c r="AC18">
        <f>COUNTIF(Tabela1[miesiąc 1],"=9")</f>
        <v>32</v>
      </c>
    </row>
    <row r="19" spans="1:29" x14ac:dyDescent="0.25">
      <c r="A19" s="2" t="s">
        <v>51</v>
      </c>
      <c r="B19" s="3" t="s">
        <v>52</v>
      </c>
      <c r="C19" s="3" t="s">
        <v>53</v>
      </c>
      <c r="D19" s="3">
        <f t="shared" si="0"/>
        <v>0</v>
      </c>
      <c r="E19" s="3" t="str">
        <f t="shared" si="2"/>
        <v>h</v>
      </c>
      <c r="F19" s="3">
        <f t="shared" si="1"/>
        <v>0</v>
      </c>
      <c r="G19" s="8" t="str">
        <f>MID(Tabela1[[#This Row],[PESEL]],7,3)</f>
        <v>122</v>
      </c>
      <c r="H19" s="3">
        <f>IF(OR(MID(Tabela1[[#This Row],[PESEL]],3,1)="0",MID(Tabela1[[#This Row],[PESEL]],3,1)="1"),19,20)</f>
        <v>20</v>
      </c>
      <c r="I19" s="3" t="str">
        <f>MID(Tabela1[[#This Row],[PESEL]],1,2)</f>
        <v>08</v>
      </c>
      <c r="J19" s="3">
        <f>IF(Tabela1[[#This Row],[1i2 rok]]=20,MID(Tabela1[[#This Row],[PESEL]],3,2)-20,MID(Tabela1[[#This Row],[PESEL]],3,2))</f>
        <v>7</v>
      </c>
      <c r="K19" s="3" t="str">
        <f>CONCATENATE(Tabela1[[#This Row],[miesiąc 1]]," ",Tabela1[[#This Row],[1i2 rok]],Tabela1[[#This Row],[3 i 4 rok]])</f>
        <v>7 2008</v>
      </c>
      <c r="L19" s="12" t="str">
        <f>CONCATENATE(MID(Tabela1[[#This Row],[Imie]],1,1),MID(Tabela1[[#This Row],[Nazwisko]],1,3),MID(Tabela1[[#This Row],[PESEL]],11,1))</f>
        <v>WAre5</v>
      </c>
      <c r="AB19" s="3" t="s">
        <v>1179</v>
      </c>
      <c r="AC19">
        <f>COUNTIF(Tabela1[miesiąc 1],"=10")</f>
        <v>67</v>
      </c>
    </row>
    <row r="20" spans="1:29" x14ac:dyDescent="0.25">
      <c r="A20" s="2" t="s">
        <v>54</v>
      </c>
      <c r="B20" s="3" t="s">
        <v>55</v>
      </c>
      <c r="C20" s="3" t="s">
        <v>56</v>
      </c>
      <c r="D20" s="3">
        <f t="shared" si="0"/>
        <v>1</v>
      </c>
      <c r="E20" s="3" t="str">
        <f t="shared" si="2"/>
        <v>a</v>
      </c>
      <c r="F20" s="3">
        <f t="shared" si="1"/>
        <v>0</v>
      </c>
      <c r="G20" s="8" t="str">
        <f>MID(Tabela1[[#This Row],[PESEL]],7,3)</f>
        <v>074</v>
      </c>
      <c r="H20" s="3">
        <f>IF(OR(MID(Tabela1[[#This Row],[PESEL]],3,1)="0",MID(Tabela1[[#This Row],[PESEL]],3,1)="1"),19,20)</f>
        <v>20</v>
      </c>
      <c r="I20" s="3" t="str">
        <f>MID(Tabela1[[#This Row],[PESEL]],1,2)</f>
        <v>08</v>
      </c>
      <c r="J20" s="3">
        <f>IF(Tabela1[[#This Row],[1i2 rok]]=20,MID(Tabela1[[#This Row],[PESEL]],3,2)-20,MID(Tabela1[[#This Row],[PESEL]],3,2))</f>
        <v>7</v>
      </c>
      <c r="K20" s="3" t="str">
        <f>CONCATENATE(Tabela1[[#This Row],[miesiąc 1]]," ",Tabela1[[#This Row],[1i2 rok]],Tabela1[[#This Row],[3 i 4 rok]])</f>
        <v>7 2008</v>
      </c>
      <c r="L20" s="12" t="str">
        <f>CONCATENATE(MID(Tabela1[[#This Row],[Imie]],1,1),MID(Tabela1[[#This Row],[Nazwisko]],1,3),MID(Tabela1[[#This Row],[PESEL]],11,1))</f>
        <v>AWie4</v>
      </c>
      <c r="AB20" s="3" t="s">
        <v>1180</v>
      </c>
      <c r="AC20">
        <f>COUNTIF(Tabela1[miesiąc 1],"=11")</f>
        <v>99</v>
      </c>
    </row>
    <row r="21" spans="1:29" x14ac:dyDescent="0.25">
      <c r="A21" s="2" t="s">
        <v>57</v>
      </c>
      <c r="B21" s="3" t="s">
        <v>58</v>
      </c>
      <c r="C21" s="3" t="s">
        <v>8</v>
      </c>
      <c r="D21" s="3">
        <f t="shared" si="0"/>
        <v>0</v>
      </c>
      <c r="E21" s="3" t="str">
        <f t="shared" si="2"/>
        <v>m</v>
      </c>
      <c r="F21" s="3">
        <f t="shared" si="1"/>
        <v>0</v>
      </c>
      <c r="G21" s="8" t="str">
        <f>MID(Tabela1[[#This Row],[PESEL]],7,3)</f>
        <v>075</v>
      </c>
      <c r="H21" s="3">
        <f>IF(OR(MID(Tabela1[[#This Row],[PESEL]],3,1)="0",MID(Tabela1[[#This Row],[PESEL]],3,1)="1"),19,20)</f>
        <v>20</v>
      </c>
      <c r="I21" s="3" t="str">
        <f>MID(Tabela1[[#This Row],[PESEL]],1,2)</f>
        <v>08</v>
      </c>
      <c r="J21" s="3">
        <f>IF(Tabela1[[#This Row],[1i2 rok]]=20,MID(Tabela1[[#This Row],[PESEL]],3,2)-20,MID(Tabela1[[#This Row],[PESEL]],3,2))</f>
        <v>7</v>
      </c>
      <c r="K21" s="3" t="str">
        <f>CONCATENATE(Tabela1[[#This Row],[miesiąc 1]]," ",Tabela1[[#This Row],[1i2 rok]],Tabela1[[#This Row],[3 i 4 rok]])</f>
        <v>7 2008</v>
      </c>
      <c r="L21" s="12" t="str">
        <f>CONCATENATE(MID(Tabela1[[#This Row],[Imie]],1,1),MID(Tabela1[[#This Row],[Nazwisko]],1,3),MID(Tabela1[[#This Row],[PESEL]],11,1))</f>
        <v>NJak2</v>
      </c>
      <c r="AB21" s="3" t="s">
        <v>1181</v>
      </c>
      <c r="AC21">
        <f>COUNTIF(Tabela1[miesiąc 1],"=12")</f>
        <v>101</v>
      </c>
    </row>
    <row r="22" spans="1:29" x14ac:dyDescent="0.25">
      <c r="A22" s="2" t="s">
        <v>59</v>
      </c>
      <c r="B22" s="3" t="s">
        <v>60</v>
      </c>
      <c r="C22" s="3" t="s">
        <v>61</v>
      </c>
      <c r="D22" s="3">
        <f t="shared" si="0"/>
        <v>0</v>
      </c>
      <c r="E22" s="3" t="str">
        <f t="shared" si="2"/>
        <v>r</v>
      </c>
      <c r="F22" s="3">
        <f t="shared" si="1"/>
        <v>0</v>
      </c>
      <c r="G22" s="8" t="str">
        <f>MID(Tabela1[[#This Row],[PESEL]],7,3)</f>
        <v>125</v>
      </c>
      <c r="H22" s="3">
        <f>IF(OR(MID(Tabela1[[#This Row],[PESEL]],3,1)="0",MID(Tabela1[[#This Row],[PESEL]],3,1)="1"),19,20)</f>
        <v>20</v>
      </c>
      <c r="I22" s="3" t="str">
        <f>MID(Tabela1[[#This Row],[PESEL]],1,2)</f>
        <v>08</v>
      </c>
      <c r="J22" s="3">
        <f>IF(Tabela1[[#This Row],[1i2 rok]]=20,MID(Tabela1[[#This Row],[PESEL]],3,2)-20,MID(Tabela1[[#This Row],[PESEL]],3,2))</f>
        <v>7</v>
      </c>
      <c r="K22" s="3" t="str">
        <f>CONCATENATE(Tabela1[[#This Row],[miesiąc 1]]," ",Tabela1[[#This Row],[1i2 rok]],Tabela1[[#This Row],[3 i 4 rok]])</f>
        <v>7 2008</v>
      </c>
      <c r="L22" s="12" t="str">
        <f>CONCATENATE(MID(Tabela1[[#This Row],[Imie]],1,1),MID(Tabela1[[#This Row],[Nazwisko]],1,3),MID(Tabela1[[#This Row],[PESEL]],11,1))</f>
        <v>OGry7</v>
      </c>
      <c r="AA22" s="3" t="s">
        <v>1169</v>
      </c>
      <c r="AB22" s="10" t="s">
        <v>1150</v>
      </c>
    </row>
    <row r="23" spans="1:29" x14ac:dyDescent="0.25">
      <c r="A23" s="2" t="s">
        <v>62</v>
      </c>
      <c r="B23" s="3" t="s">
        <v>63</v>
      </c>
      <c r="C23" s="3" t="s">
        <v>64</v>
      </c>
      <c r="D23" s="3">
        <f t="shared" si="0"/>
        <v>0</v>
      </c>
      <c r="E23" s="3" t="str">
        <f t="shared" si="2"/>
        <v>j</v>
      </c>
      <c r="F23" s="3">
        <f t="shared" si="1"/>
        <v>0</v>
      </c>
      <c r="G23" s="8" t="str">
        <f>MID(Tabela1[[#This Row],[PESEL]],7,3)</f>
        <v>036</v>
      </c>
      <c r="H23" s="3">
        <f>IF(OR(MID(Tabela1[[#This Row],[PESEL]],3,1)="0",MID(Tabela1[[#This Row],[PESEL]],3,1)="1"),19,20)</f>
        <v>20</v>
      </c>
      <c r="I23" s="3" t="str">
        <f>MID(Tabela1[[#This Row],[PESEL]],1,2)</f>
        <v>08</v>
      </c>
      <c r="J23" s="3">
        <f>IF(Tabela1[[#This Row],[1i2 rok]]=20,MID(Tabela1[[#This Row],[PESEL]],3,2)-20,MID(Tabela1[[#This Row],[PESEL]],3,2))</f>
        <v>7</v>
      </c>
      <c r="K23" s="3" t="str">
        <f>CONCATENATE(Tabela1[[#This Row],[miesiąc 1]]," ",Tabela1[[#This Row],[1i2 rok]],Tabela1[[#This Row],[3 i 4 rok]])</f>
        <v>7 2008</v>
      </c>
      <c r="L23" s="12" t="str">
        <f>CONCATENATE(MID(Tabela1[[#This Row],[Imie]],1,1),MID(Tabela1[[#This Row],[Nazwisko]],1,3),MID(Tabela1[[#This Row],[PESEL]],11,1))</f>
        <v>MKal8</v>
      </c>
      <c r="AB23" s="10" t="s">
        <v>1151</v>
      </c>
    </row>
    <row r="24" spans="1:29" x14ac:dyDescent="0.25">
      <c r="A24" s="2" t="s">
        <v>65</v>
      </c>
      <c r="B24" s="3" t="s">
        <v>66</v>
      </c>
      <c r="C24" s="3" t="s">
        <v>67</v>
      </c>
      <c r="D24" s="3">
        <f t="shared" si="0"/>
        <v>1</v>
      </c>
      <c r="E24" s="3" t="str">
        <f t="shared" si="2"/>
        <v>a</v>
      </c>
      <c r="F24" s="3">
        <f t="shared" si="1"/>
        <v>0</v>
      </c>
      <c r="G24" s="8" t="str">
        <f>MID(Tabela1[[#This Row],[PESEL]],7,3)</f>
        <v>072</v>
      </c>
      <c r="H24" s="3">
        <f>IF(OR(MID(Tabela1[[#This Row],[PESEL]],3,1)="0",MID(Tabela1[[#This Row],[PESEL]],3,1)="1"),19,20)</f>
        <v>20</v>
      </c>
      <c r="I24" s="3" t="str">
        <f>MID(Tabela1[[#This Row],[PESEL]],1,2)</f>
        <v>08</v>
      </c>
      <c r="J24" s="3">
        <f>IF(Tabela1[[#This Row],[1i2 rok]]=20,MID(Tabela1[[#This Row],[PESEL]],3,2)-20,MID(Tabela1[[#This Row],[PESEL]],3,2))</f>
        <v>7</v>
      </c>
      <c r="K24" s="3" t="str">
        <f>CONCATENATE(Tabela1[[#This Row],[miesiąc 1]]," ",Tabela1[[#This Row],[1i2 rok]],Tabela1[[#This Row],[3 i 4 rok]])</f>
        <v>7 2008</v>
      </c>
      <c r="L24" s="12" t="str">
        <f>CONCATENATE(MID(Tabela1[[#This Row],[Imie]],1,1),MID(Tabela1[[#This Row],[Nazwisko]],1,3),MID(Tabela1[[#This Row],[PESEL]],11,1))</f>
        <v>LMaj6</v>
      </c>
      <c r="AB24" s="10" t="s">
        <v>1152</v>
      </c>
    </row>
    <row r="25" spans="1:29" x14ac:dyDescent="0.25">
      <c r="A25" s="2" t="s">
        <v>68</v>
      </c>
      <c r="B25" s="3" t="s">
        <v>69</v>
      </c>
      <c r="C25" s="3" t="s">
        <v>70</v>
      </c>
      <c r="D25" s="3">
        <f t="shared" si="0"/>
        <v>1</v>
      </c>
      <c r="E25" s="3" t="str">
        <f t="shared" si="2"/>
        <v>a</v>
      </c>
      <c r="F25" s="3">
        <f t="shared" si="1"/>
        <v>0</v>
      </c>
      <c r="G25" s="8" t="str">
        <f>MID(Tabela1[[#This Row],[PESEL]],7,3)</f>
        <v>030</v>
      </c>
      <c r="H25" s="3">
        <f>IF(OR(MID(Tabela1[[#This Row],[PESEL]],3,1)="0",MID(Tabela1[[#This Row],[PESEL]],3,1)="1"),19,20)</f>
        <v>20</v>
      </c>
      <c r="I25" s="3" t="str">
        <f>MID(Tabela1[[#This Row],[PESEL]],1,2)</f>
        <v>08</v>
      </c>
      <c r="J25" s="3">
        <f>IF(Tabela1[[#This Row],[1i2 rok]]=20,MID(Tabela1[[#This Row],[PESEL]],3,2)-20,MID(Tabela1[[#This Row],[PESEL]],3,2))</f>
        <v>7</v>
      </c>
      <c r="K25" s="3" t="str">
        <f>CONCATENATE(Tabela1[[#This Row],[miesiąc 1]]," ",Tabela1[[#This Row],[1i2 rok]],Tabela1[[#This Row],[3 i 4 rok]])</f>
        <v>7 2008</v>
      </c>
      <c r="L25" s="12" t="str">
        <f>CONCATENATE(MID(Tabela1[[#This Row],[Imie]],1,1),MID(Tabela1[[#This Row],[Nazwisko]],1,3),MID(Tabela1[[#This Row],[PESEL]],11,1))</f>
        <v>NGrz1</v>
      </c>
      <c r="AB25" s="10" t="s">
        <v>1153</v>
      </c>
    </row>
    <row r="26" spans="1:29" x14ac:dyDescent="0.25">
      <c r="A26" s="2" t="s">
        <v>71</v>
      </c>
      <c r="B26" s="3" t="s">
        <v>72</v>
      </c>
      <c r="C26" s="3" t="s">
        <v>73</v>
      </c>
      <c r="D26" s="3">
        <f t="shared" si="0"/>
        <v>0</v>
      </c>
      <c r="E26" s="3" t="str">
        <f t="shared" si="2"/>
        <v>r</v>
      </c>
      <c r="F26" s="3">
        <f t="shared" si="1"/>
        <v>0</v>
      </c>
      <c r="G26" s="8" t="str">
        <f>MID(Tabela1[[#This Row],[PESEL]],7,3)</f>
        <v>113</v>
      </c>
      <c r="H26" s="3">
        <f>IF(OR(MID(Tabela1[[#This Row],[PESEL]],3,1)="0",MID(Tabela1[[#This Row],[PESEL]],3,1)="1"),19,20)</f>
        <v>20</v>
      </c>
      <c r="I26" s="3" t="str">
        <f>MID(Tabela1[[#This Row],[PESEL]],1,2)</f>
        <v>08</v>
      </c>
      <c r="J26" s="3">
        <f>IF(Tabela1[[#This Row],[1i2 rok]]=20,MID(Tabela1[[#This Row],[PESEL]],3,2)-20,MID(Tabela1[[#This Row],[PESEL]],3,2))</f>
        <v>7</v>
      </c>
      <c r="K26" s="3" t="str">
        <f>CONCATENATE(Tabela1[[#This Row],[miesiąc 1]]," ",Tabela1[[#This Row],[1i2 rok]],Tabela1[[#This Row],[3 i 4 rok]])</f>
        <v>7 2008</v>
      </c>
      <c r="L26" s="12" t="str">
        <f>CONCATENATE(MID(Tabela1[[#This Row],[Imie]],1,1),MID(Tabela1[[#This Row],[Nazwisko]],1,3),MID(Tabela1[[#This Row],[PESEL]],11,1))</f>
        <v>PFre6</v>
      </c>
      <c r="AB26" s="10" t="s">
        <v>1154</v>
      </c>
    </row>
    <row r="27" spans="1:29" x14ac:dyDescent="0.25">
      <c r="A27" s="2" t="s">
        <v>74</v>
      </c>
      <c r="B27" s="3" t="s">
        <v>75</v>
      </c>
      <c r="C27" s="3" t="s">
        <v>8</v>
      </c>
      <c r="D27" s="3">
        <f t="shared" si="0"/>
        <v>0</v>
      </c>
      <c r="E27" s="3" t="str">
        <f t="shared" si="2"/>
        <v>m</v>
      </c>
      <c r="F27" s="3">
        <f t="shared" si="1"/>
        <v>0</v>
      </c>
      <c r="G27" s="8" t="str">
        <f>MID(Tabela1[[#This Row],[PESEL]],7,3)</f>
        <v>030</v>
      </c>
      <c r="H27" s="3">
        <f>IF(OR(MID(Tabela1[[#This Row],[PESEL]],3,1)="0",MID(Tabela1[[#This Row],[PESEL]],3,1)="1"),19,20)</f>
        <v>20</v>
      </c>
      <c r="I27" s="3" t="str">
        <f>MID(Tabela1[[#This Row],[PESEL]],1,2)</f>
        <v>08</v>
      </c>
      <c r="J27" s="3">
        <f>IF(Tabela1[[#This Row],[1i2 rok]]=20,MID(Tabela1[[#This Row],[PESEL]],3,2)-20,MID(Tabela1[[#This Row],[PESEL]],3,2))</f>
        <v>8</v>
      </c>
      <c r="K27" s="3" t="str">
        <f>CONCATENATE(Tabela1[[#This Row],[miesiąc 1]]," ",Tabela1[[#This Row],[1i2 rok]],Tabela1[[#This Row],[3 i 4 rok]])</f>
        <v>8 2008</v>
      </c>
      <c r="L27" s="12" t="str">
        <f>CONCATENATE(MID(Tabela1[[#This Row],[Imie]],1,1),MID(Tabela1[[#This Row],[Nazwisko]],1,3),MID(Tabela1[[#This Row],[PESEL]],11,1))</f>
        <v>NJan6</v>
      </c>
      <c r="AB27" s="10" t="s">
        <v>1155</v>
      </c>
    </row>
    <row r="28" spans="1:29" x14ac:dyDescent="0.25">
      <c r="A28" s="2" t="s">
        <v>76</v>
      </c>
      <c r="B28" s="3" t="s">
        <v>77</v>
      </c>
      <c r="C28" s="3" t="s">
        <v>78</v>
      </c>
      <c r="D28" s="3">
        <f t="shared" si="0"/>
        <v>1</v>
      </c>
      <c r="E28" s="3" t="str">
        <f t="shared" si="2"/>
        <v>a</v>
      </c>
      <c r="F28" s="3">
        <f t="shared" si="1"/>
        <v>0</v>
      </c>
      <c r="G28" s="8" t="str">
        <f>MID(Tabela1[[#This Row],[PESEL]],7,3)</f>
        <v>074</v>
      </c>
      <c r="H28" s="3">
        <f>IF(OR(MID(Tabela1[[#This Row],[PESEL]],3,1)="0",MID(Tabela1[[#This Row],[PESEL]],3,1)="1"),19,20)</f>
        <v>20</v>
      </c>
      <c r="I28" s="3" t="str">
        <f>MID(Tabela1[[#This Row],[PESEL]],1,2)</f>
        <v>08</v>
      </c>
      <c r="J28" s="3">
        <f>IF(Tabela1[[#This Row],[1i2 rok]]=20,MID(Tabela1[[#This Row],[PESEL]],3,2)-20,MID(Tabela1[[#This Row],[PESEL]],3,2))</f>
        <v>8</v>
      </c>
      <c r="K28" s="3" t="str">
        <f>CONCATENATE(Tabela1[[#This Row],[miesiąc 1]]," ",Tabela1[[#This Row],[1i2 rok]],Tabela1[[#This Row],[3 i 4 rok]])</f>
        <v>8 2008</v>
      </c>
      <c r="L28" s="12" t="str">
        <f>CONCATENATE(MID(Tabela1[[#This Row],[Imie]],1,1),MID(Tabela1[[#This Row],[Nazwisko]],1,3),MID(Tabela1[[#This Row],[PESEL]],11,1))</f>
        <v>MKos8</v>
      </c>
      <c r="AB28" s="10" t="s">
        <v>1156</v>
      </c>
    </row>
    <row r="29" spans="1:29" x14ac:dyDescent="0.25">
      <c r="A29" s="2" t="s">
        <v>79</v>
      </c>
      <c r="B29" s="3" t="s">
        <v>80</v>
      </c>
      <c r="C29" s="3" t="s">
        <v>39</v>
      </c>
      <c r="D29" s="3">
        <f t="shared" si="0"/>
        <v>0</v>
      </c>
      <c r="E29" s="3" t="str">
        <f t="shared" si="2"/>
        <v>j</v>
      </c>
      <c r="F29" s="3">
        <f t="shared" si="1"/>
        <v>0</v>
      </c>
      <c r="G29" s="8" t="str">
        <f>MID(Tabela1[[#This Row],[PESEL]],7,3)</f>
        <v>046</v>
      </c>
      <c r="H29" s="3">
        <f>IF(OR(MID(Tabela1[[#This Row],[PESEL]],3,1)="0",MID(Tabela1[[#This Row],[PESEL]],3,1)="1"),19,20)</f>
        <v>20</v>
      </c>
      <c r="I29" s="3" t="str">
        <f>MID(Tabela1[[#This Row],[PESEL]],1,2)</f>
        <v>08</v>
      </c>
      <c r="J29" s="3">
        <f>IF(Tabela1[[#This Row],[1i2 rok]]=20,MID(Tabela1[[#This Row],[PESEL]],3,2)-20,MID(Tabela1[[#This Row],[PESEL]],3,2))</f>
        <v>8</v>
      </c>
      <c r="K29" s="3" t="str">
        <f>CONCATENATE(Tabela1[[#This Row],[miesiąc 1]]," ",Tabela1[[#This Row],[1i2 rok]],Tabela1[[#This Row],[3 i 4 rok]])</f>
        <v>8 2008</v>
      </c>
      <c r="L29" s="12" t="str">
        <f>CONCATENATE(MID(Tabela1[[#This Row],[Imie]],1,1),MID(Tabela1[[#This Row],[Nazwisko]],1,3),MID(Tabela1[[#This Row],[PESEL]],11,1))</f>
        <v>MKor4</v>
      </c>
      <c r="AB29" s="10" t="s">
        <v>1157</v>
      </c>
    </row>
    <row r="30" spans="1:29" x14ac:dyDescent="0.25">
      <c r="A30" s="2" t="s">
        <v>81</v>
      </c>
      <c r="B30" s="3" t="s">
        <v>82</v>
      </c>
      <c r="C30" s="3" t="s">
        <v>83</v>
      </c>
      <c r="D30" s="3">
        <f t="shared" si="0"/>
        <v>1</v>
      </c>
      <c r="E30" s="3" t="str">
        <f t="shared" si="2"/>
        <v>a</v>
      </c>
      <c r="F30" s="3">
        <f t="shared" si="1"/>
        <v>0</v>
      </c>
      <c r="G30" s="8" t="str">
        <f>MID(Tabela1[[#This Row],[PESEL]],7,3)</f>
        <v>034</v>
      </c>
      <c r="H30" s="3">
        <f>IF(OR(MID(Tabela1[[#This Row],[PESEL]],3,1)="0",MID(Tabela1[[#This Row],[PESEL]],3,1)="1"),19,20)</f>
        <v>20</v>
      </c>
      <c r="I30" s="3" t="str">
        <f>MID(Tabela1[[#This Row],[PESEL]],1,2)</f>
        <v>08</v>
      </c>
      <c r="J30" s="3">
        <f>IF(Tabela1[[#This Row],[1i2 rok]]=20,MID(Tabela1[[#This Row],[PESEL]],3,2)-20,MID(Tabela1[[#This Row],[PESEL]],3,2))</f>
        <v>8</v>
      </c>
      <c r="K30" s="3" t="str">
        <f>CONCATENATE(Tabela1[[#This Row],[miesiąc 1]]," ",Tabela1[[#This Row],[1i2 rok]],Tabela1[[#This Row],[3 i 4 rok]])</f>
        <v>8 2008</v>
      </c>
      <c r="L30" s="12" t="str">
        <f>CONCATENATE(MID(Tabela1[[#This Row],[Imie]],1,1),MID(Tabela1[[#This Row],[Nazwisko]],1,3),MID(Tabela1[[#This Row],[PESEL]],11,1))</f>
        <v>MKlu0</v>
      </c>
      <c r="AB30" s="10" t="s">
        <v>1158</v>
      </c>
    </row>
    <row r="31" spans="1:29" x14ac:dyDescent="0.25">
      <c r="A31" s="2" t="s">
        <v>84</v>
      </c>
      <c r="B31" s="3" t="s">
        <v>85</v>
      </c>
      <c r="C31" s="3" t="s">
        <v>86</v>
      </c>
      <c r="D31" s="3">
        <f t="shared" si="0"/>
        <v>1</v>
      </c>
      <c r="E31" s="3" t="str">
        <f t="shared" si="2"/>
        <v>a</v>
      </c>
      <c r="F31" s="3">
        <f t="shared" si="1"/>
        <v>0</v>
      </c>
      <c r="G31" s="8" t="str">
        <f>MID(Tabela1[[#This Row],[PESEL]],7,3)</f>
        <v>076</v>
      </c>
      <c r="H31" s="3">
        <f>IF(OR(MID(Tabela1[[#This Row],[PESEL]],3,1)="0",MID(Tabela1[[#This Row],[PESEL]],3,1)="1"),19,20)</f>
        <v>20</v>
      </c>
      <c r="I31" s="3" t="str">
        <f>MID(Tabela1[[#This Row],[PESEL]],1,2)</f>
        <v>08</v>
      </c>
      <c r="J31" s="3">
        <f>IF(Tabela1[[#This Row],[1i2 rok]]=20,MID(Tabela1[[#This Row],[PESEL]],3,2)-20,MID(Tabela1[[#This Row],[PESEL]],3,2))</f>
        <v>8</v>
      </c>
      <c r="K31" s="3" t="str">
        <f>CONCATENATE(Tabela1[[#This Row],[miesiąc 1]]," ",Tabela1[[#This Row],[1i2 rok]],Tabela1[[#This Row],[3 i 4 rok]])</f>
        <v>8 2008</v>
      </c>
      <c r="L31" s="12" t="str">
        <f>CONCATENATE(MID(Tabela1[[#This Row],[Imie]],1,1),MID(Tabela1[[#This Row],[Nazwisko]],1,3),MID(Tabela1[[#This Row],[PESEL]],11,1))</f>
        <v>ZAra2</v>
      </c>
      <c r="AB31" s="10" t="s">
        <v>1159</v>
      </c>
    </row>
    <row r="32" spans="1:29" x14ac:dyDescent="0.25">
      <c r="A32" s="2" t="s">
        <v>87</v>
      </c>
      <c r="B32" s="3" t="s">
        <v>88</v>
      </c>
      <c r="C32" s="3" t="s">
        <v>89</v>
      </c>
      <c r="D32" s="3">
        <f t="shared" si="0"/>
        <v>1</v>
      </c>
      <c r="E32" s="3" t="str">
        <f t="shared" si="2"/>
        <v>a</v>
      </c>
      <c r="F32" s="3">
        <f t="shared" si="1"/>
        <v>0</v>
      </c>
      <c r="G32" s="8" t="str">
        <f>MID(Tabela1[[#This Row],[PESEL]],7,3)</f>
        <v>039</v>
      </c>
      <c r="H32" s="3">
        <f>IF(OR(MID(Tabela1[[#This Row],[PESEL]],3,1)="0",MID(Tabela1[[#This Row],[PESEL]],3,1)="1"),19,20)</f>
        <v>20</v>
      </c>
      <c r="I32" s="3" t="str">
        <f>MID(Tabela1[[#This Row],[PESEL]],1,2)</f>
        <v>08</v>
      </c>
      <c r="J32" s="3">
        <f>IF(Tabela1[[#This Row],[1i2 rok]]=20,MID(Tabela1[[#This Row],[PESEL]],3,2)-20,MID(Tabela1[[#This Row],[PESEL]],3,2))</f>
        <v>8</v>
      </c>
      <c r="K32" s="3" t="str">
        <f>CONCATENATE(Tabela1[[#This Row],[miesiąc 1]]," ",Tabela1[[#This Row],[1i2 rok]],Tabela1[[#This Row],[3 i 4 rok]])</f>
        <v>8 2008</v>
      </c>
      <c r="L32" s="12" t="str">
        <f>CONCATENATE(MID(Tabela1[[#This Row],[Imie]],1,1),MID(Tabela1[[#This Row],[Nazwisko]],1,3),MID(Tabela1[[#This Row],[PESEL]],11,1))</f>
        <v>MKub2</v>
      </c>
      <c r="AB32" s="10" t="s">
        <v>1160</v>
      </c>
    </row>
    <row r="33" spans="1:28" x14ac:dyDescent="0.25">
      <c r="A33" s="2" t="s">
        <v>90</v>
      </c>
      <c r="B33" s="3" t="s">
        <v>91</v>
      </c>
      <c r="C33" s="3" t="s">
        <v>92</v>
      </c>
      <c r="D33" s="3">
        <f t="shared" si="0"/>
        <v>0</v>
      </c>
      <c r="E33" s="3" t="str">
        <f t="shared" si="2"/>
        <v>r</v>
      </c>
      <c r="F33" s="3">
        <f t="shared" si="1"/>
        <v>0</v>
      </c>
      <c r="G33" s="8" t="str">
        <f>MID(Tabela1[[#This Row],[PESEL]],7,3)</f>
        <v>018</v>
      </c>
      <c r="H33" s="3">
        <f>IF(OR(MID(Tabela1[[#This Row],[PESEL]],3,1)="0",MID(Tabela1[[#This Row],[PESEL]],3,1)="1"),19,20)</f>
        <v>20</v>
      </c>
      <c r="I33" s="3" t="str">
        <f>MID(Tabela1[[#This Row],[PESEL]],1,2)</f>
        <v>08</v>
      </c>
      <c r="J33" s="3">
        <f>IF(Tabela1[[#This Row],[1i2 rok]]=20,MID(Tabela1[[#This Row],[PESEL]],3,2)-20,MID(Tabela1[[#This Row],[PESEL]],3,2))</f>
        <v>8</v>
      </c>
      <c r="K33" s="3" t="str">
        <f>CONCATENATE(Tabela1[[#This Row],[miesiąc 1]]," ",Tabela1[[#This Row],[1i2 rok]],Tabela1[[#This Row],[3 i 4 rok]])</f>
        <v>8 2008</v>
      </c>
      <c r="L33" s="12" t="str">
        <f>CONCATENATE(MID(Tabela1[[#This Row],[Imie]],1,1),MID(Tabela1[[#This Row],[Nazwisko]],1,3),MID(Tabela1[[#This Row],[PESEL]],11,1))</f>
        <v>IRut8</v>
      </c>
      <c r="AB33" s="10" t="s">
        <v>1161</v>
      </c>
    </row>
    <row r="34" spans="1:28" x14ac:dyDescent="0.25">
      <c r="A34" s="2" t="s">
        <v>93</v>
      </c>
      <c r="B34" s="3" t="s">
        <v>94</v>
      </c>
      <c r="C34" s="3" t="s">
        <v>5</v>
      </c>
      <c r="D34" s="3">
        <f t="shared" si="0"/>
        <v>0</v>
      </c>
      <c r="E34" s="3" t="str">
        <f t="shared" si="2"/>
        <v>f</v>
      </c>
      <c r="F34" s="3">
        <f t="shared" si="1"/>
        <v>0</v>
      </c>
      <c r="G34" s="8" t="str">
        <f>MID(Tabela1[[#This Row],[PESEL]],7,3)</f>
        <v>035</v>
      </c>
      <c r="H34" s="3">
        <f>IF(OR(MID(Tabela1[[#This Row],[PESEL]],3,1)="0",MID(Tabela1[[#This Row],[PESEL]],3,1)="1"),19,20)</f>
        <v>20</v>
      </c>
      <c r="I34" s="3" t="str">
        <f>MID(Tabela1[[#This Row],[PESEL]],1,2)</f>
        <v>08</v>
      </c>
      <c r="J34" s="3">
        <f>IF(Tabela1[[#This Row],[1i2 rok]]=20,MID(Tabela1[[#This Row],[PESEL]],3,2)-20,MID(Tabela1[[#This Row],[PESEL]],3,2))</f>
        <v>8</v>
      </c>
      <c r="K34" s="3" t="str">
        <f>CONCATENATE(Tabela1[[#This Row],[miesiąc 1]]," ",Tabela1[[#This Row],[1i2 rok]],Tabela1[[#This Row],[3 i 4 rok]])</f>
        <v>8 2008</v>
      </c>
      <c r="L34" s="12" t="str">
        <f>CONCATENATE(MID(Tabela1[[#This Row],[Imie]],1,1),MID(Tabela1[[#This Row],[Nazwisko]],1,3),MID(Tabela1[[#This Row],[PESEL]],11,1))</f>
        <v>KMaz5</v>
      </c>
      <c r="AB34" s="10" t="s">
        <v>1162</v>
      </c>
    </row>
    <row r="35" spans="1:28" x14ac:dyDescent="0.25">
      <c r="A35" s="2" t="s">
        <v>95</v>
      </c>
      <c r="B35" s="3" t="s">
        <v>96</v>
      </c>
      <c r="C35" s="3" t="s">
        <v>97</v>
      </c>
      <c r="D35" s="3">
        <f t="shared" si="0"/>
        <v>0</v>
      </c>
      <c r="E35" s="3" t="str">
        <f t="shared" si="2"/>
        <v>y</v>
      </c>
      <c r="F35" s="3">
        <f t="shared" si="1"/>
        <v>0</v>
      </c>
      <c r="G35" s="8" t="str">
        <f>MID(Tabela1[[#This Row],[PESEL]],7,3)</f>
        <v>089</v>
      </c>
      <c r="H35" s="3">
        <f>IF(OR(MID(Tabela1[[#This Row],[PESEL]],3,1)="0",MID(Tabela1[[#This Row],[PESEL]],3,1)="1"),19,20)</f>
        <v>20</v>
      </c>
      <c r="I35" s="3" t="str">
        <f>MID(Tabela1[[#This Row],[PESEL]],1,2)</f>
        <v>08</v>
      </c>
      <c r="J35" s="3">
        <f>IF(Tabela1[[#This Row],[1i2 rok]]=20,MID(Tabela1[[#This Row],[PESEL]],3,2)-20,MID(Tabela1[[#This Row],[PESEL]],3,2))</f>
        <v>8</v>
      </c>
      <c r="K35" s="3" t="str">
        <f>CONCATENATE(Tabela1[[#This Row],[miesiąc 1]]," ",Tabela1[[#This Row],[1i2 rok]],Tabela1[[#This Row],[3 i 4 rok]])</f>
        <v>8 2008</v>
      </c>
      <c r="L35" s="12" t="str">
        <f>CONCATENATE(MID(Tabela1[[#This Row],[Imie]],1,1),MID(Tabela1[[#This Row],[Nazwisko]],1,3),MID(Tabela1[[#This Row],[PESEL]],11,1))</f>
        <v>JPaw7</v>
      </c>
      <c r="AB35" s="10" t="s">
        <v>1163</v>
      </c>
    </row>
    <row r="36" spans="1:28" x14ac:dyDescent="0.25">
      <c r="A36" s="2" t="s">
        <v>98</v>
      </c>
      <c r="B36" s="3" t="s">
        <v>99</v>
      </c>
      <c r="C36" s="3" t="s">
        <v>100</v>
      </c>
      <c r="D36" s="3">
        <f t="shared" si="0"/>
        <v>1</v>
      </c>
      <c r="E36" s="3" t="str">
        <f t="shared" si="2"/>
        <v>a</v>
      </c>
      <c r="F36" s="3">
        <f t="shared" si="1"/>
        <v>0</v>
      </c>
      <c r="G36" s="8" t="str">
        <f>MID(Tabela1[[#This Row],[PESEL]],7,3)</f>
        <v>124</v>
      </c>
      <c r="H36" s="3">
        <f>IF(OR(MID(Tabela1[[#This Row],[PESEL]],3,1)="0",MID(Tabela1[[#This Row],[PESEL]],3,1)="1"),19,20)</f>
        <v>20</v>
      </c>
      <c r="I36" s="3" t="str">
        <f>MID(Tabela1[[#This Row],[PESEL]],1,2)</f>
        <v>08</v>
      </c>
      <c r="J36" s="3">
        <f>IF(Tabela1[[#This Row],[1i2 rok]]=20,MID(Tabela1[[#This Row],[PESEL]],3,2)-20,MID(Tabela1[[#This Row],[PESEL]],3,2))</f>
        <v>8</v>
      </c>
      <c r="K36" s="3" t="str">
        <f>CONCATENATE(Tabela1[[#This Row],[miesiąc 1]]," ",Tabela1[[#This Row],[1i2 rok]],Tabela1[[#This Row],[3 i 4 rok]])</f>
        <v>8 2008</v>
      </c>
      <c r="L36" s="12" t="str">
        <f>CONCATENATE(MID(Tabela1[[#This Row],[Imie]],1,1),MID(Tabela1[[#This Row],[Nazwisko]],1,3),MID(Tabela1[[#This Row],[PESEL]],11,1))</f>
        <v>AZas0</v>
      </c>
      <c r="AB36" s="10" t="s">
        <v>1164</v>
      </c>
    </row>
    <row r="37" spans="1:28" x14ac:dyDescent="0.25">
      <c r="A37" s="2" t="s">
        <v>101</v>
      </c>
      <c r="B37" s="3" t="s">
        <v>102</v>
      </c>
      <c r="C37" s="3" t="s">
        <v>17</v>
      </c>
      <c r="D37" s="3">
        <f t="shared" si="0"/>
        <v>0</v>
      </c>
      <c r="E37" s="3" t="str">
        <f t="shared" si="2"/>
        <v>z</v>
      </c>
      <c r="F37" s="3">
        <f t="shared" si="1"/>
        <v>0</v>
      </c>
      <c r="G37" s="8" t="str">
        <f>MID(Tabela1[[#This Row],[PESEL]],7,3)</f>
        <v>042</v>
      </c>
      <c r="H37" s="3">
        <f>IF(OR(MID(Tabela1[[#This Row],[PESEL]],3,1)="0",MID(Tabela1[[#This Row],[PESEL]],3,1)="1"),19,20)</f>
        <v>20</v>
      </c>
      <c r="I37" s="3" t="str">
        <f>MID(Tabela1[[#This Row],[PESEL]],1,2)</f>
        <v>08</v>
      </c>
      <c r="J37" s="3">
        <f>IF(Tabela1[[#This Row],[1i2 rok]]=20,MID(Tabela1[[#This Row],[PESEL]],3,2)-20,MID(Tabela1[[#This Row],[PESEL]],3,2))</f>
        <v>9</v>
      </c>
      <c r="K37" s="3" t="str">
        <f>CONCATENATE(Tabela1[[#This Row],[miesiąc 1]]," ",Tabela1[[#This Row],[1i2 rok]],Tabela1[[#This Row],[3 i 4 rok]])</f>
        <v>9 2008</v>
      </c>
      <c r="L37" s="12" t="str">
        <f>CONCATENATE(MID(Tabela1[[#This Row],[Imie]],1,1),MID(Tabela1[[#This Row],[Nazwisko]],1,3),MID(Tabela1[[#This Row],[PESEL]],11,1))</f>
        <v>MKor0</v>
      </c>
      <c r="AB37" s="10" t="s">
        <v>1165</v>
      </c>
    </row>
    <row r="38" spans="1:28" x14ac:dyDescent="0.25">
      <c r="A38" s="2" t="s">
        <v>103</v>
      </c>
      <c r="B38" s="3" t="s">
        <v>104</v>
      </c>
      <c r="C38" s="3" t="s">
        <v>105</v>
      </c>
      <c r="D38" s="3">
        <f t="shared" si="0"/>
        <v>0</v>
      </c>
      <c r="E38" s="3" t="str">
        <f t="shared" si="2"/>
        <v>r</v>
      </c>
      <c r="F38" s="3">
        <f t="shared" si="1"/>
        <v>0</v>
      </c>
      <c r="G38" s="8" t="str">
        <f>MID(Tabela1[[#This Row],[PESEL]],7,3)</f>
        <v>021</v>
      </c>
      <c r="H38" s="3">
        <f>IF(OR(MID(Tabela1[[#This Row],[PESEL]],3,1)="0",MID(Tabela1[[#This Row],[PESEL]],3,1)="1"),19,20)</f>
        <v>20</v>
      </c>
      <c r="I38" s="3" t="str">
        <f>MID(Tabela1[[#This Row],[PESEL]],1,2)</f>
        <v>08</v>
      </c>
      <c r="J38" s="3">
        <f>IF(Tabela1[[#This Row],[1i2 rok]]=20,MID(Tabela1[[#This Row],[PESEL]],3,2)-20,MID(Tabela1[[#This Row],[PESEL]],3,2))</f>
        <v>9</v>
      </c>
      <c r="K38" s="3" t="str">
        <f>CONCATENATE(Tabela1[[#This Row],[miesiąc 1]]," ",Tabela1[[#This Row],[1i2 rok]],Tabela1[[#This Row],[3 i 4 rok]])</f>
        <v>9 2008</v>
      </c>
      <c r="L38" s="12" t="str">
        <f>CONCATENATE(MID(Tabela1[[#This Row],[Imie]],1,1),MID(Tabela1[[#This Row],[Nazwisko]],1,3),MID(Tabela1[[#This Row],[PESEL]],11,1))</f>
        <v>KOlc2</v>
      </c>
      <c r="AB38" s="10" t="s">
        <v>1166</v>
      </c>
    </row>
    <row r="39" spans="1:28" x14ac:dyDescent="0.25">
      <c r="A39" s="2" t="s">
        <v>106</v>
      </c>
      <c r="B39" s="3" t="s">
        <v>107</v>
      </c>
      <c r="C39" s="3" t="s">
        <v>108</v>
      </c>
      <c r="D39" s="3">
        <f t="shared" si="0"/>
        <v>0</v>
      </c>
      <c r="E39" s="3" t="str">
        <f t="shared" si="2"/>
        <v>l</v>
      </c>
      <c r="F39" s="3">
        <f t="shared" si="1"/>
        <v>0</v>
      </c>
      <c r="G39" s="8" t="str">
        <f>MID(Tabela1[[#This Row],[PESEL]],7,3)</f>
        <v>022</v>
      </c>
      <c r="H39" s="3">
        <f>IF(OR(MID(Tabela1[[#This Row],[PESEL]],3,1)="0",MID(Tabela1[[#This Row],[PESEL]],3,1)="1"),19,20)</f>
        <v>20</v>
      </c>
      <c r="I39" s="3" t="str">
        <f>MID(Tabela1[[#This Row],[PESEL]],1,2)</f>
        <v>08</v>
      </c>
      <c r="J39" s="3">
        <f>IF(Tabela1[[#This Row],[1i2 rok]]=20,MID(Tabela1[[#This Row],[PESEL]],3,2)-20,MID(Tabela1[[#This Row],[PESEL]],3,2))</f>
        <v>9</v>
      </c>
      <c r="K39" s="3" t="str">
        <f>CONCATENATE(Tabela1[[#This Row],[miesiąc 1]]," ",Tabela1[[#This Row],[1i2 rok]],Tabela1[[#This Row],[3 i 4 rok]])</f>
        <v>9 2008</v>
      </c>
      <c r="L39" s="12" t="str">
        <f>CONCATENATE(MID(Tabela1[[#This Row],[Imie]],1,1),MID(Tabela1[[#This Row],[Nazwisko]],1,3),MID(Tabela1[[#This Row],[PESEL]],11,1))</f>
        <v>MKam5</v>
      </c>
      <c r="AB39" s="10" t="s">
        <v>1167</v>
      </c>
    </row>
    <row r="40" spans="1:28" x14ac:dyDescent="0.25">
      <c r="A40" s="2" t="s">
        <v>109</v>
      </c>
      <c r="B40" s="3" t="s">
        <v>110</v>
      </c>
      <c r="C40" s="3" t="s">
        <v>111</v>
      </c>
      <c r="D40" s="3">
        <f t="shared" si="0"/>
        <v>1</v>
      </c>
      <c r="E40" s="3" t="str">
        <f t="shared" si="2"/>
        <v>a</v>
      </c>
      <c r="F40" s="3">
        <f t="shared" si="1"/>
        <v>0</v>
      </c>
      <c r="G40" s="8" t="str">
        <f>MID(Tabela1[[#This Row],[PESEL]],7,3)</f>
        <v>013</v>
      </c>
      <c r="H40" s="3">
        <f>IF(OR(MID(Tabela1[[#This Row],[PESEL]],3,1)="0",MID(Tabela1[[#This Row],[PESEL]],3,1)="1"),19,20)</f>
        <v>20</v>
      </c>
      <c r="I40" s="3" t="str">
        <f>MID(Tabela1[[#This Row],[PESEL]],1,2)</f>
        <v>08</v>
      </c>
      <c r="J40" s="3">
        <f>IF(Tabela1[[#This Row],[1i2 rok]]=20,MID(Tabela1[[#This Row],[PESEL]],3,2)-20,MID(Tabela1[[#This Row],[PESEL]],3,2))</f>
        <v>9</v>
      </c>
      <c r="K40" s="3" t="str">
        <f>CONCATENATE(Tabela1[[#This Row],[miesiąc 1]]," ",Tabela1[[#This Row],[1i2 rok]],Tabela1[[#This Row],[3 i 4 rok]])</f>
        <v>9 2008</v>
      </c>
      <c r="L40" s="12" t="str">
        <f>CONCATENATE(MID(Tabela1[[#This Row],[Imie]],1,1),MID(Tabela1[[#This Row],[Nazwisko]],1,3),MID(Tabela1[[#This Row],[PESEL]],11,1))</f>
        <v>AWlo2</v>
      </c>
      <c r="AB40" s="10" t="s">
        <v>1168</v>
      </c>
    </row>
    <row r="41" spans="1:28" x14ac:dyDescent="0.25">
      <c r="A41" s="2" t="s">
        <v>112</v>
      </c>
      <c r="B41" s="3" t="s">
        <v>113</v>
      </c>
      <c r="C41" s="3" t="s">
        <v>114</v>
      </c>
      <c r="D41" s="3">
        <f t="shared" si="0"/>
        <v>0</v>
      </c>
      <c r="E41" s="3" t="str">
        <f t="shared" si="2"/>
        <v>r</v>
      </c>
      <c r="F41" s="3">
        <f t="shared" si="1"/>
        <v>0</v>
      </c>
      <c r="G41" s="8" t="str">
        <f>MID(Tabela1[[#This Row],[PESEL]],7,3)</f>
        <v>143</v>
      </c>
      <c r="H41" s="3">
        <f>IF(OR(MID(Tabela1[[#This Row],[PESEL]],3,1)="0",MID(Tabela1[[#This Row],[PESEL]],3,1)="1"),19,20)</f>
        <v>20</v>
      </c>
      <c r="I41" s="3" t="str">
        <f>MID(Tabela1[[#This Row],[PESEL]],1,2)</f>
        <v>08</v>
      </c>
      <c r="J41" s="3">
        <f>IF(Tabela1[[#This Row],[1i2 rok]]=20,MID(Tabela1[[#This Row],[PESEL]],3,2)-20,MID(Tabela1[[#This Row],[PESEL]],3,2))</f>
        <v>9</v>
      </c>
      <c r="K41" s="3" t="str">
        <f>CONCATENATE(Tabela1[[#This Row],[miesiąc 1]]," ",Tabela1[[#This Row],[1i2 rok]],Tabela1[[#This Row],[3 i 4 rok]])</f>
        <v>9 2008</v>
      </c>
      <c r="L41" s="12" t="str">
        <f>CONCATENATE(MID(Tabela1[[#This Row],[Imie]],1,1),MID(Tabela1[[#This Row],[Nazwisko]],1,3),MID(Tabela1[[#This Row],[PESEL]],11,1))</f>
        <v>OGru7</v>
      </c>
    </row>
    <row r="42" spans="1:28" x14ac:dyDescent="0.25">
      <c r="A42" s="2" t="s">
        <v>115</v>
      </c>
      <c r="B42" s="3" t="s">
        <v>116</v>
      </c>
      <c r="C42" s="3" t="s">
        <v>36</v>
      </c>
      <c r="D42" s="3">
        <f t="shared" si="0"/>
        <v>0</v>
      </c>
      <c r="E42" s="3" t="str">
        <f t="shared" si="2"/>
        <v>n</v>
      </c>
      <c r="F42" s="3">
        <f t="shared" si="1"/>
        <v>0</v>
      </c>
      <c r="G42" s="8" t="str">
        <f>MID(Tabela1[[#This Row],[PESEL]],7,3)</f>
        <v>126</v>
      </c>
      <c r="H42" s="3">
        <f>IF(OR(MID(Tabela1[[#This Row],[PESEL]],3,1)="0",MID(Tabela1[[#This Row],[PESEL]],3,1)="1"),19,20)</f>
        <v>20</v>
      </c>
      <c r="I42" s="3" t="str">
        <f>MID(Tabela1[[#This Row],[PESEL]],1,2)</f>
        <v>08</v>
      </c>
      <c r="J42" s="3">
        <f>IF(Tabela1[[#This Row],[1i2 rok]]=20,MID(Tabela1[[#This Row],[PESEL]],3,2)-20,MID(Tabela1[[#This Row],[PESEL]],3,2))</f>
        <v>9</v>
      </c>
      <c r="K42" s="3" t="str">
        <f>CONCATENATE(Tabela1[[#This Row],[miesiąc 1]]," ",Tabela1[[#This Row],[1i2 rok]],Tabela1[[#This Row],[3 i 4 rok]])</f>
        <v>9 2008</v>
      </c>
      <c r="L42" s="12" t="str">
        <f>CONCATENATE(MID(Tabela1[[#This Row],[Imie]],1,1),MID(Tabela1[[#This Row],[Nazwisko]],1,3),MID(Tabela1[[#This Row],[PESEL]],11,1))</f>
        <v>MLig7</v>
      </c>
    </row>
    <row r="43" spans="1:28" x14ac:dyDescent="0.25">
      <c r="A43" s="2" t="s">
        <v>117</v>
      </c>
      <c r="B43" s="3" t="s">
        <v>118</v>
      </c>
      <c r="C43" s="3" t="s">
        <v>73</v>
      </c>
      <c r="D43" s="3">
        <f t="shared" si="0"/>
        <v>0</v>
      </c>
      <c r="E43" s="3" t="str">
        <f t="shared" si="2"/>
        <v>r</v>
      </c>
      <c r="F43" s="3">
        <f t="shared" si="1"/>
        <v>0</v>
      </c>
      <c r="G43" s="8" t="str">
        <f>MID(Tabela1[[#This Row],[PESEL]],7,3)</f>
        <v>074</v>
      </c>
      <c r="H43" s="3">
        <f>IF(OR(MID(Tabela1[[#This Row],[PESEL]],3,1)="0",MID(Tabela1[[#This Row],[PESEL]],3,1)="1"),19,20)</f>
        <v>20</v>
      </c>
      <c r="I43" s="3" t="str">
        <f>MID(Tabela1[[#This Row],[PESEL]],1,2)</f>
        <v>08</v>
      </c>
      <c r="J43" s="3">
        <f>IF(Tabela1[[#This Row],[1i2 rok]]=20,MID(Tabela1[[#This Row],[PESEL]],3,2)-20,MID(Tabela1[[#This Row],[PESEL]],3,2))</f>
        <v>9</v>
      </c>
      <c r="K43" s="3" t="str">
        <f>CONCATENATE(Tabela1[[#This Row],[miesiąc 1]]," ",Tabela1[[#This Row],[1i2 rok]],Tabela1[[#This Row],[3 i 4 rok]])</f>
        <v>9 2008</v>
      </c>
      <c r="L43" s="12" t="str">
        <f>CONCATENATE(MID(Tabela1[[#This Row],[Imie]],1,1),MID(Tabela1[[#This Row],[Nazwisko]],1,3),MID(Tabela1[[#This Row],[PESEL]],11,1))</f>
        <v>PFil4</v>
      </c>
    </row>
    <row r="44" spans="1:28" x14ac:dyDescent="0.25">
      <c r="A44" s="2" t="s">
        <v>119</v>
      </c>
      <c r="B44" s="3" t="s">
        <v>120</v>
      </c>
      <c r="C44" s="3" t="s">
        <v>121</v>
      </c>
      <c r="D44" s="3">
        <f t="shared" si="0"/>
        <v>0</v>
      </c>
      <c r="E44" s="3" t="str">
        <f t="shared" si="2"/>
        <v>n</v>
      </c>
      <c r="F44" s="3">
        <f t="shared" si="1"/>
        <v>0</v>
      </c>
      <c r="G44" s="8" t="str">
        <f>MID(Tabela1[[#This Row],[PESEL]],7,3)</f>
        <v>074</v>
      </c>
      <c r="H44" s="3">
        <f>IF(OR(MID(Tabela1[[#This Row],[PESEL]],3,1)="0",MID(Tabela1[[#This Row],[PESEL]],3,1)="1"),19,20)</f>
        <v>20</v>
      </c>
      <c r="I44" s="3" t="str">
        <f>MID(Tabela1[[#This Row],[PESEL]],1,2)</f>
        <v>08</v>
      </c>
      <c r="J44" s="3">
        <f>IF(Tabela1[[#This Row],[1i2 rok]]=20,MID(Tabela1[[#This Row],[PESEL]],3,2)-20,MID(Tabela1[[#This Row],[PESEL]],3,2))</f>
        <v>9</v>
      </c>
      <c r="K44" s="3" t="str">
        <f>CONCATENATE(Tabela1[[#This Row],[miesiąc 1]]," ",Tabela1[[#This Row],[1i2 rok]],Tabela1[[#This Row],[3 i 4 rok]])</f>
        <v>9 2008</v>
      </c>
      <c r="L44" s="12" t="str">
        <f>CONCATENATE(MID(Tabela1[[#This Row],[Imie]],1,1),MID(Tabela1[[#This Row],[Nazwisko]],1,3),MID(Tabela1[[#This Row],[PESEL]],11,1))</f>
        <v>JFor2</v>
      </c>
    </row>
    <row r="45" spans="1:28" x14ac:dyDescent="0.25">
      <c r="A45" s="2" t="s">
        <v>122</v>
      </c>
      <c r="B45" s="3" t="s">
        <v>123</v>
      </c>
      <c r="C45" s="3" t="s">
        <v>47</v>
      </c>
      <c r="D45" s="3">
        <f t="shared" si="0"/>
        <v>0</v>
      </c>
      <c r="E45" s="3" t="str">
        <f t="shared" si="2"/>
        <v>n</v>
      </c>
      <c r="F45" s="3">
        <f t="shared" si="1"/>
        <v>0</v>
      </c>
      <c r="G45" s="8" t="str">
        <f>MID(Tabela1[[#This Row],[PESEL]],7,3)</f>
        <v>140</v>
      </c>
      <c r="H45" s="3">
        <f>IF(OR(MID(Tabela1[[#This Row],[PESEL]],3,1)="0",MID(Tabela1[[#This Row],[PESEL]],3,1)="1"),19,20)</f>
        <v>20</v>
      </c>
      <c r="I45" s="3" t="str">
        <f>MID(Tabela1[[#This Row],[PESEL]],1,2)</f>
        <v>08</v>
      </c>
      <c r="J45" s="3">
        <f>IF(Tabela1[[#This Row],[1i2 rok]]=20,MID(Tabela1[[#This Row],[PESEL]],3,2)-20,MID(Tabela1[[#This Row],[PESEL]],3,2))</f>
        <v>9</v>
      </c>
      <c r="K45" s="3" t="str">
        <f>CONCATENATE(Tabela1[[#This Row],[miesiąc 1]]," ",Tabela1[[#This Row],[1i2 rok]],Tabela1[[#This Row],[3 i 4 rok]])</f>
        <v>9 2008</v>
      </c>
      <c r="L45" s="12" t="str">
        <f>CONCATENATE(MID(Tabela1[[#This Row],[Imie]],1,1),MID(Tabela1[[#This Row],[Nazwisko]],1,3),MID(Tabela1[[#This Row],[PESEL]],11,1))</f>
        <v>SDab6</v>
      </c>
    </row>
    <row r="46" spans="1:28" x14ac:dyDescent="0.25">
      <c r="A46" s="2" t="s">
        <v>124</v>
      </c>
      <c r="B46" s="3" t="s">
        <v>125</v>
      </c>
      <c r="C46" s="3" t="s">
        <v>25</v>
      </c>
      <c r="D46" s="3">
        <f t="shared" si="0"/>
        <v>0</v>
      </c>
      <c r="E46" s="3" t="str">
        <f t="shared" si="2"/>
        <v>k</v>
      </c>
      <c r="F46" s="3">
        <f t="shared" si="1"/>
        <v>0</v>
      </c>
      <c r="G46" s="8" t="str">
        <f>MID(Tabela1[[#This Row],[PESEL]],7,3)</f>
        <v>009</v>
      </c>
      <c r="H46" s="3">
        <f>IF(OR(MID(Tabela1[[#This Row],[PESEL]],3,1)="0",MID(Tabela1[[#This Row],[PESEL]],3,1)="1"),19,20)</f>
        <v>20</v>
      </c>
      <c r="I46" s="3" t="str">
        <f>MID(Tabela1[[#This Row],[PESEL]],1,2)</f>
        <v>08</v>
      </c>
      <c r="J46" s="3">
        <f>IF(Tabela1[[#This Row],[1i2 rok]]=20,MID(Tabela1[[#This Row],[PESEL]],3,2)-20,MID(Tabela1[[#This Row],[PESEL]],3,2))</f>
        <v>9</v>
      </c>
      <c r="K46" s="3" t="str">
        <f>CONCATENATE(Tabela1[[#This Row],[miesiąc 1]]," ",Tabela1[[#This Row],[1i2 rok]],Tabela1[[#This Row],[3 i 4 rok]])</f>
        <v>9 2008</v>
      </c>
      <c r="L46" s="12" t="str">
        <f>CONCATENATE(MID(Tabela1[[#This Row],[Imie]],1,1),MID(Tabela1[[#This Row],[Nazwisko]],1,3),MID(Tabela1[[#This Row],[PESEL]],11,1))</f>
        <v>JRow5</v>
      </c>
    </row>
    <row r="47" spans="1:28" x14ac:dyDescent="0.25">
      <c r="A47" s="2" t="s">
        <v>126</v>
      </c>
      <c r="B47" s="3" t="s">
        <v>127</v>
      </c>
      <c r="C47" s="3" t="s">
        <v>128</v>
      </c>
      <c r="D47" s="3">
        <f t="shared" si="0"/>
        <v>1</v>
      </c>
      <c r="E47" s="3" t="str">
        <f t="shared" si="2"/>
        <v>a</v>
      </c>
      <c r="F47" s="3">
        <f t="shared" si="1"/>
        <v>0</v>
      </c>
      <c r="G47" s="8" t="str">
        <f>MID(Tabela1[[#This Row],[PESEL]],7,3)</f>
        <v>017</v>
      </c>
      <c r="H47" s="3">
        <f>IF(OR(MID(Tabela1[[#This Row],[PESEL]],3,1)="0",MID(Tabela1[[#This Row],[PESEL]],3,1)="1"),19,20)</f>
        <v>20</v>
      </c>
      <c r="I47" s="3" t="str">
        <f>MID(Tabela1[[#This Row],[PESEL]],1,2)</f>
        <v>08</v>
      </c>
      <c r="J47" s="3">
        <f>IF(Tabela1[[#This Row],[1i2 rok]]=20,MID(Tabela1[[#This Row],[PESEL]],3,2)-20,MID(Tabela1[[#This Row],[PESEL]],3,2))</f>
        <v>9</v>
      </c>
      <c r="K47" s="3" t="str">
        <f>CONCATENATE(Tabela1[[#This Row],[miesiąc 1]]," ",Tabela1[[#This Row],[1i2 rok]],Tabela1[[#This Row],[3 i 4 rok]])</f>
        <v>9 2008</v>
      </c>
      <c r="L47" s="12" t="str">
        <f>CONCATENATE(MID(Tabela1[[#This Row],[Imie]],1,1),MID(Tabela1[[#This Row],[Nazwisko]],1,3),MID(Tabela1[[#This Row],[PESEL]],11,1))</f>
        <v>ASzy2</v>
      </c>
    </row>
    <row r="48" spans="1:28" x14ac:dyDescent="0.25">
      <c r="A48" s="2" t="s">
        <v>129</v>
      </c>
      <c r="B48" s="3" t="s">
        <v>130</v>
      </c>
      <c r="C48" s="3" t="s">
        <v>131</v>
      </c>
      <c r="D48" s="3">
        <f t="shared" si="0"/>
        <v>1</v>
      </c>
      <c r="E48" s="3" t="str">
        <f t="shared" si="2"/>
        <v>a</v>
      </c>
      <c r="F48" s="3">
        <f t="shared" si="1"/>
        <v>0</v>
      </c>
      <c r="G48" s="8" t="str">
        <f>MID(Tabela1[[#This Row],[PESEL]],7,3)</f>
        <v>005</v>
      </c>
      <c r="H48" s="3">
        <f>IF(OR(MID(Tabela1[[#This Row],[PESEL]],3,1)="0",MID(Tabela1[[#This Row],[PESEL]],3,1)="1"),19,20)</f>
        <v>20</v>
      </c>
      <c r="I48" s="3" t="str">
        <f>MID(Tabela1[[#This Row],[PESEL]],1,2)</f>
        <v>08</v>
      </c>
      <c r="J48" s="3">
        <f>IF(Tabela1[[#This Row],[1i2 rok]]=20,MID(Tabela1[[#This Row],[PESEL]],3,2)-20,MID(Tabela1[[#This Row],[PESEL]],3,2))</f>
        <v>9</v>
      </c>
      <c r="K48" s="3" t="str">
        <f>CONCATENATE(Tabela1[[#This Row],[miesiąc 1]]," ",Tabela1[[#This Row],[1i2 rok]],Tabela1[[#This Row],[3 i 4 rok]])</f>
        <v>9 2008</v>
      </c>
      <c r="L48" s="12" t="str">
        <f>CONCATENATE(MID(Tabela1[[#This Row],[Imie]],1,1),MID(Tabela1[[#This Row],[Nazwisko]],1,3),MID(Tabela1[[#This Row],[PESEL]],11,1))</f>
        <v>OGoz4</v>
      </c>
    </row>
    <row r="49" spans="1:12" x14ac:dyDescent="0.25">
      <c r="A49" s="2" t="s">
        <v>132</v>
      </c>
      <c r="B49" s="3" t="s">
        <v>133</v>
      </c>
      <c r="C49" s="3" t="s">
        <v>121</v>
      </c>
      <c r="D49" s="3">
        <f t="shared" si="0"/>
        <v>0</v>
      </c>
      <c r="E49" s="3" t="str">
        <f t="shared" si="2"/>
        <v>n</v>
      </c>
      <c r="F49" s="3">
        <f t="shared" si="1"/>
        <v>0</v>
      </c>
      <c r="G49" s="8" t="str">
        <f>MID(Tabela1[[#This Row],[PESEL]],7,3)</f>
        <v>043</v>
      </c>
      <c r="H49" s="3">
        <f>IF(OR(MID(Tabela1[[#This Row],[PESEL]],3,1)="0",MID(Tabela1[[#This Row],[PESEL]],3,1)="1"),19,20)</f>
        <v>20</v>
      </c>
      <c r="I49" s="3" t="str">
        <f>MID(Tabela1[[#This Row],[PESEL]],1,2)</f>
        <v>08</v>
      </c>
      <c r="J49" s="3">
        <f>IF(Tabela1[[#This Row],[1i2 rok]]=20,MID(Tabela1[[#This Row],[PESEL]],3,2)-20,MID(Tabela1[[#This Row],[PESEL]],3,2))</f>
        <v>10</v>
      </c>
      <c r="K49" s="3" t="str">
        <f>CONCATENATE(Tabela1[[#This Row],[miesiąc 1]]," ",Tabela1[[#This Row],[1i2 rok]],Tabela1[[#This Row],[3 i 4 rok]])</f>
        <v>10 2008</v>
      </c>
      <c r="L49" s="12" t="str">
        <f>CONCATENATE(MID(Tabela1[[#This Row],[Imie]],1,1),MID(Tabela1[[#This Row],[Nazwisko]],1,3),MID(Tabela1[[#This Row],[PESEL]],11,1))</f>
        <v>JPin4</v>
      </c>
    </row>
    <row r="50" spans="1:12" x14ac:dyDescent="0.25">
      <c r="A50" s="2" t="s">
        <v>134</v>
      </c>
      <c r="B50" s="3" t="s">
        <v>135</v>
      </c>
      <c r="C50" s="3" t="s">
        <v>8</v>
      </c>
      <c r="D50" s="3">
        <f t="shared" si="0"/>
        <v>0</v>
      </c>
      <c r="E50" s="3" t="str">
        <f t="shared" si="2"/>
        <v>m</v>
      </c>
      <c r="F50" s="3">
        <f t="shared" si="1"/>
        <v>0</v>
      </c>
      <c r="G50" s="8" t="str">
        <f>MID(Tabela1[[#This Row],[PESEL]],7,3)</f>
        <v>024</v>
      </c>
      <c r="H50" s="3">
        <f>IF(OR(MID(Tabela1[[#This Row],[PESEL]],3,1)="0",MID(Tabela1[[#This Row],[PESEL]],3,1)="1"),19,20)</f>
        <v>20</v>
      </c>
      <c r="I50" s="3" t="str">
        <f>MID(Tabela1[[#This Row],[PESEL]],1,2)</f>
        <v>08</v>
      </c>
      <c r="J50" s="3">
        <f>IF(Tabela1[[#This Row],[1i2 rok]]=20,MID(Tabela1[[#This Row],[PESEL]],3,2)-20,MID(Tabela1[[#This Row],[PESEL]],3,2))</f>
        <v>10</v>
      </c>
      <c r="K50" s="3" t="str">
        <f>CONCATENATE(Tabela1[[#This Row],[miesiąc 1]]," ",Tabela1[[#This Row],[1i2 rok]],Tabela1[[#This Row],[3 i 4 rok]])</f>
        <v>10 2008</v>
      </c>
      <c r="L50" s="12" t="str">
        <f>CONCATENATE(MID(Tabela1[[#This Row],[Imie]],1,1),MID(Tabela1[[#This Row],[Nazwisko]],1,3),MID(Tabela1[[#This Row],[PESEL]],11,1))</f>
        <v>NJag5</v>
      </c>
    </row>
    <row r="51" spans="1:12" x14ac:dyDescent="0.25">
      <c r="A51" s="2" t="s">
        <v>136</v>
      </c>
      <c r="B51" s="3" t="s">
        <v>77</v>
      </c>
      <c r="C51" s="3" t="s">
        <v>137</v>
      </c>
      <c r="D51" s="3">
        <f t="shared" si="0"/>
        <v>1</v>
      </c>
      <c r="E51" s="3" t="str">
        <f t="shared" si="2"/>
        <v>a</v>
      </c>
      <c r="F51" s="3">
        <f t="shared" si="1"/>
        <v>0</v>
      </c>
      <c r="G51" s="8" t="str">
        <f>MID(Tabela1[[#This Row],[PESEL]],7,3)</f>
        <v>056</v>
      </c>
      <c r="H51" s="3">
        <f>IF(OR(MID(Tabela1[[#This Row],[PESEL]],3,1)="0",MID(Tabela1[[#This Row],[PESEL]],3,1)="1"),19,20)</f>
        <v>20</v>
      </c>
      <c r="I51" s="3" t="str">
        <f>MID(Tabela1[[#This Row],[PESEL]],1,2)</f>
        <v>08</v>
      </c>
      <c r="J51" s="3">
        <f>IF(Tabela1[[#This Row],[1i2 rok]]=20,MID(Tabela1[[#This Row],[PESEL]],3,2)-20,MID(Tabela1[[#This Row],[PESEL]],3,2))</f>
        <v>10</v>
      </c>
      <c r="K51" s="3" t="str">
        <f>CONCATENATE(Tabela1[[#This Row],[miesiąc 1]]," ",Tabela1[[#This Row],[1i2 rok]],Tabela1[[#This Row],[3 i 4 rok]])</f>
        <v>10 2008</v>
      </c>
      <c r="L51" s="12" t="str">
        <f>CONCATENATE(MID(Tabela1[[#This Row],[Imie]],1,1),MID(Tabela1[[#This Row],[Nazwisko]],1,3),MID(Tabela1[[#This Row],[PESEL]],11,1))</f>
        <v>MKos7</v>
      </c>
    </row>
    <row r="52" spans="1:12" x14ac:dyDescent="0.25">
      <c r="A52" s="2" t="s">
        <v>138</v>
      </c>
      <c r="B52" s="3" t="s">
        <v>139</v>
      </c>
      <c r="C52" s="3" t="s">
        <v>56</v>
      </c>
      <c r="D52" s="3">
        <f t="shared" si="0"/>
        <v>1</v>
      </c>
      <c r="E52" s="3" t="str">
        <f t="shared" si="2"/>
        <v>a</v>
      </c>
      <c r="F52" s="3">
        <f t="shared" si="1"/>
        <v>0</v>
      </c>
      <c r="G52" s="8" t="str">
        <f>MID(Tabela1[[#This Row],[PESEL]],7,3)</f>
        <v>000</v>
      </c>
      <c r="H52" s="3">
        <f>IF(OR(MID(Tabela1[[#This Row],[PESEL]],3,1)="0",MID(Tabela1[[#This Row],[PESEL]],3,1)="1"),19,20)</f>
        <v>20</v>
      </c>
      <c r="I52" s="3" t="str">
        <f>MID(Tabela1[[#This Row],[PESEL]],1,2)</f>
        <v>08</v>
      </c>
      <c r="J52" s="3">
        <f>IF(Tabela1[[#This Row],[1i2 rok]]=20,MID(Tabela1[[#This Row],[PESEL]],3,2)-20,MID(Tabela1[[#This Row],[PESEL]],3,2))</f>
        <v>10</v>
      </c>
      <c r="K52" s="3" t="str">
        <f>CONCATENATE(Tabela1[[#This Row],[miesiąc 1]]," ",Tabela1[[#This Row],[1i2 rok]],Tabela1[[#This Row],[3 i 4 rok]])</f>
        <v>10 2008</v>
      </c>
      <c r="L52" s="12" t="str">
        <f>CONCATENATE(MID(Tabela1[[#This Row],[Imie]],1,1),MID(Tabela1[[#This Row],[Nazwisko]],1,3),MID(Tabela1[[#This Row],[PESEL]],11,1))</f>
        <v>AWen7</v>
      </c>
    </row>
    <row r="53" spans="1:12" x14ac:dyDescent="0.25">
      <c r="A53" s="2" t="s">
        <v>140</v>
      </c>
      <c r="B53" s="3" t="s">
        <v>141</v>
      </c>
      <c r="C53" s="3" t="s">
        <v>142</v>
      </c>
      <c r="D53" s="3">
        <f t="shared" si="0"/>
        <v>1</v>
      </c>
      <c r="E53" s="3" t="str">
        <f t="shared" si="2"/>
        <v>a</v>
      </c>
      <c r="F53" s="3">
        <f t="shared" si="1"/>
        <v>0</v>
      </c>
      <c r="G53" s="8" t="str">
        <f>MID(Tabela1[[#This Row],[PESEL]],7,3)</f>
        <v>026</v>
      </c>
      <c r="H53" s="3">
        <f>IF(OR(MID(Tabela1[[#This Row],[PESEL]],3,1)="0",MID(Tabela1[[#This Row],[PESEL]],3,1)="1"),19,20)</f>
        <v>20</v>
      </c>
      <c r="I53" s="3" t="str">
        <f>MID(Tabela1[[#This Row],[PESEL]],1,2)</f>
        <v>08</v>
      </c>
      <c r="J53" s="3">
        <f>IF(Tabela1[[#This Row],[1i2 rok]]=20,MID(Tabela1[[#This Row],[PESEL]],3,2)-20,MID(Tabela1[[#This Row],[PESEL]],3,2))</f>
        <v>10</v>
      </c>
      <c r="K53" s="3" t="str">
        <f>CONCATENATE(Tabela1[[#This Row],[miesiąc 1]]," ",Tabela1[[#This Row],[1i2 rok]],Tabela1[[#This Row],[3 i 4 rok]])</f>
        <v>10 2008</v>
      </c>
      <c r="L53" s="12" t="str">
        <f>CONCATENATE(MID(Tabela1[[#This Row],[Imie]],1,1),MID(Tabela1[[#This Row],[Nazwisko]],1,3),MID(Tabela1[[#This Row],[PESEL]],11,1))</f>
        <v>KOba8</v>
      </c>
    </row>
    <row r="54" spans="1:12" x14ac:dyDescent="0.25">
      <c r="A54" s="2" t="s">
        <v>143</v>
      </c>
      <c r="B54" s="3" t="s">
        <v>144</v>
      </c>
      <c r="C54" s="3" t="s">
        <v>86</v>
      </c>
      <c r="D54" s="3">
        <f t="shared" si="0"/>
        <v>1</v>
      </c>
      <c r="E54" s="3" t="str">
        <f t="shared" si="2"/>
        <v>a</v>
      </c>
      <c r="F54" s="3">
        <f t="shared" si="1"/>
        <v>0</v>
      </c>
      <c r="G54" s="8" t="str">
        <f>MID(Tabela1[[#This Row],[PESEL]],7,3)</f>
        <v>020</v>
      </c>
      <c r="H54" s="3">
        <f>IF(OR(MID(Tabela1[[#This Row],[PESEL]],3,1)="0",MID(Tabela1[[#This Row],[PESEL]],3,1)="1"),19,20)</f>
        <v>20</v>
      </c>
      <c r="I54" s="3" t="str">
        <f>MID(Tabela1[[#This Row],[PESEL]],1,2)</f>
        <v>08</v>
      </c>
      <c r="J54" s="3">
        <f>IF(Tabela1[[#This Row],[1i2 rok]]=20,MID(Tabela1[[#This Row],[PESEL]],3,2)-20,MID(Tabela1[[#This Row],[PESEL]],3,2))</f>
        <v>10</v>
      </c>
      <c r="K54" s="3" t="str">
        <f>CONCATENATE(Tabela1[[#This Row],[miesiąc 1]]," ",Tabela1[[#This Row],[1i2 rok]],Tabela1[[#This Row],[3 i 4 rok]])</f>
        <v>10 2008</v>
      </c>
      <c r="L54" s="12" t="str">
        <f>CONCATENATE(MID(Tabela1[[#This Row],[Imie]],1,1),MID(Tabela1[[#This Row],[Nazwisko]],1,3),MID(Tabela1[[#This Row],[PESEL]],11,1))</f>
        <v>ZBar5</v>
      </c>
    </row>
    <row r="55" spans="1:12" x14ac:dyDescent="0.25">
      <c r="A55" s="2" t="s">
        <v>145</v>
      </c>
      <c r="B55" s="3" t="s">
        <v>146</v>
      </c>
      <c r="C55" s="3" t="s">
        <v>147</v>
      </c>
      <c r="D55" s="3">
        <f t="shared" si="0"/>
        <v>1</v>
      </c>
      <c r="E55" s="3" t="str">
        <f t="shared" si="2"/>
        <v>a</v>
      </c>
      <c r="F55" s="3">
        <f t="shared" si="1"/>
        <v>0</v>
      </c>
      <c r="G55" s="8" t="str">
        <f>MID(Tabela1[[#This Row],[PESEL]],7,3)</f>
        <v>006</v>
      </c>
      <c r="H55" s="3">
        <f>IF(OR(MID(Tabela1[[#This Row],[PESEL]],3,1)="0",MID(Tabela1[[#This Row],[PESEL]],3,1)="1"),19,20)</f>
        <v>20</v>
      </c>
      <c r="I55" s="3" t="str">
        <f>MID(Tabela1[[#This Row],[PESEL]],1,2)</f>
        <v>08</v>
      </c>
      <c r="J55" s="3">
        <f>IF(Tabela1[[#This Row],[1i2 rok]]=20,MID(Tabela1[[#This Row],[PESEL]],3,2)-20,MID(Tabela1[[#This Row],[PESEL]],3,2))</f>
        <v>10</v>
      </c>
      <c r="K55" s="3" t="str">
        <f>CONCATENATE(Tabela1[[#This Row],[miesiąc 1]]," ",Tabela1[[#This Row],[1i2 rok]],Tabela1[[#This Row],[3 i 4 rok]])</f>
        <v>10 2008</v>
      </c>
      <c r="L55" s="12" t="str">
        <f>CONCATENATE(MID(Tabela1[[#This Row],[Imie]],1,1),MID(Tabela1[[#This Row],[Nazwisko]],1,3),MID(Tabela1[[#This Row],[PESEL]],11,1))</f>
        <v>MBon0</v>
      </c>
    </row>
    <row r="56" spans="1:12" x14ac:dyDescent="0.25">
      <c r="A56" s="2" t="s">
        <v>148</v>
      </c>
      <c r="B56" s="3" t="s">
        <v>149</v>
      </c>
      <c r="C56" s="3" t="s">
        <v>64</v>
      </c>
      <c r="D56" s="3">
        <f t="shared" si="0"/>
        <v>0</v>
      </c>
      <c r="E56" s="3" t="str">
        <f t="shared" si="2"/>
        <v>j</v>
      </c>
      <c r="F56" s="3">
        <f t="shared" si="1"/>
        <v>0</v>
      </c>
      <c r="G56" s="8" t="str">
        <f>MID(Tabela1[[#This Row],[PESEL]],7,3)</f>
        <v>090</v>
      </c>
      <c r="H56" s="3">
        <f>IF(OR(MID(Tabela1[[#This Row],[PESEL]],3,1)="0",MID(Tabela1[[#This Row],[PESEL]],3,1)="1"),19,20)</f>
        <v>20</v>
      </c>
      <c r="I56" s="3" t="str">
        <f>MID(Tabela1[[#This Row],[PESEL]],1,2)</f>
        <v>08</v>
      </c>
      <c r="J56" s="3">
        <f>IF(Tabela1[[#This Row],[1i2 rok]]=20,MID(Tabela1[[#This Row],[PESEL]],3,2)-20,MID(Tabela1[[#This Row],[PESEL]],3,2))</f>
        <v>10</v>
      </c>
      <c r="K56" s="3" t="str">
        <f>CONCATENATE(Tabela1[[#This Row],[miesiąc 1]]," ",Tabela1[[#This Row],[1i2 rok]],Tabela1[[#This Row],[3 i 4 rok]])</f>
        <v>10 2008</v>
      </c>
      <c r="L56" s="12" t="str">
        <f>CONCATENATE(MID(Tabela1[[#This Row],[Imie]],1,1),MID(Tabela1[[#This Row],[Nazwisko]],1,3),MID(Tabela1[[#This Row],[PESEL]],11,1))</f>
        <v>MJoz2</v>
      </c>
    </row>
    <row r="57" spans="1:12" x14ac:dyDescent="0.25">
      <c r="A57" s="2" t="s">
        <v>150</v>
      </c>
      <c r="B57" s="3" t="s">
        <v>151</v>
      </c>
      <c r="C57" s="3" t="s">
        <v>56</v>
      </c>
      <c r="D57" s="3">
        <f t="shared" si="0"/>
        <v>1</v>
      </c>
      <c r="E57" s="3" t="str">
        <f t="shared" si="2"/>
        <v>a</v>
      </c>
      <c r="F57" s="3">
        <f t="shared" si="1"/>
        <v>0</v>
      </c>
      <c r="G57" s="8" t="str">
        <f>MID(Tabela1[[#This Row],[PESEL]],7,3)</f>
        <v>111</v>
      </c>
      <c r="H57" s="3">
        <f>IF(OR(MID(Tabela1[[#This Row],[PESEL]],3,1)="0",MID(Tabela1[[#This Row],[PESEL]],3,1)="1"),19,20)</f>
        <v>20</v>
      </c>
      <c r="I57" s="3" t="str">
        <f>MID(Tabela1[[#This Row],[PESEL]],1,2)</f>
        <v>08</v>
      </c>
      <c r="J57" s="3">
        <f>IF(Tabela1[[#This Row],[1i2 rok]]=20,MID(Tabela1[[#This Row],[PESEL]],3,2)-20,MID(Tabela1[[#This Row],[PESEL]],3,2))</f>
        <v>10</v>
      </c>
      <c r="K57" s="3" t="str">
        <f>CONCATENATE(Tabela1[[#This Row],[miesiąc 1]]," ",Tabela1[[#This Row],[1i2 rok]],Tabela1[[#This Row],[3 i 4 rok]])</f>
        <v>10 2008</v>
      </c>
      <c r="L57" s="12" t="str">
        <f>CONCATENATE(MID(Tabela1[[#This Row],[Imie]],1,1),MID(Tabela1[[#This Row],[Nazwisko]],1,3),MID(Tabela1[[#This Row],[PESEL]],11,1))</f>
        <v>AWej2</v>
      </c>
    </row>
    <row r="58" spans="1:12" x14ac:dyDescent="0.25">
      <c r="A58" s="2" t="s">
        <v>152</v>
      </c>
      <c r="B58" s="3" t="s">
        <v>153</v>
      </c>
      <c r="C58" s="3" t="s">
        <v>111</v>
      </c>
      <c r="D58" s="3">
        <f t="shared" si="0"/>
        <v>1</v>
      </c>
      <c r="E58" s="3" t="str">
        <f t="shared" si="2"/>
        <v>a</v>
      </c>
      <c r="F58" s="3">
        <f t="shared" si="1"/>
        <v>0</v>
      </c>
      <c r="G58" s="8" t="str">
        <f>MID(Tabela1[[#This Row],[PESEL]],7,3)</f>
        <v>024</v>
      </c>
      <c r="H58" s="3">
        <f>IF(OR(MID(Tabela1[[#This Row],[PESEL]],3,1)="0",MID(Tabela1[[#This Row],[PESEL]],3,1)="1"),19,20)</f>
        <v>20</v>
      </c>
      <c r="I58" s="3" t="str">
        <f>MID(Tabela1[[#This Row],[PESEL]],1,2)</f>
        <v>08</v>
      </c>
      <c r="J58" s="3">
        <f>IF(Tabela1[[#This Row],[1i2 rok]]=20,MID(Tabela1[[#This Row],[PESEL]],3,2)-20,MID(Tabela1[[#This Row],[PESEL]],3,2))</f>
        <v>11</v>
      </c>
      <c r="K58" s="3" t="str">
        <f>CONCATENATE(Tabela1[[#This Row],[miesiąc 1]]," ",Tabela1[[#This Row],[1i2 rok]],Tabela1[[#This Row],[3 i 4 rok]])</f>
        <v>11 2008</v>
      </c>
      <c r="L58" s="12" t="str">
        <f>CONCATENATE(MID(Tabela1[[#This Row],[Imie]],1,1),MID(Tabela1[[#This Row],[Nazwisko]],1,3),MID(Tabela1[[#This Row],[PESEL]],11,1))</f>
        <v>AWoj0</v>
      </c>
    </row>
    <row r="59" spans="1:12" x14ac:dyDescent="0.25">
      <c r="A59" s="2" t="s">
        <v>154</v>
      </c>
      <c r="B59" s="3" t="s">
        <v>155</v>
      </c>
      <c r="C59" s="3" t="s">
        <v>156</v>
      </c>
      <c r="D59" s="3">
        <f t="shared" si="0"/>
        <v>0</v>
      </c>
      <c r="E59" s="3" t="str">
        <f t="shared" si="2"/>
        <v>y</v>
      </c>
      <c r="F59" s="3">
        <f t="shared" si="1"/>
        <v>0</v>
      </c>
      <c r="G59" s="8" t="str">
        <f>MID(Tabela1[[#This Row],[PESEL]],7,3)</f>
        <v>007</v>
      </c>
      <c r="H59" s="3">
        <f>IF(OR(MID(Tabela1[[#This Row],[PESEL]],3,1)="0",MID(Tabela1[[#This Row],[PESEL]],3,1)="1"),19,20)</f>
        <v>20</v>
      </c>
      <c r="I59" s="3" t="str">
        <f>MID(Tabela1[[#This Row],[PESEL]],1,2)</f>
        <v>08</v>
      </c>
      <c r="J59" s="3">
        <f>IF(Tabela1[[#This Row],[1i2 rok]]=20,MID(Tabela1[[#This Row],[PESEL]],3,2)-20,MID(Tabela1[[#This Row],[PESEL]],3,2))</f>
        <v>11</v>
      </c>
      <c r="K59" s="3" t="str">
        <f>CONCATENATE(Tabela1[[#This Row],[miesiąc 1]]," ",Tabela1[[#This Row],[1i2 rok]],Tabela1[[#This Row],[3 i 4 rok]])</f>
        <v>11 2008</v>
      </c>
      <c r="L59" s="12" t="str">
        <f>CONCATENATE(MID(Tabela1[[#This Row],[Imie]],1,1),MID(Tabela1[[#This Row],[Nazwisko]],1,3),MID(Tabela1[[#This Row],[PESEL]],11,1))</f>
        <v>MKop6</v>
      </c>
    </row>
    <row r="60" spans="1:12" x14ac:dyDescent="0.25">
      <c r="A60" s="2" t="s">
        <v>157</v>
      </c>
      <c r="B60" s="3" t="s">
        <v>158</v>
      </c>
      <c r="C60" s="3" t="s">
        <v>47</v>
      </c>
      <c r="D60" s="3">
        <f t="shared" si="0"/>
        <v>0</v>
      </c>
      <c r="E60" s="3" t="str">
        <f t="shared" si="2"/>
        <v>n</v>
      </c>
      <c r="F60" s="3">
        <f t="shared" si="1"/>
        <v>0</v>
      </c>
      <c r="G60" s="8" t="str">
        <f>MID(Tabela1[[#This Row],[PESEL]],7,3)</f>
        <v>015</v>
      </c>
      <c r="H60" s="3">
        <f>IF(OR(MID(Tabela1[[#This Row],[PESEL]],3,1)="0",MID(Tabela1[[#This Row],[PESEL]],3,1)="1"),19,20)</f>
        <v>20</v>
      </c>
      <c r="I60" s="3" t="str">
        <f>MID(Tabela1[[#This Row],[PESEL]],1,2)</f>
        <v>08</v>
      </c>
      <c r="J60" s="3">
        <f>IF(Tabela1[[#This Row],[1i2 rok]]=20,MID(Tabela1[[#This Row],[PESEL]],3,2)-20,MID(Tabela1[[#This Row],[PESEL]],3,2))</f>
        <v>11</v>
      </c>
      <c r="K60" s="3" t="str">
        <f>CONCATENATE(Tabela1[[#This Row],[miesiąc 1]]," ",Tabela1[[#This Row],[1i2 rok]],Tabela1[[#This Row],[3 i 4 rok]])</f>
        <v>11 2008</v>
      </c>
      <c r="L60" s="12" t="str">
        <f>CONCATENATE(MID(Tabela1[[#This Row],[Imie]],1,1),MID(Tabela1[[#This Row],[Nazwisko]],1,3),MID(Tabela1[[#This Row],[PESEL]],11,1))</f>
        <v>SCic6</v>
      </c>
    </row>
    <row r="61" spans="1:12" x14ac:dyDescent="0.25">
      <c r="A61" s="2" t="s">
        <v>159</v>
      </c>
      <c r="B61" s="3" t="s">
        <v>160</v>
      </c>
      <c r="C61" s="3" t="s">
        <v>161</v>
      </c>
      <c r="D61" s="3">
        <f t="shared" si="0"/>
        <v>1</v>
      </c>
      <c r="E61" s="3" t="str">
        <f t="shared" si="2"/>
        <v>a</v>
      </c>
      <c r="F61" s="3">
        <f t="shared" si="1"/>
        <v>0</v>
      </c>
      <c r="G61" s="8" t="str">
        <f>MID(Tabela1[[#This Row],[PESEL]],7,3)</f>
        <v>015</v>
      </c>
      <c r="H61" s="3">
        <f>IF(OR(MID(Tabela1[[#This Row],[PESEL]],3,1)="0",MID(Tabela1[[#This Row],[PESEL]],3,1)="1"),19,20)</f>
        <v>20</v>
      </c>
      <c r="I61" s="3" t="str">
        <f>MID(Tabela1[[#This Row],[PESEL]],1,2)</f>
        <v>08</v>
      </c>
      <c r="J61" s="3">
        <f>IF(Tabela1[[#This Row],[1i2 rok]]=20,MID(Tabela1[[#This Row],[PESEL]],3,2)-20,MID(Tabela1[[#This Row],[PESEL]],3,2))</f>
        <v>11</v>
      </c>
      <c r="K61" s="3" t="str">
        <f>CONCATENATE(Tabela1[[#This Row],[miesiąc 1]]," ",Tabela1[[#This Row],[1i2 rok]],Tabela1[[#This Row],[3 i 4 rok]])</f>
        <v>11 2008</v>
      </c>
      <c r="L61" s="12" t="str">
        <f>CONCATENATE(MID(Tabela1[[#This Row],[Imie]],1,1),MID(Tabela1[[#This Row],[Nazwisko]],1,3),MID(Tabela1[[#This Row],[PESEL]],11,1))</f>
        <v>KOli3</v>
      </c>
    </row>
    <row r="62" spans="1:12" x14ac:dyDescent="0.25">
      <c r="A62" s="2" t="s">
        <v>162</v>
      </c>
      <c r="B62" s="3" t="s">
        <v>163</v>
      </c>
      <c r="C62" s="3" t="s">
        <v>39</v>
      </c>
      <c r="D62" s="3">
        <f t="shared" si="0"/>
        <v>0</v>
      </c>
      <c r="E62" s="3" t="str">
        <f t="shared" si="2"/>
        <v>j</v>
      </c>
      <c r="F62" s="3">
        <f t="shared" si="1"/>
        <v>0</v>
      </c>
      <c r="G62" s="8" t="str">
        <f>MID(Tabela1[[#This Row],[PESEL]],7,3)</f>
        <v>016</v>
      </c>
      <c r="H62" s="3">
        <f>IF(OR(MID(Tabela1[[#This Row],[PESEL]],3,1)="0",MID(Tabela1[[#This Row],[PESEL]],3,1)="1"),19,20)</f>
        <v>20</v>
      </c>
      <c r="I62" s="3" t="str">
        <f>MID(Tabela1[[#This Row],[PESEL]],1,2)</f>
        <v>08</v>
      </c>
      <c r="J62" s="3">
        <f>IF(Tabela1[[#This Row],[1i2 rok]]=20,MID(Tabela1[[#This Row],[PESEL]],3,2)-20,MID(Tabela1[[#This Row],[PESEL]],3,2))</f>
        <v>11</v>
      </c>
      <c r="K62" s="3" t="str">
        <f>CONCATENATE(Tabela1[[#This Row],[miesiąc 1]]," ",Tabela1[[#This Row],[1i2 rok]],Tabela1[[#This Row],[3 i 4 rok]])</f>
        <v>11 2008</v>
      </c>
      <c r="L62" s="12" t="str">
        <f>CONCATENATE(MID(Tabela1[[#This Row],[Imie]],1,1),MID(Tabela1[[#This Row],[Nazwisko]],1,3),MID(Tabela1[[#This Row],[PESEL]],11,1))</f>
        <v>MMaj7</v>
      </c>
    </row>
    <row r="63" spans="1:12" x14ac:dyDescent="0.25">
      <c r="A63" s="2" t="s">
        <v>164</v>
      </c>
      <c r="B63" s="3" t="s">
        <v>165</v>
      </c>
      <c r="C63" s="3" t="s">
        <v>166</v>
      </c>
      <c r="D63" s="3">
        <f t="shared" si="0"/>
        <v>0</v>
      </c>
      <c r="E63" s="3" t="str">
        <f t="shared" si="2"/>
        <v>b</v>
      </c>
      <c r="F63" s="3">
        <f t="shared" si="1"/>
        <v>0</v>
      </c>
      <c r="G63" s="8" t="str">
        <f>MID(Tabela1[[#This Row],[PESEL]],7,3)</f>
        <v>110</v>
      </c>
      <c r="H63" s="3">
        <f>IF(OR(MID(Tabela1[[#This Row],[PESEL]],3,1)="0",MID(Tabela1[[#This Row],[PESEL]],3,1)="1"),19,20)</f>
        <v>20</v>
      </c>
      <c r="I63" s="3" t="str">
        <f>MID(Tabela1[[#This Row],[PESEL]],1,2)</f>
        <v>08</v>
      </c>
      <c r="J63" s="3">
        <f>IF(Tabela1[[#This Row],[1i2 rok]]=20,MID(Tabela1[[#This Row],[PESEL]],3,2)-20,MID(Tabela1[[#This Row],[PESEL]],3,2))</f>
        <v>11</v>
      </c>
      <c r="K63" s="3" t="str">
        <f>CONCATENATE(Tabela1[[#This Row],[miesiąc 1]]," ",Tabela1[[#This Row],[1i2 rok]],Tabela1[[#This Row],[3 i 4 rok]])</f>
        <v>11 2008</v>
      </c>
      <c r="L63" s="12" t="str">
        <f>CONCATENATE(MID(Tabela1[[#This Row],[Imie]],1,1),MID(Tabela1[[#This Row],[Nazwisko]],1,3),MID(Tabela1[[#This Row],[PESEL]],11,1))</f>
        <v>JPod4</v>
      </c>
    </row>
    <row r="64" spans="1:12" x14ac:dyDescent="0.25">
      <c r="A64" s="2" t="s">
        <v>167</v>
      </c>
      <c r="B64" s="3" t="s">
        <v>168</v>
      </c>
      <c r="C64" s="3" t="s">
        <v>169</v>
      </c>
      <c r="D64" s="3">
        <f t="shared" si="0"/>
        <v>0</v>
      </c>
      <c r="E64" s="3" t="str">
        <f t="shared" si="2"/>
        <v>n</v>
      </c>
      <c r="F64" s="3">
        <f t="shared" si="1"/>
        <v>0</v>
      </c>
      <c r="G64" s="8" t="str">
        <f>MID(Tabela1[[#This Row],[PESEL]],7,3)</f>
        <v>084</v>
      </c>
      <c r="H64" s="3">
        <f>IF(OR(MID(Tabela1[[#This Row],[PESEL]],3,1)="0",MID(Tabela1[[#This Row],[PESEL]],3,1)="1"),19,20)</f>
        <v>20</v>
      </c>
      <c r="I64" s="3" t="str">
        <f>MID(Tabela1[[#This Row],[PESEL]],1,2)</f>
        <v>08</v>
      </c>
      <c r="J64" s="3">
        <f>IF(Tabela1[[#This Row],[1i2 rok]]=20,MID(Tabela1[[#This Row],[PESEL]],3,2)-20,MID(Tabela1[[#This Row],[PESEL]],3,2))</f>
        <v>11</v>
      </c>
      <c r="K64" s="3" t="str">
        <f>CONCATENATE(Tabela1[[#This Row],[miesiąc 1]]," ",Tabela1[[#This Row],[1i2 rok]],Tabela1[[#This Row],[3 i 4 rok]])</f>
        <v>11 2008</v>
      </c>
      <c r="L64" s="12" t="str">
        <f>CONCATENATE(MID(Tabela1[[#This Row],[Imie]],1,1),MID(Tabela1[[#This Row],[Nazwisko]],1,3),MID(Tabela1[[#This Row],[PESEL]],11,1))</f>
        <v>AWoj2</v>
      </c>
    </row>
    <row r="65" spans="1:12" x14ac:dyDescent="0.25">
      <c r="A65" s="2" t="s">
        <v>170</v>
      </c>
      <c r="B65" s="3" t="s">
        <v>171</v>
      </c>
      <c r="C65" s="3" t="s">
        <v>172</v>
      </c>
      <c r="D65" s="3">
        <f t="shared" si="0"/>
        <v>1</v>
      </c>
      <c r="E65" s="3" t="str">
        <f t="shared" si="2"/>
        <v>a</v>
      </c>
      <c r="F65" s="3">
        <f t="shared" si="1"/>
        <v>0</v>
      </c>
      <c r="G65" s="8" t="str">
        <f>MID(Tabela1[[#This Row],[PESEL]],7,3)</f>
        <v>074</v>
      </c>
      <c r="H65" s="3">
        <f>IF(OR(MID(Tabela1[[#This Row],[PESEL]],3,1)="0",MID(Tabela1[[#This Row],[PESEL]],3,1)="1"),19,20)</f>
        <v>20</v>
      </c>
      <c r="I65" s="3" t="str">
        <f>MID(Tabela1[[#This Row],[PESEL]],1,2)</f>
        <v>08</v>
      </c>
      <c r="J65" s="3">
        <f>IF(Tabela1[[#This Row],[1i2 rok]]=20,MID(Tabela1[[#This Row],[PESEL]],3,2)-20,MID(Tabela1[[#This Row],[PESEL]],3,2))</f>
        <v>11</v>
      </c>
      <c r="K65" s="3" t="str">
        <f>CONCATENATE(Tabela1[[#This Row],[miesiąc 1]]," ",Tabela1[[#This Row],[1i2 rok]],Tabela1[[#This Row],[3 i 4 rok]])</f>
        <v>11 2008</v>
      </c>
      <c r="L65" s="12" t="str">
        <f>CONCATENATE(MID(Tabela1[[#This Row],[Imie]],1,1),MID(Tabela1[[#This Row],[Nazwisko]],1,3),MID(Tabela1[[#This Row],[PESEL]],11,1))</f>
        <v>LNow3</v>
      </c>
    </row>
    <row r="66" spans="1:12" x14ac:dyDescent="0.25">
      <c r="A66" s="2" t="s">
        <v>173</v>
      </c>
      <c r="B66" s="3" t="s">
        <v>174</v>
      </c>
      <c r="C66" s="3" t="s">
        <v>25</v>
      </c>
      <c r="D66" s="3">
        <f t="shared" si="0"/>
        <v>0</v>
      </c>
      <c r="E66" s="3" t="str">
        <f t="shared" si="2"/>
        <v>k</v>
      </c>
      <c r="F66" s="3">
        <f t="shared" si="1"/>
        <v>0</v>
      </c>
      <c r="G66" s="8" t="str">
        <f>MID(Tabela1[[#This Row],[PESEL]],7,3)</f>
        <v>066</v>
      </c>
      <c r="H66" s="3">
        <f>IF(OR(MID(Tabela1[[#This Row],[PESEL]],3,1)="0",MID(Tabela1[[#This Row],[PESEL]],3,1)="1"),19,20)</f>
        <v>20</v>
      </c>
      <c r="I66" s="3" t="str">
        <f>MID(Tabela1[[#This Row],[PESEL]],1,2)</f>
        <v>08</v>
      </c>
      <c r="J66" s="3">
        <f>IF(Tabela1[[#This Row],[1i2 rok]]=20,MID(Tabela1[[#This Row],[PESEL]],3,2)-20,MID(Tabela1[[#This Row],[PESEL]],3,2))</f>
        <v>11</v>
      </c>
      <c r="K66" s="3" t="str">
        <f>CONCATENATE(Tabela1[[#This Row],[miesiąc 1]]," ",Tabela1[[#This Row],[1i2 rok]],Tabela1[[#This Row],[3 i 4 rok]])</f>
        <v>11 2008</v>
      </c>
      <c r="L66" s="12" t="str">
        <f>CONCATENATE(MID(Tabela1[[#This Row],[Imie]],1,1),MID(Tabela1[[#This Row],[Nazwisko]],1,3),MID(Tabela1[[#This Row],[PESEL]],11,1))</f>
        <v>JPio2</v>
      </c>
    </row>
    <row r="67" spans="1:12" x14ac:dyDescent="0.25">
      <c r="A67" s="2" t="s">
        <v>175</v>
      </c>
      <c r="B67" s="3" t="s">
        <v>176</v>
      </c>
      <c r="C67" s="3" t="s">
        <v>86</v>
      </c>
      <c r="D67" s="3">
        <f t="shared" ref="D67:D130" si="3">IF(MOD(MID(A67,10,1),2)=0,1,0)</f>
        <v>1</v>
      </c>
      <c r="E67" s="3" t="str">
        <f t="shared" si="2"/>
        <v>a</v>
      </c>
      <c r="F67" s="3">
        <f t="shared" ref="F67:F130" si="4">IF(AND(D67=1,E67&lt;&gt;"a"),1,0)</f>
        <v>0</v>
      </c>
      <c r="G67" s="8" t="str">
        <f>MID(Tabela1[[#This Row],[PESEL]],7,3)</f>
        <v>061</v>
      </c>
      <c r="H67" s="3">
        <f>IF(OR(MID(Tabela1[[#This Row],[PESEL]],3,1)="0",MID(Tabela1[[#This Row],[PESEL]],3,1)="1"),19,20)</f>
        <v>20</v>
      </c>
      <c r="I67" s="3" t="str">
        <f>MID(Tabela1[[#This Row],[PESEL]],1,2)</f>
        <v>08</v>
      </c>
      <c r="J67" s="3">
        <f>IF(Tabela1[[#This Row],[1i2 rok]]=20,MID(Tabela1[[#This Row],[PESEL]],3,2)-20,MID(Tabela1[[#This Row],[PESEL]],3,2))</f>
        <v>11</v>
      </c>
      <c r="K67" s="3" t="str">
        <f>CONCATENATE(Tabela1[[#This Row],[miesiąc 1]]," ",Tabela1[[#This Row],[1i2 rok]],Tabela1[[#This Row],[3 i 4 rok]])</f>
        <v>11 2008</v>
      </c>
      <c r="L67" s="12" t="str">
        <f>CONCATENATE(MID(Tabela1[[#This Row],[Imie]],1,1),MID(Tabela1[[#This Row],[Nazwisko]],1,3),MID(Tabela1[[#This Row],[PESEL]],11,1))</f>
        <v>ZBia1</v>
      </c>
    </row>
    <row r="68" spans="1:12" x14ac:dyDescent="0.25">
      <c r="A68" s="2" t="s">
        <v>177</v>
      </c>
      <c r="B68" s="3" t="s">
        <v>178</v>
      </c>
      <c r="C68" s="3" t="s">
        <v>179</v>
      </c>
      <c r="D68" s="3">
        <f t="shared" si="3"/>
        <v>1</v>
      </c>
      <c r="E68" s="3" t="str">
        <f t="shared" ref="E68:E131" si="5">MID(C68,LEN(C68),1)</f>
        <v>a</v>
      </c>
      <c r="F68" s="3">
        <f t="shared" si="4"/>
        <v>0</v>
      </c>
      <c r="G68" s="8" t="str">
        <f>MID(Tabela1[[#This Row],[PESEL]],7,3)</f>
        <v>062</v>
      </c>
      <c r="H68" s="3">
        <f>IF(OR(MID(Tabela1[[#This Row],[PESEL]],3,1)="0",MID(Tabela1[[#This Row],[PESEL]],3,1)="1"),19,20)</f>
        <v>20</v>
      </c>
      <c r="I68" s="3" t="str">
        <f>MID(Tabela1[[#This Row],[PESEL]],1,2)</f>
        <v>08</v>
      </c>
      <c r="J68" s="3">
        <f>IF(Tabela1[[#This Row],[1i2 rok]]=20,MID(Tabela1[[#This Row],[PESEL]],3,2)-20,MID(Tabela1[[#This Row],[PESEL]],3,2))</f>
        <v>11</v>
      </c>
      <c r="K68" s="3" t="str">
        <f>CONCATENATE(Tabela1[[#This Row],[miesiąc 1]]," ",Tabela1[[#This Row],[1i2 rok]],Tabela1[[#This Row],[3 i 4 rok]])</f>
        <v>11 2008</v>
      </c>
      <c r="L68" s="12" t="str">
        <f>CONCATENATE(MID(Tabela1[[#This Row],[Imie]],1,1),MID(Tabela1[[#This Row],[Nazwisko]],1,3),MID(Tabela1[[#This Row],[PESEL]],11,1))</f>
        <v>PGal5</v>
      </c>
    </row>
    <row r="69" spans="1:12" x14ac:dyDescent="0.25">
      <c r="A69" s="2" t="s">
        <v>180</v>
      </c>
      <c r="B69" s="3" t="s">
        <v>181</v>
      </c>
      <c r="C69" s="3" t="s">
        <v>182</v>
      </c>
      <c r="D69" s="3">
        <f t="shared" si="3"/>
        <v>1</v>
      </c>
      <c r="E69" s="3" t="str">
        <f t="shared" si="5"/>
        <v>a</v>
      </c>
      <c r="F69" s="3">
        <f t="shared" si="4"/>
        <v>0</v>
      </c>
      <c r="G69" s="8" t="str">
        <f>MID(Tabela1[[#This Row],[PESEL]],7,3)</f>
        <v>072</v>
      </c>
      <c r="H69" s="3">
        <f>IF(OR(MID(Tabela1[[#This Row],[PESEL]],3,1)="0",MID(Tabela1[[#This Row],[PESEL]],3,1)="1"),19,20)</f>
        <v>20</v>
      </c>
      <c r="I69" s="3" t="str">
        <f>MID(Tabela1[[#This Row],[PESEL]],1,2)</f>
        <v>08</v>
      </c>
      <c r="J69" s="3">
        <f>IF(Tabela1[[#This Row],[1i2 rok]]=20,MID(Tabela1[[#This Row],[PESEL]],3,2)-20,MID(Tabela1[[#This Row],[PESEL]],3,2))</f>
        <v>11</v>
      </c>
      <c r="K69" s="3" t="str">
        <f>CONCATENATE(Tabela1[[#This Row],[miesiąc 1]]," ",Tabela1[[#This Row],[1i2 rok]],Tabela1[[#This Row],[3 i 4 rok]])</f>
        <v>11 2008</v>
      </c>
      <c r="L69" s="12" t="str">
        <f>CONCATENATE(MID(Tabela1[[#This Row],[Imie]],1,1),MID(Tabela1[[#This Row],[Nazwisko]],1,3),MID(Tabela1[[#This Row],[PESEL]],11,1))</f>
        <v>PGla1</v>
      </c>
    </row>
    <row r="70" spans="1:12" x14ac:dyDescent="0.25">
      <c r="A70" s="2" t="s">
        <v>183</v>
      </c>
      <c r="B70" s="3" t="s">
        <v>184</v>
      </c>
      <c r="C70" s="3" t="s">
        <v>53</v>
      </c>
      <c r="D70" s="3">
        <f t="shared" si="3"/>
        <v>0</v>
      </c>
      <c r="E70" s="3" t="str">
        <f t="shared" si="5"/>
        <v>h</v>
      </c>
      <c r="F70" s="3">
        <f t="shared" si="4"/>
        <v>0</v>
      </c>
      <c r="G70" s="8" t="str">
        <f>MID(Tabela1[[#This Row],[PESEL]],7,3)</f>
        <v>079</v>
      </c>
      <c r="H70" s="3">
        <f>IF(OR(MID(Tabela1[[#This Row],[PESEL]],3,1)="0",MID(Tabela1[[#This Row],[PESEL]],3,1)="1"),19,20)</f>
        <v>20</v>
      </c>
      <c r="I70" s="3" t="str">
        <f>MID(Tabela1[[#This Row],[PESEL]],1,2)</f>
        <v>08</v>
      </c>
      <c r="J70" s="3">
        <f>IF(Tabela1[[#This Row],[1i2 rok]]=20,MID(Tabela1[[#This Row],[PESEL]],3,2)-20,MID(Tabela1[[#This Row],[PESEL]],3,2))</f>
        <v>11</v>
      </c>
      <c r="K70" s="3" t="str">
        <f>CONCATENATE(Tabela1[[#This Row],[miesiąc 1]]," ",Tabela1[[#This Row],[1i2 rok]],Tabela1[[#This Row],[3 i 4 rok]])</f>
        <v>11 2008</v>
      </c>
      <c r="L70" s="12" t="str">
        <f>CONCATENATE(MID(Tabela1[[#This Row],[Imie]],1,1),MID(Tabela1[[#This Row],[Nazwisko]],1,3),MID(Tabela1[[#This Row],[PESEL]],11,1))</f>
        <v>WAni9</v>
      </c>
    </row>
    <row r="71" spans="1:12" x14ac:dyDescent="0.25">
      <c r="A71" s="2" t="s">
        <v>185</v>
      </c>
      <c r="B71" s="3" t="s">
        <v>186</v>
      </c>
      <c r="C71" s="3" t="s">
        <v>187</v>
      </c>
      <c r="D71" s="3">
        <f t="shared" si="3"/>
        <v>1</v>
      </c>
      <c r="E71" s="3" t="str">
        <f t="shared" si="5"/>
        <v>a</v>
      </c>
      <c r="F71" s="3">
        <f t="shared" si="4"/>
        <v>0</v>
      </c>
      <c r="G71" s="8" t="str">
        <f>MID(Tabela1[[#This Row],[PESEL]],7,3)</f>
        <v>057</v>
      </c>
      <c r="H71" s="3">
        <f>IF(OR(MID(Tabela1[[#This Row],[PESEL]],3,1)="0",MID(Tabela1[[#This Row],[PESEL]],3,1)="1"),19,20)</f>
        <v>20</v>
      </c>
      <c r="I71" s="3" t="str">
        <f>MID(Tabela1[[#This Row],[PESEL]],1,2)</f>
        <v>08</v>
      </c>
      <c r="J71" s="3">
        <f>IF(Tabela1[[#This Row],[1i2 rok]]=20,MID(Tabela1[[#This Row],[PESEL]],3,2)-20,MID(Tabela1[[#This Row],[PESEL]],3,2))</f>
        <v>11</v>
      </c>
      <c r="K71" s="3" t="str">
        <f>CONCATENATE(Tabela1[[#This Row],[miesiąc 1]]," ",Tabela1[[#This Row],[1i2 rok]],Tabela1[[#This Row],[3 i 4 rok]])</f>
        <v>11 2008</v>
      </c>
      <c r="L71" s="12" t="str">
        <f>CONCATENATE(MID(Tabela1[[#This Row],[Imie]],1,1),MID(Tabela1[[#This Row],[Nazwisko]],1,3),MID(Tabela1[[#This Row],[PESEL]],11,1))</f>
        <v>OCup4</v>
      </c>
    </row>
    <row r="72" spans="1:12" x14ac:dyDescent="0.25">
      <c r="A72" s="2" t="s">
        <v>188</v>
      </c>
      <c r="B72" s="3" t="s">
        <v>189</v>
      </c>
      <c r="C72" s="3" t="s">
        <v>44</v>
      </c>
      <c r="D72" s="3">
        <f t="shared" si="3"/>
        <v>0</v>
      </c>
      <c r="E72" s="3" t="str">
        <f t="shared" si="5"/>
        <v>r</v>
      </c>
      <c r="F72" s="3">
        <f t="shared" si="4"/>
        <v>0</v>
      </c>
      <c r="G72" s="8" t="str">
        <f>MID(Tabela1[[#This Row],[PESEL]],7,3)</f>
        <v>058</v>
      </c>
      <c r="H72" s="3">
        <f>IF(OR(MID(Tabela1[[#This Row],[PESEL]],3,1)="0",MID(Tabela1[[#This Row],[PESEL]],3,1)="1"),19,20)</f>
        <v>20</v>
      </c>
      <c r="I72" s="3" t="str">
        <f>MID(Tabela1[[#This Row],[PESEL]],1,2)</f>
        <v>08</v>
      </c>
      <c r="J72" s="3">
        <f>IF(Tabela1[[#This Row],[1i2 rok]]=20,MID(Tabela1[[#This Row],[PESEL]],3,2)-20,MID(Tabela1[[#This Row],[PESEL]],3,2))</f>
        <v>11</v>
      </c>
      <c r="K72" s="3" t="str">
        <f>CONCATENATE(Tabela1[[#This Row],[miesiąc 1]]," ",Tabela1[[#This Row],[1i2 rok]],Tabela1[[#This Row],[3 i 4 rok]])</f>
        <v>11 2008</v>
      </c>
      <c r="L72" s="12" t="str">
        <f>CONCATENATE(MID(Tabela1[[#This Row],[Imie]],1,1),MID(Tabela1[[#This Row],[Nazwisko]],1,3),MID(Tabela1[[#This Row],[PESEL]],11,1))</f>
        <v>ABec0</v>
      </c>
    </row>
    <row r="73" spans="1:12" x14ac:dyDescent="0.25">
      <c r="A73" s="2" t="s">
        <v>190</v>
      </c>
      <c r="B73" s="3" t="s">
        <v>191</v>
      </c>
      <c r="C73" s="3" t="s">
        <v>114</v>
      </c>
      <c r="D73" s="3">
        <f t="shared" si="3"/>
        <v>0</v>
      </c>
      <c r="E73" s="3" t="str">
        <f t="shared" si="5"/>
        <v>r</v>
      </c>
      <c r="F73" s="3">
        <f t="shared" si="4"/>
        <v>0</v>
      </c>
      <c r="G73" s="8" t="str">
        <f>MID(Tabela1[[#This Row],[PESEL]],7,3)</f>
        <v>051</v>
      </c>
      <c r="H73" s="3">
        <f>IF(OR(MID(Tabela1[[#This Row],[PESEL]],3,1)="0",MID(Tabela1[[#This Row],[PESEL]],3,1)="1"),19,20)</f>
        <v>20</v>
      </c>
      <c r="I73" s="3" t="str">
        <f>MID(Tabela1[[#This Row],[PESEL]],1,2)</f>
        <v>08</v>
      </c>
      <c r="J73" s="3">
        <f>IF(Tabela1[[#This Row],[1i2 rok]]=20,MID(Tabela1[[#This Row],[PESEL]],3,2)-20,MID(Tabela1[[#This Row],[PESEL]],3,2))</f>
        <v>11</v>
      </c>
      <c r="K73" s="3" t="str">
        <f>CONCATENATE(Tabela1[[#This Row],[miesiąc 1]]," ",Tabela1[[#This Row],[1i2 rok]],Tabela1[[#This Row],[3 i 4 rok]])</f>
        <v>11 2008</v>
      </c>
      <c r="L73" s="12" t="str">
        <f>CONCATENATE(MID(Tabela1[[#This Row],[Imie]],1,1),MID(Tabela1[[#This Row],[Nazwisko]],1,3),MID(Tabela1[[#This Row],[PESEL]],11,1))</f>
        <v>OGro9</v>
      </c>
    </row>
    <row r="74" spans="1:12" x14ac:dyDescent="0.25">
      <c r="A74" s="2" t="s">
        <v>192</v>
      </c>
      <c r="B74" s="3" t="s">
        <v>193</v>
      </c>
      <c r="C74" s="3" t="s">
        <v>194</v>
      </c>
      <c r="D74" s="3">
        <f t="shared" si="3"/>
        <v>1</v>
      </c>
      <c r="E74" s="3" t="str">
        <f t="shared" si="5"/>
        <v>a</v>
      </c>
      <c r="F74" s="3">
        <f t="shared" si="4"/>
        <v>0</v>
      </c>
      <c r="G74" s="8" t="str">
        <f>MID(Tabela1[[#This Row],[PESEL]],7,3)</f>
        <v>011</v>
      </c>
      <c r="H74" s="3">
        <f>IF(OR(MID(Tabela1[[#This Row],[PESEL]],3,1)="0",MID(Tabela1[[#This Row],[PESEL]],3,1)="1"),19,20)</f>
        <v>20</v>
      </c>
      <c r="I74" s="3" t="str">
        <f>MID(Tabela1[[#This Row],[PESEL]],1,2)</f>
        <v>08</v>
      </c>
      <c r="J74" s="3">
        <f>IF(Tabela1[[#This Row],[1i2 rok]]=20,MID(Tabela1[[#This Row],[PESEL]],3,2)-20,MID(Tabela1[[#This Row],[PESEL]],3,2))</f>
        <v>11</v>
      </c>
      <c r="K74" s="3" t="str">
        <f>CONCATENATE(Tabela1[[#This Row],[miesiąc 1]]," ",Tabela1[[#This Row],[1i2 rok]],Tabela1[[#This Row],[3 i 4 rok]])</f>
        <v>11 2008</v>
      </c>
      <c r="L74" s="12" t="str">
        <f>CONCATENATE(MID(Tabela1[[#This Row],[Imie]],1,1),MID(Tabela1[[#This Row],[Nazwisko]],1,3),MID(Tabela1[[#This Row],[PESEL]],11,1))</f>
        <v>AUlw4</v>
      </c>
    </row>
    <row r="75" spans="1:12" x14ac:dyDescent="0.25">
      <c r="A75" s="2" t="s">
        <v>195</v>
      </c>
      <c r="B75" s="3" t="s">
        <v>196</v>
      </c>
      <c r="C75" s="3" t="s">
        <v>20</v>
      </c>
      <c r="D75" s="3">
        <f t="shared" si="3"/>
        <v>0</v>
      </c>
      <c r="E75" s="3" t="str">
        <f t="shared" si="5"/>
        <v>k</v>
      </c>
      <c r="F75" s="3">
        <f t="shared" si="4"/>
        <v>0</v>
      </c>
      <c r="G75" s="8" t="str">
        <f>MID(Tabela1[[#This Row],[PESEL]],7,3)</f>
        <v>008</v>
      </c>
      <c r="H75" s="3">
        <f>IF(OR(MID(Tabela1[[#This Row],[PESEL]],3,1)="0",MID(Tabela1[[#This Row],[PESEL]],3,1)="1"),19,20)</f>
        <v>20</v>
      </c>
      <c r="I75" s="3" t="str">
        <f>MID(Tabela1[[#This Row],[PESEL]],1,2)</f>
        <v>08</v>
      </c>
      <c r="J75" s="3">
        <f>IF(Tabela1[[#This Row],[1i2 rok]]=20,MID(Tabela1[[#This Row],[PESEL]],3,2)-20,MID(Tabela1[[#This Row],[PESEL]],3,2))</f>
        <v>12</v>
      </c>
      <c r="K75" s="3" t="str">
        <f>CONCATENATE(Tabela1[[#This Row],[miesiąc 1]]," ",Tabela1[[#This Row],[1i2 rok]],Tabela1[[#This Row],[3 i 4 rok]])</f>
        <v>12 2008</v>
      </c>
      <c r="L75" s="12" t="str">
        <f>CONCATENATE(MID(Tabela1[[#This Row],[Imie]],1,1),MID(Tabela1[[#This Row],[Nazwisko]],1,3),MID(Tabela1[[#This Row],[PESEL]],11,1))</f>
        <v>PGos9</v>
      </c>
    </row>
    <row r="76" spans="1:12" x14ac:dyDescent="0.25">
      <c r="A76" s="2" t="s">
        <v>197</v>
      </c>
      <c r="B76" s="3" t="s">
        <v>198</v>
      </c>
      <c r="C76" s="3" t="s">
        <v>199</v>
      </c>
      <c r="D76" s="3">
        <f t="shared" si="3"/>
        <v>1</v>
      </c>
      <c r="E76" s="3" t="str">
        <f t="shared" si="5"/>
        <v>a</v>
      </c>
      <c r="F76" s="3">
        <f t="shared" si="4"/>
        <v>0</v>
      </c>
      <c r="G76" s="8" t="str">
        <f>MID(Tabela1[[#This Row],[PESEL]],7,3)</f>
        <v>016</v>
      </c>
      <c r="H76" s="3">
        <f>IF(OR(MID(Tabela1[[#This Row],[PESEL]],3,1)="0",MID(Tabela1[[#This Row],[PESEL]],3,1)="1"),19,20)</f>
        <v>20</v>
      </c>
      <c r="I76" s="3" t="str">
        <f>MID(Tabela1[[#This Row],[PESEL]],1,2)</f>
        <v>08</v>
      </c>
      <c r="J76" s="3">
        <f>IF(Tabela1[[#This Row],[1i2 rok]]=20,MID(Tabela1[[#This Row],[PESEL]],3,2)-20,MID(Tabela1[[#This Row],[PESEL]],3,2))</f>
        <v>12</v>
      </c>
      <c r="K76" s="3" t="str">
        <f>CONCATENATE(Tabela1[[#This Row],[miesiąc 1]]," ",Tabela1[[#This Row],[1i2 rok]],Tabela1[[#This Row],[3 i 4 rok]])</f>
        <v>12 2008</v>
      </c>
      <c r="L76" s="12" t="str">
        <f>CONCATENATE(MID(Tabela1[[#This Row],[Imie]],1,1),MID(Tabela1[[#This Row],[Nazwisko]],1,3),MID(Tabela1[[#This Row],[PESEL]],11,1))</f>
        <v>ZBig7</v>
      </c>
    </row>
    <row r="77" spans="1:12" x14ac:dyDescent="0.25">
      <c r="A77" s="2" t="s">
        <v>200</v>
      </c>
      <c r="B77" s="3" t="s">
        <v>201</v>
      </c>
      <c r="C77" s="3" t="s">
        <v>202</v>
      </c>
      <c r="D77" s="3">
        <f t="shared" si="3"/>
        <v>0</v>
      </c>
      <c r="E77" s="3" t="str">
        <f t="shared" si="5"/>
        <v>z</v>
      </c>
      <c r="F77" s="3">
        <f t="shared" si="4"/>
        <v>0</v>
      </c>
      <c r="G77" s="8" t="str">
        <f>MID(Tabela1[[#This Row],[PESEL]],7,3)</f>
        <v>115</v>
      </c>
      <c r="H77" s="3">
        <f>IF(OR(MID(Tabela1[[#This Row],[PESEL]],3,1)="0",MID(Tabela1[[#This Row],[PESEL]],3,1)="1"),19,20)</f>
        <v>20</v>
      </c>
      <c r="I77" s="3" t="str">
        <f>MID(Tabela1[[#This Row],[PESEL]],1,2)</f>
        <v>08</v>
      </c>
      <c r="J77" s="3">
        <f>IF(Tabela1[[#This Row],[1i2 rok]]=20,MID(Tabela1[[#This Row],[PESEL]],3,2)-20,MID(Tabela1[[#This Row],[PESEL]],3,2))</f>
        <v>12</v>
      </c>
      <c r="K77" s="3" t="str">
        <f>CONCATENATE(Tabela1[[#This Row],[miesiąc 1]]," ",Tabela1[[#This Row],[1i2 rok]],Tabela1[[#This Row],[3 i 4 rok]])</f>
        <v>12 2008</v>
      </c>
      <c r="L77" s="12" t="str">
        <f>CONCATENATE(MID(Tabela1[[#This Row],[Imie]],1,1),MID(Tabela1[[#This Row],[Nazwisko]],1,3),MID(Tabela1[[#This Row],[PESEL]],11,1))</f>
        <v>BWac3</v>
      </c>
    </row>
    <row r="78" spans="1:12" x14ac:dyDescent="0.25">
      <c r="A78" s="2" t="s">
        <v>203</v>
      </c>
      <c r="B78" s="3" t="s">
        <v>204</v>
      </c>
      <c r="C78" s="3" t="s">
        <v>205</v>
      </c>
      <c r="D78" s="3">
        <f t="shared" si="3"/>
        <v>0</v>
      </c>
      <c r="E78" s="3" t="str">
        <f t="shared" si="5"/>
        <v>r</v>
      </c>
      <c r="F78" s="3">
        <f t="shared" si="4"/>
        <v>0</v>
      </c>
      <c r="G78" s="8" t="str">
        <f>MID(Tabela1[[#This Row],[PESEL]],7,3)</f>
        <v>004</v>
      </c>
      <c r="H78" s="3">
        <f>IF(OR(MID(Tabela1[[#This Row],[PESEL]],3,1)="0",MID(Tabela1[[#This Row],[PESEL]],3,1)="1"),19,20)</f>
        <v>20</v>
      </c>
      <c r="I78" s="3" t="str">
        <f>MID(Tabela1[[#This Row],[PESEL]],1,2)</f>
        <v>08</v>
      </c>
      <c r="J78" s="3">
        <f>IF(Tabela1[[#This Row],[1i2 rok]]=20,MID(Tabela1[[#This Row],[PESEL]],3,2)-20,MID(Tabela1[[#This Row],[PESEL]],3,2))</f>
        <v>12</v>
      </c>
      <c r="K78" s="3" t="str">
        <f>CONCATENATE(Tabela1[[#This Row],[miesiąc 1]]," ",Tabela1[[#This Row],[1i2 rok]],Tabela1[[#This Row],[3 i 4 rok]])</f>
        <v>12 2008</v>
      </c>
      <c r="L78" s="12" t="str">
        <f>CONCATENATE(MID(Tabela1[[#This Row],[Imie]],1,1),MID(Tabela1[[#This Row],[Nazwisko]],1,3),MID(Tabela1[[#This Row],[PESEL]],11,1))</f>
        <v>AWla0</v>
      </c>
    </row>
    <row r="79" spans="1:12" x14ac:dyDescent="0.25">
      <c r="A79" s="2" t="s">
        <v>206</v>
      </c>
      <c r="B79" s="3" t="s">
        <v>207</v>
      </c>
      <c r="C79" s="3" t="s">
        <v>208</v>
      </c>
      <c r="D79" s="3">
        <f t="shared" si="3"/>
        <v>0</v>
      </c>
      <c r="E79" s="3" t="str">
        <f t="shared" si="5"/>
        <v>j</v>
      </c>
      <c r="F79" s="3">
        <f t="shared" si="4"/>
        <v>0</v>
      </c>
      <c r="G79" s="8" t="str">
        <f>MID(Tabela1[[#This Row],[PESEL]],7,3)</f>
        <v>037</v>
      </c>
      <c r="H79" s="3">
        <f>IF(OR(MID(Tabela1[[#This Row],[PESEL]],3,1)="0",MID(Tabela1[[#This Row],[PESEL]],3,1)="1"),19,20)</f>
        <v>20</v>
      </c>
      <c r="I79" s="3" t="str">
        <f>MID(Tabela1[[#This Row],[PESEL]],1,2)</f>
        <v>08</v>
      </c>
      <c r="J79" s="3">
        <f>IF(Tabela1[[#This Row],[1i2 rok]]=20,MID(Tabela1[[#This Row],[PESEL]],3,2)-20,MID(Tabela1[[#This Row],[PESEL]],3,2))</f>
        <v>12</v>
      </c>
      <c r="K79" s="3" t="str">
        <f>CONCATENATE(Tabela1[[#This Row],[miesiąc 1]]," ",Tabela1[[#This Row],[1i2 rok]],Tabela1[[#This Row],[3 i 4 rok]])</f>
        <v>12 2008</v>
      </c>
      <c r="L79" s="12" t="str">
        <f>CONCATENATE(MID(Tabela1[[#This Row],[Imie]],1,1),MID(Tabela1[[#This Row],[Nazwisko]],1,3),MID(Tabela1[[#This Row],[PESEL]],11,1))</f>
        <v>AWiz4</v>
      </c>
    </row>
    <row r="80" spans="1:12" x14ac:dyDescent="0.25">
      <c r="A80" s="2" t="s">
        <v>209</v>
      </c>
      <c r="B80" s="3" t="s">
        <v>210</v>
      </c>
      <c r="C80" s="3" t="s">
        <v>211</v>
      </c>
      <c r="D80" s="3">
        <f t="shared" si="3"/>
        <v>1</v>
      </c>
      <c r="E80" s="3" t="str">
        <f t="shared" si="5"/>
        <v>a</v>
      </c>
      <c r="F80" s="3">
        <f t="shared" si="4"/>
        <v>0</v>
      </c>
      <c r="G80" s="8" t="str">
        <f>MID(Tabela1[[#This Row],[PESEL]],7,3)</f>
        <v>094</v>
      </c>
      <c r="H80" s="3">
        <f>IF(OR(MID(Tabela1[[#This Row],[PESEL]],3,1)="0",MID(Tabela1[[#This Row],[PESEL]],3,1)="1"),19,20)</f>
        <v>20</v>
      </c>
      <c r="I80" s="3" t="str">
        <f>MID(Tabela1[[#This Row],[PESEL]],1,2)</f>
        <v>08</v>
      </c>
      <c r="J80" s="3">
        <f>IF(Tabela1[[#This Row],[1i2 rok]]=20,MID(Tabela1[[#This Row],[PESEL]],3,2)-20,MID(Tabela1[[#This Row],[PESEL]],3,2))</f>
        <v>12</v>
      </c>
      <c r="K80" s="3" t="str">
        <f>CONCATENATE(Tabela1[[#This Row],[miesiąc 1]]," ",Tabela1[[#This Row],[1i2 rok]],Tabela1[[#This Row],[3 i 4 rok]])</f>
        <v>12 2008</v>
      </c>
      <c r="L80" s="12" t="str">
        <f>CONCATENATE(MID(Tabela1[[#This Row],[Imie]],1,1),MID(Tabela1[[#This Row],[Nazwisko]],1,3),MID(Tabela1[[#This Row],[PESEL]],11,1))</f>
        <v>SFlo0</v>
      </c>
    </row>
    <row r="81" spans="1:12" x14ac:dyDescent="0.25">
      <c r="A81" s="2" t="s">
        <v>212</v>
      </c>
      <c r="B81" s="3" t="s">
        <v>213</v>
      </c>
      <c r="C81" s="3" t="s">
        <v>214</v>
      </c>
      <c r="D81" s="3">
        <f t="shared" si="3"/>
        <v>1</v>
      </c>
      <c r="E81" s="3" t="str">
        <f t="shared" si="5"/>
        <v>a</v>
      </c>
      <c r="F81" s="3">
        <f t="shared" si="4"/>
        <v>0</v>
      </c>
      <c r="G81" s="8" t="str">
        <f>MID(Tabela1[[#This Row],[PESEL]],7,3)</f>
        <v>027</v>
      </c>
      <c r="H81" s="3">
        <f>IF(OR(MID(Tabela1[[#This Row],[PESEL]],3,1)="0",MID(Tabela1[[#This Row],[PESEL]],3,1)="1"),19,20)</f>
        <v>20</v>
      </c>
      <c r="I81" s="3" t="str">
        <f>MID(Tabela1[[#This Row],[PESEL]],1,2)</f>
        <v>08</v>
      </c>
      <c r="J81" s="3">
        <f>IF(Tabela1[[#This Row],[1i2 rok]]=20,MID(Tabela1[[#This Row],[PESEL]],3,2)-20,MID(Tabela1[[#This Row],[PESEL]],3,2))</f>
        <v>12</v>
      </c>
      <c r="K81" s="3" t="str">
        <f>CONCATENATE(Tabela1[[#This Row],[miesiąc 1]]," ",Tabela1[[#This Row],[1i2 rok]],Tabela1[[#This Row],[3 i 4 rok]])</f>
        <v>12 2008</v>
      </c>
      <c r="L81" s="12" t="str">
        <f>CONCATENATE(MID(Tabela1[[#This Row],[Imie]],1,1),MID(Tabela1[[#This Row],[Nazwisko]],1,3),MID(Tabela1[[#This Row],[PESEL]],11,1))</f>
        <v>MKor5</v>
      </c>
    </row>
    <row r="82" spans="1:12" x14ac:dyDescent="0.25">
      <c r="A82" s="2" t="s">
        <v>215</v>
      </c>
      <c r="B82" s="3" t="s">
        <v>216</v>
      </c>
      <c r="C82" s="3" t="s">
        <v>121</v>
      </c>
      <c r="D82" s="3">
        <f t="shared" si="3"/>
        <v>0</v>
      </c>
      <c r="E82" s="3" t="str">
        <f t="shared" si="5"/>
        <v>n</v>
      </c>
      <c r="F82" s="3">
        <f t="shared" si="4"/>
        <v>0</v>
      </c>
      <c r="G82" s="8" t="str">
        <f>MID(Tabela1[[#This Row],[PESEL]],7,3)</f>
        <v>017</v>
      </c>
      <c r="H82" s="3">
        <f>IF(OR(MID(Tabela1[[#This Row],[PESEL]],3,1)="0",MID(Tabela1[[#This Row],[PESEL]],3,1)="1"),19,20)</f>
        <v>20</v>
      </c>
      <c r="I82" s="3" t="str">
        <f>MID(Tabela1[[#This Row],[PESEL]],1,2)</f>
        <v>08</v>
      </c>
      <c r="J82" s="3">
        <f>IF(Tabela1[[#This Row],[1i2 rok]]=20,MID(Tabela1[[#This Row],[PESEL]],3,2)-20,MID(Tabela1[[#This Row],[PESEL]],3,2))</f>
        <v>12</v>
      </c>
      <c r="K82" s="3" t="str">
        <f>CONCATENATE(Tabela1[[#This Row],[miesiąc 1]]," ",Tabela1[[#This Row],[1i2 rok]],Tabela1[[#This Row],[3 i 4 rok]])</f>
        <v>12 2008</v>
      </c>
      <c r="L82" s="12" t="str">
        <f>CONCATENATE(MID(Tabela1[[#This Row],[Imie]],1,1),MID(Tabela1[[#This Row],[Nazwisko]],1,3),MID(Tabela1[[#This Row],[PESEL]],11,1))</f>
        <v>JPie4</v>
      </c>
    </row>
    <row r="83" spans="1:12" x14ac:dyDescent="0.25">
      <c r="A83" s="2" t="s">
        <v>217</v>
      </c>
      <c r="B83" s="3" t="s">
        <v>218</v>
      </c>
      <c r="C83" s="3" t="s">
        <v>219</v>
      </c>
      <c r="D83" s="3">
        <f t="shared" si="3"/>
        <v>0</v>
      </c>
      <c r="E83" s="3" t="str">
        <f t="shared" si="5"/>
        <v>z</v>
      </c>
      <c r="F83" s="3">
        <f t="shared" si="4"/>
        <v>0</v>
      </c>
      <c r="G83" s="8" t="str">
        <f>MID(Tabela1[[#This Row],[PESEL]],7,3)</f>
        <v>017</v>
      </c>
      <c r="H83" s="3">
        <f>IF(OR(MID(Tabela1[[#This Row],[PESEL]],3,1)="0",MID(Tabela1[[#This Row],[PESEL]],3,1)="1"),19,20)</f>
        <v>20</v>
      </c>
      <c r="I83" s="3" t="str">
        <f>MID(Tabela1[[#This Row],[PESEL]],1,2)</f>
        <v>08</v>
      </c>
      <c r="J83" s="3">
        <f>IF(Tabela1[[#This Row],[1i2 rok]]=20,MID(Tabela1[[#This Row],[PESEL]],3,2)-20,MID(Tabela1[[#This Row],[PESEL]],3,2))</f>
        <v>12</v>
      </c>
      <c r="K83" s="3" t="str">
        <f>CONCATENATE(Tabela1[[#This Row],[miesiąc 1]]," ",Tabela1[[#This Row],[1i2 rok]],Tabela1[[#This Row],[3 i 4 rok]])</f>
        <v>12 2008</v>
      </c>
      <c r="L83" s="12" t="str">
        <f>CONCATENATE(MID(Tabela1[[#This Row],[Imie]],1,1),MID(Tabela1[[#This Row],[Nazwisko]],1,3),MID(Tabela1[[#This Row],[PESEL]],11,1))</f>
        <v>MPot8</v>
      </c>
    </row>
    <row r="84" spans="1:12" x14ac:dyDescent="0.25">
      <c r="A84" s="2" t="s">
        <v>220</v>
      </c>
      <c r="B84" s="3" t="s">
        <v>80</v>
      </c>
      <c r="C84" s="3" t="s">
        <v>17</v>
      </c>
      <c r="D84" s="3">
        <f t="shared" si="3"/>
        <v>0</v>
      </c>
      <c r="E84" s="3" t="str">
        <f t="shared" si="5"/>
        <v>z</v>
      </c>
      <c r="F84" s="3">
        <f t="shared" si="4"/>
        <v>0</v>
      </c>
      <c r="G84" s="8" t="str">
        <f>MID(Tabela1[[#This Row],[PESEL]],7,3)</f>
        <v>087</v>
      </c>
      <c r="H84" s="3">
        <f>IF(OR(MID(Tabela1[[#This Row],[PESEL]],3,1)="0",MID(Tabela1[[#This Row],[PESEL]],3,1)="1"),19,20)</f>
        <v>20</v>
      </c>
      <c r="I84" s="3" t="str">
        <f>MID(Tabela1[[#This Row],[PESEL]],1,2)</f>
        <v>08</v>
      </c>
      <c r="J84" s="3">
        <f>IF(Tabela1[[#This Row],[1i2 rok]]=20,MID(Tabela1[[#This Row],[PESEL]],3,2)-20,MID(Tabela1[[#This Row],[PESEL]],3,2))</f>
        <v>12</v>
      </c>
      <c r="K84" s="3" t="str">
        <f>CONCATENATE(Tabela1[[#This Row],[miesiąc 1]]," ",Tabela1[[#This Row],[1i2 rok]],Tabela1[[#This Row],[3 i 4 rok]])</f>
        <v>12 2008</v>
      </c>
      <c r="L84" s="12" t="str">
        <f>CONCATENATE(MID(Tabela1[[#This Row],[Imie]],1,1),MID(Tabela1[[#This Row],[Nazwisko]],1,3),MID(Tabela1[[#This Row],[PESEL]],11,1))</f>
        <v>MKor3</v>
      </c>
    </row>
    <row r="85" spans="1:12" x14ac:dyDescent="0.25">
      <c r="A85" s="2" t="s">
        <v>221</v>
      </c>
      <c r="B85" s="3" t="s">
        <v>222</v>
      </c>
      <c r="C85" s="3" t="s">
        <v>223</v>
      </c>
      <c r="D85" s="3">
        <f t="shared" si="3"/>
        <v>0</v>
      </c>
      <c r="E85" s="3" t="str">
        <f t="shared" si="5"/>
        <v>w</v>
      </c>
      <c r="F85" s="3">
        <f t="shared" si="4"/>
        <v>0</v>
      </c>
      <c r="G85" s="8" t="str">
        <f>MID(Tabela1[[#This Row],[PESEL]],7,3)</f>
        <v>069</v>
      </c>
      <c r="H85" s="3">
        <f>IF(OR(MID(Tabela1[[#This Row],[PESEL]],3,1)="0",MID(Tabela1[[#This Row],[PESEL]],3,1)="1"),19,20)</f>
        <v>20</v>
      </c>
      <c r="I85" s="3" t="str">
        <f>MID(Tabela1[[#This Row],[PESEL]],1,2)</f>
        <v>08</v>
      </c>
      <c r="J85" s="3">
        <f>IF(Tabela1[[#This Row],[1i2 rok]]=20,MID(Tabela1[[#This Row],[PESEL]],3,2)-20,MID(Tabela1[[#This Row],[PESEL]],3,2))</f>
        <v>12</v>
      </c>
      <c r="K85" s="3" t="str">
        <f>CONCATENATE(Tabela1[[#This Row],[miesiąc 1]]," ",Tabela1[[#This Row],[1i2 rok]],Tabela1[[#This Row],[3 i 4 rok]])</f>
        <v>12 2008</v>
      </c>
      <c r="L85" s="12" t="str">
        <f>CONCATENATE(MID(Tabela1[[#This Row],[Imie]],1,1),MID(Tabela1[[#This Row],[Nazwisko]],1,3),MID(Tabela1[[#This Row],[PESEL]],11,1))</f>
        <v>SDep0</v>
      </c>
    </row>
    <row r="86" spans="1:12" x14ac:dyDescent="0.25">
      <c r="A86" s="2" t="s">
        <v>224</v>
      </c>
      <c r="B86" s="3" t="s">
        <v>225</v>
      </c>
      <c r="C86" s="3" t="s">
        <v>226</v>
      </c>
      <c r="D86" s="3">
        <f t="shared" si="3"/>
        <v>1</v>
      </c>
      <c r="E86" s="3" t="str">
        <f t="shared" si="5"/>
        <v>a</v>
      </c>
      <c r="F86" s="3">
        <f t="shared" si="4"/>
        <v>0</v>
      </c>
      <c r="G86" s="8" t="str">
        <f>MID(Tabela1[[#This Row],[PESEL]],7,3)</f>
        <v>063</v>
      </c>
      <c r="H86" s="3">
        <f>IF(OR(MID(Tabela1[[#This Row],[PESEL]],3,1)="0",MID(Tabela1[[#This Row],[PESEL]],3,1)="1"),19,20)</f>
        <v>20</v>
      </c>
      <c r="I86" s="3" t="str">
        <f>MID(Tabela1[[#This Row],[PESEL]],1,2)</f>
        <v>08</v>
      </c>
      <c r="J86" s="3">
        <f>IF(Tabela1[[#This Row],[1i2 rok]]=20,MID(Tabela1[[#This Row],[PESEL]],3,2)-20,MID(Tabela1[[#This Row],[PESEL]],3,2))</f>
        <v>12</v>
      </c>
      <c r="K86" s="3" t="str">
        <f>CONCATENATE(Tabela1[[#This Row],[miesiąc 1]]," ",Tabela1[[#This Row],[1i2 rok]],Tabela1[[#This Row],[3 i 4 rok]])</f>
        <v>12 2008</v>
      </c>
      <c r="L86" s="12" t="str">
        <f>CONCATENATE(MID(Tabela1[[#This Row],[Imie]],1,1),MID(Tabela1[[#This Row],[Nazwisko]],1,3),MID(Tabela1[[#This Row],[PESEL]],11,1))</f>
        <v>UErb6</v>
      </c>
    </row>
    <row r="87" spans="1:12" x14ac:dyDescent="0.25">
      <c r="A87" s="2" t="s">
        <v>227</v>
      </c>
      <c r="B87" s="3" t="s">
        <v>228</v>
      </c>
      <c r="C87" s="3" t="s">
        <v>14</v>
      </c>
      <c r="D87" s="3">
        <f t="shared" si="3"/>
        <v>0</v>
      </c>
      <c r="E87" s="3" t="str">
        <f t="shared" si="5"/>
        <v>n</v>
      </c>
      <c r="F87" s="3">
        <f t="shared" si="4"/>
        <v>0</v>
      </c>
      <c r="G87" s="8" t="str">
        <f>MID(Tabela1[[#This Row],[PESEL]],7,3)</f>
        <v>039</v>
      </c>
      <c r="H87" s="3">
        <f>IF(OR(MID(Tabela1[[#This Row],[PESEL]],3,1)="0",MID(Tabela1[[#This Row],[PESEL]],3,1)="1"),19,20)</f>
        <v>20</v>
      </c>
      <c r="I87" s="3" t="str">
        <f>MID(Tabela1[[#This Row],[PESEL]],1,2)</f>
        <v>08</v>
      </c>
      <c r="J87" s="3">
        <f>IF(Tabela1[[#This Row],[1i2 rok]]=20,MID(Tabela1[[#This Row],[PESEL]],3,2)-20,MID(Tabela1[[#This Row],[PESEL]],3,2))</f>
        <v>12</v>
      </c>
      <c r="K87" s="3" t="str">
        <f>CONCATENATE(Tabela1[[#This Row],[miesiąc 1]]," ",Tabela1[[#This Row],[1i2 rok]],Tabela1[[#This Row],[3 i 4 rok]])</f>
        <v>12 2008</v>
      </c>
      <c r="L87" s="12" t="str">
        <f>CONCATENATE(MID(Tabela1[[#This Row],[Imie]],1,1),MID(Tabela1[[#This Row],[Nazwisko]],1,3),MID(Tabela1[[#This Row],[PESEL]],11,1))</f>
        <v>MKut7</v>
      </c>
    </row>
    <row r="88" spans="1:12" x14ac:dyDescent="0.25">
      <c r="A88" s="2" t="s">
        <v>229</v>
      </c>
      <c r="B88" s="3" t="s">
        <v>123</v>
      </c>
      <c r="C88" s="3" t="s">
        <v>230</v>
      </c>
      <c r="D88" s="3">
        <f t="shared" si="3"/>
        <v>0</v>
      </c>
      <c r="E88" s="3" t="str">
        <f t="shared" si="5"/>
        <v>n</v>
      </c>
      <c r="F88" s="3">
        <f t="shared" si="4"/>
        <v>0</v>
      </c>
      <c r="G88" s="8" t="str">
        <f>MID(Tabela1[[#This Row],[PESEL]],7,3)</f>
        <v>030</v>
      </c>
      <c r="H88" s="3">
        <f>IF(OR(MID(Tabela1[[#This Row],[PESEL]],3,1)="0",MID(Tabela1[[#This Row],[PESEL]],3,1)="1"),19,20)</f>
        <v>20</v>
      </c>
      <c r="I88" s="3" t="str">
        <f>MID(Tabela1[[#This Row],[PESEL]],1,2)</f>
        <v>08</v>
      </c>
      <c r="J88" s="3">
        <f>IF(Tabela1[[#This Row],[1i2 rok]]=20,MID(Tabela1[[#This Row],[PESEL]],3,2)-20,MID(Tabela1[[#This Row],[PESEL]],3,2))</f>
        <v>12</v>
      </c>
      <c r="K88" s="3" t="str">
        <f>CONCATENATE(Tabela1[[#This Row],[miesiąc 1]]," ",Tabela1[[#This Row],[1i2 rok]],Tabela1[[#This Row],[3 i 4 rok]])</f>
        <v>12 2008</v>
      </c>
      <c r="L88" s="12" t="str">
        <f>CONCATENATE(MID(Tabela1[[#This Row],[Imie]],1,1),MID(Tabela1[[#This Row],[Nazwisko]],1,3),MID(Tabela1[[#This Row],[PESEL]],11,1))</f>
        <v>SDab5</v>
      </c>
    </row>
    <row r="89" spans="1:12" x14ac:dyDescent="0.25">
      <c r="A89" s="2" t="s">
        <v>231</v>
      </c>
      <c r="B89" s="3" t="s">
        <v>232</v>
      </c>
      <c r="C89" s="3" t="s">
        <v>233</v>
      </c>
      <c r="D89" s="3">
        <f t="shared" si="3"/>
        <v>1</v>
      </c>
      <c r="E89" s="3" t="str">
        <f t="shared" si="5"/>
        <v>a</v>
      </c>
      <c r="F89" s="3">
        <f t="shared" si="4"/>
        <v>0</v>
      </c>
      <c r="G89" s="8" t="str">
        <f>MID(Tabela1[[#This Row],[PESEL]],7,3)</f>
        <v>014</v>
      </c>
      <c r="H89" s="3">
        <f>IF(OR(MID(Tabela1[[#This Row],[PESEL]],3,1)="0",MID(Tabela1[[#This Row],[PESEL]],3,1)="1"),19,20)</f>
        <v>20</v>
      </c>
      <c r="I89" s="3" t="str">
        <f>MID(Tabela1[[#This Row],[PESEL]],1,2)</f>
        <v>08</v>
      </c>
      <c r="J89" s="3">
        <f>IF(Tabela1[[#This Row],[1i2 rok]]=20,MID(Tabela1[[#This Row],[PESEL]],3,2)-20,MID(Tabela1[[#This Row],[PESEL]],3,2))</f>
        <v>12</v>
      </c>
      <c r="K89" s="3" t="str">
        <f>CONCATENATE(Tabela1[[#This Row],[miesiąc 1]]," ",Tabela1[[#This Row],[1i2 rok]],Tabela1[[#This Row],[3 i 4 rok]])</f>
        <v>12 2008</v>
      </c>
      <c r="L89" s="12" t="str">
        <f>CONCATENATE(MID(Tabela1[[#This Row],[Imie]],1,1),MID(Tabela1[[#This Row],[Nazwisko]],1,3),MID(Tabela1[[#This Row],[PESEL]],11,1))</f>
        <v>WCiu4</v>
      </c>
    </row>
    <row r="90" spans="1:12" x14ac:dyDescent="0.25">
      <c r="A90" s="2" t="s">
        <v>234</v>
      </c>
      <c r="B90" s="3" t="s">
        <v>235</v>
      </c>
      <c r="C90" s="3" t="s">
        <v>5</v>
      </c>
      <c r="D90" s="3">
        <f t="shared" si="3"/>
        <v>0</v>
      </c>
      <c r="E90" s="3" t="str">
        <f t="shared" si="5"/>
        <v>f</v>
      </c>
      <c r="F90" s="3">
        <f t="shared" si="4"/>
        <v>0</v>
      </c>
      <c r="G90" s="8" t="str">
        <f>MID(Tabela1[[#This Row],[PESEL]],7,3)</f>
        <v>017</v>
      </c>
      <c r="H90" s="3">
        <f>IF(OR(MID(Tabela1[[#This Row],[PESEL]],3,1)="0",MID(Tabela1[[#This Row],[PESEL]],3,1)="1"),19,20)</f>
        <v>20</v>
      </c>
      <c r="I90" s="3" t="str">
        <f>MID(Tabela1[[#This Row],[PESEL]],1,2)</f>
        <v>08</v>
      </c>
      <c r="J90" s="3">
        <f>IF(Tabela1[[#This Row],[1i2 rok]]=20,MID(Tabela1[[#This Row],[PESEL]],3,2)-20,MID(Tabela1[[#This Row],[PESEL]],3,2))</f>
        <v>12</v>
      </c>
      <c r="K90" s="3" t="str">
        <f>CONCATENATE(Tabela1[[#This Row],[miesiąc 1]]," ",Tabela1[[#This Row],[1i2 rok]],Tabela1[[#This Row],[3 i 4 rok]])</f>
        <v>12 2008</v>
      </c>
      <c r="L90" s="12" t="str">
        <f>CONCATENATE(MID(Tabela1[[#This Row],[Imie]],1,1),MID(Tabela1[[#This Row],[Nazwisko]],1,3),MID(Tabela1[[#This Row],[PESEL]],11,1))</f>
        <v>KMic2</v>
      </c>
    </row>
    <row r="91" spans="1:12" x14ac:dyDescent="0.25">
      <c r="A91" s="2" t="s">
        <v>236</v>
      </c>
      <c r="B91" s="3" t="s">
        <v>237</v>
      </c>
      <c r="C91" s="3" t="s">
        <v>238</v>
      </c>
      <c r="D91" s="3">
        <f t="shared" si="3"/>
        <v>0</v>
      </c>
      <c r="E91" s="3" t="str">
        <f t="shared" si="5"/>
        <v>n</v>
      </c>
      <c r="F91" s="3">
        <f t="shared" si="4"/>
        <v>0</v>
      </c>
      <c r="G91" s="8" t="str">
        <f>MID(Tabela1[[#This Row],[PESEL]],7,3)</f>
        <v>030</v>
      </c>
      <c r="H91" s="3">
        <f>IF(OR(MID(Tabela1[[#This Row],[PESEL]],3,1)="0",MID(Tabela1[[#This Row],[PESEL]],3,1)="1"),19,20)</f>
        <v>20</v>
      </c>
      <c r="I91" s="3" t="str">
        <f>MID(Tabela1[[#This Row],[PESEL]],1,2)</f>
        <v>08</v>
      </c>
      <c r="J91" s="3">
        <f>IF(Tabela1[[#This Row],[1i2 rok]]=20,MID(Tabela1[[#This Row],[PESEL]],3,2)-20,MID(Tabela1[[#This Row],[PESEL]],3,2))</f>
        <v>12</v>
      </c>
      <c r="K91" s="3" t="str">
        <f>CONCATENATE(Tabela1[[#This Row],[miesiąc 1]]," ",Tabela1[[#This Row],[1i2 rok]],Tabela1[[#This Row],[3 i 4 rok]])</f>
        <v>12 2008</v>
      </c>
      <c r="L91" s="12" t="str">
        <f>CONCATENATE(MID(Tabela1[[#This Row],[Imie]],1,1),MID(Tabela1[[#This Row],[Nazwisko]],1,3),MID(Tabela1[[#This Row],[PESEL]],11,1))</f>
        <v>KMie8</v>
      </c>
    </row>
    <row r="92" spans="1:12" x14ac:dyDescent="0.25">
      <c r="A92" s="2" t="s">
        <v>239</v>
      </c>
      <c r="B92" s="3" t="s">
        <v>240</v>
      </c>
      <c r="C92" s="3" t="s">
        <v>241</v>
      </c>
      <c r="D92" s="3">
        <f t="shared" si="3"/>
        <v>1</v>
      </c>
      <c r="E92" s="3" t="str">
        <f t="shared" si="5"/>
        <v>a</v>
      </c>
      <c r="F92" s="3">
        <f t="shared" si="4"/>
        <v>0</v>
      </c>
      <c r="G92" s="8" t="str">
        <f>MID(Tabela1[[#This Row],[PESEL]],7,3)</f>
        <v>023</v>
      </c>
      <c r="H92" s="3">
        <f>IF(OR(MID(Tabela1[[#This Row],[PESEL]],3,1)="0",MID(Tabela1[[#This Row],[PESEL]],3,1)="1"),19,20)</f>
        <v>20</v>
      </c>
      <c r="I92" s="3" t="str">
        <f>MID(Tabela1[[#This Row],[PESEL]],1,2)</f>
        <v>08</v>
      </c>
      <c r="J92" s="3">
        <f>IF(Tabela1[[#This Row],[1i2 rok]]=20,MID(Tabela1[[#This Row],[PESEL]],3,2)-20,MID(Tabela1[[#This Row],[PESEL]],3,2))</f>
        <v>12</v>
      </c>
      <c r="K92" s="3" t="str">
        <f>CONCATENATE(Tabela1[[#This Row],[miesiąc 1]]," ",Tabela1[[#This Row],[1i2 rok]],Tabela1[[#This Row],[3 i 4 rok]])</f>
        <v>12 2008</v>
      </c>
      <c r="L92" s="12" t="str">
        <f>CONCATENATE(MID(Tabela1[[#This Row],[Imie]],1,1),MID(Tabela1[[#This Row],[Nazwisko]],1,3),MID(Tabela1[[#This Row],[PESEL]],11,1))</f>
        <v>NJag8</v>
      </c>
    </row>
    <row r="93" spans="1:12" x14ac:dyDescent="0.25">
      <c r="A93" s="2" t="s">
        <v>242</v>
      </c>
      <c r="B93" s="3" t="s">
        <v>243</v>
      </c>
      <c r="C93" s="3" t="s">
        <v>233</v>
      </c>
      <c r="D93" s="3">
        <f t="shared" si="3"/>
        <v>1</v>
      </c>
      <c r="E93" s="3" t="str">
        <f t="shared" si="5"/>
        <v>a</v>
      </c>
      <c r="F93" s="3">
        <f t="shared" si="4"/>
        <v>0</v>
      </c>
      <c r="G93" s="8" t="str">
        <f>MID(Tabela1[[#This Row],[PESEL]],7,3)</f>
        <v>064</v>
      </c>
      <c r="H93" s="3">
        <f>IF(OR(MID(Tabela1[[#This Row],[PESEL]],3,1)="0",MID(Tabela1[[#This Row],[PESEL]],3,1)="1"),19,20)</f>
        <v>20</v>
      </c>
      <c r="I93" s="3" t="str">
        <f>MID(Tabela1[[#This Row],[PESEL]],1,2)</f>
        <v>08</v>
      </c>
      <c r="J93" s="3">
        <f>IF(Tabela1[[#This Row],[1i2 rok]]=20,MID(Tabela1[[#This Row],[PESEL]],3,2)-20,MID(Tabela1[[#This Row],[PESEL]],3,2))</f>
        <v>12</v>
      </c>
      <c r="K93" s="3" t="str">
        <f>CONCATENATE(Tabela1[[#This Row],[miesiąc 1]]," ",Tabela1[[#This Row],[1i2 rok]],Tabela1[[#This Row],[3 i 4 rok]])</f>
        <v>12 2008</v>
      </c>
      <c r="L93" s="12" t="str">
        <f>CONCATENATE(MID(Tabela1[[#This Row],[Imie]],1,1),MID(Tabela1[[#This Row],[Nazwisko]],1,3),MID(Tabela1[[#This Row],[PESEL]],11,1))</f>
        <v>WCze5</v>
      </c>
    </row>
    <row r="94" spans="1:12" x14ac:dyDescent="0.25">
      <c r="A94" s="2" t="s">
        <v>244</v>
      </c>
      <c r="B94" s="3" t="s">
        <v>245</v>
      </c>
      <c r="C94" s="3" t="s">
        <v>246</v>
      </c>
      <c r="D94" s="3">
        <f t="shared" si="3"/>
        <v>0</v>
      </c>
      <c r="E94" s="3" t="str">
        <f t="shared" si="5"/>
        <v>n</v>
      </c>
      <c r="F94" s="3">
        <f t="shared" si="4"/>
        <v>0</v>
      </c>
      <c r="G94" s="8" t="str">
        <f>MID(Tabela1[[#This Row],[PESEL]],7,3)</f>
        <v>093</v>
      </c>
      <c r="H94" s="3">
        <f>IF(OR(MID(Tabela1[[#This Row],[PESEL]],3,1)="0",MID(Tabela1[[#This Row],[PESEL]],3,1)="1"),19,20)</f>
        <v>20</v>
      </c>
      <c r="I94" s="3" t="str">
        <f>MID(Tabela1[[#This Row],[PESEL]],1,2)</f>
        <v>08</v>
      </c>
      <c r="J94" s="3">
        <f>IF(Tabela1[[#This Row],[1i2 rok]]=20,MID(Tabela1[[#This Row],[PESEL]],3,2)-20,MID(Tabela1[[#This Row],[PESEL]],3,2))</f>
        <v>12</v>
      </c>
      <c r="K94" s="3" t="str">
        <f>CONCATENATE(Tabela1[[#This Row],[miesiąc 1]]," ",Tabela1[[#This Row],[1i2 rok]],Tabela1[[#This Row],[3 i 4 rok]])</f>
        <v>12 2008</v>
      </c>
      <c r="L94" s="12" t="str">
        <f>CONCATENATE(MID(Tabela1[[#This Row],[Imie]],1,1),MID(Tabela1[[#This Row],[Nazwisko]],1,3),MID(Tabela1[[#This Row],[PESEL]],11,1))</f>
        <v>SDom7</v>
      </c>
    </row>
    <row r="95" spans="1:12" x14ac:dyDescent="0.25">
      <c r="A95" s="2" t="s">
        <v>247</v>
      </c>
      <c r="B95" s="3" t="s">
        <v>248</v>
      </c>
      <c r="C95" s="3" t="s">
        <v>249</v>
      </c>
      <c r="D95" s="3">
        <f t="shared" si="3"/>
        <v>1</v>
      </c>
      <c r="E95" s="3" t="str">
        <f t="shared" si="5"/>
        <v>a</v>
      </c>
      <c r="F95" s="3">
        <f t="shared" si="4"/>
        <v>0</v>
      </c>
      <c r="G95" s="8" t="str">
        <f>MID(Tabela1[[#This Row],[PESEL]],7,3)</f>
        <v>014</v>
      </c>
      <c r="H95" s="3">
        <f>IF(OR(MID(Tabela1[[#This Row],[PESEL]],3,1)="0",MID(Tabela1[[#This Row],[PESEL]],3,1)="1"),19,20)</f>
        <v>20</v>
      </c>
      <c r="I95" s="3" t="str">
        <f>MID(Tabela1[[#This Row],[PESEL]],1,2)</f>
        <v>08</v>
      </c>
      <c r="J95" s="3">
        <f>IF(Tabela1[[#This Row],[1i2 rok]]=20,MID(Tabela1[[#This Row],[PESEL]],3,2)-20,MID(Tabela1[[#This Row],[PESEL]],3,2))</f>
        <v>12</v>
      </c>
      <c r="K95" s="3" t="str">
        <f>CONCATENATE(Tabela1[[#This Row],[miesiąc 1]]," ",Tabela1[[#This Row],[1i2 rok]],Tabela1[[#This Row],[3 i 4 rok]])</f>
        <v>12 2008</v>
      </c>
      <c r="L95" s="12" t="str">
        <f>CONCATENATE(MID(Tabela1[[#This Row],[Imie]],1,1),MID(Tabela1[[#This Row],[Nazwisko]],1,3),MID(Tabela1[[#This Row],[PESEL]],11,1))</f>
        <v>MKot8</v>
      </c>
    </row>
    <row r="96" spans="1:12" x14ac:dyDescent="0.25">
      <c r="A96" s="2" t="s">
        <v>250</v>
      </c>
      <c r="B96" s="3" t="s">
        <v>251</v>
      </c>
      <c r="C96" s="3" t="s">
        <v>252</v>
      </c>
      <c r="D96" s="3">
        <f t="shared" si="3"/>
        <v>0</v>
      </c>
      <c r="E96" s="3" t="str">
        <f t="shared" si="5"/>
        <v>n</v>
      </c>
      <c r="F96" s="3">
        <f t="shared" si="4"/>
        <v>0</v>
      </c>
      <c r="G96" s="8" t="str">
        <f>MID(Tabela1[[#This Row],[PESEL]],7,3)</f>
        <v>027</v>
      </c>
      <c r="H96" s="3">
        <f>IF(OR(MID(Tabela1[[#This Row],[PESEL]],3,1)="0",MID(Tabela1[[#This Row],[PESEL]],3,1)="1"),19,20)</f>
        <v>20</v>
      </c>
      <c r="I96" s="3" t="str">
        <f>MID(Tabela1[[#This Row],[PESEL]],1,2)</f>
        <v>09</v>
      </c>
      <c r="J96" s="3">
        <f>IF(Tabela1[[#This Row],[1i2 rok]]=20,MID(Tabela1[[#This Row],[PESEL]],3,2)-20,MID(Tabela1[[#This Row],[PESEL]],3,2))</f>
        <v>1</v>
      </c>
      <c r="K96" s="3" t="str">
        <f>CONCATENATE(Tabela1[[#This Row],[miesiąc 1]]," ",Tabela1[[#This Row],[1i2 rok]],Tabela1[[#This Row],[3 i 4 rok]])</f>
        <v>1 2009</v>
      </c>
      <c r="L96" s="12" t="str">
        <f>CONCATENATE(MID(Tabela1[[#This Row],[Imie]],1,1),MID(Tabela1[[#This Row],[Nazwisko]],1,3),MID(Tabela1[[#This Row],[PESEL]],11,1))</f>
        <v>KNie7</v>
      </c>
    </row>
    <row r="97" spans="1:12" x14ac:dyDescent="0.25">
      <c r="A97" s="2" t="s">
        <v>253</v>
      </c>
      <c r="B97" s="3" t="s">
        <v>254</v>
      </c>
      <c r="C97" s="3" t="s">
        <v>5</v>
      </c>
      <c r="D97" s="3">
        <f t="shared" si="3"/>
        <v>0</v>
      </c>
      <c r="E97" s="3" t="str">
        <f t="shared" si="5"/>
        <v>f</v>
      </c>
      <c r="F97" s="3">
        <f t="shared" si="4"/>
        <v>0</v>
      </c>
      <c r="G97" s="8" t="str">
        <f>MID(Tabela1[[#This Row],[PESEL]],7,3)</f>
        <v>110</v>
      </c>
      <c r="H97" s="3">
        <f>IF(OR(MID(Tabela1[[#This Row],[PESEL]],3,1)="0",MID(Tabela1[[#This Row],[PESEL]],3,1)="1"),19,20)</f>
        <v>20</v>
      </c>
      <c r="I97" s="3" t="str">
        <f>MID(Tabela1[[#This Row],[PESEL]],1,2)</f>
        <v>09</v>
      </c>
      <c r="J97" s="3">
        <f>IF(Tabela1[[#This Row],[1i2 rok]]=20,MID(Tabela1[[#This Row],[PESEL]],3,2)-20,MID(Tabela1[[#This Row],[PESEL]],3,2))</f>
        <v>1</v>
      </c>
      <c r="K97" s="3" t="str">
        <f>CONCATENATE(Tabela1[[#This Row],[miesiąc 1]]," ",Tabela1[[#This Row],[1i2 rok]],Tabela1[[#This Row],[3 i 4 rok]])</f>
        <v>1 2009</v>
      </c>
      <c r="L97" s="12" t="str">
        <f>CONCATENATE(MID(Tabela1[[#This Row],[Imie]],1,1),MID(Tabela1[[#This Row],[Nazwisko]],1,3),MID(Tabela1[[#This Row],[PESEL]],11,1))</f>
        <v>KMen2</v>
      </c>
    </row>
    <row r="98" spans="1:12" x14ac:dyDescent="0.25">
      <c r="A98" s="2" t="s">
        <v>255</v>
      </c>
      <c r="B98" s="3" t="s">
        <v>256</v>
      </c>
      <c r="C98" s="3" t="s">
        <v>257</v>
      </c>
      <c r="D98" s="3">
        <f t="shared" si="3"/>
        <v>0</v>
      </c>
      <c r="E98" s="3" t="str">
        <f t="shared" si="5"/>
        <v>s</v>
      </c>
      <c r="F98" s="3">
        <f t="shared" si="4"/>
        <v>0</v>
      </c>
      <c r="G98" s="8" t="str">
        <f>MID(Tabela1[[#This Row],[PESEL]],7,3)</f>
        <v>008</v>
      </c>
      <c r="H98" s="3">
        <f>IF(OR(MID(Tabela1[[#This Row],[PESEL]],3,1)="0",MID(Tabela1[[#This Row],[PESEL]],3,1)="1"),19,20)</f>
        <v>20</v>
      </c>
      <c r="I98" s="3" t="str">
        <f>MID(Tabela1[[#This Row],[PESEL]],1,2)</f>
        <v>09</v>
      </c>
      <c r="J98" s="3">
        <f>IF(Tabela1[[#This Row],[1i2 rok]]=20,MID(Tabela1[[#This Row],[PESEL]],3,2)-20,MID(Tabela1[[#This Row],[PESEL]],3,2))</f>
        <v>1</v>
      </c>
      <c r="K98" s="3" t="str">
        <f>CONCATENATE(Tabela1[[#This Row],[miesiąc 1]]," ",Tabela1[[#This Row],[1i2 rok]],Tabela1[[#This Row],[3 i 4 rok]])</f>
        <v>1 2009</v>
      </c>
      <c r="L98" s="12" t="str">
        <f>CONCATENATE(MID(Tabela1[[#This Row],[Imie]],1,1),MID(Tabela1[[#This Row],[Nazwisko]],1,3),MID(Tabela1[[#This Row],[PESEL]],11,1))</f>
        <v>BTra1</v>
      </c>
    </row>
    <row r="99" spans="1:12" x14ac:dyDescent="0.25">
      <c r="A99" s="2" t="s">
        <v>258</v>
      </c>
      <c r="B99" s="3" t="s">
        <v>259</v>
      </c>
      <c r="C99" s="3" t="s">
        <v>260</v>
      </c>
      <c r="D99" s="3">
        <f t="shared" si="3"/>
        <v>0</v>
      </c>
      <c r="E99" s="3" t="str">
        <f t="shared" si="5"/>
        <v>p</v>
      </c>
      <c r="F99" s="3">
        <f t="shared" si="4"/>
        <v>0</v>
      </c>
      <c r="G99" s="8" t="str">
        <f>MID(Tabela1[[#This Row],[PESEL]],7,3)</f>
        <v>056</v>
      </c>
      <c r="H99" s="3">
        <f>IF(OR(MID(Tabela1[[#This Row],[PESEL]],3,1)="0",MID(Tabela1[[#This Row],[PESEL]],3,1)="1"),19,20)</f>
        <v>20</v>
      </c>
      <c r="I99" s="3" t="str">
        <f>MID(Tabela1[[#This Row],[PESEL]],1,2)</f>
        <v>09</v>
      </c>
      <c r="J99" s="3">
        <f>IF(Tabela1[[#This Row],[1i2 rok]]=20,MID(Tabela1[[#This Row],[PESEL]],3,2)-20,MID(Tabela1[[#This Row],[PESEL]],3,2))</f>
        <v>1</v>
      </c>
      <c r="K99" s="3" t="str">
        <f>CONCATENATE(Tabela1[[#This Row],[miesiąc 1]]," ",Tabela1[[#This Row],[1i2 rok]],Tabela1[[#This Row],[3 i 4 rok]])</f>
        <v>1 2009</v>
      </c>
      <c r="L99" s="12" t="str">
        <f>CONCATENATE(MID(Tabela1[[#This Row],[Imie]],1,1),MID(Tabela1[[#This Row],[Nazwisko]],1,3),MID(Tabela1[[#This Row],[PESEL]],11,1))</f>
        <v>FSob2</v>
      </c>
    </row>
    <row r="100" spans="1:12" x14ac:dyDescent="0.25">
      <c r="A100" s="2" t="s">
        <v>261</v>
      </c>
      <c r="B100" s="3" t="s">
        <v>262</v>
      </c>
      <c r="C100" s="3" t="s">
        <v>263</v>
      </c>
      <c r="D100" s="3">
        <f t="shared" si="3"/>
        <v>1</v>
      </c>
      <c r="E100" s="3" t="str">
        <f t="shared" si="5"/>
        <v>a</v>
      </c>
      <c r="F100" s="3">
        <f t="shared" si="4"/>
        <v>0</v>
      </c>
      <c r="G100" s="8" t="str">
        <f>MID(Tabela1[[#This Row],[PESEL]],7,3)</f>
        <v>059</v>
      </c>
      <c r="H100" s="3">
        <f>IF(OR(MID(Tabela1[[#This Row],[PESEL]],3,1)="0",MID(Tabela1[[#This Row],[PESEL]],3,1)="1"),19,20)</f>
        <v>20</v>
      </c>
      <c r="I100" s="3" t="str">
        <f>MID(Tabela1[[#This Row],[PESEL]],1,2)</f>
        <v>09</v>
      </c>
      <c r="J100" s="3">
        <f>IF(Tabela1[[#This Row],[1i2 rok]]=20,MID(Tabela1[[#This Row],[PESEL]],3,2)-20,MID(Tabela1[[#This Row],[PESEL]],3,2))</f>
        <v>1</v>
      </c>
      <c r="K100" s="3" t="str">
        <f>CONCATENATE(Tabela1[[#This Row],[miesiąc 1]]," ",Tabela1[[#This Row],[1i2 rok]],Tabela1[[#This Row],[3 i 4 rok]])</f>
        <v>1 2009</v>
      </c>
      <c r="L100" s="12" t="str">
        <f>CONCATENATE(MID(Tabela1[[#This Row],[Imie]],1,1),MID(Tabela1[[#This Row],[Nazwisko]],1,3),MID(Tabela1[[#This Row],[PESEL]],11,1))</f>
        <v>KCej4</v>
      </c>
    </row>
    <row r="101" spans="1:12" x14ac:dyDescent="0.25">
      <c r="A101" s="2" t="s">
        <v>264</v>
      </c>
      <c r="B101" s="3" t="s">
        <v>265</v>
      </c>
      <c r="C101" s="3" t="s">
        <v>266</v>
      </c>
      <c r="D101" s="3">
        <f t="shared" si="3"/>
        <v>1</v>
      </c>
      <c r="E101" s="3" t="str">
        <f t="shared" si="5"/>
        <v>a</v>
      </c>
      <c r="F101" s="3">
        <f t="shared" si="4"/>
        <v>0</v>
      </c>
      <c r="G101" s="8" t="str">
        <f>MID(Tabela1[[#This Row],[PESEL]],7,3)</f>
        <v>014</v>
      </c>
      <c r="H101" s="3">
        <f>IF(OR(MID(Tabela1[[#This Row],[PESEL]],3,1)="0",MID(Tabela1[[#This Row],[PESEL]],3,1)="1"),19,20)</f>
        <v>20</v>
      </c>
      <c r="I101" s="3" t="str">
        <f>MID(Tabela1[[#This Row],[PESEL]],1,2)</f>
        <v>09</v>
      </c>
      <c r="J101" s="3">
        <f>IF(Tabela1[[#This Row],[1i2 rok]]=20,MID(Tabela1[[#This Row],[PESEL]],3,2)-20,MID(Tabela1[[#This Row],[PESEL]],3,2))</f>
        <v>1</v>
      </c>
      <c r="K101" s="3" t="str">
        <f>CONCATENATE(Tabela1[[#This Row],[miesiąc 1]]," ",Tabela1[[#This Row],[1i2 rok]],Tabela1[[#This Row],[3 i 4 rok]])</f>
        <v>1 2009</v>
      </c>
      <c r="L101" s="12" t="str">
        <f>CONCATENATE(MID(Tabela1[[#This Row],[Imie]],1,1),MID(Tabela1[[#This Row],[Nazwisko]],1,3),MID(Tabela1[[#This Row],[PESEL]],11,1))</f>
        <v>NJaz0</v>
      </c>
    </row>
    <row r="102" spans="1:12" x14ac:dyDescent="0.25">
      <c r="A102" s="2" t="s">
        <v>267</v>
      </c>
      <c r="B102" s="3" t="s">
        <v>268</v>
      </c>
      <c r="C102" s="3" t="s">
        <v>269</v>
      </c>
      <c r="D102" s="3">
        <f t="shared" si="3"/>
        <v>0</v>
      </c>
      <c r="E102" s="3" t="str">
        <f t="shared" si="5"/>
        <v>z</v>
      </c>
      <c r="F102" s="3">
        <f t="shared" si="4"/>
        <v>0</v>
      </c>
      <c r="G102" s="8" t="str">
        <f>MID(Tabela1[[#This Row],[PESEL]],7,3)</f>
        <v>060</v>
      </c>
      <c r="H102" s="3">
        <f>IF(OR(MID(Tabela1[[#This Row],[PESEL]],3,1)="0",MID(Tabela1[[#This Row],[PESEL]],3,1)="1"),19,20)</f>
        <v>20</v>
      </c>
      <c r="I102" s="3" t="str">
        <f>MID(Tabela1[[#This Row],[PESEL]],1,2)</f>
        <v>09</v>
      </c>
      <c r="J102" s="3">
        <f>IF(Tabela1[[#This Row],[1i2 rok]]=20,MID(Tabela1[[#This Row],[PESEL]],3,2)-20,MID(Tabela1[[#This Row],[PESEL]],3,2))</f>
        <v>1</v>
      </c>
      <c r="K102" s="3" t="str">
        <f>CONCATENATE(Tabela1[[#This Row],[miesiąc 1]]," ",Tabela1[[#This Row],[1i2 rok]],Tabela1[[#This Row],[3 i 4 rok]])</f>
        <v>1 2009</v>
      </c>
      <c r="L102" s="12" t="str">
        <f>CONCATENATE(MID(Tabela1[[#This Row],[Imie]],1,1),MID(Tabela1[[#This Row],[Nazwisko]],1,3),MID(Tabela1[[#This Row],[PESEL]],11,1))</f>
        <v>MJar7</v>
      </c>
    </row>
    <row r="103" spans="1:12" x14ac:dyDescent="0.25">
      <c r="A103" s="2" t="s">
        <v>270</v>
      </c>
      <c r="B103" s="3" t="s">
        <v>271</v>
      </c>
      <c r="C103" s="3" t="s">
        <v>272</v>
      </c>
      <c r="D103" s="3">
        <f t="shared" si="3"/>
        <v>1</v>
      </c>
      <c r="E103" s="3" t="str">
        <f t="shared" si="5"/>
        <v>a</v>
      </c>
      <c r="F103" s="3">
        <f t="shared" si="4"/>
        <v>0</v>
      </c>
      <c r="G103" s="8" t="str">
        <f>MID(Tabela1[[#This Row],[PESEL]],7,3)</f>
        <v>092</v>
      </c>
      <c r="H103" s="3">
        <f>IF(OR(MID(Tabela1[[#This Row],[PESEL]],3,1)="0",MID(Tabela1[[#This Row],[PESEL]],3,1)="1"),19,20)</f>
        <v>20</v>
      </c>
      <c r="I103" s="3" t="str">
        <f>MID(Tabela1[[#This Row],[PESEL]],1,2)</f>
        <v>09</v>
      </c>
      <c r="J103" s="3">
        <f>IF(Tabela1[[#This Row],[1i2 rok]]=20,MID(Tabela1[[#This Row],[PESEL]],3,2)-20,MID(Tabela1[[#This Row],[PESEL]],3,2))</f>
        <v>1</v>
      </c>
      <c r="K103" s="3" t="str">
        <f>CONCATENATE(Tabela1[[#This Row],[miesiąc 1]]," ",Tabela1[[#This Row],[1i2 rok]],Tabela1[[#This Row],[3 i 4 rok]])</f>
        <v>1 2009</v>
      </c>
      <c r="L103" s="12" t="str">
        <f>CONCATENATE(MID(Tabela1[[#This Row],[Imie]],1,1),MID(Tabela1[[#This Row],[Nazwisko]],1,3),MID(Tabela1[[#This Row],[PESEL]],11,1))</f>
        <v>MKmi5</v>
      </c>
    </row>
    <row r="104" spans="1:12" x14ac:dyDescent="0.25">
      <c r="A104" s="2" t="s">
        <v>273</v>
      </c>
      <c r="B104" s="3" t="s">
        <v>274</v>
      </c>
      <c r="C104" s="3" t="s">
        <v>275</v>
      </c>
      <c r="D104" s="3">
        <f t="shared" si="3"/>
        <v>1</v>
      </c>
      <c r="E104" s="3" t="str">
        <f t="shared" si="5"/>
        <v>a</v>
      </c>
      <c r="F104" s="3">
        <f t="shared" si="4"/>
        <v>0</v>
      </c>
      <c r="G104" s="8" t="str">
        <f>MID(Tabela1[[#This Row],[PESEL]],7,3)</f>
        <v>011</v>
      </c>
      <c r="H104" s="3">
        <f>IF(OR(MID(Tabela1[[#This Row],[PESEL]],3,1)="0",MID(Tabela1[[#This Row],[PESEL]],3,1)="1"),19,20)</f>
        <v>20</v>
      </c>
      <c r="I104" s="3" t="str">
        <f>MID(Tabela1[[#This Row],[PESEL]],1,2)</f>
        <v>09</v>
      </c>
      <c r="J104" s="3">
        <f>IF(Tabela1[[#This Row],[1i2 rok]]=20,MID(Tabela1[[#This Row],[PESEL]],3,2)-20,MID(Tabela1[[#This Row],[PESEL]],3,2))</f>
        <v>1</v>
      </c>
      <c r="K104" s="3" t="str">
        <f>CONCATENATE(Tabela1[[#This Row],[miesiąc 1]]," ",Tabela1[[#This Row],[1i2 rok]],Tabela1[[#This Row],[3 i 4 rok]])</f>
        <v>1 2009</v>
      </c>
      <c r="L104" s="12" t="str">
        <f>CONCATENATE(MID(Tabela1[[#This Row],[Imie]],1,1),MID(Tabela1[[#This Row],[Nazwisko]],1,3),MID(Tabela1[[#This Row],[PESEL]],11,1))</f>
        <v>MKil7</v>
      </c>
    </row>
    <row r="105" spans="1:12" x14ac:dyDescent="0.25">
      <c r="A105" s="2" t="s">
        <v>276</v>
      </c>
      <c r="B105" s="3" t="s">
        <v>277</v>
      </c>
      <c r="C105" s="3" t="s">
        <v>278</v>
      </c>
      <c r="D105" s="3">
        <f t="shared" si="3"/>
        <v>0</v>
      </c>
      <c r="E105" s="3" t="str">
        <f t="shared" si="5"/>
        <v>n</v>
      </c>
      <c r="F105" s="3">
        <f t="shared" si="4"/>
        <v>0</v>
      </c>
      <c r="G105" s="8" t="str">
        <f>MID(Tabela1[[#This Row],[PESEL]],7,3)</f>
        <v>038</v>
      </c>
      <c r="H105" s="3">
        <f>IF(OR(MID(Tabela1[[#This Row],[PESEL]],3,1)="0",MID(Tabela1[[#This Row],[PESEL]],3,1)="1"),19,20)</f>
        <v>20</v>
      </c>
      <c r="I105" s="3" t="str">
        <f>MID(Tabela1[[#This Row],[PESEL]],1,2)</f>
        <v>09</v>
      </c>
      <c r="J105" s="3">
        <f>IF(Tabela1[[#This Row],[1i2 rok]]=20,MID(Tabela1[[#This Row],[PESEL]],3,2)-20,MID(Tabela1[[#This Row],[PESEL]],3,2))</f>
        <v>1</v>
      </c>
      <c r="K105" s="3" t="str">
        <f>CONCATENATE(Tabela1[[#This Row],[miesiąc 1]]," ",Tabela1[[#This Row],[1i2 rok]],Tabela1[[#This Row],[3 i 4 rok]])</f>
        <v>1 2009</v>
      </c>
      <c r="L105" s="12" t="str">
        <f>CONCATENATE(MID(Tabela1[[#This Row],[Imie]],1,1),MID(Tabela1[[#This Row],[Nazwisko]],1,3),MID(Tabela1[[#This Row],[PESEL]],11,1))</f>
        <v>LMar7</v>
      </c>
    </row>
    <row r="106" spans="1:12" x14ac:dyDescent="0.25">
      <c r="A106" s="2" t="s">
        <v>279</v>
      </c>
      <c r="B106" s="3" t="s">
        <v>280</v>
      </c>
      <c r="C106" s="3" t="s">
        <v>281</v>
      </c>
      <c r="D106" s="3">
        <f t="shared" si="3"/>
        <v>0</v>
      </c>
      <c r="E106" s="3" t="str">
        <f t="shared" si="5"/>
        <v>t</v>
      </c>
      <c r="F106" s="3">
        <f t="shared" si="4"/>
        <v>0</v>
      </c>
      <c r="G106" s="8" t="str">
        <f>MID(Tabela1[[#This Row],[PESEL]],7,3)</f>
        <v>038</v>
      </c>
      <c r="H106" s="3">
        <f>IF(OR(MID(Tabela1[[#This Row],[PESEL]],3,1)="0",MID(Tabela1[[#This Row],[PESEL]],3,1)="1"),19,20)</f>
        <v>20</v>
      </c>
      <c r="I106" s="3" t="str">
        <f>MID(Tabela1[[#This Row],[PESEL]],1,2)</f>
        <v>09</v>
      </c>
      <c r="J106" s="3">
        <f>IF(Tabela1[[#This Row],[1i2 rok]]=20,MID(Tabela1[[#This Row],[PESEL]],3,2)-20,MID(Tabela1[[#This Row],[PESEL]],3,2))</f>
        <v>1</v>
      </c>
      <c r="K106" s="3" t="str">
        <f>CONCATENATE(Tabela1[[#This Row],[miesiąc 1]]," ",Tabela1[[#This Row],[1i2 rok]],Tabela1[[#This Row],[3 i 4 rok]])</f>
        <v>1 2009</v>
      </c>
      <c r="L106" s="12" t="str">
        <f>CONCATENATE(MID(Tabela1[[#This Row],[Imie]],1,1),MID(Tabela1[[#This Row],[Nazwisko]],1,3),MID(Tabela1[[#This Row],[PESEL]],11,1))</f>
        <v>HSik1</v>
      </c>
    </row>
    <row r="107" spans="1:12" x14ac:dyDescent="0.25">
      <c r="A107" s="2" t="s">
        <v>282</v>
      </c>
      <c r="B107" s="3" t="s">
        <v>283</v>
      </c>
      <c r="C107" s="3" t="s">
        <v>284</v>
      </c>
      <c r="D107" s="3">
        <f t="shared" si="3"/>
        <v>1</v>
      </c>
      <c r="E107" s="3" t="str">
        <f t="shared" si="5"/>
        <v>a</v>
      </c>
      <c r="F107" s="3">
        <f t="shared" si="4"/>
        <v>0</v>
      </c>
      <c r="G107" s="8" t="str">
        <f>MID(Tabela1[[#This Row],[PESEL]],7,3)</f>
        <v>070</v>
      </c>
      <c r="H107" s="3">
        <f>IF(OR(MID(Tabela1[[#This Row],[PESEL]],3,1)="0",MID(Tabela1[[#This Row],[PESEL]],3,1)="1"),19,20)</f>
        <v>20</v>
      </c>
      <c r="I107" s="3" t="str">
        <f>MID(Tabela1[[#This Row],[PESEL]],1,2)</f>
        <v>09</v>
      </c>
      <c r="J107" s="3">
        <f>IF(Tabela1[[#This Row],[1i2 rok]]=20,MID(Tabela1[[#This Row],[PESEL]],3,2)-20,MID(Tabela1[[#This Row],[PESEL]],3,2))</f>
        <v>1</v>
      </c>
      <c r="K107" s="3" t="str">
        <f>CONCATENATE(Tabela1[[#This Row],[miesiąc 1]]," ",Tabela1[[#This Row],[1i2 rok]],Tabela1[[#This Row],[3 i 4 rok]])</f>
        <v>1 2009</v>
      </c>
      <c r="L107" s="12" t="str">
        <f>CONCATENATE(MID(Tabela1[[#This Row],[Imie]],1,1),MID(Tabela1[[#This Row],[Nazwisko]],1,3),MID(Tabela1[[#This Row],[PESEL]],11,1))</f>
        <v>ESzc0</v>
      </c>
    </row>
    <row r="108" spans="1:12" x14ac:dyDescent="0.25">
      <c r="A108" s="2" t="s">
        <v>285</v>
      </c>
      <c r="B108" s="3" t="s">
        <v>286</v>
      </c>
      <c r="C108" s="3" t="s">
        <v>287</v>
      </c>
      <c r="D108" s="3">
        <f t="shared" si="3"/>
        <v>0</v>
      </c>
      <c r="E108" s="3" t="str">
        <f t="shared" si="5"/>
        <v>d</v>
      </c>
      <c r="F108" s="3">
        <f t="shared" si="4"/>
        <v>0</v>
      </c>
      <c r="G108" s="8" t="str">
        <f>MID(Tabela1[[#This Row],[PESEL]],7,3)</f>
        <v>074</v>
      </c>
      <c r="H108" s="3">
        <f>IF(OR(MID(Tabela1[[#This Row],[PESEL]],3,1)="0",MID(Tabela1[[#This Row],[PESEL]],3,1)="1"),19,20)</f>
        <v>20</v>
      </c>
      <c r="I108" s="3" t="str">
        <f>MID(Tabela1[[#This Row],[PESEL]],1,2)</f>
        <v>09</v>
      </c>
      <c r="J108" s="3">
        <f>IF(Tabela1[[#This Row],[1i2 rok]]=20,MID(Tabela1[[#This Row],[PESEL]],3,2)-20,MID(Tabela1[[#This Row],[PESEL]],3,2))</f>
        <v>1</v>
      </c>
      <c r="K108" s="3" t="str">
        <f>CONCATENATE(Tabela1[[#This Row],[miesiąc 1]]," ",Tabela1[[#This Row],[1i2 rok]],Tabela1[[#This Row],[3 i 4 rok]])</f>
        <v>1 2009</v>
      </c>
      <c r="L108" s="12" t="str">
        <f>CONCATENATE(MID(Tabela1[[#This Row],[Imie]],1,1),MID(Tabela1[[#This Row],[Nazwisko]],1,3),MID(Tabela1[[#This Row],[PESEL]],11,1))</f>
        <v>DSzu7</v>
      </c>
    </row>
    <row r="109" spans="1:12" x14ac:dyDescent="0.25">
      <c r="A109" s="2" t="s">
        <v>288</v>
      </c>
      <c r="B109" s="3" t="s">
        <v>289</v>
      </c>
      <c r="C109" s="3" t="s">
        <v>17</v>
      </c>
      <c r="D109" s="3">
        <f t="shared" si="3"/>
        <v>0</v>
      </c>
      <c r="E109" s="3" t="str">
        <f t="shared" si="5"/>
        <v>z</v>
      </c>
      <c r="F109" s="3">
        <f t="shared" si="4"/>
        <v>0</v>
      </c>
      <c r="G109" s="8" t="str">
        <f>MID(Tabela1[[#This Row],[PESEL]],7,3)</f>
        <v>074</v>
      </c>
      <c r="H109" s="3">
        <f>IF(OR(MID(Tabela1[[#This Row],[PESEL]],3,1)="0",MID(Tabela1[[#This Row],[PESEL]],3,1)="1"),19,20)</f>
        <v>20</v>
      </c>
      <c r="I109" s="3" t="str">
        <f>MID(Tabela1[[#This Row],[PESEL]],1,2)</f>
        <v>09</v>
      </c>
      <c r="J109" s="3">
        <f>IF(Tabela1[[#This Row],[1i2 rok]]=20,MID(Tabela1[[#This Row],[PESEL]],3,2)-20,MID(Tabela1[[#This Row],[PESEL]],3,2))</f>
        <v>1</v>
      </c>
      <c r="K109" s="3" t="str">
        <f>CONCATENATE(Tabela1[[#This Row],[miesiąc 1]]," ",Tabela1[[#This Row],[1i2 rok]],Tabela1[[#This Row],[3 i 4 rok]])</f>
        <v>1 2009</v>
      </c>
      <c r="L109" s="12" t="str">
        <f>CONCATENATE(MID(Tabela1[[#This Row],[Imie]],1,1),MID(Tabela1[[#This Row],[Nazwisko]],1,3),MID(Tabela1[[#This Row],[PESEL]],11,1))</f>
        <v>MKre2</v>
      </c>
    </row>
    <row r="110" spans="1:12" x14ac:dyDescent="0.25">
      <c r="A110" s="2" t="s">
        <v>290</v>
      </c>
      <c r="B110" s="3" t="s">
        <v>291</v>
      </c>
      <c r="C110" s="3" t="s">
        <v>292</v>
      </c>
      <c r="D110" s="3">
        <f t="shared" si="3"/>
        <v>0</v>
      </c>
      <c r="E110" s="3" t="str">
        <f t="shared" si="5"/>
        <v>z</v>
      </c>
      <c r="F110" s="3">
        <f t="shared" si="4"/>
        <v>0</v>
      </c>
      <c r="G110" s="8" t="str">
        <f>MID(Tabela1[[#This Row],[PESEL]],7,3)</f>
        <v>074</v>
      </c>
      <c r="H110" s="3">
        <f>IF(OR(MID(Tabela1[[#This Row],[PESEL]],3,1)="0",MID(Tabela1[[#This Row],[PESEL]],3,1)="1"),19,20)</f>
        <v>20</v>
      </c>
      <c r="I110" s="3" t="str">
        <f>MID(Tabela1[[#This Row],[PESEL]],1,2)</f>
        <v>09</v>
      </c>
      <c r="J110" s="3">
        <f>IF(Tabela1[[#This Row],[1i2 rok]]=20,MID(Tabela1[[#This Row],[PESEL]],3,2)-20,MID(Tabela1[[#This Row],[PESEL]],3,2))</f>
        <v>1</v>
      </c>
      <c r="K110" s="3" t="str">
        <f>CONCATENATE(Tabela1[[#This Row],[miesiąc 1]]," ",Tabela1[[#This Row],[1i2 rok]],Tabela1[[#This Row],[3 i 4 rok]])</f>
        <v>1 2009</v>
      </c>
      <c r="L110" s="12" t="str">
        <f>CONCATENATE(MID(Tabela1[[#This Row],[Imie]],1,1),MID(Tabela1[[#This Row],[Nazwisko]],1,3),MID(Tabela1[[#This Row],[PESEL]],11,1))</f>
        <v>LMal6</v>
      </c>
    </row>
    <row r="111" spans="1:12" x14ac:dyDescent="0.25">
      <c r="A111" s="2" t="s">
        <v>293</v>
      </c>
      <c r="B111" s="3" t="s">
        <v>294</v>
      </c>
      <c r="C111" s="3" t="s">
        <v>295</v>
      </c>
      <c r="D111" s="3">
        <f t="shared" si="3"/>
        <v>1</v>
      </c>
      <c r="E111" s="3" t="str">
        <f t="shared" si="5"/>
        <v>a</v>
      </c>
      <c r="F111" s="3">
        <f t="shared" si="4"/>
        <v>0</v>
      </c>
      <c r="G111" s="8" t="str">
        <f>MID(Tabela1[[#This Row],[PESEL]],7,3)</f>
        <v>051</v>
      </c>
      <c r="H111" s="3">
        <f>IF(OR(MID(Tabela1[[#This Row],[PESEL]],3,1)="0",MID(Tabela1[[#This Row],[PESEL]],3,1)="1"),19,20)</f>
        <v>20</v>
      </c>
      <c r="I111" s="3" t="str">
        <f>MID(Tabela1[[#This Row],[PESEL]],1,2)</f>
        <v>09</v>
      </c>
      <c r="J111" s="3">
        <f>IF(Tabela1[[#This Row],[1i2 rok]]=20,MID(Tabela1[[#This Row],[PESEL]],3,2)-20,MID(Tabela1[[#This Row],[PESEL]],3,2))</f>
        <v>1</v>
      </c>
      <c r="K111" s="3" t="str">
        <f>CONCATENATE(Tabela1[[#This Row],[miesiąc 1]]," ",Tabela1[[#This Row],[1i2 rok]],Tabela1[[#This Row],[3 i 4 rok]])</f>
        <v>1 2009</v>
      </c>
      <c r="L111" s="12" t="str">
        <f>CONCATENATE(MID(Tabela1[[#This Row],[Imie]],1,1),MID(Tabela1[[#This Row],[Nazwisko]],1,3),MID(Tabela1[[#This Row],[PESEL]],11,1))</f>
        <v>WCze7</v>
      </c>
    </row>
    <row r="112" spans="1:12" x14ac:dyDescent="0.25">
      <c r="A112" s="2" t="s">
        <v>296</v>
      </c>
      <c r="B112" s="3" t="s">
        <v>297</v>
      </c>
      <c r="C112" s="3" t="s">
        <v>298</v>
      </c>
      <c r="D112" s="3">
        <f t="shared" si="3"/>
        <v>1</v>
      </c>
      <c r="E112" s="3" t="str">
        <f t="shared" si="5"/>
        <v>a</v>
      </c>
      <c r="F112" s="3">
        <f t="shared" si="4"/>
        <v>0</v>
      </c>
      <c r="G112" s="8" t="str">
        <f>MID(Tabela1[[#This Row],[PESEL]],7,3)</f>
        <v>065</v>
      </c>
      <c r="H112" s="3">
        <f>IF(OR(MID(Tabela1[[#This Row],[PESEL]],3,1)="0",MID(Tabela1[[#This Row],[PESEL]],3,1)="1"),19,20)</f>
        <v>20</v>
      </c>
      <c r="I112" s="3" t="str">
        <f>MID(Tabela1[[#This Row],[PESEL]],1,2)</f>
        <v>09</v>
      </c>
      <c r="J112" s="3">
        <f>IF(Tabela1[[#This Row],[1i2 rok]]=20,MID(Tabela1[[#This Row],[PESEL]],3,2)-20,MID(Tabela1[[#This Row],[PESEL]],3,2))</f>
        <v>1</v>
      </c>
      <c r="K112" s="3" t="str">
        <f>CONCATENATE(Tabela1[[#This Row],[miesiąc 1]]," ",Tabela1[[#This Row],[1i2 rok]],Tabela1[[#This Row],[3 i 4 rok]])</f>
        <v>1 2009</v>
      </c>
      <c r="L112" s="12" t="str">
        <f>CONCATENATE(MID(Tabela1[[#This Row],[Imie]],1,1),MID(Tabela1[[#This Row],[Nazwisko]],1,3),MID(Tabela1[[#This Row],[PESEL]],11,1))</f>
        <v>DSzo8</v>
      </c>
    </row>
    <row r="113" spans="1:12" x14ac:dyDescent="0.25">
      <c r="A113" s="2" t="s">
        <v>299</v>
      </c>
      <c r="B113" s="3" t="s">
        <v>300</v>
      </c>
      <c r="C113" s="3" t="s">
        <v>64</v>
      </c>
      <c r="D113" s="3">
        <f t="shared" si="3"/>
        <v>0</v>
      </c>
      <c r="E113" s="3" t="str">
        <f t="shared" si="5"/>
        <v>j</v>
      </c>
      <c r="F113" s="3">
        <f t="shared" si="4"/>
        <v>0</v>
      </c>
      <c r="G113" s="8" t="str">
        <f>MID(Tabela1[[#This Row],[PESEL]],7,3)</f>
        <v>069</v>
      </c>
      <c r="H113" s="3">
        <f>IF(OR(MID(Tabela1[[#This Row],[PESEL]],3,1)="0",MID(Tabela1[[#This Row],[PESEL]],3,1)="1"),19,20)</f>
        <v>20</v>
      </c>
      <c r="I113" s="3" t="str">
        <f>MID(Tabela1[[#This Row],[PESEL]],1,2)</f>
        <v>09</v>
      </c>
      <c r="J113" s="3">
        <f>IF(Tabela1[[#This Row],[1i2 rok]]=20,MID(Tabela1[[#This Row],[PESEL]],3,2)-20,MID(Tabela1[[#This Row],[PESEL]],3,2))</f>
        <v>1</v>
      </c>
      <c r="K113" s="3" t="str">
        <f>CONCATENATE(Tabela1[[#This Row],[miesiąc 1]]," ",Tabela1[[#This Row],[1i2 rok]],Tabela1[[#This Row],[3 i 4 rok]])</f>
        <v>1 2009</v>
      </c>
      <c r="L113" s="12" t="str">
        <f>CONCATENATE(MID(Tabela1[[#This Row],[Imie]],1,1),MID(Tabela1[[#This Row],[Nazwisko]],1,3),MID(Tabela1[[#This Row],[PESEL]],11,1))</f>
        <v>MKal9</v>
      </c>
    </row>
    <row r="114" spans="1:12" x14ac:dyDescent="0.25">
      <c r="A114" s="2" t="s">
        <v>301</v>
      </c>
      <c r="B114" s="3" t="s">
        <v>302</v>
      </c>
      <c r="C114" s="3" t="s">
        <v>78</v>
      </c>
      <c r="D114" s="3">
        <f t="shared" si="3"/>
        <v>1</v>
      </c>
      <c r="E114" s="3" t="str">
        <f t="shared" si="5"/>
        <v>a</v>
      </c>
      <c r="F114" s="3">
        <f t="shared" si="4"/>
        <v>0</v>
      </c>
      <c r="G114" s="8" t="str">
        <f>MID(Tabela1[[#This Row],[PESEL]],7,3)</f>
        <v>049</v>
      </c>
      <c r="H114" s="3">
        <f>IF(OR(MID(Tabela1[[#This Row],[PESEL]],3,1)="0",MID(Tabela1[[#This Row],[PESEL]],3,1)="1"),19,20)</f>
        <v>20</v>
      </c>
      <c r="I114" s="3" t="str">
        <f>MID(Tabela1[[#This Row],[PESEL]],1,2)</f>
        <v>09</v>
      </c>
      <c r="J114" s="3">
        <f>IF(Tabela1[[#This Row],[1i2 rok]]=20,MID(Tabela1[[#This Row],[PESEL]],3,2)-20,MID(Tabela1[[#This Row],[PESEL]],3,2))</f>
        <v>1</v>
      </c>
      <c r="K114" s="3" t="str">
        <f>CONCATENATE(Tabela1[[#This Row],[miesiąc 1]]," ",Tabela1[[#This Row],[1i2 rok]],Tabela1[[#This Row],[3 i 4 rok]])</f>
        <v>1 2009</v>
      </c>
      <c r="L114" s="12" t="str">
        <f>CONCATENATE(MID(Tabela1[[#This Row],[Imie]],1,1),MID(Tabela1[[#This Row],[Nazwisko]],1,3),MID(Tabela1[[#This Row],[PESEL]],11,1))</f>
        <v>MKoc9</v>
      </c>
    </row>
    <row r="115" spans="1:12" x14ac:dyDescent="0.25">
      <c r="A115" s="2" t="s">
        <v>303</v>
      </c>
      <c r="B115" s="3" t="s">
        <v>304</v>
      </c>
      <c r="C115" s="3" t="s">
        <v>208</v>
      </c>
      <c r="D115" s="3">
        <f t="shared" si="3"/>
        <v>0</v>
      </c>
      <c r="E115" s="3" t="str">
        <f t="shared" si="5"/>
        <v>j</v>
      </c>
      <c r="F115" s="3">
        <f t="shared" si="4"/>
        <v>0</v>
      </c>
      <c r="G115" s="8" t="str">
        <f>MID(Tabela1[[#This Row],[PESEL]],7,3)</f>
        <v>042</v>
      </c>
      <c r="H115" s="3">
        <f>IF(OR(MID(Tabela1[[#This Row],[PESEL]],3,1)="0",MID(Tabela1[[#This Row],[PESEL]],3,1)="1"),19,20)</f>
        <v>20</v>
      </c>
      <c r="I115" s="3" t="str">
        <f>MID(Tabela1[[#This Row],[PESEL]],1,2)</f>
        <v>09</v>
      </c>
      <c r="J115" s="3">
        <f>IF(Tabela1[[#This Row],[1i2 rok]]=20,MID(Tabela1[[#This Row],[PESEL]],3,2)-20,MID(Tabela1[[#This Row],[PESEL]],3,2))</f>
        <v>1</v>
      </c>
      <c r="K115" s="3" t="str">
        <f>CONCATENATE(Tabela1[[#This Row],[miesiąc 1]]," ",Tabela1[[#This Row],[1i2 rok]],Tabela1[[#This Row],[3 i 4 rok]])</f>
        <v>1 2009</v>
      </c>
      <c r="L115" s="12" t="str">
        <f>CONCATENATE(MID(Tabela1[[#This Row],[Imie]],1,1),MID(Tabela1[[#This Row],[Nazwisko]],1,3),MID(Tabela1[[#This Row],[PESEL]],11,1))</f>
        <v>AWit4</v>
      </c>
    </row>
    <row r="116" spans="1:12" x14ac:dyDescent="0.25">
      <c r="A116" s="2" t="s">
        <v>305</v>
      </c>
      <c r="B116" s="3" t="s">
        <v>306</v>
      </c>
      <c r="C116" s="3" t="s">
        <v>92</v>
      </c>
      <c r="D116" s="3">
        <f t="shared" si="3"/>
        <v>0</v>
      </c>
      <c r="E116" s="3" t="str">
        <f t="shared" si="5"/>
        <v>r</v>
      </c>
      <c r="F116" s="3">
        <f t="shared" si="4"/>
        <v>0</v>
      </c>
      <c r="G116" s="8" t="str">
        <f>MID(Tabela1[[#This Row],[PESEL]],7,3)</f>
        <v>082</v>
      </c>
      <c r="H116" s="3">
        <f>IF(OR(MID(Tabela1[[#This Row],[PESEL]],3,1)="0",MID(Tabela1[[#This Row],[PESEL]],3,1)="1"),19,20)</f>
        <v>20</v>
      </c>
      <c r="I116" s="3" t="str">
        <f>MID(Tabela1[[#This Row],[PESEL]],1,2)</f>
        <v>09</v>
      </c>
      <c r="J116" s="3">
        <f>IF(Tabela1[[#This Row],[1i2 rok]]=20,MID(Tabela1[[#This Row],[PESEL]],3,2)-20,MID(Tabela1[[#This Row],[PESEL]],3,2))</f>
        <v>1</v>
      </c>
      <c r="K116" s="3" t="str">
        <f>CONCATENATE(Tabela1[[#This Row],[miesiąc 1]]," ",Tabela1[[#This Row],[1i2 rok]],Tabela1[[#This Row],[3 i 4 rok]])</f>
        <v>1 2009</v>
      </c>
      <c r="L116" s="12" t="str">
        <f>CONCATENATE(MID(Tabela1[[#This Row],[Imie]],1,1),MID(Tabela1[[#This Row],[Nazwisko]],1,3),MID(Tabela1[[#This Row],[PESEL]],11,1))</f>
        <v>IRyb6</v>
      </c>
    </row>
    <row r="117" spans="1:12" x14ac:dyDescent="0.25">
      <c r="A117" s="2" t="s">
        <v>307</v>
      </c>
      <c r="B117" s="3" t="s">
        <v>308</v>
      </c>
      <c r="C117" s="3" t="s">
        <v>309</v>
      </c>
      <c r="D117" s="3">
        <f t="shared" si="3"/>
        <v>1</v>
      </c>
      <c r="E117" s="3" t="str">
        <f t="shared" si="5"/>
        <v>a</v>
      </c>
      <c r="F117" s="3">
        <f t="shared" si="4"/>
        <v>0</v>
      </c>
      <c r="G117" s="8" t="str">
        <f>MID(Tabela1[[#This Row],[PESEL]],7,3)</f>
        <v>035</v>
      </c>
      <c r="H117" s="3">
        <f>IF(OR(MID(Tabela1[[#This Row],[PESEL]],3,1)="0",MID(Tabela1[[#This Row],[PESEL]],3,1)="1"),19,20)</f>
        <v>20</v>
      </c>
      <c r="I117" s="3" t="str">
        <f>MID(Tabela1[[#This Row],[PESEL]],1,2)</f>
        <v>09</v>
      </c>
      <c r="J117" s="3">
        <f>IF(Tabela1[[#This Row],[1i2 rok]]=20,MID(Tabela1[[#This Row],[PESEL]],3,2)-20,MID(Tabela1[[#This Row],[PESEL]],3,2))</f>
        <v>1</v>
      </c>
      <c r="K117" s="3" t="str">
        <f>CONCATENATE(Tabela1[[#This Row],[miesiąc 1]]," ",Tabela1[[#This Row],[1i2 rok]],Tabela1[[#This Row],[3 i 4 rok]])</f>
        <v>1 2009</v>
      </c>
      <c r="L117" s="12" t="str">
        <f>CONCATENATE(MID(Tabela1[[#This Row],[Imie]],1,1),MID(Tabela1[[#This Row],[Nazwisko]],1,3),MID(Tabela1[[#This Row],[PESEL]],11,1))</f>
        <v>JPuz3</v>
      </c>
    </row>
    <row r="118" spans="1:12" x14ac:dyDescent="0.25">
      <c r="A118" s="2" t="s">
        <v>310</v>
      </c>
      <c r="B118" s="3" t="s">
        <v>311</v>
      </c>
      <c r="C118" s="3" t="s">
        <v>64</v>
      </c>
      <c r="D118" s="3">
        <f t="shared" si="3"/>
        <v>0</v>
      </c>
      <c r="E118" s="3" t="str">
        <f t="shared" si="5"/>
        <v>j</v>
      </c>
      <c r="F118" s="3">
        <f t="shared" si="4"/>
        <v>0</v>
      </c>
      <c r="G118" s="8" t="str">
        <f>MID(Tabela1[[#This Row],[PESEL]],7,3)</f>
        <v>059</v>
      </c>
      <c r="H118" s="3">
        <f>IF(OR(MID(Tabela1[[#This Row],[PESEL]],3,1)="0",MID(Tabela1[[#This Row],[PESEL]],3,1)="1"),19,20)</f>
        <v>20</v>
      </c>
      <c r="I118" s="3" t="str">
        <f>MID(Tabela1[[#This Row],[PESEL]],1,2)</f>
        <v>09</v>
      </c>
      <c r="J118" s="3">
        <f>IF(Tabela1[[#This Row],[1i2 rok]]=20,MID(Tabela1[[#This Row],[PESEL]],3,2)-20,MID(Tabela1[[#This Row],[PESEL]],3,2))</f>
        <v>1</v>
      </c>
      <c r="K118" s="3" t="str">
        <f>CONCATENATE(Tabela1[[#This Row],[miesiąc 1]]," ",Tabela1[[#This Row],[1i2 rok]],Tabela1[[#This Row],[3 i 4 rok]])</f>
        <v>1 2009</v>
      </c>
      <c r="L118" s="12" t="str">
        <f>CONCATENATE(MID(Tabela1[[#This Row],[Imie]],1,1),MID(Tabela1[[#This Row],[Nazwisko]],1,3),MID(Tabela1[[#This Row],[PESEL]],11,1))</f>
        <v>MJur6</v>
      </c>
    </row>
    <row r="119" spans="1:12" x14ac:dyDescent="0.25">
      <c r="A119" s="2" t="s">
        <v>312</v>
      </c>
      <c r="B119" s="3" t="s">
        <v>313</v>
      </c>
      <c r="C119" s="3" t="s">
        <v>121</v>
      </c>
      <c r="D119" s="3">
        <f t="shared" si="3"/>
        <v>0</v>
      </c>
      <c r="E119" s="3" t="str">
        <f t="shared" si="5"/>
        <v>n</v>
      </c>
      <c r="F119" s="3">
        <f t="shared" si="4"/>
        <v>0</v>
      </c>
      <c r="G119" s="8" t="str">
        <f>MID(Tabela1[[#This Row],[PESEL]],7,3)</f>
        <v>059</v>
      </c>
      <c r="H119" s="3">
        <f>IF(OR(MID(Tabela1[[#This Row],[PESEL]],3,1)="0",MID(Tabela1[[#This Row],[PESEL]],3,1)="1"),19,20)</f>
        <v>20</v>
      </c>
      <c r="I119" s="3" t="str">
        <f>MID(Tabela1[[#This Row],[PESEL]],1,2)</f>
        <v>09</v>
      </c>
      <c r="J119" s="3">
        <f>IF(Tabela1[[#This Row],[1i2 rok]]=20,MID(Tabela1[[#This Row],[PESEL]],3,2)-20,MID(Tabela1[[#This Row],[PESEL]],3,2))</f>
        <v>1</v>
      </c>
      <c r="K119" s="3" t="str">
        <f>CONCATENATE(Tabela1[[#This Row],[miesiąc 1]]," ",Tabela1[[#This Row],[1i2 rok]],Tabela1[[#This Row],[3 i 4 rok]])</f>
        <v>1 2009</v>
      </c>
      <c r="L119" s="12" t="str">
        <f>CONCATENATE(MID(Tabela1[[#This Row],[Imie]],1,1),MID(Tabela1[[#This Row],[Nazwisko]],1,3),MID(Tabela1[[#This Row],[PESEL]],11,1))</f>
        <v>JPiw4</v>
      </c>
    </row>
    <row r="120" spans="1:12" x14ac:dyDescent="0.25">
      <c r="A120" s="2" t="s">
        <v>314</v>
      </c>
      <c r="B120" s="3" t="s">
        <v>315</v>
      </c>
      <c r="C120" s="3" t="s">
        <v>64</v>
      </c>
      <c r="D120" s="3">
        <f t="shared" si="3"/>
        <v>0</v>
      </c>
      <c r="E120" s="3" t="str">
        <f t="shared" si="5"/>
        <v>j</v>
      </c>
      <c r="F120" s="3">
        <f t="shared" si="4"/>
        <v>0</v>
      </c>
      <c r="G120" s="8" t="str">
        <f>MID(Tabela1[[#This Row],[PESEL]],7,3)</f>
        <v>100</v>
      </c>
      <c r="H120" s="3">
        <f>IF(OR(MID(Tabela1[[#This Row],[PESEL]],3,1)="0",MID(Tabela1[[#This Row],[PESEL]],3,1)="1"),19,20)</f>
        <v>20</v>
      </c>
      <c r="I120" s="3" t="str">
        <f>MID(Tabela1[[#This Row],[PESEL]],1,2)</f>
        <v>09</v>
      </c>
      <c r="J120" s="3">
        <f>IF(Tabela1[[#This Row],[1i2 rok]]=20,MID(Tabela1[[#This Row],[PESEL]],3,2)-20,MID(Tabela1[[#This Row],[PESEL]],3,2))</f>
        <v>1</v>
      </c>
      <c r="K120" s="3" t="str">
        <f>CONCATENATE(Tabela1[[#This Row],[miesiąc 1]]," ",Tabela1[[#This Row],[1i2 rok]],Tabela1[[#This Row],[3 i 4 rok]])</f>
        <v>1 2009</v>
      </c>
      <c r="L120" s="12" t="str">
        <f>CONCATENATE(MID(Tabela1[[#This Row],[Imie]],1,1),MID(Tabela1[[#This Row],[Nazwisko]],1,3),MID(Tabela1[[#This Row],[PESEL]],11,1))</f>
        <v>MJur9</v>
      </c>
    </row>
    <row r="121" spans="1:12" x14ac:dyDescent="0.25">
      <c r="A121" s="2" t="s">
        <v>316</v>
      </c>
      <c r="B121" s="3" t="s">
        <v>317</v>
      </c>
      <c r="C121" s="3" t="s">
        <v>318</v>
      </c>
      <c r="D121" s="3">
        <f t="shared" si="3"/>
        <v>1</v>
      </c>
      <c r="E121" s="3" t="str">
        <f t="shared" si="5"/>
        <v>a</v>
      </c>
      <c r="F121" s="3">
        <f t="shared" si="4"/>
        <v>0</v>
      </c>
      <c r="G121" s="8" t="str">
        <f>MID(Tabela1[[#This Row],[PESEL]],7,3)</f>
        <v>049</v>
      </c>
      <c r="H121" s="3">
        <f>IF(OR(MID(Tabela1[[#This Row],[PESEL]],3,1)="0",MID(Tabela1[[#This Row],[PESEL]],3,1)="1"),19,20)</f>
        <v>20</v>
      </c>
      <c r="I121" s="3" t="str">
        <f>MID(Tabela1[[#This Row],[PESEL]],1,2)</f>
        <v>09</v>
      </c>
      <c r="J121" s="3">
        <f>IF(Tabela1[[#This Row],[1i2 rok]]=20,MID(Tabela1[[#This Row],[PESEL]],3,2)-20,MID(Tabela1[[#This Row],[PESEL]],3,2))</f>
        <v>1</v>
      </c>
      <c r="K121" s="3" t="str">
        <f>CONCATENATE(Tabela1[[#This Row],[miesiąc 1]]," ",Tabela1[[#This Row],[1i2 rok]],Tabela1[[#This Row],[3 i 4 rok]])</f>
        <v>1 2009</v>
      </c>
      <c r="L121" s="12" t="str">
        <f>CONCATENATE(MID(Tabela1[[#This Row],[Imie]],1,1),MID(Tabela1[[#This Row],[Nazwisko]],1,3),MID(Tabela1[[#This Row],[PESEL]],11,1))</f>
        <v>KOgr5</v>
      </c>
    </row>
    <row r="122" spans="1:12" x14ac:dyDescent="0.25">
      <c r="A122" s="2" t="s">
        <v>319</v>
      </c>
      <c r="B122" s="3" t="s">
        <v>320</v>
      </c>
      <c r="C122" s="3" t="s">
        <v>260</v>
      </c>
      <c r="D122" s="3">
        <f t="shared" si="3"/>
        <v>0</v>
      </c>
      <c r="E122" s="3" t="str">
        <f t="shared" si="5"/>
        <v>p</v>
      </c>
      <c r="F122" s="3">
        <f t="shared" si="4"/>
        <v>0</v>
      </c>
      <c r="G122" s="8" t="str">
        <f>MID(Tabela1[[#This Row],[PESEL]],7,3)</f>
        <v>129</v>
      </c>
      <c r="H122" s="3">
        <f>IF(OR(MID(Tabela1[[#This Row],[PESEL]],3,1)="0",MID(Tabela1[[#This Row],[PESEL]],3,1)="1"),19,20)</f>
        <v>20</v>
      </c>
      <c r="I122" s="3" t="str">
        <f>MID(Tabela1[[#This Row],[PESEL]],1,2)</f>
        <v>09</v>
      </c>
      <c r="J122" s="3">
        <f>IF(Tabela1[[#This Row],[1i2 rok]]=20,MID(Tabela1[[#This Row],[PESEL]],3,2)-20,MID(Tabela1[[#This Row],[PESEL]],3,2))</f>
        <v>1</v>
      </c>
      <c r="K122" s="3" t="str">
        <f>CONCATENATE(Tabela1[[#This Row],[miesiąc 1]]," ",Tabela1[[#This Row],[1i2 rok]],Tabela1[[#This Row],[3 i 4 rok]])</f>
        <v>1 2009</v>
      </c>
      <c r="L122" s="12" t="str">
        <f>CONCATENATE(MID(Tabela1[[#This Row],[Imie]],1,1),MID(Tabela1[[#This Row],[Nazwisko]],1,3),MID(Tabela1[[#This Row],[PESEL]],11,1))</f>
        <v>FStr6</v>
      </c>
    </row>
    <row r="123" spans="1:12" x14ac:dyDescent="0.25">
      <c r="A123" s="2" t="s">
        <v>321</v>
      </c>
      <c r="B123" s="3" t="s">
        <v>322</v>
      </c>
      <c r="C123" s="3" t="s">
        <v>323</v>
      </c>
      <c r="D123" s="3">
        <f t="shared" si="3"/>
        <v>1</v>
      </c>
      <c r="E123" s="3" t="str">
        <f t="shared" si="5"/>
        <v>a</v>
      </c>
      <c r="F123" s="3">
        <f t="shared" si="4"/>
        <v>0</v>
      </c>
      <c r="G123" s="8" t="str">
        <f>MID(Tabela1[[#This Row],[PESEL]],7,3)</f>
        <v>027</v>
      </c>
      <c r="H123" s="3">
        <f>IF(OR(MID(Tabela1[[#This Row],[PESEL]],3,1)="0",MID(Tabela1[[#This Row],[PESEL]],3,1)="1"),19,20)</f>
        <v>20</v>
      </c>
      <c r="I123" s="3" t="str">
        <f>MID(Tabela1[[#This Row],[PESEL]],1,2)</f>
        <v>09</v>
      </c>
      <c r="J123" s="3">
        <f>IF(Tabela1[[#This Row],[1i2 rok]]=20,MID(Tabela1[[#This Row],[PESEL]],3,2)-20,MID(Tabela1[[#This Row],[PESEL]],3,2))</f>
        <v>1</v>
      </c>
      <c r="K123" s="3" t="str">
        <f>CONCATENATE(Tabela1[[#This Row],[miesiąc 1]]," ",Tabela1[[#This Row],[1i2 rok]],Tabela1[[#This Row],[3 i 4 rok]])</f>
        <v>1 2009</v>
      </c>
      <c r="L123" s="12" t="str">
        <f>CONCATENATE(MID(Tabela1[[#This Row],[Imie]],1,1),MID(Tabela1[[#This Row],[Nazwisko]],1,3),MID(Tabela1[[#This Row],[PESEL]],11,1))</f>
        <v>AZar9</v>
      </c>
    </row>
    <row r="124" spans="1:12" x14ac:dyDescent="0.25">
      <c r="A124" s="2" t="s">
        <v>324</v>
      </c>
      <c r="B124" s="3" t="s">
        <v>325</v>
      </c>
      <c r="C124" s="3" t="s">
        <v>131</v>
      </c>
      <c r="D124" s="3">
        <f t="shared" si="3"/>
        <v>1</v>
      </c>
      <c r="E124" s="3" t="str">
        <f t="shared" si="5"/>
        <v>a</v>
      </c>
      <c r="F124" s="3">
        <f t="shared" si="4"/>
        <v>0</v>
      </c>
      <c r="G124" s="8" t="str">
        <f>MID(Tabela1[[#This Row],[PESEL]],7,3)</f>
        <v>052</v>
      </c>
      <c r="H124" s="3">
        <f>IF(OR(MID(Tabela1[[#This Row],[PESEL]],3,1)="0",MID(Tabela1[[#This Row],[PESEL]],3,1)="1"),19,20)</f>
        <v>20</v>
      </c>
      <c r="I124" s="3" t="str">
        <f>MID(Tabela1[[#This Row],[PESEL]],1,2)</f>
        <v>09</v>
      </c>
      <c r="J124" s="3">
        <f>IF(Tabela1[[#This Row],[1i2 rok]]=20,MID(Tabela1[[#This Row],[PESEL]],3,2)-20,MID(Tabela1[[#This Row],[PESEL]],3,2))</f>
        <v>1</v>
      </c>
      <c r="K124" s="3" t="str">
        <f>CONCATENATE(Tabela1[[#This Row],[miesiąc 1]]," ",Tabela1[[#This Row],[1i2 rok]],Tabela1[[#This Row],[3 i 4 rok]])</f>
        <v>1 2009</v>
      </c>
      <c r="L124" s="12" t="str">
        <f>CONCATENATE(MID(Tabela1[[#This Row],[Imie]],1,1),MID(Tabela1[[#This Row],[Nazwisko]],1,3),MID(Tabela1[[#This Row],[PESEL]],11,1))</f>
        <v>OGor7</v>
      </c>
    </row>
    <row r="125" spans="1:12" x14ac:dyDescent="0.25">
      <c r="A125" s="2" t="s">
        <v>326</v>
      </c>
      <c r="B125" s="3" t="s">
        <v>327</v>
      </c>
      <c r="C125" s="3" t="s">
        <v>179</v>
      </c>
      <c r="D125" s="3">
        <f t="shared" si="3"/>
        <v>1</v>
      </c>
      <c r="E125" s="3" t="str">
        <f t="shared" si="5"/>
        <v>a</v>
      </c>
      <c r="F125" s="3">
        <f t="shared" si="4"/>
        <v>0</v>
      </c>
      <c r="G125" s="8" t="str">
        <f>MID(Tabela1[[#This Row],[PESEL]],7,3)</f>
        <v>020</v>
      </c>
      <c r="H125" s="3">
        <f>IF(OR(MID(Tabela1[[#This Row],[PESEL]],3,1)="0",MID(Tabela1[[#This Row],[PESEL]],3,1)="1"),19,20)</f>
        <v>20</v>
      </c>
      <c r="I125" s="3" t="str">
        <f>MID(Tabela1[[#This Row],[PESEL]],1,2)</f>
        <v>09</v>
      </c>
      <c r="J125" s="3">
        <f>IF(Tabela1[[#This Row],[1i2 rok]]=20,MID(Tabela1[[#This Row],[PESEL]],3,2)-20,MID(Tabela1[[#This Row],[PESEL]],3,2))</f>
        <v>1</v>
      </c>
      <c r="K125" s="3" t="str">
        <f>CONCATENATE(Tabela1[[#This Row],[miesiąc 1]]," ",Tabela1[[#This Row],[1i2 rok]],Tabela1[[#This Row],[3 i 4 rok]])</f>
        <v>1 2009</v>
      </c>
      <c r="L125" s="12" t="str">
        <f>CONCATENATE(MID(Tabela1[[#This Row],[Imie]],1,1),MID(Tabela1[[#This Row],[Nazwisko]],1,3),MID(Tabela1[[#This Row],[PESEL]],11,1))</f>
        <v>PKwi9</v>
      </c>
    </row>
    <row r="126" spans="1:12" x14ac:dyDescent="0.25">
      <c r="A126" s="2" t="s">
        <v>328</v>
      </c>
      <c r="B126" s="3" t="s">
        <v>329</v>
      </c>
      <c r="C126" s="3" t="s">
        <v>330</v>
      </c>
      <c r="D126" s="3">
        <f t="shared" si="3"/>
        <v>1</v>
      </c>
      <c r="E126" s="3" t="str">
        <f t="shared" si="5"/>
        <v>a</v>
      </c>
      <c r="F126" s="3">
        <f t="shared" si="4"/>
        <v>0</v>
      </c>
      <c r="G126" s="8" t="str">
        <f>MID(Tabela1[[#This Row],[PESEL]],7,3)</f>
        <v>041</v>
      </c>
      <c r="H126" s="3">
        <f>IF(OR(MID(Tabela1[[#This Row],[PESEL]],3,1)="0",MID(Tabela1[[#This Row],[PESEL]],3,1)="1"),19,20)</f>
        <v>20</v>
      </c>
      <c r="I126" s="3" t="str">
        <f>MID(Tabela1[[#This Row],[PESEL]],1,2)</f>
        <v>09</v>
      </c>
      <c r="J126" s="3">
        <f>IF(Tabela1[[#This Row],[1i2 rok]]=20,MID(Tabela1[[#This Row],[PESEL]],3,2)-20,MID(Tabela1[[#This Row],[PESEL]],3,2))</f>
        <v>1</v>
      </c>
      <c r="K126" s="3" t="str">
        <f>CONCATENATE(Tabela1[[#This Row],[miesiąc 1]]," ",Tabela1[[#This Row],[1i2 rok]],Tabela1[[#This Row],[3 i 4 rok]])</f>
        <v>1 2009</v>
      </c>
      <c r="L126" s="12" t="str">
        <f>CONCATENATE(MID(Tabela1[[#This Row],[Imie]],1,1),MID(Tabela1[[#This Row],[Nazwisko]],1,3),MID(Tabela1[[#This Row],[PESEL]],11,1))</f>
        <v>JSie0</v>
      </c>
    </row>
    <row r="127" spans="1:12" x14ac:dyDescent="0.25">
      <c r="A127" s="2" t="s">
        <v>331</v>
      </c>
      <c r="B127" s="3" t="s">
        <v>332</v>
      </c>
      <c r="C127" s="3" t="s">
        <v>202</v>
      </c>
      <c r="D127" s="3">
        <f t="shared" si="3"/>
        <v>0</v>
      </c>
      <c r="E127" s="3" t="str">
        <f t="shared" si="5"/>
        <v>z</v>
      </c>
      <c r="F127" s="3">
        <f t="shared" si="4"/>
        <v>0</v>
      </c>
      <c r="G127" s="8" t="str">
        <f>MID(Tabela1[[#This Row],[PESEL]],7,3)</f>
        <v>112</v>
      </c>
      <c r="H127" s="3">
        <f>IF(OR(MID(Tabela1[[#This Row],[PESEL]],3,1)="0",MID(Tabela1[[#This Row],[PESEL]],3,1)="1"),19,20)</f>
        <v>20</v>
      </c>
      <c r="I127" s="3" t="str">
        <f>MID(Tabela1[[#This Row],[PESEL]],1,2)</f>
        <v>09</v>
      </c>
      <c r="J127" s="3">
        <f>IF(Tabela1[[#This Row],[1i2 rok]]=20,MID(Tabela1[[#This Row],[PESEL]],3,2)-20,MID(Tabela1[[#This Row],[PESEL]],3,2))</f>
        <v>1</v>
      </c>
      <c r="K127" s="3" t="str">
        <f>CONCATENATE(Tabela1[[#This Row],[miesiąc 1]]," ",Tabela1[[#This Row],[1i2 rok]],Tabela1[[#This Row],[3 i 4 rok]])</f>
        <v>1 2009</v>
      </c>
      <c r="L127" s="12" t="str">
        <f>CONCATENATE(MID(Tabela1[[#This Row],[Imie]],1,1),MID(Tabela1[[#This Row],[Nazwisko]],1,3),MID(Tabela1[[#This Row],[PESEL]],11,1))</f>
        <v>BUle8</v>
      </c>
    </row>
    <row r="128" spans="1:12" x14ac:dyDescent="0.25">
      <c r="A128" s="2" t="s">
        <v>333</v>
      </c>
      <c r="B128" s="3" t="s">
        <v>334</v>
      </c>
      <c r="C128" s="3" t="s">
        <v>335</v>
      </c>
      <c r="D128" s="3">
        <f t="shared" si="3"/>
        <v>1</v>
      </c>
      <c r="E128" s="3" t="str">
        <f t="shared" si="5"/>
        <v>a</v>
      </c>
      <c r="F128" s="3">
        <f t="shared" si="4"/>
        <v>0</v>
      </c>
      <c r="G128" s="8" t="str">
        <f>MID(Tabela1[[#This Row],[PESEL]],7,3)</f>
        <v>122</v>
      </c>
      <c r="H128" s="3">
        <f>IF(OR(MID(Tabela1[[#This Row],[PESEL]],3,1)="0",MID(Tabela1[[#This Row],[PESEL]],3,1)="1"),19,20)</f>
        <v>20</v>
      </c>
      <c r="I128" s="3" t="str">
        <f>MID(Tabela1[[#This Row],[PESEL]],1,2)</f>
        <v>09</v>
      </c>
      <c r="J128" s="3">
        <f>IF(Tabela1[[#This Row],[1i2 rok]]=20,MID(Tabela1[[#This Row],[PESEL]],3,2)-20,MID(Tabela1[[#This Row],[PESEL]],3,2))</f>
        <v>1</v>
      </c>
      <c r="K128" s="3" t="str">
        <f>CONCATENATE(Tabela1[[#This Row],[miesiąc 1]]," ",Tabela1[[#This Row],[1i2 rok]],Tabela1[[#This Row],[3 i 4 rok]])</f>
        <v>1 2009</v>
      </c>
      <c r="L128" s="12" t="str">
        <f>CONCATENATE(MID(Tabela1[[#This Row],[Imie]],1,1),MID(Tabela1[[#This Row],[Nazwisko]],1,3),MID(Tabela1[[#This Row],[PESEL]],11,1))</f>
        <v>ATok8</v>
      </c>
    </row>
    <row r="129" spans="1:12" x14ac:dyDescent="0.25">
      <c r="A129" s="2" t="s">
        <v>336</v>
      </c>
      <c r="B129" s="3" t="s">
        <v>337</v>
      </c>
      <c r="C129" s="3" t="s">
        <v>17</v>
      </c>
      <c r="D129" s="3">
        <f t="shared" si="3"/>
        <v>0</v>
      </c>
      <c r="E129" s="3" t="str">
        <f t="shared" si="5"/>
        <v>z</v>
      </c>
      <c r="F129" s="3">
        <f t="shared" si="4"/>
        <v>0</v>
      </c>
      <c r="G129" s="8" t="str">
        <f>MID(Tabela1[[#This Row],[PESEL]],7,3)</f>
        <v>023</v>
      </c>
      <c r="H129" s="3">
        <f>IF(OR(MID(Tabela1[[#This Row],[PESEL]],3,1)="0",MID(Tabela1[[#This Row],[PESEL]],3,1)="1"),19,20)</f>
        <v>20</v>
      </c>
      <c r="I129" s="3" t="str">
        <f>MID(Tabela1[[#This Row],[PESEL]],1,2)</f>
        <v>09</v>
      </c>
      <c r="J129" s="3">
        <f>IF(Tabela1[[#This Row],[1i2 rok]]=20,MID(Tabela1[[#This Row],[PESEL]],3,2)-20,MID(Tabela1[[#This Row],[PESEL]],3,2))</f>
        <v>1</v>
      </c>
      <c r="K129" s="3" t="str">
        <f>CONCATENATE(Tabela1[[#This Row],[miesiąc 1]]," ",Tabela1[[#This Row],[1i2 rok]],Tabela1[[#This Row],[3 i 4 rok]])</f>
        <v>1 2009</v>
      </c>
      <c r="L129" s="12" t="str">
        <f>CONCATENATE(MID(Tabela1[[#This Row],[Imie]],1,1),MID(Tabela1[[#This Row],[Nazwisko]],1,3),MID(Tabela1[[#This Row],[PESEL]],11,1))</f>
        <v>MKru0</v>
      </c>
    </row>
    <row r="130" spans="1:12" x14ac:dyDescent="0.25">
      <c r="A130" s="2" t="s">
        <v>338</v>
      </c>
      <c r="B130" s="3" t="s">
        <v>339</v>
      </c>
      <c r="C130" s="3" t="s">
        <v>340</v>
      </c>
      <c r="D130" s="3">
        <f t="shared" si="3"/>
        <v>1</v>
      </c>
      <c r="E130" s="3" t="str">
        <f t="shared" si="5"/>
        <v>a</v>
      </c>
      <c r="F130" s="3">
        <f t="shared" si="4"/>
        <v>0</v>
      </c>
      <c r="G130" s="8" t="str">
        <f>MID(Tabela1[[#This Row],[PESEL]],7,3)</f>
        <v>039</v>
      </c>
      <c r="H130" s="3">
        <f>IF(OR(MID(Tabela1[[#This Row],[PESEL]],3,1)="0",MID(Tabela1[[#This Row],[PESEL]],3,1)="1"),19,20)</f>
        <v>20</v>
      </c>
      <c r="I130" s="3" t="str">
        <f>MID(Tabela1[[#This Row],[PESEL]],1,2)</f>
        <v>09</v>
      </c>
      <c r="J130" s="3">
        <f>IF(Tabela1[[#This Row],[1i2 rok]]=20,MID(Tabela1[[#This Row],[PESEL]],3,2)-20,MID(Tabela1[[#This Row],[PESEL]],3,2))</f>
        <v>1</v>
      </c>
      <c r="K130" s="3" t="str">
        <f>CONCATENATE(Tabela1[[#This Row],[miesiąc 1]]," ",Tabela1[[#This Row],[1i2 rok]],Tabela1[[#This Row],[3 i 4 rok]])</f>
        <v>1 2009</v>
      </c>
      <c r="L130" s="12" t="str">
        <f>CONCATENATE(MID(Tabela1[[#This Row],[Imie]],1,1),MID(Tabela1[[#This Row],[Nazwisko]],1,3),MID(Tabela1[[#This Row],[PESEL]],11,1))</f>
        <v>ASwi8</v>
      </c>
    </row>
    <row r="131" spans="1:12" x14ac:dyDescent="0.25">
      <c r="A131" s="2" t="s">
        <v>341</v>
      </c>
      <c r="B131" s="3" t="s">
        <v>342</v>
      </c>
      <c r="C131" s="3" t="s">
        <v>108</v>
      </c>
      <c r="D131" s="3">
        <f t="shared" ref="D131:D194" si="6">IF(MOD(MID(A131,10,1),2)=0,1,0)</f>
        <v>0</v>
      </c>
      <c r="E131" s="3" t="str">
        <f t="shared" si="5"/>
        <v>l</v>
      </c>
      <c r="F131" s="3">
        <f t="shared" ref="F131:F194" si="7">IF(AND(D131=1,E131&lt;&gt;"a"),1,0)</f>
        <v>0</v>
      </c>
      <c r="G131" s="8" t="str">
        <f>MID(Tabela1[[#This Row],[PESEL]],7,3)</f>
        <v>013</v>
      </c>
      <c r="H131" s="3">
        <f>IF(OR(MID(Tabela1[[#This Row],[PESEL]],3,1)="0",MID(Tabela1[[#This Row],[PESEL]],3,1)="1"),19,20)</f>
        <v>20</v>
      </c>
      <c r="I131" s="3" t="str">
        <f>MID(Tabela1[[#This Row],[PESEL]],1,2)</f>
        <v>09</v>
      </c>
      <c r="J131" s="3">
        <f>IF(Tabela1[[#This Row],[1i2 rok]]=20,MID(Tabela1[[#This Row],[PESEL]],3,2)-20,MID(Tabela1[[#This Row],[PESEL]],3,2))</f>
        <v>1</v>
      </c>
      <c r="K131" s="3" t="str">
        <f>CONCATENATE(Tabela1[[#This Row],[miesiąc 1]]," ",Tabela1[[#This Row],[1i2 rok]],Tabela1[[#This Row],[3 i 4 rok]])</f>
        <v>1 2009</v>
      </c>
      <c r="L131" s="12" t="str">
        <f>CONCATENATE(MID(Tabela1[[#This Row],[Imie]],1,1),MID(Tabela1[[#This Row],[Nazwisko]],1,3),MID(Tabela1[[#This Row],[PESEL]],11,1))</f>
        <v>MKiz4</v>
      </c>
    </row>
    <row r="132" spans="1:12" x14ac:dyDescent="0.25">
      <c r="A132" s="2" t="s">
        <v>343</v>
      </c>
      <c r="B132" s="3" t="s">
        <v>344</v>
      </c>
      <c r="C132" s="3" t="s">
        <v>345</v>
      </c>
      <c r="D132" s="3">
        <f t="shared" si="6"/>
        <v>1</v>
      </c>
      <c r="E132" s="3" t="str">
        <f t="shared" ref="E132:E195" si="8">MID(C132,LEN(C132),1)</f>
        <v>a</v>
      </c>
      <c r="F132" s="3">
        <f t="shared" si="7"/>
        <v>0</v>
      </c>
      <c r="G132" s="8" t="str">
        <f>MID(Tabela1[[#This Row],[PESEL]],7,3)</f>
        <v>013</v>
      </c>
      <c r="H132" s="3">
        <f>IF(OR(MID(Tabela1[[#This Row],[PESEL]],3,1)="0",MID(Tabela1[[#This Row],[PESEL]],3,1)="1"),19,20)</f>
        <v>20</v>
      </c>
      <c r="I132" s="3" t="str">
        <f>MID(Tabela1[[#This Row],[PESEL]],1,2)</f>
        <v>09</v>
      </c>
      <c r="J132" s="3">
        <f>IF(Tabela1[[#This Row],[1i2 rok]]=20,MID(Tabela1[[#This Row],[PESEL]],3,2)-20,MID(Tabela1[[#This Row],[PESEL]],3,2))</f>
        <v>1</v>
      </c>
      <c r="K132" s="3" t="str">
        <f>CONCATENATE(Tabela1[[#This Row],[miesiąc 1]]," ",Tabela1[[#This Row],[1i2 rok]],Tabela1[[#This Row],[3 i 4 rok]])</f>
        <v>1 2009</v>
      </c>
      <c r="L132" s="12" t="str">
        <f>CONCATENATE(MID(Tabela1[[#This Row],[Imie]],1,1),MID(Tabela1[[#This Row],[Nazwisko]],1,3),MID(Tabela1[[#This Row],[PESEL]],11,1))</f>
        <v>MKec5</v>
      </c>
    </row>
    <row r="133" spans="1:12" x14ac:dyDescent="0.25">
      <c r="A133" s="2" t="s">
        <v>346</v>
      </c>
      <c r="B133" s="3" t="s">
        <v>347</v>
      </c>
      <c r="C133" s="3" t="s">
        <v>348</v>
      </c>
      <c r="D133" s="3">
        <f t="shared" si="6"/>
        <v>1</v>
      </c>
      <c r="E133" s="3" t="str">
        <f t="shared" si="8"/>
        <v>a</v>
      </c>
      <c r="F133" s="3">
        <f t="shared" si="7"/>
        <v>0</v>
      </c>
      <c r="G133" s="8" t="str">
        <f>MID(Tabela1[[#This Row],[PESEL]],7,3)</f>
        <v>014</v>
      </c>
      <c r="H133" s="3">
        <f>IF(OR(MID(Tabela1[[#This Row],[PESEL]],3,1)="0",MID(Tabela1[[#This Row],[PESEL]],3,1)="1"),19,20)</f>
        <v>20</v>
      </c>
      <c r="I133" s="3" t="str">
        <f>MID(Tabela1[[#This Row],[PESEL]],1,2)</f>
        <v>09</v>
      </c>
      <c r="J133" s="3">
        <f>IF(Tabela1[[#This Row],[1i2 rok]]=20,MID(Tabela1[[#This Row],[PESEL]],3,2)-20,MID(Tabela1[[#This Row],[PESEL]],3,2))</f>
        <v>1</v>
      </c>
      <c r="K133" s="3" t="str">
        <f>CONCATENATE(Tabela1[[#This Row],[miesiąc 1]]," ",Tabela1[[#This Row],[1i2 rok]],Tabela1[[#This Row],[3 i 4 rok]])</f>
        <v>1 2009</v>
      </c>
      <c r="L133" s="12" t="str">
        <f>CONCATENATE(MID(Tabela1[[#This Row],[Imie]],1,1),MID(Tabela1[[#This Row],[Nazwisko]],1,3),MID(Tabela1[[#This Row],[PESEL]],11,1))</f>
        <v>AZoc8</v>
      </c>
    </row>
    <row r="134" spans="1:12" x14ac:dyDescent="0.25">
      <c r="A134" s="2" t="s">
        <v>349</v>
      </c>
      <c r="B134" s="3" t="s">
        <v>350</v>
      </c>
      <c r="C134" s="3" t="s">
        <v>351</v>
      </c>
      <c r="D134" s="3">
        <f t="shared" si="6"/>
        <v>1</v>
      </c>
      <c r="E134" s="3" t="str">
        <f t="shared" si="8"/>
        <v>a</v>
      </c>
      <c r="F134" s="3">
        <f t="shared" si="7"/>
        <v>0</v>
      </c>
      <c r="G134" s="8" t="str">
        <f>MID(Tabela1[[#This Row],[PESEL]],7,3)</f>
        <v>006</v>
      </c>
      <c r="H134" s="3">
        <f>IF(OR(MID(Tabela1[[#This Row],[PESEL]],3,1)="0",MID(Tabela1[[#This Row],[PESEL]],3,1)="1"),19,20)</f>
        <v>20</v>
      </c>
      <c r="I134" s="3" t="str">
        <f>MID(Tabela1[[#This Row],[PESEL]],1,2)</f>
        <v>09</v>
      </c>
      <c r="J134" s="3">
        <f>IF(Tabela1[[#This Row],[1i2 rok]]=20,MID(Tabela1[[#This Row],[PESEL]],3,2)-20,MID(Tabela1[[#This Row],[PESEL]],3,2))</f>
        <v>1</v>
      </c>
      <c r="K134" s="3" t="str">
        <f>CONCATENATE(Tabela1[[#This Row],[miesiąc 1]]," ",Tabela1[[#This Row],[1i2 rok]],Tabela1[[#This Row],[3 i 4 rok]])</f>
        <v>1 2009</v>
      </c>
      <c r="L134" s="12" t="str">
        <f>CONCATENATE(MID(Tabela1[[#This Row],[Imie]],1,1),MID(Tabela1[[#This Row],[Nazwisko]],1,3),MID(Tabela1[[#This Row],[PESEL]],11,1))</f>
        <v>MKoz4</v>
      </c>
    </row>
    <row r="135" spans="1:12" x14ac:dyDescent="0.25">
      <c r="A135" s="2" t="s">
        <v>352</v>
      </c>
      <c r="B135" s="3" t="s">
        <v>353</v>
      </c>
      <c r="C135" s="3" t="s">
        <v>89</v>
      </c>
      <c r="D135" s="3">
        <f t="shared" si="6"/>
        <v>1</v>
      </c>
      <c r="E135" s="3" t="str">
        <f t="shared" si="8"/>
        <v>a</v>
      </c>
      <c r="F135" s="3">
        <f t="shared" si="7"/>
        <v>0</v>
      </c>
      <c r="G135" s="8" t="str">
        <f>MID(Tabela1[[#This Row],[PESEL]],7,3)</f>
        <v>007</v>
      </c>
      <c r="H135" s="3">
        <f>IF(OR(MID(Tabela1[[#This Row],[PESEL]],3,1)="0",MID(Tabela1[[#This Row],[PESEL]],3,1)="1"),19,20)</f>
        <v>20</v>
      </c>
      <c r="I135" s="3" t="str">
        <f>MID(Tabela1[[#This Row],[PESEL]],1,2)</f>
        <v>09</v>
      </c>
      <c r="J135" s="3">
        <f>IF(Tabela1[[#This Row],[1i2 rok]]=20,MID(Tabela1[[#This Row],[PESEL]],3,2)-20,MID(Tabela1[[#This Row],[PESEL]],3,2))</f>
        <v>1</v>
      </c>
      <c r="K135" s="3" t="str">
        <f>CONCATENATE(Tabela1[[#This Row],[miesiąc 1]]," ",Tabela1[[#This Row],[1i2 rok]],Tabela1[[#This Row],[3 i 4 rok]])</f>
        <v>1 2009</v>
      </c>
      <c r="L135" s="12" t="str">
        <f>CONCATENATE(MID(Tabela1[[#This Row],[Imie]],1,1),MID(Tabela1[[#This Row],[Nazwisko]],1,3),MID(Tabela1[[#This Row],[PESEL]],11,1))</f>
        <v>MLew1</v>
      </c>
    </row>
    <row r="136" spans="1:12" x14ac:dyDescent="0.25">
      <c r="A136" s="2" t="s">
        <v>354</v>
      </c>
      <c r="B136" s="3" t="s">
        <v>355</v>
      </c>
      <c r="C136" s="3" t="s">
        <v>356</v>
      </c>
      <c r="D136" s="3">
        <f t="shared" si="6"/>
        <v>0</v>
      </c>
      <c r="E136" s="3" t="str">
        <f t="shared" si="8"/>
        <v>k</v>
      </c>
      <c r="F136" s="3">
        <f t="shared" si="7"/>
        <v>0</v>
      </c>
      <c r="G136" s="8" t="str">
        <f>MID(Tabela1[[#This Row],[PESEL]],7,3)</f>
        <v>008</v>
      </c>
      <c r="H136" s="3">
        <f>IF(OR(MID(Tabela1[[#This Row],[PESEL]],3,1)="0",MID(Tabela1[[#This Row],[PESEL]],3,1)="1"),19,20)</f>
        <v>20</v>
      </c>
      <c r="I136" s="3" t="str">
        <f>MID(Tabela1[[#This Row],[PESEL]],1,2)</f>
        <v>09</v>
      </c>
      <c r="J136" s="3">
        <f>IF(Tabela1[[#This Row],[1i2 rok]]=20,MID(Tabela1[[#This Row],[PESEL]],3,2)-20,MID(Tabela1[[#This Row],[PESEL]],3,2))</f>
        <v>1</v>
      </c>
      <c r="K136" s="3" t="str">
        <f>CONCATENATE(Tabela1[[#This Row],[miesiąc 1]]," ",Tabela1[[#This Row],[1i2 rok]],Tabela1[[#This Row],[3 i 4 rok]])</f>
        <v>1 2009</v>
      </c>
      <c r="L136" s="12" t="str">
        <f>CONCATENATE(MID(Tabela1[[#This Row],[Imie]],1,1),MID(Tabela1[[#This Row],[Nazwisko]],1,3),MID(Tabela1[[#This Row],[PESEL]],11,1))</f>
        <v>PGor5</v>
      </c>
    </row>
    <row r="137" spans="1:12" x14ac:dyDescent="0.25">
      <c r="A137" s="2" t="s">
        <v>357</v>
      </c>
      <c r="B137" s="3" t="s">
        <v>358</v>
      </c>
      <c r="C137" s="3" t="s">
        <v>359</v>
      </c>
      <c r="D137" s="3">
        <f t="shared" si="6"/>
        <v>1</v>
      </c>
      <c r="E137" s="3" t="str">
        <f t="shared" si="8"/>
        <v>a</v>
      </c>
      <c r="F137" s="3">
        <f t="shared" si="7"/>
        <v>0</v>
      </c>
      <c r="G137" s="8" t="str">
        <f>MID(Tabela1[[#This Row],[PESEL]],7,3)</f>
        <v>020</v>
      </c>
      <c r="H137" s="3">
        <f>IF(OR(MID(Tabela1[[#This Row],[PESEL]],3,1)="0",MID(Tabela1[[#This Row],[PESEL]],3,1)="1"),19,20)</f>
        <v>20</v>
      </c>
      <c r="I137" s="3" t="str">
        <f>MID(Tabela1[[#This Row],[PESEL]],1,2)</f>
        <v>09</v>
      </c>
      <c r="J137" s="3">
        <f>IF(Tabela1[[#This Row],[1i2 rok]]=20,MID(Tabela1[[#This Row],[PESEL]],3,2)-20,MID(Tabela1[[#This Row],[PESEL]],3,2))</f>
        <v>1</v>
      </c>
      <c r="K137" s="3" t="str">
        <f>CONCATENATE(Tabela1[[#This Row],[miesiąc 1]]," ",Tabela1[[#This Row],[1i2 rok]],Tabela1[[#This Row],[3 i 4 rok]])</f>
        <v>1 2009</v>
      </c>
      <c r="L137" s="12" t="str">
        <f>CONCATENATE(MID(Tabela1[[#This Row],[Imie]],1,1),MID(Tabela1[[#This Row],[Nazwisko]],1,3),MID(Tabela1[[#This Row],[PESEL]],11,1))</f>
        <v>MKow4</v>
      </c>
    </row>
    <row r="138" spans="1:12" x14ac:dyDescent="0.25">
      <c r="A138" s="2" t="s">
        <v>360</v>
      </c>
      <c r="B138" s="3" t="s">
        <v>361</v>
      </c>
      <c r="C138" s="3" t="s">
        <v>345</v>
      </c>
      <c r="D138" s="3">
        <f t="shared" si="6"/>
        <v>1</v>
      </c>
      <c r="E138" s="3" t="str">
        <f t="shared" si="8"/>
        <v>a</v>
      </c>
      <c r="F138" s="3">
        <f t="shared" si="7"/>
        <v>0</v>
      </c>
      <c r="G138" s="8" t="str">
        <f>MID(Tabela1[[#This Row],[PESEL]],7,3)</f>
        <v>014</v>
      </c>
      <c r="H138" s="3">
        <f>IF(OR(MID(Tabela1[[#This Row],[PESEL]],3,1)="0",MID(Tabela1[[#This Row],[PESEL]],3,1)="1"),19,20)</f>
        <v>20</v>
      </c>
      <c r="I138" s="3" t="str">
        <f>MID(Tabela1[[#This Row],[PESEL]],1,2)</f>
        <v>09</v>
      </c>
      <c r="J138" s="3">
        <f>IF(Tabela1[[#This Row],[1i2 rok]]=20,MID(Tabela1[[#This Row],[PESEL]],3,2)-20,MID(Tabela1[[#This Row],[PESEL]],3,2))</f>
        <v>1</v>
      </c>
      <c r="K138" s="3" t="str">
        <f>CONCATENATE(Tabela1[[#This Row],[miesiąc 1]]," ",Tabela1[[#This Row],[1i2 rok]],Tabela1[[#This Row],[3 i 4 rok]])</f>
        <v>1 2009</v>
      </c>
      <c r="L138" s="12" t="str">
        <f>CONCATENATE(MID(Tabela1[[#This Row],[Imie]],1,1),MID(Tabela1[[#This Row],[Nazwisko]],1,3),MID(Tabela1[[#This Row],[PESEL]],11,1))</f>
        <v>MKat0</v>
      </c>
    </row>
    <row r="139" spans="1:12" x14ac:dyDescent="0.25">
      <c r="A139" s="2" t="s">
        <v>362</v>
      </c>
      <c r="B139" s="3" t="s">
        <v>363</v>
      </c>
      <c r="C139" s="3" t="s">
        <v>194</v>
      </c>
      <c r="D139" s="3">
        <f t="shared" si="6"/>
        <v>1</v>
      </c>
      <c r="E139" s="3" t="str">
        <f t="shared" si="8"/>
        <v>a</v>
      </c>
      <c r="F139" s="3">
        <f t="shared" si="7"/>
        <v>0</v>
      </c>
      <c r="G139" s="8" t="str">
        <f>MID(Tabela1[[#This Row],[PESEL]],7,3)</f>
        <v>014</v>
      </c>
      <c r="H139" s="3">
        <f>IF(OR(MID(Tabela1[[#This Row],[PESEL]],3,1)="0",MID(Tabela1[[#This Row],[PESEL]],3,1)="1"),19,20)</f>
        <v>20</v>
      </c>
      <c r="I139" s="3" t="str">
        <f>MID(Tabela1[[#This Row],[PESEL]],1,2)</f>
        <v>09</v>
      </c>
      <c r="J139" s="3">
        <f>IF(Tabela1[[#This Row],[1i2 rok]]=20,MID(Tabela1[[#This Row],[PESEL]],3,2)-20,MID(Tabela1[[#This Row],[PESEL]],3,2))</f>
        <v>1</v>
      </c>
      <c r="K139" s="3" t="str">
        <f>CONCATENATE(Tabela1[[#This Row],[miesiąc 1]]," ",Tabela1[[#This Row],[1i2 rok]],Tabela1[[#This Row],[3 i 4 rok]])</f>
        <v>1 2009</v>
      </c>
      <c r="L139" s="12" t="str">
        <f>CONCATENATE(MID(Tabela1[[#This Row],[Imie]],1,1),MID(Tabela1[[#This Row],[Nazwisko]],1,3),MID(Tabela1[[#This Row],[PESEL]],11,1))</f>
        <v>ATok4</v>
      </c>
    </row>
    <row r="140" spans="1:12" x14ac:dyDescent="0.25">
      <c r="A140" s="2" t="s">
        <v>364</v>
      </c>
      <c r="B140" s="3" t="s">
        <v>365</v>
      </c>
      <c r="C140" s="3" t="s">
        <v>309</v>
      </c>
      <c r="D140" s="3">
        <f t="shared" si="6"/>
        <v>1</v>
      </c>
      <c r="E140" s="3" t="str">
        <f t="shared" si="8"/>
        <v>a</v>
      </c>
      <c r="F140" s="3">
        <f t="shared" si="7"/>
        <v>0</v>
      </c>
      <c r="G140" s="8" t="str">
        <f>MID(Tabela1[[#This Row],[PESEL]],7,3)</f>
        <v>039</v>
      </c>
      <c r="H140" s="3">
        <f>IF(OR(MID(Tabela1[[#This Row],[PESEL]],3,1)="0",MID(Tabela1[[#This Row],[PESEL]],3,1)="1"),19,20)</f>
        <v>20</v>
      </c>
      <c r="I140" s="3" t="str">
        <f>MID(Tabela1[[#This Row],[PESEL]],1,2)</f>
        <v>09</v>
      </c>
      <c r="J140" s="3">
        <f>IF(Tabela1[[#This Row],[1i2 rok]]=20,MID(Tabela1[[#This Row],[PESEL]],3,2)-20,MID(Tabela1[[#This Row],[PESEL]],3,2))</f>
        <v>1</v>
      </c>
      <c r="K140" s="3" t="str">
        <f>CONCATENATE(Tabela1[[#This Row],[miesiąc 1]]," ",Tabela1[[#This Row],[1i2 rok]],Tabela1[[#This Row],[3 i 4 rok]])</f>
        <v>1 2009</v>
      </c>
      <c r="L140" s="12" t="str">
        <f>CONCATENATE(MID(Tabela1[[#This Row],[Imie]],1,1),MID(Tabela1[[#This Row],[Nazwisko]],1,3),MID(Tabela1[[#This Row],[PESEL]],11,1))</f>
        <v>JRad7</v>
      </c>
    </row>
    <row r="141" spans="1:12" x14ac:dyDescent="0.25">
      <c r="A141" s="2" t="s">
        <v>366</v>
      </c>
      <c r="B141" s="3" t="s">
        <v>367</v>
      </c>
      <c r="C141" s="3" t="s">
        <v>108</v>
      </c>
      <c r="D141" s="3">
        <f t="shared" si="6"/>
        <v>0</v>
      </c>
      <c r="E141" s="3" t="str">
        <f t="shared" si="8"/>
        <v>l</v>
      </c>
      <c r="F141" s="3">
        <f t="shared" si="7"/>
        <v>0</v>
      </c>
      <c r="G141" s="8" t="str">
        <f>MID(Tabela1[[#This Row],[PESEL]],7,3)</f>
        <v>020</v>
      </c>
      <c r="H141" s="3">
        <f>IF(OR(MID(Tabela1[[#This Row],[PESEL]],3,1)="0",MID(Tabela1[[#This Row],[PESEL]],3,1)="1"),19,20)</f>
        <v>20</v>
      </c>
      <c r="I141" s="3" t="str">
        <f>MID(Tabela1[[#This Row],[PESEL]],1,2)</f>
        <v>09</v>
      </c>
      <c r="J141" s="3">
        <f>IF(Tabela1[[#This Row],[1i2 rok]]=20,MID(Tabela1[[#This Row],[PESEL]],3,2)-20,MID(Tabela1[[#This Row],[PESEL]],3,2))</f>
        <v>1</v>
      </c>
      <c r="K141" s="3" t="str">
        <f>CONCATENATE(Tabela1[[#This Row],[miesiąc 1]]," ",Tabela1[[#This Row],[1i2 rok]],Tabela1[[#This Row],[3 i 4 rok]])</f>
        <v>1 2009</v>
      </c>
      <c r="L141" s="12" t="str">
        <f>CONCATENATE(MID(Tabela1[[#This Row],[Imie]],1,1),MID(Tabela1[[#This Row],[Nazwisko]],1,3),MID(Tabela1[[#This Row],[PESEL]],11,1))</f>
        <v>MKom1</v>
      </c>
    </row>
    <row r="142" spans="1:12" x14ac:dyDescent="0.25">
      <c r="A142" s="2" t="s">
        <v>368</v>
      </c>
      <c r="B142" s="3" t="s">
        <v>369</v>
      </c>
      <c r="C142" s="3" t="s">
        <v>187</v>
      </c>
      <c r="D142" s="3">
        <f t="shared" si="6"/>
        <v>1</v>
      </c>
      <c r="E142" s="3" t="str">
        <f t="shared" si="8"/>
        <v>a</v>
      </c>
      <c r="F142" s="3">
        <f t="shared" si="7"/>
        <v>0</v>
      </c>
      <c r="G142" s="8" t="str">
        <f>MID(Tabela1[[#This Row],[PESEL]],7,3)</f>
        <v>062</v>
      </c>
      <c r="H142" s="3">
        <f>IF(OR(MID(Tabela1[[#This Row],[PESEL]],3,1)="0",MID(Tabela1[[#This Row],[PESEL]],3,1)="1"),19,20)</f>
        <v>20</v>
      </c>
      <c r="I142" s="3" t="str">
        <f>MID(Tabela1[[#This Row],[PESEL]],1,2)</f>
        <v>09</v>
      </c>
      <c r="J142" s="3">
        <f>IF(Tabela1[[#This Row],[1i2 rok]]=20,MID(Tabela1[[#This Row],[PESEL]],3,2)-20,MID(Tabela1[[#This Row],[PESEL]],3,2))</f>
        <v>1</v>
      </c>
      <c r="K142" s="3" t="str">
        <f>CONCATENATE(Tabela1[[#This Row],[miesiąc 1]]," ",Tabela1[[#This Row],[1i2 rok]],Tabela1[[#This Row],[3 i 4 rok]])</f>
        <v>1 2009</v>
      </c>
      <c r="L142" s="12" t="str">
        <f>CONCATENATE(MID(Tabela1[[#This Row],[Imie]],1,1),MID(Tabela1[[#This Row],[Nazwisko]],1,3),MID(Tabela1[[#This Row],[PESEL]],11,1))</f>
        <v>OZak2</v>
      </c>
    </row>
    <row r="143" spans="1:12" x14ac:dyDescent="0.25">
      <c r="A143" s="2" t="s">
        <v>370</v>
      </c>
      <c r="B143" s="3" t="s">
        <v>369</v>
      </c>
      <c r="C143" s="3" t="s">
        <v>371</v>
      </c>
      <c r="D143" s="3">
        <f t="shared" si="6"/>
        <v>1</v>
      </c>
      <c r="E143" s="3" t="str">
        <f t="shared" si="8"/>
        <v>a</v>
      </c>
      <c r="F143" s="3">
        <f t="shared" si="7"/>
        <v>0</v>
      </c>
      <c r="G143" s="8" t="str">
        <f>MID(Tabela1[[#This Row],[PESEL]],7,3)</f>
        <v>063</v>
      </c>
      <c r="H143" s="3">
        <f>IF(OR(MID(Tabela1[[#This Row],[PESEL]],3,1)="0",MID(Tabela1[[#This Row],[PESEL]],3,1)="1"),19,20)</f>
        <v>20</v>
      </c>
      <c r="I143" s="3" t="str">
        <f>MID(Tabela1[[#This Row],[PESEL]],1,2)</f>
        <v>09</v>
      </c>
      <c r="J143" s="3">
        <f>IF(Tabela1[[#This Row],[1i2 rok]]=20,MID(Tabela1[[#This Row],[PESEL]],3,2)-20,MID(Tabela1[[#This Row],[PESEL]],3,2))</f>
        <v>1</v>
      </c>
      <c r="K143" s="3" t="str">
        <f>CONCATENATE(Tabela1[[#This Row],[miesiąc 1]]," ",Tabela1[[#This Row],[1i2 rok]],Tabela1[[#This Row],[3 i 4 rok]])</f>
        <v>1 2009</v>
      </c>
      <c r="L143" s="12" t="str">
        <f>CONCATENATE(MID(Tabela1[[#This Row],[Imie]],1,1),MID(Tabela1[[#This Row],[Nazwisko]],1,3),MID(Tabela1[[#This Row],[PESEL]],11,1))</f>
        <v>EZak5</v>
      </c>
    </row>
    <row r="144" spans="1:12" x14ac:dyDescent="0.25">
      <c r="A144" s="2" t="s">
        <v>372</v>
      </c>
      <c r="B144" s="3" t="s">
        <v>373</v>
      </c>
      <c r="C144" s="3" t="s">
        <v>166</v>
      </c>
      <c r="D144" s="3">
        <f t="shared" si="6"/>
        <v>0</v>
      </c>
      <c r="E144" s="3" t="str">
        <f t="shared" si="8"/>
        <v>b</v>
      </c>
      <c r="F144" s="3">
        <f t="shared" si="7"/>
        <v>0</v>
      </c>
      <c r="G144" s="8" t="str">
        <f>MID(Tabela1[[#This Row],[PESEL]],7,3)</f>
        <v>084</v>
      </c>
      <c r="H144" s="3">
        <f>IF(OR(MID(Tabela1[[#This Row],[PESEL]],3,1)="0",MID(Tabela1[[#This Row],[PESEL]],3,1)="1"),19,20)</f>
        <v>20</v>
      </c>
      <c r="I144" s="3" t="str">
        <f>MID(Tabela1[[#This Row],[PESEL]],1,2)</f>
        <v>09</v>
      </c>
      <c r="J144" s="3">
        <f>IF(Tabela1[[#This Row],[1i2 rok]]=20,MID(Tabela1[[#This Row],[PESEL]],3,2)-20,MID(Tabela1[[#This Row],[PESEL]],3,2))</f>
        <v>1</v>
      </c>
      <c r="K144" s="3" t="str">
        <f>CONCATENATE(Tabela1[[#This Row],[miesiąc 1]]," ",Tabela1[[#This Row],[1i2 rok]],Tabela1[[#This Row],[3 i 4 rok]])</f>
        <v>1 2009</v>
      </c>
      <c r="L144" s="12" t="str">
        <f>CONCATENATE(MID(Tabela1[[#This Row],[Imie]],1,1),MID(Tabela1[[#This Row],[Nazwisko]],1,3),MID(Tabela1[[#This Row],[PESEL]],11,1))</f>
        <v>JRoh1</v>
      </c>
    </row>
    <row r="145" spans="1:12" x14ac:dyDescent="0.25">
      <c r="A145" s="2" t="s">
        <v>374</v>
      </c>
      <c r="B145" s="3" t="s">
        <v>375</v>
      </c>
      <c r="C145" s="3" t="s">
        <v>376</v>
      </c>
      <c r="D145" s="3">
        <f t="shared" si="6"/>
        <v>0</v>
      </c>
      <c r="E145" s="3" t="str">
        <f t="shared" si="8"/>
        <v>k</v>
      </c>
      <c r="F145" s="3">
        <f t="shared" si="7"/>
        <v>0</v>
      </c>
      <c r="G145" s="8" t="str">
        <f>MID(Tabela1[[#This Row],[PESEL]],7,3)</f>
        <v>096</v>
      </c>
      <c r="H145" s="3">
        <f>IF(OR(MID(Tabela1[[#This Row],[PESEL]],3,1)="0",MID(Tabela1[[#This Row],[PESEL]],3,1)="1"),19,20)</f>
        <v>20</v>
      </c>
      <c r="I145" s="3" t="str">
        <f>MID(Tabela1[[#This Row],[PESEL]],1,2)</f>
        <v>09</v>
      </c>
      <c r="J145" s="3">
        <f>IF(Tabela1[[#This Row],[1i2 rok]]=20,MID(Tabela1[[#This Row],[PESEL]],3,2)-20,MID(Tabela1[[#This Row],[PESEL]],3,2))</f>
        <v>1</v>
      </c>
      <c r="K145" s="3" t="str">
        <f>CONCATENATE(Tabela1[[#This Row],[miesiąc 1]]," ",Tabela1[[#This Row],[1i2 rok]],Tabela1[[#This Row],[3 i 4 rok]])</f>
        <v>1 2009</v>
      </c>
      <c r="L145" s="12" t="str">
        <f>CONCATENATE(MID(Tabela1[[#This Row],[Imie]],1,1),MID(Tabela1[[#This Row],[Nazwisko]],1,3),MID(Tabela1[[#This Row],[PESEL]],11,1))</f>
        <v>FSmo4</v>
      </c>
    </row>
    <row r="146" spans="1:12" x14ac:dyDescent="0.25">
      <c r="A146" s="2" t="s">
        <v>377</v>
      </c>
      <c r="B146" s="3" t="s">
        <v>378</v>
      </c>
      <c r="C146" s="3" t="s">
        <v>379</v>
      </c>
      <c r="D146" s="3">
        <f t="shared" si="6"/>
        <v>0</v>
      </c>
      <c r="E146" s="3" t="str">
        <f t="shared" si="8"/>
        <v>n</v>
      </c>
      <c r="F146" s="3">
        <f t="shared" si="7"/>
        <v>0</v>
      </c>
      <c r="G146" s="8" t="str">
        <f>MID(Tabela1[[#This Row],[PESEL]],7,3)</f>
        <v>010</v>
      </c>
      <c r="H146" s="3">
        <f>IF(OR(MID(Tabela1[[#This Row],[PESEL]],3,1)="0",MID(Tabela1[[#This Row],[PESEL]],3,1)="1"),19,20)</f>
        <v>20</v>
      </c>
      <c r="I146" s="3" t="str">
        <f>MID(Tabela1[[#This Row],[PESEL]],1,2)</f>
        <v>09</v>
      </c>
      <c r="J146" s="3">
        <f>IF(Tabela1[[#This Row],[1i2 rok]]=20,MID(Tabela1[[#This Row],[PESEL]],3,2)-20,MID(Tabela1[[#This Row],[PESEL]],3,2))</f>
        <v>1</v>
      </c>
      <c r="K146" s="3" t="str">
        <f>CONCATENATE(Tabela1[[#This Row],[miesiąc 1]]," ",Tabela1[[#This Row],[1i2 rok]],Tabela1[[#This Row],[3 i 4 rok]])</f>
        <v>1 2009</v>
      </c>
      <c r="L146" s="12" t="str">
        <f>CONCATENATE(MID(Tabela1[[#This Row],[Imie]],1,1),MID(Tabela1[[#This Row],[Nazwisko]],1,3),MID(Tabela1[[#This Row],[PESEL]],11,1))</f>
        <v>JPal2</v>
      </c>
    </row>
    <row r="147" spans="1:12" x14ac:dyDescent="0.25">
      <c r="A147" s="2" t="s">
        <v>380</v>
      </c>
      <c r="B147" s="3" t="s">
        <v>381</v>
      </c>
      <c r="C147" s="3" t="s">
        <v>382</v>
      </c>
      <c r="D147" s="3">
        <f t="shared" si="6"/>
        <v>1</v>
      </c>
      <c r="E147" s="3" t="str">
        <f t="shared" si="8"/>
        <v>a</v>
      </c>
      <c r="F147" s="3">
        <f t="shared" si="7"/>
        <v>0</v>
      </c>
      <c r="G147" s="8" t="str">
        <f>MID(Tabela1[[#This Row],[PESEL]],7,3)</f>
        <v>004</v>
      </c>
      <c r="H147" s="3">
        <f>IF(OR(MID(Tabela1[[#This Row],[PESEL]],3,1)="0",MID(Tabela1[[#This Row],[PESEL]],3,1)="1"),19,20)</f>
        <v>20</v>
      </c>
      <c r="I147" s="3" t="str">
        <f>MID(Tabela1[[#This Row],[PESEL]],1,2)</f>
        <v>09</v>
      </c>
      <c r="J147" s="3">
        <f>IF(Tabela1[[#This Row],[1i2 rok]]=20,MID(Tabela1[[#This Row],[PESEL]],3,2)-20,MID(Tabela1[[#This Row],[PESEL]],3,2))</f>
        <v>1</v>
      </c>
      <c r="K147" s="3" t="str">
        <f>CONCATENATE(Tabela1[[#This Row],[miesiąc 1]]," ",Tabela1[[#This Row],[1i2 rok]],Tabela1[[#This Row],[3 i 4 rok]])</f>
        <v>1 2009</v>
      </c>
      <c r="L147" s="12" t="str">
        <f>CONCATENATE(MID(Tabela1[[#This Row],[Imie]],1,1),MID(Tabela1[[#This Row],[Nazwisko]],1,3),MID(Tabela1[[#This Row],[PESEL]],11,1))</f>
        <v>KPaw8</v>
      </c>
    </row>
    <row r="148" spans="1:12" x14ac:dyDescent="0.25">
      <c r="A148" s="2" t="s">
        <v>383</v>
      </c>
      <c r="B148" s="3" t="s">
        <v>384</v>
      </c>
      <c r="C148" s="3" t="s">
        <v>67</v>
      </c>
      <c r="D148" s="3">
        <f t="shared" si="6"/>
        <v>1</v>
      </c>
      <c r="E148" s="3" t="str">
        <f t="shared" si="8"/>
        <v>a</v>
      </c>
      <c r="F148" s="3">
        <f t="shared" si="7"/>
        <v>0</v>
      </c>
      <c r="G148" s="8" t="str">
        <f>MID(Tabela1[[#This Row],[PESEL]],7,3)</f>
        <v>001</v>
      </c>
      <c r="H148" s="3">
        <f>IF(OR(MID(Tabela1[[#This Row],[PESEL]],3,1)="0",MID(Tabela1[[#This Row],[PESEL]],3,1)="1"),19,20)</f>
        <v>20</v>
      </c>
      <c r="I148" s="3" t="str">
        <f>MID(Tabela1[[#This Row],[PESEL]],1,2)</f>
        <v>09</v>
      </c>
      <c r="J148" s="3">
        <f>IF(Tabela1[[#This Row],[1i2 rok]]=20,MID(Tabela1[[#This Row],[PESEL]],3,2)-20,MID(Tabela1[[#This Row],[PESEL]],3,2))</f>
        <v>1</v>
      </c>
      <c r="K148" s="3" t="str">
        <f>CONCATENATE(Tabela1[[#This Row],[miesiąc 1]]," ",Tabela1[[#This Row],[1i2 rok]],Tabela1[[#This Row],[3 i 4 rok]])</f>
        <v>1 2009</v>
      </c>
      <c r="L148" s="12" t="str">
        <f>CONCATENATE(MID(Tabela1[[#This Row],[Imie]],1,1),MID(Tabela1[[#This Row],[Nazwisko]],1,3),MID(Tabela1[[#This Row],[PESEL]],11,1))</f>
        <v>LMaj4</v>
      </c>
    </row>
    <row r="149" spans="1:12" x14ac:dyDescent="0.25">
      <c r="A149" s="2" t="s">
        <v>385</v>
      </c>
      <c r="B149" s="3" t="s">
        <v>386</v>
      </c>
      <c r="C149" s="3" t="s">
        <v>214</v>
      </c>
      <c r="D149" s="3">
        <f t="shared" si="6"/>
        <v>1</v>
      </c>
      <c r="E149" s="3" t="str">
        <f t="shared" si="8"/>
        <v>a</v>
      </c>
      <c r="F149" s="3">
        <f t="shared" si="7"/>
        <v>0</v>
      </c>
      <c r="G149" s="8" t="str">
        <f>MID(Tabela1[[#This Row],[PESEL]],7,3)</f>
        <v>091</v>
      </c>
      <c r="H149" s="3">
        <f>IF(OR(MID(Tabela1[[#This Row],[PESEL]],3,1)="0",MID(Tabela1[[#This Row],[PESEL]],3,1)="1"),19,20)</f>
        <v>20</v>
      </c>
      <c r="I149" s="3" t="str">
        <f>MID(Tabela1[[#This Row],[PESEL]],1,2)</f>
        <v>09</v>
      </c>
      <c r="J149" s="3">
        <f>IF(Tabela1[[#This Row],[1i2 rok]]=20,MID(Tabela1[[#This Row],[PESEL]],3,2)-20,MID(Tabela1[[#This Row],[PESEL]],3,2))</f>
        <v>1</v>
      </c>
      <c r="K149" s="3" t="str">
        <f>CONCATENATE(Tabela1[[#This Row],[miesiąc 1]]," ",Tabela1[[#This Row],[1i2 rok]],Tabela1[[#This Row],[3 i 4 rok]])</f>
        <v>1 2009</v>
      </c>
      <c r="L149" s="12" t="str">
        <f>CONCATENATE(MID(Tabela1[[#This Row],[Imie]],1,1),MID(Tabela1[[#This Row],[Nazwisko]],1,3),MID(Tabela1[[#This Row],[PESEL]],11,1))</f>
        <v>MKoc9</v>
      </c>
    </row>
    <row r="150" spans="1:12" x14ac:dyDescent="0.25">
      <c r="A150" s="2" t="s">
        <v>387</v>
      </c>
      <c r="B150" s="3" t="s">
        <v>388</v>
      </c>
      <c r="C150" s="3" t="s">
        <v>241</v>
      </c>
      <c r="D150" s="3">
        <f t="shared" si="6"/>
        <v>1</v>
      </c>
      <c r="E150" s="3" t="str">
        <f t="shared" si="8"/>
        <v>a</v>
      </c>
      <c r="F150" s="3">
        <f t="shared" si="7"/>
        <v>0</v>
      </c>
      <c r="G150" s="8" t="str">
        <f>MID(Tabela1[[#This Row],[PESEL]],7,3)</f>
        <v>109</v>
      </c>
      <c r="H150" s="3">
        <f>IF(OR(MID(Tabela1[[#This Row],[PESEL]],3,1)="0",MID(Tabela1[[#This Row],[PESEL]],3,1)="1"),19,20)</f>
        <v>20</v>
      </c>
      <c r="I150" s="3" t="str">
        <f>MID(Tabela1[[#This Row],[PESEL]],1,2)</f>
        <v>09</v>
      </c>
      <c r="J150" s="3">
        <f>IF(Tabela1[[#This Row],[1i2 rok]]=20,MID(Tabela1[[#This Row],[PESEL]],3,2)-20,MID(Tabela1[[#This Row],[PESEL]],3,2))</f>
        <v>1</v>
      </c>
      <c r="K150" s="3" t="str">
        <f>CONCATENATE(Tabela1[[#This Row],[miesiąc 1]]," ",Tabela1[[#This Row],[1i2 rok]],Tabela1[[#This Row],[3 i 4 rok]])</f>
        <v>1 2009</v>
      </c>
      <c r="L150" s="12" t="str">
        <f>CONCATENATE(MID(Tabela1[[#This Row],[Imie]],1,1),MID(Tabela1[[#This Row],[Nazwisko]],1,3),MID(Tabela1[[#This Row],[PESEL]],11,1))</f>
        <v>NJak2</v>
      </c>
    </row>
    <row r="151" spans="1:12" x14ac:dyDescent="0.25">
      <c r="A151" s="2" t="s">
        <v>389</v>
      </c>
      <c r="B151" s="3" t="s">
        <v>390</v>
      </c>
      <c r="C151" s="3" t="s">
        <v>351</v>
      </c>
      <c r="D151" s="3">
        <f t="shared" si="6"/>
        <v>1</v>
      </c>
      <c r="E151" s="3" t="str">
        <f t="shared" si="8"/>
        <v>a</v>
      </c>
      <c r="F151" s="3">
        <f t="shared" si="7"/>
        <v>0</v>
      </c>
      <c r="G151" s="8" t="str">
        <f>MID(Tabela1[[#This Row],[PESEL]],7,3)</f>
        <v>009</v>
      </c>
      <c r="H151" s="3">
        <f>IF(OR(MID(Tabela1[[#This Row],[PESEL]],3,1)="0",MID(Tabela1[[#This Row],[PESEL]],3,1)="1"),19,20)</f>
        <v>20</v>
      </c>
      <c r="I151" s="3" t="str">
        <f>MID(Tabela1[[#This Row],[PESEL]],1,2)</f>
        <v>09</v>
      </c>
      <c r="J151" s="3">
        <f>IF(Tabela1[[#This Row],[1i2 rok]]=20,MID(Tabela1[[#This Row],[PESEL]],3,2)-20,MID(Tabela1[[#This Row],[PESEL]],3,2))</f>
        <v>1</v>
      </c>
      <c r="K151" s="3" t="str">
        <f>CONCATENATE(Tabela1[[#This Row],[miesiąc 1]]," ",Tabela1[[#This Row],[1i2 rok]],Tabela1[[#This Row],[3 i 4 rok]])</f>
        <v>1 2009</v>
      </c>
      <c r="L151" s="12" t="str">
        <f>CONCATENATE(MID(Tabela1[[#This Row],[Imie]],1,1),MID(Tabela1[[#This Row],[Nazwisko]],1,3),MID(Tabela1[[#This Row],[PESEL]],11,1))</f>
        <v>MKro4</v>
      </c>
    </row>
    <row r="152" spans="1:12" x14ac:dyDescent="0.25">
      <c r="A152" s="2" t="s">
        <v>391</v>
      </c>
      <c r="B152" s="3" t="s">
        <v>392</v>
      </c>
      <c r="C152" s="3" t="s">
        <v>393</v>
      </c>
      <c r="D152" s="3">
        <f t="shared" si="6"/>
        <v>1</v>
      </c>
      <c r="E152" s="3" t="str">
        <f t="shared" si="8"/>
        <v>a</v>
      </c>
      <c r="F152" s="3">
        <f t="shared" si="7"/>
        <v>0</v>
      </c>
      <c r="G152" s="8" t="str">
        <f>MID(Tabela1[[#This Row],[PESEL]],7,3)</f>
        <v>049</v>
      </c>
      <c r="H152" s="3">
        <f>IF(OR(MID(Tabela1[[#This Row],[PESEL]],3,1)="0",MID(Tabela1[[#This Row],[PESEL]],3,1)="1"),19,20)</f>
        <v>20</v>
      </c>
      <c r="I152" s="3" t="str">
        <f>MID(Tabela1[[#This Row],[PESEL]],1,2)</f>
        <v>09</v>
      </c>
      <c r="J152" s="3">
        <f>IF(Tabela1[[#This Row],[1i2 rok]]=20,MID(Tabela1[[#This Row],[PESEL]],3,2)-20,MID(Tabela1[[#This Row],[PESEL]],3,2))</f>
        <v>1</v>
      </c>
      <c r="K152" s="3" t="str">
        <f>CONCATENATE(Tabela1[[#This Row],[miesiąc 1]]," ",Tabela1[[#This Row],[1i2 rok]],Tabela1[[#This Row],[3 i 4 rok]])</f>
        <v>1 2009</v>
      </c>
      <c r="L152" s="12" t="str">
        <f>CONCATENATE(MID(Tabela1[[#This Row],[Imie]],1,1),MID(Tabela1[[#This Row],[Nazwisko]],1,3),MID(Tabela1[[#This Row],[PESEL]],11,1))</f>
        <v>HSro6</v>
      </c>
    </row>
    <row r="153" spans="1:12" x14ac:dyDescent="0.25">
      <c r="A153" s="2" t="s">
        <v>394</v>
      </c>
      <c r="B153" s="3" t="s">
        <v>392</v>
      </c>
      <c r="C153" s="3" t="s">
        <v>395</v>
      </c>
      <c r="D153" s="3">
        <f t="shared" si="6"/>
        <v>1</v>
      </c>
      <c r="E153" s="3" t="str">
        <f t="shared" si="8"/>
        <v>a</v>
      </c>
      <c r="F153" s="3">
        <f t="shared" si="7"/>
        <v>0</v>
      </c>
      <c r="G153" s="8" t="str">
        <f>MID(Tabela1[[#This Row],[PESEL]],7,3)</f>
        <v>049</v>
      </c>
      <c r="H153" s="3">
        <f>IF(OR(MID(Tabela1[[#This Row],[PESEL]],3,1)="0",MID(Tabela1[[#This Row],[PESEL]],3,1)="1"),19,20)</f>
        <v>20</v>
      </c>
      <c r="I153" s="3" t="str">
        <f>MID(Tabela1[[#This Row],[PESEL]],1,2)</f>
        <v>09</v>
      </c>
      <c r="J153" s="3">
        <f>IF(Tabela1[[#This Row],[1i2 rok]]=20,MID(Tabela1[[#This Row],[PESEL]],3,2)-20,MID(Tabela1[[#This Row],[PESEL]],3,2))</f>
        <v>1</v>
      </c>
      <c r="K153" s="3" t="str">
        <f>CONCATENATE(Tabela1[[#This Row],[miesiąc 1]]," ",Tabela1[[#This Row],[1i2 rok]],Tabela1[[#This Row],[3 i 4 rok]])</f>
        <v>1 2009</v>
      </c>
      <c r="L153" s="12" t="str">
        <f>CONCATENATE(MID(Tabela1[[#This Row],[Imie]],1,1),MID(Tabela1[[#This Row],[Nazwisko]],1,3),MID(Tabela1[[#This Row],[PESEL]],11,1))</f>
        <v>ISro4</v>
      </c>
    </row>
    <row r="154" spans="1:12" x14ac:dyDescent="0.25">
      <c r="A154" s="2" t="s">
        <v>396</v>
      </c>
      <c r="B154" s="3" t="s">
        <v>397</v>
      </c>
      <c r="C154" s="3" t="s">
        <v>393</v>
      </c>
      <c r="D154" s="3">
        <f t="shared" si="6"/>
        <v>1</v>
      </c>
      <c r="E154" s="3" t="str">
        <f t="shared" si="8"/>
        <v>a</v>
      </c>
      <c r="F154" s="3">
        <f t="shared" si="7"/>
        <v>0</v>
      </c>
      <c r="G154" s="8" t="str">
        <f>MID(Tabela1[[#This Row],[PESEL]],7,3)</f>
        <v>071</v>
      </c>
      <c r="H154" s="3">
        <f>IF(OR(MID(Tabela1[[#This Row],[PESEL]],3,1)="0",MID(Tabela1[[#This Row],[PESEL]],3,1)="1"),19,20)</f>
        <v>20</v>
      </c>
      <c r="I154" s="3" t="str">
        <f>MID(Tabela1[[#This Row],[PESEL]],1,2)</f>
        <v>09</v>
      </c>
      <c r="J154" s="3">
        <f>IF(Tabela1[[#This Row],[1i2 rok]]=20,MID(Tabela1[[#This Row],[PESEL]],3,2)-20,MID(Tabela1[[#This Row],[PESEL]],3,2))</f>
        <v>1</v>
      </c>
      <c r="K154" s="3" t="str">
        <f>CONCATENATE(Tabela1[[#This Row],[miesiąc 1]]," ",Tabela1[[#This Row],[1i2 rok]],Tabela1[[#This Row],[3 i 4 rok]])</f>
        <v>1 2009</v>
      </c>
      <c r="L154" s="12" t="str">
        <f>CONCATENATE(MID(Tabela1[[#This Row],[Imie]],1,1),MID(Tabela1[[#This Row],[Nazwisko]],1,3),MID(Tabela1[[#This Row],[PESEL]],11,1))</f>
        <v>HSta1</v>
      </c>
    </row>
    <row r="155" spans="1:12" x14ac:dyDescent="0.25">
      <c r="A155" s="4" t="s">
        <v>398</v>
      </c>
      <c r="B155" s="5" t="s">
        <v>399</v>
      </c>
      <c r="C155" s="5" t="s">
        <v>400</v>
      </c>
      <c r="D155" s="5">
        <f t="shared" si="6"/>
        <v>1</v>
      </c>
      <c r="E155" s="5" t="str">
        <f t="shared" si="8"/>
        <v>e</v>
      </c>
      <c r="F155" s="5">
        <f>IF(AND(D155=1,E155&lt;&gt;"a"),1,0)</f>
        <v>1</v>
      </c>
      <c r="G155" s="8" t="str">
        <f>MID(Tabela1[[#This Row],[PESEL]],7,3)</f>
        <v>040</v>
      </c>
      <c r="H155" s="3">
        <f>IF(OR(MID(Tabela1[[#This Row],[PESEL]],3,1)="0",MID(Tabela1[[#This Row],[PESEL]],3,1)="1"),19,20)</f>
        <v>20</v>
      </c>
      <c r="I155" s="3" t="str">
        <f>MID(Tabela1[[#This Row],[PESEL]],1,2)</f>
        <v>09</v>
      </c>
      <c r="J155" s="3">
        <f>IF(Tabela1[[#This Row],[1i2 rok]]=20,MID(Tabela1[[#This Row],[PESEL]],3,2)-20,MID(Tabela1[[#This Row],[PESEL]],3,2))</f>
        <v>2</v>
      </c>
      <c r="K155" s="3" t="str">
        <f>CONCATENATE(Tabela1[[#This Row],[miesiąc 1]]," ",Tabela1[[#This Row],[1i2 rok]],Tabela1[[#This Row],[3 i 4 rok]])</f>
        <v>2 2009</v>
      </c>
      <c r="L155" s="12" t="str">
        <f>CONCATENATE(MID(Tabela1[[#This Row],[Imie]],1,1),MID(Tabela1[[#This Row],[Nazwisko]],1,3),MID(Tabela1[[#This Row],[PESEL]],11,1))</f>
        <v>BOst7</v>
      </c>
    </row>
    <row r="156" spans="1:12" x14ac:dyDescent="0.25">
      <c r="A156" s="2" t="s">
        <v>401</v>
      </c>
      <c r="B156" s="3" t="s">
        <v>402</v>
      </c>
      <c r="C156" s="3" t="s">
        <v>340</v>
      </c>
      <c r="D156" s="3">
        <f t="shared" si="6"/>
        <v>1</v>
      </c>
      <c r="E156" s="3" t="str">
        <f t="shared" si="8"/>
        <v>a</v>
      </c>
      <c r="F156" s="3">
        <f t="shared" si="7"/>
        <v>0</v>
      </c>
      <c r="G156" s="8" t="str">
        <f>MID(Tabela1[[#This Row],[PESEL]],7,3)</f>
        <v>056</v>
      </c>
      <c r="H156" s="3">
        <f>IF(OR(MID(Tabela1[[#This Row],[PESEL]],3,1)="0",MID(Tabela1[[#This Row],[PESEL]],3,1)="1"),19,20)</f>
        <v>20</v>
      </c>
      <c r="I156" s="3" t="str">
        <f>MID(Tabela1[[#This Row],[PESEL]],1,2)</f>
        <v>09</v>
      </c>
      <c r="J156" s="3">
        <f>IF(Tabela1[[#This Row],[1i2 rok]]=20,MID(Tabela1[[#This Row],[PESEL]],3,2)-20,MID(Tabela1[[#This Row],[PESEL]],3,2))</f>
        <v>2</v>
      </c>
      <c r="K156" s="3" t="str">
        <f>CONCATENATE(Tabela1[[#This Row],[miesiąc 1]]," ",Tabela1[[#This Row],[1i2 rok]],Tabela1[[#This Row],[3 i 4 rok]])</f>
        <v>2 2009</v>
      </c>
      <c r="L156" s="12" t="str">
        <f>CONCATENATE(MID(Tabela1[[#This Row],[Imie]],1,1),MID(Tabela1[[#This Row],[Nazwisko]],1,3),MID(Tabela1[[#This Row],[PESEL]],11,1))</f>
        <v>ASmi7</v>
      </c>
    </row>
    <row r="157" spans="1:12" x14ac:dyDescent="0.25">
      <c r="A157" s="2" t="s">
        <v>403</v>
      </c>
      <c r="B157" s="3" t="s">
        <v>243</v>
      </c>
      <c r="C157" s="3" t="s">
        <v>404</v>
      </c>
      <c r="D157" s="3">
        <f t="shared" si="6"/>
        <v>1</v>
      </c>
      <c r="E157" s="3" t="str">
        <f t="shared" si="8"/>
        <v>a</v>
      </c>
      <c r="F157" s="3">
        <f t="shared" si="7"/>
        <v>0</v>
      </c>
      <c r="G157" s="8" t="str">
        <f>MID(Tabela1[[#This Row],[PESEL]],7,3)</f>
        <v>077</v>
      </c>
      <c r="H157" s="3">
        <f>IF(OR(MID(Tabela1[[#This Row],[PESEL]],3,1)="0",MID(Tabela1[[#This Row],[PESEL]],3,1)="1"),19,20)</f>
        <v>20</v>
      </c>
      <c r="I157" s="3" t="str">
        <f>MID(Tabela1[[#This Row],[PESEL]],1,2)</f>
        <v>09</v>
      </c>
      <c r="J157" s="3">
        <f>IF(Tabela1[[#This Row],[1i2 rok]]=20,MID(Tabela1[[#This Row],[PESEL]],3,2)-20,MID(Tabela1[[#This Row],[PESEL]],3,2))</f>
        <v>2</v>
      </c>
      <c r="K157" s="3" t="str">
        <f>CONCATENATE(Tabela1[[#This Row],[miesiąc 1]]," ",Tabela1[[#This Row],[1i2 rok]],Tabela1[[#This Row],[3 i 4 rok]])</f>
        <v>2 2009</v>
      </c>
      <c r="L157" s="12" t="str">
        <f>CONCATENATE(MID(Tabela1[[#This Row],[Imie]],1,1),MID(Tabela1[[#This Row],[Nazwisko]],1,3),MID(Tabela1[[#This Row],[PESEL]],11,1))</f>
        <v>WCze8</v>
      </c>
    </row>
    <row r="158" spans="1:12" x14ac:dyDescent="0.25">
      <c r="A158" s="2" t="s">
        <v>405</v>
      </c>
      <c r="B158" s="3" t="s">
        <v>406</v>
      </c>
      <c r="C158" s="3" t="s">
        <v>78</v>
      </c>
      <c r="D158" s="3">
        <f t="shared" si="6"/>
        <v>1</v>
      </c>
      <c r="E158" s="3" t="str">
        <f t="shared" si="8"/>
        <v>a</v>
      </c>
      <c r="F158" s="3">
        <f t="shared" si="7"/>
        <v>0</v>
      </c>
      <c r="G158" s="8" t="str">
        <f>MID(Tabela1[[#This Row],[PESEL]],7,3)</f>
        <v>046</v>
      </c>
      <c r="H158" s="3">
        <f>IF(OR(MID(Tabela1[[#This Row],[PESEL]],3,1)="0",MID(Tabela1[[#This Row],[PESEL]],3,1)="1"),19,20)</f>
        <v>20</v>
      </c>
      <c r="I158" s="3" t="str">
        <f>MID(Tabela1[[#This Row],[PESEL]],1,2)</f>
        <v>09</v>
      </c>
      <c r="J158" s="3">
        <f>IF(Tabela1[[#This Row],[1i2 rok]]=20,MID(Tabela1[[#This Row],[PESEL]],3,2)-20,MID(Tabela1[[#This Row],[PESEL]],3,2))</f>
        <v>2</v>
      </c>
      <c r="K158" s="3" t="str">
        <f>CONCATENATE(Tabela1[[#This Row],[miesiąc 1]]," ",Tabela1[[#This Row],[1i2 rok]],Tabela1[[#This Row],[3 i 4 rok]])</f>
        <v>2 2009</v>
      </c>
      <c r="L158" s="12" t="str">
        <f>CONCATENATE(MID(Tabela1[[#This Row],[Imie]],1,1),MID(Tabela1[[#This Row],[Nazwisko]],1,3),MID(Tabela1[[#This Row],[PESEL]],11,1))</f>
        <v>MKmi7</v>
      </c>
    </row>
    <row r="159" spans="1:12" x14ac:dyDescent="0.25">
      <c r="A159" s="2" t="s">
        <v>407</v>
      </c>
      <c r="B159" s="3" t="s">
        <v>408</v>
      </c>
      <c r="C159" s="3" t="s">
        <v>409</v>
      </c>
      <c r="D159" s="3">
        <f t="shared" si="6"/>
        <v>1</v>
      </c>
      <c r="E159" s="3" t="str">
        <f t="shared" si="8"/>
        <v>a</v>
      </c>
      <c r="F159" s="3">
        <f t="shared" si="7"/>
        <v>0</v>
      </c>
      <c r="G159" s="8" t="str">
        <f>MID(Tabela1[[#This Row],[PESEL]],7,3)</f>
        <v>046</v>
      </c>
      <c r="H159" s="3">
        <f>IF(OR(MID(Tabela1[[#This Row],[PESEL]],3,1)="0",MID(Tabela1[[#This Row],[PESEL]],3,1)="1"),19,20)</f>
        <v>20</v>
      </c>
      <c r="I159" s="3" t="str">
        <f>MID(Tabela1[[#This Row],[PESEL]],1,2)</f>
        <v>09</v>
      </c>
      <c r="J159" s="3">
        <f>IF(Tabela1[[#This Row],[1i2 rok]]=20,MID(Tabela1[[#This Row],[PESEL]],3,2)-20,MID(Tabela1[[#This Row],[PESEL]],3,2))</f>
        <v>2</v>
      </c>
      <c r="K159" s="3" t="str">
        <f>CONCATENATE(Tabela1[[#This Row],[miesiąc 1]]," ",Tabela1[[#This Row],[1i2 rok]],Tabela1[[#This Row],[3 i 4 rok]])</f>
        <v>2 2009</v>
      </c>
      <c r="L159" s="12" t="str">
        <f>CONCATENATE(MID(Tabela1[[#This Row],[Imie]],1,1),MID(Tabela1[[#This Row],[Nazwisko]],1,3),MID(Tabela1[[#This Row],[PESEL]],11,1))</f>
        <v>PGac5</v>
      </c>
    </row>
    <row r="160" spans="1:12" x14ac:dyDescent="0.25">
      <c r="A160" s="2" t="s">
        <v>410</v>
      </c>
      <c r="B160" s="3" t="s">
        <v>353</v>
      </c>
      <c r="C160" s="3" t="s">
        <v>371</v>
      </c>
      <c r="D160" s="3">
        <f t="shared" si="6"/>
        <v>1</v>
      </c>
      <c r="E160" s="3" t="str">
        <f t="shared" si="8"/>
        <v>a</v>
      </c>
      <c r="F160" s="3">
        <f t="shared" si="7"/>
        <v>0</v>
      </c>
      <c r="G160" s="8" t="str">
        <f>MID(Tabela1[[#This Row],[PESEL]],7,3)</f>
        <v>040</v>
      </c>
      <c r="H160" s="3">
        <f>IF(OR(MID(Tabela1[[#This Row],[PESEL]],3,1)="0",MID(Tabela1[[#This Row],[PESEL]],3,1)="1"),19,20)</f>
        <v>20</v>
      </c>
      <c r="I160" s="3" t="str">
        <f>MID(Tabela1[[#This Row],[PESEL]],1,2)</f>
        <v>09</v>
      </c>
      <c r="J160" s="3">
        <f>IF(Tabela1[[#This Row],[1i2 rok]]=20,MID(Tabela1[[#This Row],[PESEL]],3,2)-20,MID(Tabela1[[#This Row],[PESEL]],3,2))</f>
        <v>2</v>
      </c>
      <c r="K160" s="3" t="str">
        <f>CONCATENATE(Tabela1[[#This Row],[miesiąc 1]]," ",Tabela1[[#This Row],[1i2 rok]],Tabela1[[#This Row],[3 i 4 rok]])</f>
        <v>2 2009</v>
      </c>
      <c r="L160" s="12" t="str">
        <f>CONCATENATE(MID(Tabela1[[#This Row],[Imie]],1,1),MID(Tabela1[[#This Row],[Nazwisko]],1,3),MID(Tabela1[[#This Row],[PESEL]],11,1))</f>
        <v>ELew4</v>
      </c>
    </row>
    <row r="161" spans="1:12" x14ac:dyDescent="0.25">
      <c r="A161" s="2" t="s">
        <v>411</v>
      </c>
      <c r="B161" s="3" t="s">
        <v>412</v>
      </c>
      <c r="C161" s="3" t="s">
        <v>413</v>
      </c>
      <c r="D161" s="3">
        <f t="shared" si="6"/>
        <v>1</v>
      </c>
      <c r="E161" s="3" t="str">
        <f t="shared" si="8"/>
        <v>a</v>
      </c>
      <c r="F161" s="3">
        <f t="shared" si="7"/>
        <v>0</v>
      </c>
      <c r="G161" s="8" t="str">
        <f>MID(Tabela1[[#This Row],[PESEL]],7,3)</f>
        <v>040</v>
      </c>
      <c r="H161" s="3">
        <f>IF(OR(MID(Tabela1[[#This Row],[PESEL]],3,1)="0",MID(Tabela1[[#This Row],[PESEL]],3,1)="1"),19,20)</f>
        <v>20</v>
      </c>
      <c r="I161" s="3" t="str">
        <f>MID(Tabela1[[#This Row],[PESEL]],1,2)</f>
        <v>09</v>
      </c>
      <c r="J161" s="3">
        <f>IF(Tabela1[[#This Row],[1i2 rok]]=20,MID(Tabela1[[#This Row],[PESEL]],3,2)-20,MID(Tabela1[[#This Row],[PESEL]],3,2))</f>
        <v>2</v>
      </c>
      <c r="K161" s="3" t="str">
        <f>CONCATENATE(Tabela1[[#This Row],[miesiąc 1]]," ",Tabela1[[#This Row],[1i2 rok]],Tabela1[[#This Row],[3 i 4 rok]])</f>
        <v>2 2009</v>
      </c>
      <c r="L161" s="12" t="str">
        <f>CONCATENATE(MID(Tabela1[[#This Row],[Imie]],1,1),MID(Tabela1[[#This Row],[Nazwisko]],1,3),MID(Tabela1[[#This Row],[PESEL]],11,1))</f>
        <v>KPal8</v>
      </c>
    </row>
    <row r="162" spans="1:12" x14ac:dyDescent="0.25">
      <c r="A162" s="2" t="s">
        <v>414</v>
      </c>
      <c r="B162" s="3" t="s">
        <v>415</v>
      </c>
      <c r="C162" s="3" t="s">
        <v>416</v>
      </c>
      <c r="D162" s="3">
        <f t="shared" si="6"/>
        <v>1</v>
      </c>
      <c r="E162" s="3" t="str">
        <f t="shared" si="8"/>
        <v>a</v>
      </c>
      <c r="F162" s="3">
        <f t="shared" si="7"/>
        <v>0</v>
      </c>
      <c r="G162" s="8" t="str">
        <f>MID(Tabela1[[#This Row],[PESEL]],7,3)</f>
        <v>041</v>
      </c>
      <c r="H162" s="3">
        <f>IF(OR(MID(Tabela1[[#This Row],[PESEL]],3,1)="0",MID(Tabela1[[#This Row],[PESEL]],3,1)="1"),19,20)</f>
        <v>20</v>
      </c>
      <c r="I162" s="3" t="str">
        <f>MID(Tabela1[[#This Row],[PESEL]],1,2)</f>
        <v>09</v>
      </c>
      <c r="J162" s="3">
        <f>IF(Tabela1[[#This Row],[1i2 rok]]=20,MID(Tabela1[[#This Row],[PESEL]],3,2)-20,MID(Tabela1[[#This Row],[PESEL]],3,2))</f>
        <v>2</v>
      </c>
      <c r="K162" s="3" t="str">
        <f>CONCATENATE(Tabela1[[#This Row],[miesiąc 1]]," ",Tabela1[[#This Row],[1i2 rok]],Tabela1[[#This Row],[3 i 4 rok]])</f>
        <v>2 2009</v>
      </c>
      <c r="L162" s="12" t="str">
        <f>CONCATENATE(MID(Tabela1[[#This Row],[Imie]],1,1),MID(Tabela1[[#This Row],[Nazwisko]],1,3),MID(Tabela1[[#This Row],[PESEL]],11,1))</f>
        <v>MLub7</v>
      </c>
    </row>
    <row r="163" spans="1:12" x14ac:dyDescent="0.25">
      <c r="A163" s="2" t="s">
        <v>417</v>
      </c>
      <c r="B163" s="3" t="s">
        <v>418</v>
      </c>
      <c r="C163" s="3" t="s">
        <v>419</v>
      </c>
      <c r="D163" s="3">
        <f t="shared" si="6"/>
        <v>1</v>
      </c>
      <c r="E163" s="3" t="str">
        <f t="shared" si="8"/>
        <v>a</v>
      </c>
      <c r="F163" s="3">
        <f t="shared" si="7"/>
        <v>0</v>
      </c>
      <c r="G163" s="8" t="str">
        <f>MID(Tabela1[[#This Row],[PESEL]],7,3)</f>
        <v>030</v>
      </c>
      <c r="H163" s="3">
        <f>IF(OR(MID(Tabela1[[#This Row],[PESEL]],3,1)="0",MID(Tabela1[[#This Row],[PESEL]],3,1)="1"),19,20)</f>
        <v>20</v>
      </c>
      <c r="I163" s="3" t="str">
        <f>MID(Tabela1[[#This Row],[PESEL]],1,2)</f>
        <v>09</v>
      </c>
      <c r="J163" s="3">
        <f>IF(Tabela1[[#This Row],[1i2 rok]]=20,MID(Tabela1[[#This Row],[PESEL]],3,2)-20,MID(Tabela1[[#This Row],[PESEL]],3,2))</f>
        <v>2</v>
      </c>
      <c r="K163" s="3" t="str">
        <f>CONCATENATE(Tabela1[[#This Row],[miesiąc 1]]," ",Tabela1[[#This Row],[1i2 rok]],Tabela1[[#This Row],[3 i 4 rok]])</f>
        <v>2 2009</v>
      </c>
      <c r="L163" s="12" t="str">
        <f>CONCATENATE(MID(Tabela1[[#This Row],[Imie]],1,1),MID(Tabela1[[#This Row],[Nazwisko]],1,3),MID(Tabela1[[#This Row],[PESEL]],11,1))</f>
        <v>LMro2</v>
      </c>
    </row>
    <row r="164" spans="1:12" x14ac:dyDescent="0.25">
      <c r="A164" s="2" t="s">
        <v>420</v>
      </c>
      <c r="B164" s="3" t="s">
        <v>421</v>
      </c>
      <c r="C164" s="3" t="s">
        <v>295</v>
      </c>
      <c r="D164" s="3">
        <f t="shared" si="6"/>
        <v>1</v>
      </c>
      <c r="E164" s="3" t="str">
        <f t="shared" si="8"/>
        <v>a</v>
      </c>
      <c r="F164" s="3">
        <f t="shared" si="7"/>
        <v>0</v>
      </c>
      <c r="G164" s="8" t="str">
        <f>MID(Tabela1[[#This Row],[PESEL]],7,3)</f>
        <v>005</v>
      </c>
      <c r="H164" s="3">
        <f>IF(OR(MID(Tabela1[[#This Row],[PESEL]],3,1)="0",MID(Tabela1[[#This Row],[PESEL]],3,1)="1"),19,20)</f>
        <v>20</v>
      </c>
      <c r="I164" s="3" t="str">
        <f>MID(Tabela1[[#This Row],[PESEL]],1,2)</f>
        <v>09</v>
      </c>
      <c r="J164" s="3">
        <f>IF(Tabela1[[#This Row],[1i2 rok]]=20,MID(Tabela1[[#This Row],[PESEL]],3,2)-20,MID(Tabela1[[#This Row],[PESEL]],3,2))</f>
        <v>2</v>
      </c>
      <c r="K164" s="3" t="str">
        <f>CONCATENATE(Tabela1[[#This Row],[miesiąc 1]]," ",Tabela1[[#This Row],[1i2 rok]],Tabela1[[#This Row],[3 i 4 rok]])</f>
        <v>2 2009</v>
      </c>
      <c r="L164" s="12" t="str">
        <f>CONCATENATE(MID(Tabela1[[#This Row],[Imie]],1,1),MID(Tabela1[[#This Row],[Nazwisko]],1,3),MID(Tabela1[[#This Row],[PESEL]],11,1))</f>
        <v>WDra7</v>
      </c>
    </row>
    <row r="165" spans="1:12" x14ac:dyDescent="0.25">
      <c r="A165" s="2" t="s">
        <v>422</v>
      </c>
      <c r="B165" s="3" t="s">
        <v>423</v>
      </c>
      <c r="C165" s="3" t="s">
        <v>295</v>
      </c>
      <c r="D165" s="3">
        <f t="shared" si="6"/>
        <v>1</v>
      </c>
      <c r="E165" s="3" t="str">
        <f t="shared" si="8"/>
        <v>a</v>
      </c>
      <c r="F165" s="3">
        <f t="shared" si="7"/>
        <v>0</v>
      </c>
      <c r="G165" s="8" t="str">
        <f>MID(Tabela1[[#This Row],[PESEL]],7,3)</f>
        <v>022</v>
      </c>
      <c r="H165" s="3">
        <f>IF(OR(MID(Tabela1[[#This Row],[PESEL]],3,1)="0",MID(Tabela1[[#This Row],[PESEL]],3,1)="1"),19,20)</f>
        <v>20</v>
      </c>
      <c r="I165" s="3" t="str">
        <f>MID(Tabela1[[#This Row],[PESEL]],1,2)</f>
        <v>09</v>
      </c>
      <c r="J165" s="3">
        <f>IF(Tabela1[[#This Row],[1i2 rok]]=20,MID(Tabela1[[#This Row],[PESEL]],3,2)-20,MID(Tabela1[[#This Row],[PESEL]],3,2))</f>
        <v>2</v>
      </c>
      <c r="K165" s="3" t="str">
        <f>CONCATENATE(Tabela1[[#This Row],[miesiąc 1]]," ",Tabela1[[#This Row],[1i2 rok]],Tabela1[[#This Row],[3 i 4 rok]])</f>
        <v>2 2009</v>
      </c>
      <c r="L165" s="12" t="str">
        <f>CONCATENATE(MID(Tabela1[[#This Row],[Imie]],1,1),MID(Tabela1[[#This Row],[Nazwisko]],1,3),MID(Tabela1[[#This Row],[PESEL]],11,1))</f>
        <v>WDaw4</v>
      </c>
    </row>
    <row r="166" spans="1:12" x14ac:dyDescent="0.25">
      <c r="A166" s="2" t="s">
        <v>424</v>
      </c>
      <c r="B166" s="3" t="s">
        <v>425</v>
      </c>
      <c r="C166" s="3" t="s">
        <v>371</v>
      </c>
      <c r="D166" s="3">
        <f t="shared" si="6"/>
        <v>1</v>
      </c>
      <c r="E166" s="3" t="str">
        <f t="shared" si="8"/>
        <v>a</v>
      </c>
      <c r="F166" s="3">
        <f t="shared" si="7"/>
        <v>0</v>
      </c>
      <c r="G166" s="8" t="str">
        <f>MID(Tabela1[[#This Row],[PESEL]],7,3)</f>
        <v>054</v>
      </c>
      <c r="H166" s="3">
        <f>IF(OR(MID(Tabela1[[#This Row],[PESEL]],3,1)="0",MID(Tabela1[[#This Row],[PESEL]],3,1)="1"),19,20)</f>
        <v>20</v>
      </c>
      <c r="I166" s="3" t="str">
        <f>MID(Tabela1[[#This Row],[PESEL]],1,2)</f>
        <v>09</v>
      </c>
      <c r="J166" s="3">
        <f>IF(Tabela1[[#This Row],[1i2 rok]]=20,MID(Tabela1[[#This Row],[PESEL]],3,2)-20,MID(Tabela1[[#This Row],[PESEL]],3,2))</f>
        <v>2</v>
      </c>
      <c r="K166" s="3" t="str">
        <f>CONCATENATE(Tabela1[[#This Row],[miesiąc 1]]," ",Tabela1[[#This Row],[1i2 rok]],Tabela1[[#This Row],[3 i 4 rok]])</f>
        <v>2 2009</v>
      </c>
      <c r="L166" s="12" t="str">
        <f>CONCATENATE(MID(Tabela1[[#This Row],[Imie]],1,1),MID(Tabela1[[#This Row],[Nazwisko]],1,3),MID(Tabela1[[#This Row],[PESEL]],11,1))</f>
        <v>ESza3</v>
      </c>
    </row>
    <row r="167" spans="1:12" x14ac:dyDescent="0.25">
      <c r="A167" s="2" t="s">
        <v>426</v>
      </c>
      <c r="B167" s="3" t="s">
        <v>427</v>
      </c>
      <c r="C167" s="3" t="s">
        <v>428</v>
      </c>
      <c r="D167" s="3">
        <f t="shared" si="6"/>
        <v>1</v>
      </c>
      <c r="E167" s="3" t="str">
        <f t="shared" si="8"/>
        <v>a</v>
      </c>
      <c r="F167" s="3">
        <f t="shared" si="7"/>
        <v>0</v>
      </c>
      <c r="G167" s="8" t="str">
        <f>MID(Tabela1[[#This Row],[PESEL]],7,3)</f>
        <v>054</v>
      </c>
      <c r="H167" s="3">
        <f>IF(OR(MID(Tabela1[[#This Row],[PESEL]],3,1)="0",MID(Tabela1[[#This Row],[PESEL]],3,1)="1"),19,20)</f>
        <v>20</v>
      </c>
      <c r="I167" s="3" t="str">
        <f>MID(Tabela1[[#This Row],[PESEL]],1,2)</f>
        <v>09</v>
      </c>
      <c r="J167" s="3">
        <f>IF(Tabela1[[#This Row],[1i2 rok]]=20,MID(Tabela1[[#This Row],[PESEL]],3,2)-20,MID(Tabela1[[#This Row],[PESEL]],3,2))</f>
        <v>2</v>
      </c>
      <c r="K167" s="3" t="str">
        <f>CONCATENATE(Tabela1[[#This Row],[miesiąc 1]]," ",Tabela1[[#This Row],[1i2 rok]],Tabela1[[#This Row],[3 i 4 rok]])</f>
        <v>2 2009</v>
      </c>
      <c r="L167" s="12" t="str">
        <f>CONCATENATE(MID(Tabela1[[#This Row],[Imie]],1,1),MID(Tabela1[[#This Row],[Nazwisko]],1,3),MID(Tabela1[[#This Row],[PESEL]],11,1))</f>
        <v>ZBur1</v>
      </c>
    </row>
    <row r="168" spans="1:12" x14ac:dyDescent="0.25">
      <c r="A168" s="2" t="s">
        <v>429</v>
      </c>
      <c r="B168" s="3" t="s">
        <v>430</v>
      </c>
      <c r="C168" s="3" t="s">
        <v>419</v>
      </c>
      <c r="D168" s="3">
        <f t="shared" si="6"/>
        <v>1</v>
      </c>
      <c r="E168" s="3" t="str">
        <f t="shared" si="8"/>
        <v>a</v>
      </c>
      <c r="F168" s="3">
        <f t="shared" si="7"/>
        <v>0</v>
      </c>
      <c r="G168" s="8" t="str">
        <f>MID(Tabela1[[#This Row],[PESEL]],7,3)</f>
        <v>055</v>
      </c>
      <c r="H168" s="3">
        <f>IF(OR(MID(Tabela1[[#This Row],[PESEL]],3,1)="0",MID(Tabela1[[#This Row],[PESEL]],3,1)="1"),19,20)</f>
        <v>20</v>
      </c>
      <c r="I168" s="3" t="str">
        <f>MID(Tabela1[[#This Row],[PESEL]],1,2)</f>
        <v>09</v>
      </c>
      <c r="J168" s="3">
        <f>IF(Tabela1[[#This Row],[1i2 rok]]=20,MID(Tabela1[[#This Row],[PESEL]],3,2)-20,MID(Tabela1[[#This Row],[PESEL]],3,2))</f>
        <v>2</v>
      </c>
      <c r="K168" s="3" t="str">
        <f>CONCATENATE(Tabela1[[#This Row],[miesiąc 1]]," ",Tabela1[[#This Row],[1i2 rok]],Tabela1[[#This Row],[3 i 4 rok]])</f>
        <v>2 2009</v>
      </c>
      <c r="L168" s="12" t="str">
        <f>CONCATENATE(MID(Tabela1[[#This Row],[Imie]],1,1),MID(Tabela1[[#This Row],[Nazwisko]],1,3),MID(Tabela1[[#This Row],[PESEL]],11,1))</f>
        <v>LMic4</v>
      </c>
    </row>
    <row r="169" spans="1:12" x14ac:dyDescent="0.25">
      <c r="A169" s="2" t="s">
        <v>431</v>
      </c>
      <c r="B169" s="3" t="s">
        <v>432</v>
      </c>
      <c r="C169" s="3" t="s">
        <v>419</v>
      </c>
      <c r="D169" s="3">
        <f t="shared" si="6"/>
        <v>1</v>
      </c>
      <c r="E169" s="3" t="str">
        <f t="shared" si="8"/>
        <v>a</v>
      </c>
      <c r="F169" s="3">
        <f t="shared" si="7"/>
        <v>0</v>
      </c>
      <c r="G169" s="8" t="str">
        <f>MID(Tabela1[[#This Row],[PESEL]],7,3)</f>
        <v>055</v>
      </c>
      <c r="H169" s="3">
        <f>IF(OR(MID(Tabela1[[#This Row],[PESEL]],3,1)="0",MID(Tabela1[[#This Row],[PESEL]],3,1)="1"),19,20)</f>
        <v>20</v>
      </c>
      <c r="I169" s="3" t="str">
        <f>MID(Tabela1[[#This Row],[PESEL]],1,2)</f>
        <v>09</v>
      </c>
      <c r="J169" s="3">
        <f>IF(Tabela1[[#This Row],[1i2 rok]]=20,MID(Tabela1[[#This Row],[PESEL]],3,2)-20,MID(Tabela1[[#This Row],[PESEL]],3,2))</f>
        <v>2</v>
      </c>
      <c r="K169" s="3" t="str">
        <f>CONCATENATE(Tabela1[[#This Row],[miesiąc 1]]," ",Tabela1[[#This Row],[1i2 rok]],Tabela1[[#This Row],[3 i 4 rok]])</f>
        <v>2 2009</v>
      </c>
      <c r="L169" s="12" t="str">
        <f>CONCATENATE(MID(Tabela1[[#This Row],[Imie]],1,1),MID(Tabela1[[#This Row],[Nazwisko]],1,3),MID(Tabela1[[#This Row],[PESEL]],11,1))</f>
        <v>LMez8</v>
      </c>
    </row>
    <row r="170" spans="1:12" x14ac:dyDescent="0.25">
      <c r="A170" s="2" t="s">
        <v>433</v>
      </c>
      <c r="B170" s="3" t="s">
        <v>434</v>
      </c>
      <c r="C170" s="3" t="s">
        <v>147</v>
      </c>
      <c r="D170" s="3">
        <f t="shared" si="6"/>
        <v>1</v>
      </c>
      <c r="E170" s="3" t="str">
        <f t="shared" si="8"/>
        <v>a</v>
      </c>
      <c r="F170" s="3">
        <f t="shared" si="7"/>
        <v>0</v>
      </c>
      <c r="G170" s="8" t="str">
        <f>MID(Tabela1[[#This Row],[PESEL]],7,3)</f>
        <v>016</v>
      </c>
      <c r="H170" s="3">
        <f>IF(OR(MID(Tabela1[[#This Row],[PESEL]],3,1)="0",MID(Tabela1[[#This Row],[PESEL]],3,1)="1"),19,20)</f>
        <v>20</v>
      </c>
      <c r="I170" s="3" t="str">
        <f>MID(Tabela1[[#This Row],[PESEL]],1,2)</f>
        <v>09</v>
      </c>
      <c r="J170" s="3">
        <f>IF(Tabela1[[#This Row],[1i2 rok]]=20,MID(Tabela1[[#This Row],[PESEL]],3,2)-20,MID(Tabela1[[#This Row],[PESEL]],3,2))</f>
        <v>2</v>
      </c>
      <c r="K170" s="3" t="str">
        <f>CONCATENATE(Tabela1[[#This Row],[miesiąc 1]]," ",Tabela1[[#This Row],[1i2 rok]],Tabela1[[#This Row],[3 i 4 rok]])</f>
        <v>2 2009</v>
      </c>
      <c r="L170" s="12" t="str">
        <f>CONCATENATE(MID(Tabela1[[#This Row],[Imie]],1,1),MID(Tabela1[[#This Row],[Nazwisko]],1,3),MID(Tabela1[[#This Row],[PESEL]],11,1))</f>
        <v>MKam2</v>
      </c>
    </row>
    <row r="171" spans="1:12" x14ac:dyDescent="0.25">
      <c r="A171" s="2" t="s">
        <v>435</v>
      </c>
      <c r="B171" s="3" t="s">
        <v>436</v>
      </c>
      <c r="C171" s="3" t="s">
        <v>437</v>
      </c>
      <c r="D171" s="3">
        <f t="shared" si="6"/>
        <v>1</v>
      </c>
      <c r="E171" s="3" t="str">
        <f t="shared" si="8"/>
        <v>a</v>
      </c>
      <c r="F171" s="3">
        <f t="shared" si="7"/>
        <v>0</v>
      </c>
      <c r="G171" s="8" t="str">
        <f>MID(Tabela1[[#This Row],[PESEL]],7,3)</f>
        <v>029</v>
      </c>
      <c r="H171" s="3">
        <f>IF(OR(MID(Tabela1[[#This Row],[PESEL]],3,1)="0",MID(Tabela1[[#This Row],[PESEL]],3,1)="1"),19,20)</f>
        <v>20</v>
      </c>
      <c r="I171" s="3" t="str">
        <f>MID(Tabela1[[#This Row],[PESEL]],1,2)</f>
        <v>09</v>
      </c>
      <c r="J171" s="3">
        <f>IF(Tabela1[[#This Row],[1i2 rok]]=20,MID(Tabela1[[#This Row],[PESEL]],3,2)-20,MID(Tabela1[[#This Row],[PESEL]],3,2))</f>
        <v>2</v>
      </c>
      <c r="K171" s="3" t="str">
        <f>CONCATENATE(Tabela1[[#This Row],[miesiąc 1]]," ",Tabela1[[#This Row],[1i2 rok]],Tabela1[[#This Row],[3 i 4 rok]])</f>
        <v>2 2009</v>
      </c>
      <c r="L171" s="12" t="str">
        <f>CONCATENATE(MID(Tabela1[[#This Row],[Imie]],1,1),MID(Tabela1[[#This Row],[Nazwisko]],1,3),MID(Tabela1[[#This Row],[PESEL]],11,1))</f>
        <v>VEde0</v>
      </c>
    </row>
    <row r="172" spans="1:12" x14ac:dyDescent="0.25">
      <c r="A172" s="2" t="s">
        <v>438</v>
      </c>
      <c r="B172" s="3" t="s">
        <v>439</v>
      </c>
      <c r="C172" s="3" t="s">
        <v>409</v>
      </c>
      <c r="D172" s="3">
        <f t="shared" si="6"/>
        <v>1</v>
      </c>
      <c r="E172" s="3" t="str">
        <f t="shared" si="8"/>
        <v>a</v>
      </c>
      <c r="F172" s="3">
        <f t="shared" si="7"/>
        <v>0</v>
      </c>
      <c r="G172" s="8" t="str">
        <f>MID(Tabela1[[#This Row],[PESEL]],7,3)</f>
        <v>046</v>
      </c>
      <c r="H172" s="3">
        <f>IF(OR(MID(Tabela1[[#This Row],[PESEL]],3,1)="0",MID(Tabela1[[#This Row],[PESEL]],3,1)="1"),19,20)</f>
        <v>20</v>
      </c>
      <c r="I172" s="3" t="str">
        <f>MID(Tabela1[[#This Row],[PESEL]],1,2)</f>
        <v>09</v>
      </c>
      <c r="J172" s="3">
        <f>IF(Tabela1[[#This Row],[1i2 rok]]=20,MID(Tabela1[[#This Row],[PESEL]],3,2)-20,MID(Tabela1[[#This Row],[PESEL]],3,2))</f>
        <v>2</v>
      </c>
      <c r="K172" s="3" t="str">
        <f>CONCATENATE(Tabela1[[#This Row],[miesiąc 1]]," ",Tabela1[[#This Row],[1i2 rok]],Tabela1[[#This Row],[3 i 4 rok]])</f>
        <v>2 2009</v>
      </c>
      <c r="L172" s="12" t="str">
        <f>CONCATENATE(MID(Tabela1[[#This Row],[Imie]],1,1),MID(Tabela1[[#This Row],[Nazwisko]],1,3),MID(Tabela1[[#This Row],[PESEL]],11,1))</f>
        <v>PGad3</v>
      </c>
    </row>
    <row r="173" spans="1:12" x14ac:dyDescent="0.25">
      <c r="A173" s="2" t="s">
        <v>440</v>
      </c>
      <c r="B173" s="3" t="s">
        <v>441</v>
      </c>
      <c r="C173" s="3" t="s">
        <v>86</v>
      </c>
      <c r="D173" s="3">
        <f t="shared" si="6"/>
        <v>1</v>
      </c>
      <c r="E173" s="3" t="str">
        <f t="shared" si="8"/>
        <v>a</v>
      </c>
      <c r="F173" s="3">
        <f t="shared" si="7"/>
        <v>0</v>
      </c>
      <c r="G173" s="8" t="str">
        <f>MID(Tabela1[[#This Row],[PESEL]],7,3)</f>
        <v>099</v>
      </c>
      <c r="H173" s="3">
        <f>IF(OR(MID(Tabela1[[#This Row],[PESEL]],3,1)="0",MID(Tabela1[[#This Row],[PESEL]],3,1)="1"),19,20)</f>
        <v>20</v>
      </c>
      <c r="I173" s="3" t="str">
        <f>MID(Tabela1[[#This Row],[PESEL]],1,2)</f>
        <v>09</v>
      </c>
      <c r="J173" s="3">
        <f>IF(Tabela1[[#This Row],[1i2 rok]]=20,MID(Tabela1[[#This Row],[PESEL]],3,2)-20,MID(Tabela1[[#This Row],[PESEL]],3,2))</f>
        <v>2</v>
      </c>
      <c r="K173" s="3" t="str">
        <f>CONCATENATE(Tabela1[[#This Row],[miesiąc 1]]," ",Tabela1[[#This Row],[1i2 rok]],Tabela1[[#This Row],[3 i 4 rok]])</f>
        <v>2 2009</v>
      </c>
      <c r="L173" s="12" t="str">
        <f>CONCATENATE(MID(Tabela1[[#This Row],[Imie]],1,1),MID(Tabela1[[#This Row],[Nazwisko]],1,3),MID(Tabela1[[#This Row],[PESEL]],11,1))</f>
        <v>ZKrz3</v>
      </c>
    </row>
    <row r="174" spans="1:12" x14ac:dyDescent="0.25">
      <c r="A174" s="2" t="s">
        <v>442</v>
      </c>
      <c r="B174" s="3" t="s">
        <v>443</v>
      </c>
      <c r="C174" s="3" t="s">
        <v>419</v>
      </c>
      <c r="D174" s="3">
        <f t="shared" si="6"/>
        <v>1</v>
      </c>
      <c r="E174" s="3" t="str">
        <f t="shared" si="8"/>
        <v>a</v>
      </c>
      <c r="F174" s="3">
        <f t="shared" si="7"/>
        <v>0</v>
      </c>
      <c r="G174" s="8" t="str">
        <f>MID(Tabela1[[#This Row],[PESEL]],7,3)</f>
        <v>028</v>
      </c>
      <c r="H174" s="3">
        <f>IF(OR(MID(Tabela1[[#This Row],[PESEL]],3,1)="0",MID(Tabela1[[#This Row],[PESEL]],3,1)="1"),19,20)</f>
        <v>20</v>
      </c>
      <c r="I174" s="3" t="str">
        <f>MID(Tabela1[[#This Row],[PESEL]],1,2)</f>
        <v>09</v>
      </c>
      <c r="J174" s="3">
        <f>IF(Tabela1[[#This Row],[1i2 rok]]=20,MID(Tabela1[[#This Row],[PESEL]],3,2)-20,MID(Tabela1[[#This Row],[PESEL]],3,2))</f>
        <v>2</v>
      </c>
      <c r="K174" s="3" t="str">
        <f>CONCATENATE(Tabela1[[#This Row],[miesiąc 1]]," ",Tabela1[[#This Row],[1i2 rok]],Tabela1[[#This Row],[3 i 4 rok]])</f>
        <v>2 2009</v>
      </c>
      <c r="L174" s="12" t="str">
        <f>CONCATENATE(MID(Tabela1[[#This Row],[Imie]],1,1),MID(Tabela1[[#This Row],[Nazwisko]],1,3),MID(Tabela1[[#This Row],[PESEL]],11,1))</f>
        <v>LMie8</v>
      </c>
    </row>
    <row r="175" spans="1:12" x14ac:dyDescent="0.25">
      <c r="A175" s="2" t="s">
        <v>444</v>
      </c>
      <c r="B175" s="3" t="s">
        <v>445</v>
      </c>
      <c r="C175" s="3" t="s">
        <v>241</v>
      </c>
      <c r="D175" s="3">
        <f t="shared" si="6"/>
        <v>1</v>
      </c>
      <c r="E175" s="3" t="str">
        <f t="shared" si="8"/>
        <v>a</v>
      </c>
      <c r="F175" s="3">
        <f t="shared" si="7"/>
        <v>0</v>
      </c>
      <c r="G175" s="8" t="str">
        <f>MID(Tabela1[[#This Row],[PESEL]],7,3)</f>
        <v>010</v>
      </c>
      <c r="H175" s="3">
        <f>IF(OR(MID(Tabela1[[#This Row],[PESEL]],3,1)="0",MID(Tabela1[[#This Row],[PESEL]],3,1)="1"),19,20)</f>
        <v>20</v>
      </c>
      <c r="I175" s="3" t="str">
        <f>MID(Tabela1[[#This Row],[PESEL]],1,2)</f>
        <v>09</v>
      </c>
      <c r="J175" s="3">
        <f>IF(Tabela1[[#This Row],[1i2 rok]]=20,MID(Tabela1[[#This Row],[PESEL]],3,2)-20,MID(Tabela1[[#This Row],[PESEL]],3,2))</f>
        <v>2</v>
      </c>
      <c r="K175" s="3" t="str">
        <f>CONCATENATE(Tabela1[[#This Row],[miesiąc 1]]," ",Tabela1[[#This Row],[1i2 rok]],Tabela1[[#This Row],[3 i 4 rok]])</f>
        <v>2 2009</v>
      </c>
      <c r="L175" s="12" t="str">
        <f>CONCATENATE(MID(Tabela1[[#This Row],[Imie]],1,1),MID(Tabela1[[#This Row],[Nazwisko]],1,3),MID(Tabela1[[#This Row],[PESEL]],11,1))</f>
        <v>NJan3</v>
      </c>
    </row>
    <row r="176" spans="1:12" x14ac:dyDescent="0.25">
      <c r="A176" s="2" t="s">
        <v>446</v>
      </c>
      <c r="B176" s="3" t="s">
        <v>447</v>
      </c>
      <c r="C176" s="3" t="s">
        <v>448</v>
      </c>
      <c r="D176" s="3">
        <f t="shared" si="6"/>
        <v>1</v>
      </c>
      <c r="E176" s="3" t="str">
        <f t="shared" si="8"/>
        <v>a</v>
      </c>
      <c r="F176" s="3">
        <f t="shared" si="7"/>
        <v>0</v>
      </c>
      <c r="G176" s="8" t="str">
        <f>MID(Tabela1[[#This Row],[PESEL]],7,3)</f>
        <v>088</v>
      </c>
      <c r="H176" s="3">
        <f>IF(OR(MID(Tabela1[[#This Row],[PESEL]],3,1)="0",MID(Tabela1[[#This Row],[PESEL]],3,1)="1"),19,20)</f>
        <v>20</v>
      </c>
      <c r="I176" s="3" t="str">
        <f>MID(Tabela1[[#This Row],[PESEL]],1,2)</f>
        <v>09</v>
      </c>
      <c r="J176" s="3">
        <f>IF(Tabela1[[#This Row],[1i2 rok]]=20,MID(Tabela1[[#This Row],[PESEL]],3,2)-20,MID(Tabela1[[#This Row],[PESEL]],3,2))</f>
        <v>2</v>
      </c>
      <c r="K176" s="3" t="str">
        <f>CONCATENATE(Tabela1[[#This Row],[miesiąc 1]]," ",Tabela1[[#This Row],[1i2 rok]],Tabela1[[#This Row],[3 i 4 rok]])</f>
        <v>2 2009</v>
      </c>
      <c r="L176" s="12" t="str">
        <f>CONCATENATE(MID(Tabela1[[#This Row],[Imie]],1,1),MID(Tabela1[[#This Row],[Nazwisko]],1,3),MID(Tabela1[[#This Row],[PESEL]],11,1))</f>
        <v>HSta8</v>
      </c>
    </row>
    <row r="177" spans="1:12" x14ac:dyDescent="0.25">
      <c r="A177" s="2" t="s">
        <v>449</v>
      </c>
      <c r="B177" s="3" t="s">
        <v>450</v>
      </c>
      <c r="C177" s="3" t="s">
        <v>194</v>
      </c>
      <c r="D177" s="3">
        <f t="shared" si="6"/>
        <v>1</v>
      </c>
      <c r="E177" s="3" t="str">
        <f t="shared" si="8"/>
        <v>a</v>
      </c>
      <c r="F177" s="3">
        <f t="shared" si="7"/>
        <v>0</v>
      </c>
      <c r="G177" s="8" t="str">
        <f>MID(Tabela1[[#This Row],[PESEL]],7,3)</f>
        <v>020</v>
      </c>
      <c r="H177" s="3">
        <f>IF(OR(MID(Tabela1[[#This Row],[PESEL]],3,1)="0",MID(Tabela1[[#This Row],[PESEL]],3,1)="1"),19,20)</f>
        <v>20</v>
      </c>
      <c r="I177" s="3" t="str">
        <f>MID(Tabela1[[#This Row],[PESEL]],1,2)</f>
        <v>09</v>
      </c>
      <c r="J177" s="3">
        <f>IF(Tabela1[[#This Row],[1i2 rok]]=20,MID(Tabela1[[#This Row],[PESEL]],3,2)-20,MID(Tabela1[[#This Row],[PESEL]],3,2))</f>
        <v>2</v>
      </c>
      <c r="K177" s="3" t="str">
        <f>CONCATENATE(Tabela1[[#This Row],[miesiąc 1]]," ",Tabela1[[#This Row],[1i2 rok]],Tabela1[[#This Row],[3 i 4 rok]])</f>
        <v>2 2009</v>
      </c>
      <c r="L177" s="12" t="str">
        <f>CONCATENATE(MID(Tabela1[[#This Row],[Imie]],1,1),MID(Tabela1[[#This Row],[Nazwisko]],1,3),MID(Tabela1[[#This Row],[PESEL]],11,1))</f>
        <v>ABra5</v>
      </c>
    </row>
    <row r="178" spans="1:12" x14ac:dyDescent="0.25">
      <c r="A178" s="2" t="s">
        <v>451</v>
      </c>
      <c r="B178" s="3" t="s">
        <v>452</v>
      </c>
      <c r="C178" s="3" t="s">
        <v>89</v>
      </c>
      <c r="D178" s="3">
        <f t="shared" si="6"/>
        <v>1</v>
      </c>
      <c r="E178" s="3" t="str">
        <f t="shared" si="8"/>
        <v>a</v>
      </c>
      <c r="F178" s="3">
        <f t="shared" si="7"/>
        <v>0</v>
      </c>
      <c r="G178" s="8" t="str">
        <f>MID(Tabela1[[#This Row],[PESEL]],7,3)</f>
        <v>041</v>
      </c>
      <c r="H178" s="3">
        <f>IF(OR(MID(Tabela1[[#This Row],[PESEL]],3,1)="0",MID(Tabela1[[#This Row],[PESEL]],3,1)="1"),19,20)</f>
        <v>20</v>
      </c>
      <c r="I178" s="3" t="str">
        <f>MID(Tabela1[[#This Row],[PESEL]],1,2)</f>
        <v>09</v>
      </c>
      <c r="J178" s="3">
        <f>IF(Tabela1[[#This Row],[1i2 rok]]=20,MID(Tabela1[[#This Row],[PESEL]],3,2)-20,MID(Tabela1[[#This Row],[PESEL]],3,2))</f>
        <v>2</v>
      </c>
      <c r="K178" s="3" t="str">
        <f>CONCATENATE(Tabela1[[#This Row],[miesiąc 1]]," ",Tabela1[[#This Row],[1i2 rok]],Tabela1[[#This Row],[3 i 4 rok]])</f>
        <v>2 2009</v>
      </c>
      <c r="L178" s="12" t="str">
        <f>CONCATENATE(MID(Tabela1[[#This Row],[Imie]],1,1),MID(Tabela1[[#This Row],[Nazwisko]],1,3),MID(Tabela1[[#This Row],[PESEL]],11,1))</f>
        <v>MKus9</v>
      </c>
    </row>
    <row r="179" spans="1:12" x14ac:dyDescent="0.25">
      <c r="A179" s="2" t="s">
        <v>453</v>
      </c>
      <c r="B179" s="3" t="s">
        <v>454</v>
      </c>
      <c r="C179" s="3" t="s">
        <v>36</v>
      </c>
      <c r="D179" s="3">
        <f t="shared" si="6"/>
        <v>0</v>
      </c>
      <c r="E179" s="3" t="str">
        <f t="shared" si="8"/>
        <v>n</v>
      </c>
      <c r="F179" s="3">
        <f t="shared" si="7"/>
        <v>0</v>
      </c>
      <c r="G179" s="8" t="str">
        <f>MID(Tabela1[[#This Row],[PESEL]],7,3)</f>
        <v>017</v>
      </c>
      <c r="H179" s="3">
        <f>IF(OR(MID(Tabela1[[#This Row],[PESEL]],3,1)="0",MID(Tabela1[[#This Row],[PESEL]],3,1)="1"),19,20)</f>
        <v>20</v>
      </c>
      <c r="I179" s="3" t="str">
        <f>MID(Tabela1[[#This Row],[PESEL]],1,2)</f>
        <v>09</v>
      </c>
      <c r="J179" s="3">
        <f>IF(Tabela1[[#This Row],[1i2 rok]]=20,MID(Tabela1[[#This Row],[PESEL]],3,2)-20,MID(Tabela1[[#This Row],[PESEL]],3,2))</f>
        <v>9</v>
      </c>
      <c r="K179" s="3" t="str">
        <f>CONCATENATE(Tabela1[[#This Row],[miesiąc 1]]," ",Tabela1[[#This Row],[1i2 rok]],Tabela1[[#This Row],[3 i 4 rok]])</f>
        <v>9 2009</v>
      </c>
      <c r="L179" s="12" t="str">
        <f>CONCATENATE(MID(Tabela1[[#This Row],[Imie]],1,1),MID(Tabela1[[#This Row],[Nazwisko]],1,3),MID(Tabela1[[#This Row],[PESEL]],11,1))</f>
        <v>MLuc3</v>
      </c>
    </row>
    <row r="180" spans="1:12" x14ac:dyDescent="0.25">
      <c r="A180" s="2" t="s">
        <v>455</v>
      </c>
      <c r="B180" s="3" t="s">
        <v>456</v>
      </c>
      <c r="C180" s="3" t="s">
        <v>457</v>
      </c>
      <c r="D180" s="3">
        <f t="shared" si="6"/>
        <v>0</v>
      </c>
      <c r="E180" s="3" t="str">
        <f t="shared" si="8"/>
        <v>o</v>
      </c>
      <c r="F180" s="3">
        <f t="shared" si="7"/>
        <v>0</v>
      </c>
      <c r="G180" s="8" t="str">
        <f>MID(Tabela1[[#This Row],[PESEL]],7,3)</f>
        <v>082</v>
      </c>
      <c r="H180" s="3">
        <f>IF(OR(MID(Tabela1[[#This Row],[PESEL]],3,1)="0",MID(Tabela1[[#This Row],[PESEL]],3,1)="1"),19,20)</f>
        <v>20</v>
      </c>
      <c r="I180" s="3" t="str">
        <f>MID(Tabela1[[#This Row],[PESEL]],1,2)</f>
        <v>09</v>
      </c>
      <c r="J180" s="3">
        <f>IF(Tabela1[[#This Row],[1i2 rok]]=20,MID(Tabela1[[#This Row],[PESEL]],3,2)-20,MID(Tabela1[[#This Row],[PESEL]],3,2))</f>
        <v>9</v>
      </c>
      <c r="K180" s="3" t="str">
        <f>CONCATENATE(Tabela1[[#This Row],[miesiąc 1]]," ",Tabela1[[#This Row],[1i2 rok]],Tabela1[[#This Row],[3 i 4 rok]])</f>
        <v>9 2009</v>
      </c>
      <c r="L180" s="12" t="str">
        <f>CONCATENATE(MID(Tabela1[[#This Row],[Imie]],1,1),MID(Tabela1[[#This Row],[Nazwisko]],1,3),MID(Tabela1[[#This Row],[PESEL]],11,1))</f>
        <v>NJan3</v>
      </c>
    </row>
    <row r="181" spans="1:12" x14ac:dyDescent="0.25">
      <c r="A181" s="2" t="s">
        <v>458</v>
      </c>
      <c r="B181" s="3" t="s">
        <v>459</v>
      </c>
      <c r="C181" s="3" t="s">
        <v>121</v>
      </c>
      <c r="D181" s="3">
        <f t="shared" si="6"/>
        <v>0</v>
      </c>
      <c r="E181" s="3" t="str">
        <f t="shared" si="8"/>
        <v>n</v>
      </c>
      <c r="F181" s="3">
        <f t="shared" si="7"/>
        <v>0</v>
      </c>
      <c r="G181" s="8" t="str">
        <f>MID(Tabela1[[#This Row],[PESEL]],7,3)</f>
        <v>058</v>
      </c>
      <c r="H181" s="3">
        <f>IF(OR(MID(Tabela1[[#This Row],[PESEL]],3,1)="0",MID(Tabela1[[#This Row],[PESEL]],3,1)="1"),19,20)</f>
        <v>20</v>
      </c>
      <c r="I181" s="3" t="str">
        <f>MID(Tabela1[[#This Row],[PESEL]],1,2)</f>
        <v>09</v>
      </c>
      <c r="J181" s="3">
        <f>IF(Tabela1[[#This Row],[1i2 rok]]=20,MID(Tabela1[[#This Row],[PESEL]],3,2)-20,MID(Tabela1[[#This Row],[PESEL]],3,2))</f>
        <v>9</v>
      </c>
      <c r="K181" s="3" t="str">
        <f>CONCATENATE(Tabela1[[#This Row],[miesiąc 1]]," ",Tabela1[[#This Row],[1i2 rok]],Tabela1[[#This Row],[3 i 4 rok]])</f>
        <v>9 2009</v>
      </c>
      <c r="L181" s="12" t="str">
        <f>CONCATENATE(MID(Tabela1[[#This Row],[Imie]],1,1),MID(Tabela1[[#This Row],[Nazwisko]],1,3),MID(Tabela1[[#This Row],[PESEL]],11,1))</f>
        <v>JPin5</v>
      </c>
    </row>
    <row r="182" spans="1:12" x14ac:dyDescent="0.25">
      <c r="A182" s="2" t="s">
        <v>460</v>
      </c>
      <c r="B182" s="3" t="s">
        <v>461</v>
      </c>
      <c r="C182" s="3" t="s">
        <v>166</v>
      </c>
      <c r="D182" s="3">
        <f t="shared" si="6"/>
        <v>0</v>
      </c>
      <c r="E182" s="3" t="str">
        <f t="shared" si="8"/>
        <v>b</v>
      </c>
      <c r="F182" s="3">
        <f t="shared" si="7"/>
        <v>0</v>
      </c>
      <c r="G182" s="8" t="str">
        <f>MID(Tabela1[[#This Row],[PESEL]],7,3)</f>
        <v>058</v>
      </c>
      <c r="H182" s="3">
        <f>IF(OR(MID(Tabela1[[#This Row],[PESEL]],3,1)="0",MID(Tabela1[[#This Row],[PESEL]],3,1)="1"),19,20)</f>
        <v>20</v>
      </c>
      <c r="I182" s="3" t="str">
        <f>MID(Tabela1[[#This Row],[PESEL]],1,2)</f>
        <v>09</v>
      </c>
      <c r="J182" s="3">
        <f>IF(Tabela1[[#This Row],[1i2 rok]]=20,MID(Tabela1[[#This Row],[PESEL]],3,2)-20,MID(Tabela1[[#This Row],[PESEL]],3,2))</f>
        <v>9</v>
      </c>
      <c r="K182" s="3" t="str">
        <f>CONCATENATE(Tabela1[[#This Row],[miesiąc 1]]," ",Tabela1[[#This Row],[1i2 rok]],Tabela1[[#This Row],[3 i 4 rok]])</f>
        <v>9 2009</v>
      </c>
      <c r="L182" s="12" t="str">
        <f>CONCATENATE(MID(Tabela1[[#This Row],[Imie]],1,1),MID(Tabela1[[#This Row],[Nazwisko]],1,3),MID(Tabela1[[#This Row],[PESEL]],11,1))</f>
        <v>JPro9</v>
      </c>
    </row>
    <row r="183" spans="1:12" x14ac:dyDescent="0.25">
      <c r="A183" s="2" t="s">
        <v>462</v>
      </c>
      <c r="B183" s="3" t="s">
        <v>463</v>
      </c>
      <c r="C183" s="3" t="s">
        <v>464</v>
      </c>
      <c r="D183" s="3">
        <f t="shared" si="6"/>
        <v>0</v>
      </c>
      <c r="E183" s="3" t="str">
        <f t="shared" si="8"/>
        <v>n</v>
      </c>
      <c r="F183" s="3">
        <f t="shared" si="7"/>
        <v>0</v>
      </c>
      <c r="G183" s="8" t="str">
        <f>MID(Tabela1[[#This Row],[PESEL]],7,3)</f>
        <v>131</v>
      </c>
      <c r="H183" s="3">
        <f>IF(OR(MID(Tabela1[[#This Row],[PESEL]],3,1)="0",MID(Tabela1[[#This Row],[PESEL]],3,1)="1"),19,20)</f>
        <v>20</v>
      </c>
      <c r="I183" s="3" t="str">
        <f>MID(Tabela1[[#This Row],[PESEL]],1,2)</f>
        <v>09</v>
      </c>
      <c r="J183" s="3">
        <f>IF(Tabela1[[#This Row],[1i2 rok]]=20,MID(Tabela1[[#This Row],[PESEL]],3,2)-20,MID(Tabela1[[#This Row],[PESEL]],3,2))</f>
        <v>9</v>
      </c>
      <c r="K183" s="3" t="str">
        <f>CONCATENATE(Tabela1[[#This Row],[miesiąc 1]]," ",Tabela1[[#This Row],[1i2 rok]],Tabela1[[#This Row],[3 i 4 rok]])</f>
        <v>9 2009</v>
      </c>
      <c r="L183" s="12" t="str">
        <f>CONCATENATE(MID(Tabela1[[#This Row],[Imie]],1,1),MID(Tabela1[[#This Row],[Nazwisko]],1,3),MID(Tabela1[[#This Row],[PESEL]],11,1))</f>
        <v>AZal4</v>
      </c>
    </row>
    <row r="184" spans="1:12" x14ac:dyDescent="0.25">
      <c r="A184" s="2" t="s">
        <v>465</v>
      </c>
      <c r="B184" s="3" t="s">
        <v>466</v>
      </c>
      <c r="C184" s="3" t="s">
        <v>166</v>
      </c>
      <c r="D184" s="3">
        <f t="shared" si="6"/>
        <v>0</v>
      </c>
      <c r="E184" s="3" t="str">
        <f t="shared" si="8"/>
        <v>b</v>
      </c>
      <c r="F184" s="3">
        <f t="shared" si="7"/>
        <v>0</v>
      </c>
      <c r="G184" s="8" t="str">
        <f>MID(Tabela1[[#This Row],[PESEL]],7,3)</f>
        <v>146</v>
      </c>
      <c r="H184" s="3">
        <f>IF(OR(MID(Tabela1[[#This Row],[PESEL]],3,1)="0",MID(Tabela1[[#This Row],[PESEL]],3,1)="1"),19,20)</f>
        <v>20</v>
      </c>
      <c r="I184" s="3" t="str">
        <f>MID(Tabela1[[#This Row],[PESEL]],1,2)</f>
        <v>09</v>
      </c>
      <c r="J184" s="3">
        <f>IF(Tabela1[[#This Row],[1i2 rok]]=20,MID(Tabela1[[#This Row],[PESEL]],3,2)-20,MID(Tabela1[[#This Row],[PESEL]],3,2))</f>
        <v>9</v>
      </c>
      <c r="K184" s="3" t="str">
        <f>CONCATENATE(Tabela1[[#This Row],[miesiąc 1]]," ",Tabela1[[#This Row],[1i2 rok]],Tabela1[[#This Row],[3 i 4 rok]])</f>
        <v>9 2009</v>
      </c>
      <c r="L184" s="12" t="str">
        <f>CONCATENATE(MID(Tabela1[[#This Row],[Imie]],1,1),MID(Tabela1[[#This Row],[Nazwisko]],1,3),MID(Tabela1[[#This Row],[PESEL]],11,1))</f>
        <v>JPup5</v>
      </c>
    </row>
    <row r="185" spans="1:12" x14ac:dyDescent="0.25">
      <c r="A185" s="2" t="s">
        <v>467</v>
      </c>
      <c r="B185" s="3" t="s">
        <v>468</v>
      </c>
      <c r="C185" s="3" t="s">
        <v>20</v>
      </c>
      <c r="D185" s="3">
        <f t="shared" si="6"/>
        <v>0</v>
      </c>
      <c r="E185" s="3" t="str">
        <f t="shared" si="8"/>
        <v>k</v>
      </c>
      <c r="F185" s="3">
        <f t="shared" si="7"/>
        <v>0</v>
      </c>
      <c r="G185" s="8" t="str">
        <f>MID(Tabela1[[#This Row],[PESEL]],7,3)</f>
        <v>098</v>
      </c>
      <c r="H185" s="3">
        <f>IF(OR(MID(Tabela1[[#This Row],[PESEL]],3,1)="0",MID(Tabela1[[#This Row],[PESEL]],3,1)="1"),19,20)</f>
        <v>20</v>
      </c>
      <c r="I185" s="3" t="str">
        <f>MID(Tabela1[[#This Row],[PESEL]],1,2)</f>
        <v>09</v>
      </c>
      <c r="J185" s="3">
        <f>IF(Tabela1[[#This Row],[1i2 rok]]=20,MID(Tabela1[[#This Row],[PESEL]],3,2)-20,MID(Tabela1[[#This Row],[PESEL]],3,2))</f>
        <v>9</v>
      </c>
      <c r="K185" s="3" t="str">
        <f>CONCATENATE(Tabela1[[#This Row],[miesiąc 1]]," ",Tabela1[[#This Row],[1i2 rok]],Tabela1[[#This Row],[3 i 4 rok]])</f>
        <v>9 2009</v>
      </c>
      <c r="L185" s="12" t="str">
        <f>CONCATENATE(MID(Tabela1[[#This Row],[Imie]],1,1),MID(Tabela1[[#This Row],[Nazwisko]],1,3),MID(Tabela1[[#This Row],[PESEL]],11,1))</f>
        <v>PGor3</v>
      </c>
    </row>
    <row r="186" spans="1:12" x14ac:dyDescent="0.25">
      <c r="A186" s="2" t="s">
        <v>469</v>
      </c>
      <c r="B186" s="3" t="s">
        <v>470</v>
      </c>
      <c r="C186" s="3" t="s">
        <v>166</v>
      </c>
      <c r="D186" s="3">
        <f t="shared" si="6"/>
        <v>0</v>
      </c>
      <c r="E186" s="3" t="str">
        <f t="shared" si="8"/>
        <v>b</v>
      </c>
      <c r="F186" s="3">
        <f t="shared" si="7"/>
        <v>0</v>
      </c>
      <c r="G186" s="8" t="str">
        <f>MID(Tabela1[[#This Row],[PESEL]],7,3)</f>
        <v>048</v>
      </c>
      <c r="H186" s="3">
        <f>IF(OR(MID(Tabela1[[#This Row],[PESEL]],3,1)="0",MID(Tabela1[[#This Row],[PESEL]],3,1)="1"),19,20)</f>
        <v>20</v>
      </c>
      <c r="I186" s="3" t="str">
        <f>MID(Tabela1[[#This Row],[PESEL]],1,2)</f>
        <v>09</v>
      </c>
      <c r="J186" s="3">
        <f>IF(Tabela1[[#This Row],[1i2 rok]]=20,MID(Tabela1[[#This Row],[PESEL]],3,2)-20,MID(Tabela1[[#This Row],[PESEL]],3,2))</f>
        <v>9</v>
      </c>
      <c r="K186" s="3" t="str">
        <f>CONCATENATE(Tabela1[[#This Row],[miesiąc 1]]," ",Tabela1[[#This Row],[1i2 rok]],Tabela1[[#This Row],[3 i 4 rok]])</f>
        <v>9 2009</v>
      </c>
      <c r="L186" s="12" t="str">
        <f>CONCATENATE(MID(Tabela1[[#This Row],[Imie]],1,1),MID(Tabela1[[#This Row],[Nazwisko]],1,3),MID(Tabela1[[#This Row],[PESEL]],11,1))</f>
        <v>JRod9</v>
      </c>
    </row>
    <row r="187" spans="1:12" x14ac:dyDescent="0.25">
      <c r="A187" s="2" t="s">
        <v>471</v>
      </c>
      <c r="B187" s="3" t="s">
        <v>472</v>
      </c>
      <c r="C187" s="3" t="s">
        <v>202</v>
      </c>
      <c r="D187" s="3">
        <f t="shared" si="6"/>
        <v>0</v>
      </c>
      <c r="E187" s="3" t="str">
        <f t="shared" si="8"/>
        <v>z</v>
      </c>
      <c r="F187" s="3">
        <f t="shared" si="7"/>
        <v>0</v>
      </c>
      <c r="G187" s="8" t="str">
        <f>MID(Tabela1[[#This Row],[PESEL]],7,3)</f>
        <v>048</v>
      </c>
      <c r="H187" s="3">
        <f>IF(OR(MID(Tabela1[[#This Row],[PESEL]],3,1)="0",MID(Tabela1[[#This Row],[PESEL]],3,1)="1"),19,20)</f>
        <v>20</v>
      </c>
      <c r="I187" s="3" t="str">
        <f>MID(Tabela1[[#This Row],[PESEL]],1,2)</f>
        <v>09</v>
      </c>
      <c r="J187" s="3">
        <f>IF(Tabela1[[#This Row],[1i2 rok]]=20,MID(Tabela1[[#This Row],[PESEL]],3,2)-20,MID(Tabela1[[#This Row],[PESEL]],3,2))</f>
        <v>9</v>
      </c>
      <c r="K187" s="3" t="str">
        <f>CONCATENATE(Tabela1[[#This Row],[miesiąc 1]]," ",Tabela1[[#This Row],[1i2 rok]],Tabela1[[#This Row],[3 i 4 rok]])</f>
        <v>9 2009</v>
      </c>
      <c r="L187" s="12" t="str">
        <f>CONCATENATE(MID(Tabela1[[#This Row],[Imie]],1,1),MID(Tabela1[[#This Row],[Nazwisko]],1,3),MID(Tabela1[[#This Row],[PESEL]],11,1))</f>
        <v>BUko3</v>
      </c>
    </row>
    <row r="188" spans="1:12" x14ac:dyDescent="0.25">
      <c r="A188" s="2" t="s">
        <v>473</v>
      </c>
      <c r="B188" s="3" t="s">
        <v>474</v>
      </c>
      <c r="C188" s="3" t="s">
        <v>475</v>
      </c>
      <c r="D188" s="3">
        <f t="shared" si="6"/>
        <v>0</v>
      </c>
      <c r="E188" s="3" t="str">
        <f t="shared" si="8"/>
        <v>l</v>
      </c>
      <c r="F188" s="3">
        <f t="shared" si="7"/>
        <v>0</v>
      </c>
      <c r="G188" s="8" t="str">
        <f>MID(Tabela1[[#This Row],[PESEL]],7,3)</f>
        <v>041</v>
      </c>
      <c r="H188" s="3">
        <f>IF(OR(MID(Tabela1[[#This Row],[PESEL]],3,1)="0",MID(Tabela1[[#This Row],[PESEL]],3,1)="1"),19,20)</f>
        <v>20</v>
      </c>
      <c r="I188" s="3" t="str">
        <f>MID(Tabela1[[#This Row],[PESEL]],1,2)</f>
        <v>09</v>
      </c>
      <c r="J188" s="3">
        <f>IF(Tabela1[[#This Row],[1i2 rok]]=20,MID(Tabela1[[#This Row],[PESEL]],3,2)-20,MID(Tabela1[[#This Row],[PESEL]],3,2))</f>
        <v>9</v>
      </c>
      <c r="K188" s="3" t="str">
        <f>CONCATENATE(Tabela1[[#This Row],[miesiąc 1]]," ",Tabela1[[#This Row],[1i2 rok]],Tabela1[[#This Row],[3 i 4 rok]])</f>
        <v>9 2009</v>
      </c>
      <c r="L188" s="12" t="str">
        <f>CONCATENATE(MID(Tabela1[[#This Row],[Imie]],1,1),MID(Tabela1[[#This Row],[Nazwisko]],1,3),MID(Tabela1[[#This Row],[PESEL]],11,1))</f>
        <v>NJan1</v>
      </c>
    </row>
    <row r="189" spans="1:12" x14ac:dyDescent="0.25">
      <c r="A189" s="2" t="s">
        <v>476</v>
      </c>
      <c r="B189" s="3" t="s">
        <v>477</v>
      </c>
      <c r="C189" s="3" t="s">
        <v>379</v>
      </c>
      <c r="D189" s="3">
        <f t="shared" si="6"/>
        <v>0</v>
      </c>
      <c r="E189" s="3" t="str">
        <f t="shared" si="8"/>
        <v>n</v>
      </c>
      <c r="F189" s="3">
        <f t="shared" si="7"/>
        <v>0</v>
      </c>
      <c r="G189" s="8" t="str">
        <f>MID(Tabela1[[#This Row],[PESEL]],7,3)</f>
        <v>070</v>
      </c>
      <c r="H189" s="3">
        <f>IF(OR(MID(Tabela1[[#This Row],[PESEL]],3,1)="0",MID(Tabela1[[#This Row],[PESEL]],3,1)="1"),19,20)</f>
        <v>20</v>
      </c>
      <c r="I189" s="3" t="str">
        <f>MID(Tabela1[[#This Row],[PESEL]],1,2)</f>
        <v>09</v>
      </c>
      <c r="J189" s="3">
        <f>IF(Tabela1[[#This Row],[1i2 rok]]=20,MID(Tabela1[[#This Row],[PESEL]],3,2)-20,MID(Tabela1[[#This Row],[PESEL]],3,2))</f>
        <v>9</v>
      </c>
      <c r="K189" s="3" t="str">
        <f>CONCATENATE(Tabela1[[#This Row],[miesiąc 1]]," ",Tabela1[[#This Row],[1i2 rok]],Tabela1[[#This Row],[3 i 4 rok]])</f>
        <v>9 2009</v>
      </c>
      <c r="L189" s="12" t="str">
        <f>CONCATENATE(MID(Tabela1[[#This Row],[Imie]],1,1),MID(Tabela1[[#This Row],[Nazwisko]],1,3),MID(Tabela1[[#This Row],[PESEL]],11,1))</f>
        <v>JPan9</v>
      </c>
    </row>
    <row r="190" spans="1:12" x14ac:dyDescent="0.25">
      <c r="A190" s="2" t="s">
        <v>478</v>
      </c>
      <c r="B190" s="3" t="s">
        <v>479</v>
      </c>
      <c r="C190" s="3" t="s">
        <v>480</v>
      </c>
      <c r="D190" s="3">
        <f t="shared" si="6"/>
        <v>0</v>
      </c>
      <c r="E190" s="3" t="str">
        <f t="shared" si="8"/>
        <v>l</v>
      </c>
      <c r="F190" s="3">
        <f t="shared" si="7"/>
        <v>0</v>
      </c>
      <c r="G190" s="8" t="str">
        <f>MID(Tabela1[[#This Row],[PESEL]],7,3)</f>
        <v>093</v>
      </c>
      <c r="H190" s="3">
        <f>IF(OR(MID(Tabela1[[#This Row],[PESEL]],3,1)="0",MID(Tabela1[[#This Row],[PESEL]],3,1)="1"),19,20)</f>
        <v>20</v>
      </c>
      <c r="I190" s="3" t="str">
        <f>MID(Tabela1[[#This Row],[PESEL]],1,2)</f>
        <v>09</v>
      </c>
      <c r="J190" s="3">
        <f>IF(Tabela1[[#This Row],[1i2 rok]]=20,MID(Tabela1[[#This Row],[PESEL]],3,2)-20,MID(Tabela1[[#This Row],[PESEL]],3,2))</f>
        <v>9</v>
      </c>
      <c r="K190" s="3" t="str">
        <f>CONCATENATE(Tabela1[[#This Row],[miesiąc 1]]," ",Tabela1[[#This Row],[1i2 rok]],Tabela1[[#This Row],[3 i 4 rok]])</f>
        <v>9 2009</v>
      </c>
      <c r="L190" s="12" t="str">
        <f>CONCATENATE(MID(Tabela1[[#This Row],[Imie]],1,1),MID(Tabela1[[#This Row],[Nazwisko]],1,3),MID(Tabela1[[#This Row],[PESEL]],11,1))</f>
        <v>KMuz1</v>
      </c>
    </row>
    <row r="191" spans="1:12" x14ac:dyDescent="0.25">
      <c r="A191" s="2" t="s">
        <v>481</v>
      </c>
      <c r="B191" s="3" t="s">
        <v>482</v>
      </c>
      <c r="C191" s="3" t="s">
        <v>166</v>
      </c>
      <c r="D191" s="3">
        <f t="shared" si="6"/>
        <v>0</v>
      </c>
      <c r="E191" s="3" t="str">
        <f t="shared" si="8"/>
        <v>b</v>
      </c>
      <c r="F191" s="3">
        <f t="shared" si="7"/>
        <v>0</v>
      </c>
      <c r="G191" s="8" t="str">
        <f>MID(Tabela1[[#This Row],[PESEL]],7,3)</f>
        <v>108</v>
      </c>
      <c r="H191" s="3">
        <f>IF(OR(MID(Tabela1[[#This Row],[PESEL]],3,1)="0",MID(Tabela1[[#This Row],[PESEL]],3,1)="1"),19,20)</f>
        <v>20</v>
      </c>
      <c r="I191" s="3" t="str">
        <f>MID(Tabela1[[#This Row],[PESEL]],1,2)</f>
        <v>09</v>
      </c>
      <c r="J191" s="3">
        <f>IF(Tabela1[[#This Row],[1i2 rok]]=20,MID(Tabela1[[#This Row],[PESEL]],3,2)-20,MID(Tabela1[[#This Row],[PESEL]],3,2))</f>
        <v>9</v>
      </c>
      <c r="K191" s="3" t="str">
        <f>CONCATENATE(Tabela1[[#This Row],[miesiąc 1]]," ",Tabela1[[#This Row],[1i2 rok]],Tabela1[[#This Row],[3 i 4 rok]])</f>
        <v>9 2009</v>
      </c>
      <c r="L191" s="12" t="str">
        <f>CONCATENATE(MID(Tabela1[[#This Row],[Imie]],1,1),MID(Tabela1[[#This Row],[Nazwisko]],1,3),MID(Tabela1[[#This Row],[PESEL]],11,1))</f>
        <v>JPli0</v>
      </c>
    </row>
    <row r="192" spans="1:12" x14ac:dyDescent="0.25">
      <c r="A192" s="2" t="s">
        <v>483</v>
      </c>
      <c r="B192" s="3" t="s">
        <v>484</v>
      </c>
      <c r="C192" s="3" t="s">
        <v>485</v>
      </c>
      <c r="D192" s="3">
        <f t="shared" si="6"/>
        <v>0</v>
      </c>
      <c r="E192" s="3" t="str">
        <f t="shared" si="8"/>
        <v>m</v>
      </c>
      <c r="F192" s="3">
        <f t="shared" si="7"/>
        <v>0</v>
      </c>
      <c r="G192" s="8" t="str">
        <f>MID(Tabela1[[#This Row],[PESEL]],7,3)</f>
        <v>093</v>
      </c>
      <c r="H192" s="3">
        <f>IF(OR(MID(Tabela1[[#This Row],[PESEL]],3,1)="0",MID(Tabela1[[#This Row],[PESEL]],3,1)="1"),19,20)</f>
        <v>20</v>
      </c>
      <c r="I192" s="3" t="str">
        <f>MID(Tabela1[[#This Row],[PESEL]],1,2)</f>
        <v>09</v>
      </c>
      <c r="J192" s="3">
        <f>IF(Tabela1[[#This Row],[1i2 rok]]=20,MID(Tabela1[[#This Row],[PESEL]],3,2)-20,MID(Tabela1[[#This Row],[PESEL]],3,2))</f>
        <v>9</v>
      </c>
      <c r="K192" s="3" t="str">
        <f>CONCATENATE(Tabela1[[#This Row],[miesiąc 1]]," ",Tabela1[[#This Row],[1i2 rok]],Tabela1[[#This Row],[3 i 4 rok]])</f>
        <v>9 2009</v>
      </c>
      <c r="L192" s="12" t="str">
        <f>CONCATENATE(MID(Tabela1[[#This Row],[Imie]],1,1),MID(Tabela1[[#This Row],[Nazwisko]],1,3),MID(Tabela1[[#This Row],[PESEL]],11,1))</f>
        <v>AZur2</v>
      </c>
    </row>
    <row r="193" spans="1:12" x14ac:dyDescent="0.25">
      <c r="A193" s="2" t="s">
        <v>486</v>
      </c>
      <c r="B193" s="3" t="s">
        <v>487</v>
      </c>
      <c r="C193" s="3" t="s">
        <v>488</v>
      </c>
      <c r="D193" s="3">
        <f t="shared" si="6"/>
        <v>0</v>
      </c>
      <c r="E193" s="3" t="str">
        <f t="shared" si="8"/>
        <v>n</v>
      </c>
      <c r="F193" s="3">
        <f t="shared" si="7"/>
        <v>0</v>
      </c>
      <c r="G193" s="8" t="str">
        <f>MID(Tabela1[[#This Row],[PESEL]],7,3)</f>
        <v>024</v>
      </c>
      <c r="H193" s="3">
        <f>IF(OR(MID(Tabela1[[#This Row],[PESEL]],3,1)="0",MID(Tabela1[[#This Row],[PESEL]],3,1)="1"),19,20)</f>
        <v>20</v>
      </c>
      <c r="I193" s="3" t="str">
        <f>MID(Tabela1[[#This Row],[PESEL]],1,2)</f>
        <v>09</v>
      </c>
      <c r="J193" s="3">
        <f>IF(Tabela1[[#This Row],[1i2 rok]]=20,MID(Tabela1[[#This Row],[PESEL]],3,2)-20,MID(Tabela1[[#This Row],[PESEL]],3,2))</f>
        <v>9</v>
      </c>
      <c r="K193" s="3" t="str">
        <f>CONCATENATE(Tabela1[[#This Row],[miesiąc 1]]," ",Tabela1[[#This Row],[1i2 rok]],Tabela1[[#This Row],[3 i 4 rok]])</f>
        <v>9 2009</v>
      </c>
      <c r="L193" s="12" t="str">
        <f>CONCATENATE(MID(Tabela1[[#This Row],[Imie]],1,1),MID(Tabela1[[#This Row],[Nazwisko]],1,3),MID(Tabela1[[#This Row],[PESEL]],11,1))</f>
        <v>TBob0</v>
      </c>
    </row>
    <row r="194" spans="1:12" x14ac:dyDescent="0.25">
      <c r="A194" s="2" t="s">
        <v>489</v>
      </c>
      <c r="B194" s="3" t="s">
        <v>490</v>
      </c>
      <c r="C194" s="3" t="s">
        <v>260</v>
      </c>
      <c r="D194" s="3">
        <f t="shared" si="6"/>
        <v>0</v>
      </c>
      <c r="E194" s="3" t="str">
        <f t="shared" si="8"/>
        <v>p</v>
      </c>
      <c r="F194" s="3">
        <f t="shared" si="7"/>
        <v>0</v>
      </c>
      <c r="G194" s="8" t="str">
        <f>MID(Tabela1[[#This Row],[PESEL]],7,3)</f>
        <v>090</v>
      </c>
      <c r="H194" s="3">
        <f>IF(OR(MID(Tabela1[[#This Row],[PESEL]],3,1)="0",MID(Tabela1[[#This Row],[PESEL]],3,1)="1"),19,20)</f>
        <v>20</v>
      </c>
      <c r="I194" s="3" t="str">
        <f>MID(Tabela1[[#This Row],[PESEL]],1,2)</f>
        <v>09</v>
      </c>
      <c r="J194" s="3">
        <f>IF(Tabela1[[#This Row],[1i2 rok]]=20,MID(Tabela1[[#This Row],[PESEL]],3,2)-20,MID(Tabela1[[#This Row],[PESEL]],3,2))</f>
        <v>10</v>
      </c>
      <c r="K194" s="3" t="str">
        <f>CONCATENATE(Tabela1[[#This Row],[miesiąc 1]]," ",Tabela1[[#This Row],[1i2 rok]],Tabela1[[#This Row],[3 i 4 rok]])</f>
        <v>10 2009</v>
      </c>
      <c r="L194" s="12" t="str">
        <f>CONCATENATE(MID(Tabela1[[#This Row],[Imie]],1,1),MID(Tabela1[[#This Row],[Nazwisko]],1,3),MID(Tabela1[[#This Row],[PESEL]],11,1))</f>
        <v>FSos5</v>
      </c>
    </row>
    <row r="195" spans="1:12" x14ac:dyDescent="0.25">
      <c r="A195" s="2" t="s">
        <v>491</v>
      </c>
      <c r="B195" s="3" t="s">
        <v>492</v>
      </c>
      <c r="C195" s="3" t="s">
        <v>223</v>
      </c>
      <c r="D195" s="3">
        <f t="shared" ref="D195:D258" si="9">IF(MOD(MID(A195,10,1),2)=0,1,0)</f>
        <v>0</v>
      </c>
      <c r="E195" s="3" t="str">
        <f t="shared" si="8"/>
        <v>w</v>
      </c>
      <c r="F195" s="3">
        <f t="shared" ref="F195:F258" si="10">IF(AND(D195=1,E195&lt;&gt;"a"),1,0)</f>
        <v>0</v>
      </c>
      <c r="G195" s="8" t="str">
        <f>MID(Tabela1[[#This Row],[PESEL]],7,3)</f>
        <v>052</v>
      </c>
      <c r="H195" s="3">
        <f>IF(OR(MID(Tabela1[[#This Row],[PESEL]],3,1)="0",MID(Tabela1[[#This Row],[PESEL]],3,1)="1"),19,20)</f>
        <v>20</v>
      </c>
      <c r="I195" s="3" t="str">
        <f>MID(Tabela1[[#This Row],[PESEL]],1,2)</f>
        <v>09</v>
      </c>
      <c r="J195" s="3">
        <f>IF(Tabela1[[#This Row],[1i2 rok]]=20,MID(Tabela1[[#This Row],[PESEL]],3,2)-20,MID(Tabela1[[#This Row],[PESEL]],3,2))</f>
        <v>10</v>
      </c>
      <c r="K195" s="3" t="str">
        <f>CONCATENATE(Tabela1[[#This Row],[miesiąc 1]]," ",Tabela1[[#This Row],[1i2 rok]],Tabela1[[#This Row],[3 i 4 rok]])</f>
        <v>10 2009</v>
      </c>
      <c r="L195" s="12" t="str">
        <f>CONCATENATE(MID(Tabela1[[#This Row],[Imie]],1,1),MID(Tabela1[[#This Row],[Nazwisko]],1,3),MID(Tabela1[[#This Row],[PESEL]],11,1))</f>
        <v>SDeg2</v>
      </c>
    </row>
    <row r="196" spans="1:12" x14ac:dyDescent="0.25">
      <c r="A196" s="2" t="s">
        <v>493</v>
      </c>
      <c r="B196" s="3" t="s">
        <v>494</v>
      </c>
      <c r="C196" s="3" t="s">
        <v>376</v>
      </c>
      <c r="D196" s="3">
        <f t="shared" si="9"/>
        <v>0</v>
      </c>
      <c r="E196" s="3" t="str">
        <f t="shared" ref="E196:E259" si="11">MID(C196,LEN(C196),1)</f>
        <v>k</v>
      </c>
      <c r="F196" s="3">
        <f t="shared" si="10"/>
        <v>0</v>
      </c>
      <c r="G196" s="8" t="str">
        <f>MID(Tabela1[[#This Row],[PESEL]],7,3)</f>
        <v>080</v>
      </c>
      <c r="H196" s="3">
        <f>IF(OR(MID(Tabela1[[#This Row],[PESEL]],3,1)="0",MID(Tabela1[[#This Row],[PESEL]],3,1)="1"),19,20)</f>
        <v>20</v>
      </c>
      <c r="I196" s="3" t="str">
        <f>MID(Tabela1[[#This Row],[PESEL]],1,2)</f>
        <v>09</v>
      </c>
      <c r="J196" s="3">
        <f>IF(Tabela1[[#This Row],[1i2 rok]]=20,MID(Tabela1[[#This Row],[PESEL]],3,2)-20,MID(Tabela1[[#This Row],[PESEL]],3,2))</f>
        <v>10</v>
      </c>
      <c r="K196" s="3" t="str">
        <f>CONCATENATE(Tabela1[[#This Row],[miesiąc 1]]," ",Tabela1[[#This Row],[1i2 rok]],Tabela1[[#This Row],[3 i 4 rok]])</f>
        <v>10 2009</v>
      </c>
      <c r="L196" s="12" t="str">
        <f>CONCATENATE(MID(Tabela1[[#This Row],[Imie]],1,1),MID(Tabela1[[#This Row],[Nazwisko]],1,3),MID(Tabela1[[#This Row],[PESEL]],11,1))</f>
        <v>FSna7</v>
      </c>
    </row>
    <row r="197" spans="1:12" x14ac:dyDescent="0.25">
      <c r="A197" s="2" t="s">
        <v>495</v>
      </c>
      <c r="B197" s="3" t="s">
        <v>496</v>
      </c>
      <c r="C197" s="3" t="s">
        <v>379</v>
      </c>
      <c r="D197" s="3">
        <f t="shared" si="9"/>
        <v>0</v>
      </c>
      <c r="E197" s="3" t="str">
        <f t="shared" si="11"/>
        <v>n</v>
      </c>
      <c r="F197" s="3">
        <f t="shared" si="10"/>
        <v>0</v>
      </c>
      <c r="G197" s="8" t="str">
        <f>MID(Tabela1[[#This Row],[PESEL]],7,3)</f>
        <v>101</v>
      </c>
      <c r="H197" s="3">
        <f>IF(OR(MID(Tabela1[[#This Row],[PESEL]],3,1)="0",MID(Tabela1[[#This Row],[PESEL]],3,1)="1"),19,20)</f>
        <v>20</v>
      </c>
      <c r="I197" s="3" t="str">
        <f>MID(Tabela1[[#This Row],[PESEL]],1,2)</f>
        <v>09</v>
      </c>
      <c r="J197" s="3">
        <f>IF(Tabela1[[#This Row],[1i2 rok]]=20,MID(Tabela1[[#This Row],[PESEL]],3,2)-20,MID(Tabela1[[#This Row],[PESEL]],3,2))</f>
        <v>10</v>
      </c>
      <c r="K197" s="3" t="str">
        <f>CONCATENATE(Tabela1[[#This Row],[miesiąc 1]]," ",Tabela1[[#This Row],[1i2 rok]],Tabela1[[#This Row],[3 i 4 rok]])</f>
        <v>10 2009</v>
      </c>
      <c r="L197" s="12" t="str">
        <f>CONCATENATE(MID(Tabela1[[#This Row],[Imie]],1,1),MID(Tabela1[[#This Row],[Nazwisko]],1,3),MID(Tabela1[[#This Row],[PESEL]],11,1))</f>
        <v>JPac6</v>
      </c>
    </row>
    <row r="198" spans="1:12" x14ac:dyDescent="0.25">
      <c r="A198" s="2" t="s">
        <v>497</v>
      </c>
      <c r="B198" s="3" t="s">
        <v>498</v>
      </c>
      <c r="C198" s="3" t="s">
        <v>499</v>
      </c>
      <c r="D198" s="3">
        <f t="shared" si="9"/>
        <v>0</v>
      </c>
      <c r="E198" s="3" t="str">
        <f t="shared" si="11"/>
        <v>z</v>
      </c>
      <c r="F198" s="3">
        <f t="shared" si="10"/>
        <v>0</v>
      </c>
      <c r="G198" s="8" t="str">
        <f>MID(Tabela1[[#This Row],[PESEL]],7,3)</f>
        <v>045</v>
      </c>
      <c r="H198" s="3">
        <f>IF(OR(MID(Tabela1[[#This Row],[PESEL]],3,1)="0",MID(Tabela1[[#This Row],[PESEL]],3,1)="1"),19,20)</f>
        <v>20</v>
      </c>
      <c r="I198" s="3" t="str">
        <f>MID(Tabela1[[#This Row],[PESEL]],1,2)</f>
        <v>09</v>
      </c>
      <c r="J198" s="3">
        <f>IF(Tabela1[[#This Row],[1i2 rok]]=20,MID(Tabela1[[#This Row],[PESEL]],3,2)-20,MID(Tabela1[[#This Row],[PESEL]],3,2))</f>
        <v>10</v>
      </c>
      <c r="K198" s="3" t="str">
        <f>CONCATENATE(Tabela1[[#This Row],[miesiąc 1]]," ",Tabela1[[#This Row],[1i2 rok]],Tabela1[[#This Row],[3 i 4 rok]])</f>
        <v>10 2009</v>
      </c>
      <c r="L198" s="12" t="str">
        <f>CONCATENATE(MID(Tabela1[[#This Row],[Imie]],1,1),MID(Tabela1[[#This Row],[Nazwisko]],1,3),MID(Tabela1[[#This Row],[PESEL]],11,1))</f>
        <v>TBrz4</v>
      </c>
    </row>
    <row r="199" spans="1:12" x14ac:dyDescent="0.25">
      <c r="A199" s="2" t="s">
        <v>500</v>
      </c>
      <c r="B199" s="3" t="s">
        <v>41</v>
      </c>
      <c r="C199" s="3" t="s">
        <v>219</v>
      </c>
      <c r="D199" s="3">
        <f t="shared" si="9"/>
        <v>0</v>
      </c>
      <c r="E199" s="3" t="str">
        <f t="shared" si="11"/>
        <v>z</v>
      </c>
      <c r="F199" s="3">
        <f t="shared" si="10"/>
        <v>0</v>
      </c>
      <c r="G199" s="8" t="str">
        <f>MID(Tabela1[[#This Row],[PESEL]],7,3)</f>
        <v>040</v>
      </c>
      <c r="H199" s="3">
        <f>IF(OR(MID(Tabela1[[#This Row],[PESEL]],3,1)="0",MID(Tabela1[[#This Row],[PESEL]],3,1)="1"),19,20)</f>
        <v>20</v>
      </c>
      <c r="I199" s="3" t="str">
        <f>MID(Tabela1[[#This Row],[PESEL]],1,2)</f>
        <v>09</v>
      </c>
      <c r="J199" s="3">
        <f>IF(Tabela1[[#This Row],[1i2 rok]]=20,MID(Tabela1[[#This Row],[PESEL]],3,2)-20,MID(Tabela1[[#This Row],[PESEL]],3,2))</f>
        <v>10</v>
      </c>
      <c r="K199" s="3" t="str">
        <f>CONCATENATE(Tabela1[[#This Row],[miesiąc 1]]," ",Tabela1[[#This Row],[1i2 rok]],Tabela1[[#This Row],[3 i 4 rok]])</f>
        <v>10 2009</v>
      </c>
      <c r="L199" s="12" t="str">
        <f>CONCATENATE(MID(Tabela1[[#This Row],[Imie]],1,1),MID(Tabela1[[#This Row],[Nazwisko]],1,3),MID(Tabela1[[#This Row],[PESEL]],11,1))</f>
        <v>MLas2</v>
      </c>
    </row>
    <row r="200" spans="1:12" x14ac:dyDescent="0.25">
      <c r="A200" s="2" t="s">
        <v>501</v>
      </c>
      <c r="B200" s="3" t="s">
        <v>502</v>
      </c>
      <c r="C200" s="3" t="s">
        <v>480</v>
      </c>
      <c r="D200" s="3">
        <f t="shared" si="9"/>
        <v>0</v>
      </c>
      <c r="E200" s="3" t="str">
        <f t="shared" si="11"/>
        <v>l</v>
      </c>
      <c r="F200" s="3">
        <f t="shared" si="10"/>
        <v>0</v>
      </c>
      <c r="G200" s="8" t="str">
        <f>MID(Tabela1[[#This Row],[PESEL]],7,3)</f>
        <v>067</v>
      </c>
      <c r="H200" s="3">
        <f>IF(OR(MID(Tabela1[[#This Row],[PESEL]],3,1)="0",MID(Tabela1[[#This Row],[PESEL]],3,1)="1"),19,20)</f>
        <v>20</v>
      </c>
      <c r="I200" s="3" t="str">
        <f>MID(Tabela1[[#This Row],[PESEL]],1,2)</f>
        <v>09</v>
      </c>
      <c r="J200" s="3">
        <f>IF(Tabela1[[#This Row],[1i2 rok]]=20,MID(Tabela1[[#This Row],[PESEL]],3,2)-20,MID(Tabela1[[#This Row],[PESEL]],3,2))</f>
        <v>10</v>
      </c>
      <c r="K200" s="3" t="str">
        <f>CONCATENATE(Tabela1[[#This Row],[miesiąc 1]]," ",Tabela1[[#This Row],[1i2 rok]],Tabela1[[#This Row],[3 i 4 rok]])</f>
        <v>10 2009</v>
      </c>
      <c r="L200" s="12" t="str">
        <f>CONCATENATE(MID(Tabela1[[#This Row],[Imie]],1,1),MID(Tabela1[[#This Row],[Nazwisko]],1,3),MID(Tabela1[[#This Row],[PESEL]],11,1))</f>
        <v>KMys9</v>
      </c>
    </row>
    <row r="201" spans="1:12" x14ac:dyDescent="0.25">
      <c r="A201" s="2" t="s">
        <v>503</v>
      </c>
      <c r="B201" s="3" t="s">
        <v>504</v>
      </c>
      <c r="C201" s="3" t="s">
        <v>505</v>
      </c>
      <c r="D201" s="3">
        <f t="shared" si="9"/>
        <v>0</v>
      </c>
      <c r="E201" s="3" t="str">
        <f t="shared" si="11"/>
        <v>l</v>
      </c>
      <c r="F201" s="3">
        <f t="shared" si="10"/>
        <v>0</v>
      </c>
      <c r="G201" s="8" t="str">
        <f>MID(Tabela1[[#This Row],[PESEL]],7,3)</f>
        <v>067</v>
      </c>
      <c r="H201" s="3">
        <f>IF(OR(MID(Tabela1[[#This Row],[PESEL]],3,1)="0",MID(Tabela1[[#This Row],[PESEL]],3,1)="1"),19,20)</f>
        <v>20</v>
      </c>
      <c r="I201" s="3" t="str">
        <f>MID(Tabela1[[#This Row],[PESEL]],1,2)</f>
        <v>09</v>
      </c>
      <c r="J201" s="3">
        <f>IF(Tabela1[[#This Row],[1i2 rok]]=20,MID(Tabela1[[#This Row],[PESEL]],3,2)-20,MID(Tabela1[[#This Row],[PESEL]],3,2))</f>
        <v>10</v>
      </c>
      <c r="K201" s="3" t="str">
        <f>CONCATENATE(Tabela1[[#This Row],[miesiąc 1]]," ",Tabela1[[#This Row],[1i2 rok]],Tabela1[[#This Row],[3 i 4 rok]])</f>
        <v>10 2009</v>
      </c>
      <c r="L201" s="12" t="str">
        <f>CONCATENATE(MID(Tabela1[[#This Row],[Imie]],1,1),MID(Tabela1[[#This Row],[Nazwisko]],1,3),MID(Tabela1[[#This Row],[PESEL]],11,1))</f>
        <v>KNag7</v>
      </c>
    </row>
    <row r="202" spans="1:12" x14ac:dyDescent="0.25">
      <c r="A202" s="2" t="s">
        <v>506</v>
      </c>
      <c r="B202" s="3" t="s">
        <v>507</v>
      </c>
      <c r="C202" s="3" t="s">
        <v>508</v>
      </c>
      <c r="D202" s="3">
        <f t="shared" si="9"/>
        <v>0</v>
      </c>
      <c r="E202" s="3" t="str">
        <f t="shared" si="11"/>
        <v>n</v>
      </c>
      <c r="F202" s="3">
        <f t="shared" si="10"/>
        <v>0</v>
      </c>
      <c r="G202" s="8" t="str">
        <f>MID(Tabela1[[#This Row],[PESEL]],7,3)</f>
        <v>033</v>
      </c>
      <c r="H202" s="3">
        <f>IF(OR(MID(Tabela1[[#This Row],[PESEL]],3,1)="0",MID(Tabela1[[#This Row],[PESEL]],3,1)="1"),19,20)</f>
        <v>20</v>
      </c>
      <c r="I202" s="3" t="str">
        <f>MID(Tabela1[[#This Row],[PESEL]],1,2)</f>
        <v>09</v>
      </c>
      <c r="J202" s="3">
        <f>IF(Tabela1[[#This Row],[1i2 rok]]=20,MID(Tabela1[[#This Row],[PESEL]],3,2)-20,MID(Tabela1[[#This Row],[PESEL]],3,2))</f>
        <v>10</v>
      </c>
      <c r="K202" s="3" t="str">
        <f>CONCATENATE(Tabela1[[#This Row],[miesiąc 1]]," ",Tabela1[[#This Row],[1i2 rok]],Tabela1[[#This Row],[3 i 4 rok]])</f>
        <v>10 2009</v>
      </c>
      <c r="L202" s="12" t="str">
        <f>CONCATENATE(MID(Tabela1[[#This Row],[Imie]],1,1),MID(Tabela1[[#This Row],[Nazwisko]],1,3),MID(Tabela1[[#This Row],[PESEL]],11,1))</f>
        <v>FSyk1</v>
      </c>
    </row>
    <row r="203" spans="1:12" x14ac:dyDescent="0.25">
      <c r="A203" s="2" t="s">
        <v>509</v>
      </c>
      <c r="B203" s="3" t="s">
        <v>510</v>
      </c>
      <c r="C203" s="3" t="s">
        <v>511</v>
      </c>
      <c r="D203" s="3">
        <f t="shared" si="9"/>
        <v>0</v>
      </c>
      <c r="E203" s="3" t="str">
        <f t="shared" si="11"/>
        <v>d</v>
      </c>
      <c r="F203" s="3">
        <f t="shared" si="10"/>
        <v>0</v>
      </c>
      <c r="G203" s="8" t="str">
        <f>MID(Tabela1[[#This Row],[PESEL]],7,3)</f>
        <v>024</v>
      </c>
      <c r="H203" s="3">
        <f>IF(OR(MID(Tabela1[[#This Row],[PESEL]],3,1)="0",MID(Tabela1[[#This Row],[PESEL]],3,1)="1"),19,20)</f>
        <v>20</v>
      </c>
      <c r="I203" s="3" t="str">
        <f>MID(Tabela1[[#This Row],[PESEL]],1,2)</f>
        <v>09</v>
      </c>
      <c r="J203" s="3">
        <f>IF(Tabela1[[#This Row],[1i2 rok]]=20,MID(Tabela1[[#This Row],[PESEL]],3,2)-20,MID(Tabela1[[#This Row],[PESEL]],3,2))</f>
        <v>10</v>
      </c>
      <c r="K203" s="3" t="str">
        <f>CONCATENATE(Tabela1[[#This Row],[miesiąc 1]]," ",Tabela1[[#This Row],[1i2 rok]],Tabela1[[#This Row],[3 i 4 rok]])</f>
        <v>10 2009</v>
      </c>
      <c r="L203" s="12" t="str">
        <f>CONCATENATE(MID(Tabela1[[#This Row],[Imie]],1,1),MID(Tabela1[[#This Row],[Nazwisko]],1,3),MID(Tabela1[[#This Row],[PESEL]],11,1))</f>
        <v>WBar4</v>
      </c>
    </row>
    <row r="204" spans="1:12" x14ac:dyDescent="0.25">
      <c r="A204" s="2" t="s">
        <v>512</v>
      </c>
      <c r="B204" s="3" t="s">
        <v>513</v>
      </c>
      <c r="C204" s="3" t="s">
        <v>202</v>
      </c>
      <c r="D204" s="3">
        <f t="shared" si="9"/>
        <v>0</v>
      </c>
      <c r="E204" s="3" t="str">
        <f t="shared" si="11"/>
        <v>z</v>
      </c>
      <c r="F204" s="3">
        <f t="shared" si="10"/>
        <v>0</v>
      </c>
      <c r="G204" s="8" t="str">
        <f>MID(Tabela1[[#This Row],[PESEL]],7,3)</f>
        <v>051</v>
      </c>
      <c r="H204" s="3">
        <f>IF(OR(MID(Tabela1[[#This Row],[PESEL]],3,1)="0",MID(Tabela1[[#This Row],[PESEL]],3,1)="1"),19,20)</f>
        <v>20</v>
      </c>
      <c r="I204" s="3" t="str">
        <f>MID(Tabela1[[#This Row],[PESEL]],1,2)</f>
        <v>09</v>
      </c>
      <c r="J204" s="3">
        <f>IF(Tabela1[[#This Row],[1i2 rok]]=20,MID(Tabela1[[#This Row],[PESEL]],3,2)-20,MID(Tabela1[[#This Row],[PESEL]],3,2))</f>
        <v>10</v>
      </c>
      <c r="K204" s="3" t="str">
        <f>CONCATENATE(Tabela1[[#This Row],[miesiąc 1]]," ",Tabela1[[#This Row],[1i2 rok]],Tabela1[[#This Row],[3 i 4 rok]])</f>
        <v>10 2009</v>
      </c>
      <c r="L204" s="12" t="str">
        <f>CONCATENATE(MID(Tabela1[[#This Row],[Imie]],1,1),MID(Tabela1[[#This Row],[Nazwisko]],1,3),MID(Tabela1[[#This Row],[PESEL]],11,1))</f>
        <v>BTrw2</v>
      </c>
    </row>
    <row r="205" spans="1:12" x14ac:dyDescent="0.25">
      <c r="A205" s="2" t="s">
        <v>514</v>
      </c>
      <c r="B205" s="3" t="s">
        <v>515</v>
      </c>
      <c r="C205" s="3" t="s">
        <v>39</v>
      </c>
      <c r="D205" s="3">
        <f t="shared" si="9"/>
        <v>0</v>
      </c>
      <c r="E205" s="3" t="str">
        <f t="shared" si="11"/>
        <v>j</v>
      </c>
      <c r="F205" s="3">
        <f t="shared" si="10"/>
        <v>0</v>
      </c>
      <c r="G205" s="8" t="str">
        <f>MID(Tabela1[[#This Row],[PESEL]],7,3)</f>
        <v>003</v>
      </c>
      <c r="H205" s="3">
        <f>IF(OR(MID(Tabela1[[#This Row],[PESEL]],3,1)="0",MID(Tabela1[[#This Row],[PESEL]],3,1)="1"),19,20)</f>
        <v>20</v>
      </c>
      <c r="I205" s="3" t="str">
        <f>MID(Tabela1[[#This Row],[PESEL]],1,2)</f>
        <v>09</v>
      </c>
      <c r="J205" s="3">
        <f>IF(Tabela1[[#This Row],[1i2 rok]]=20,MID(Tabela1[[#This Row],[PESEL]],3,2)-20,MID(Tabela1[[#This Row],[PESEL]],3,2))</f>
        <v>10</v>
      </c>
      <c r="K205" s="3" t="str">
        <f>CONCATENATE(Tabela1[[#This Row],[miesiąc 1]]," ",Tabela1[[#This Row],[1i2 rok]],Tabela1[[#This Row],[3 i 4 rok]])</f>
        <v>10 2009</v>
      </c>
      <c r="L205" s="12" t="str">
        <f>CONCATENATE(MID(Tabela1[[#This Row],[Imie]],1,1),MID(Tabela1[[#This Row],[Nazwisko]],1,3),MID(Tabela1[[#This Row],[PESEL]],11,1))</f>
        <v>MMag4</v>
      </c>
    </row>
    <row r="206" spans="1:12" x14ac:dyDescent="0.25">
      <c r="A206" s="2" t="s">
        <v>516</v>
      </c>
      <c r="B206" s="3" t="s">
        <v>517</v>
      </c>
      <c r="C206" s="3" t="s">
        <v>11</v>
      </c>
      <c r="D206" s="3">
        <f t="shared" si="9"/>
        <v>0</v>
      </c>
      <c r="E206" s="3" t="str">
        <f t="shared" si="11"/>
        <v>l</v>
      </c>
      <c r="F206" s="3">
        <f t="shared" si="10"/>
        <v>0</v>
      </c>
      <c r="G206" s="8" t="str">
        <f>MID(Tabela1[[#This Row],[PESEL]],7,3)</f>
        <v>010</v>
      </c>
      <c r="H206" s="3">
        <f>IF(OR(MID(Tabela1[[#This Row],[PESEL]],3,1)="0",MID(Tabela1[[#This Row],[PESEL]],3,1)="1"),19,20)</f>
        <v>20</v>
      </c>
      <c r="I206" s="3" t="str">
        <f>MID(Tabela1[[#This Row],[PESEL]],1,2)</f>
        <v>09</v>
      </c>
      <c r="J206" s="3">
        <f>IF(Tabela1[[#This Row],[1i2 rok]]=20,MID(Tabela1[[#This Row],[PESEL]],3,2)-20,MID(Tabela1[[#This Row],[PESEL]],3,2))</f>
        <v>10</v>
      </c>
      <c r="K206" s="3" t="str">
        <f>CONCATENATE(Tabela1[[#This Row],[miesiąc 1]]," ",Tabela1[[#This Row],[1i2 rok]],Tabela1[[#This Row],[3 i 4 rok]])</f>
        <v>10 2009</v>
      </c>
      <c r="L206" s="12" t="str">
        <f>CONCATENATE(MID(Tabela1[[#This Row],[Imie]],1,1),MID(Tabela1[[#This Row],[Nazwisko]],1,3),MID(Tabela1[[#This Row],[PESEL]],11,1))</f>
        <v>MLan7</v>
      </c>
    </row>
    <row r="207" spans="1:12" x14ac:dyDescent="0.25">
      <c r="A207" s="2" t="s">
        <v>518</v>
      </c>
      <c r="B207" s="3" t="s">
        <v>519</v>
      </c>
      <c r="C207" s="3" t="s">
        <v>166</v>
      </c>
      <c r="D207" s="3">
        <f t="shared" si="9"/>
        <v>0</v>
      </c>
      <c r="E207" s="3" t="str">
        <f t="shared" si="11"/>
        <v>b</v>
      </c>
      <c r="F207" s="3">
        <f t="shared" si="10"/>
        <v>0</v>
      </c>
      <c r="G207" s="8" t="str">
        <f>MID(Tabela1[[#This Row],[PESEL]],7,3)</f>
        <v>013</v>
      </c>
      <c r="H207" s="3">
        <f>IF(OR(MID(Tabela1[[#This Row],[PESEL]],3,1)="0",MID(Tabela1[[#This Row],[PESEL]],3,1)="1"),19,20)</f>
        <v>20</v>
      </c>
      <c r="I207" s="3" t="str">
        <f>MID(Tabela1[[#This Row],[PESEL]],1,2)</f>
        <v>09</v>
      </c>
      <c r="J207" s="3">
        <f>IF(Tabela1[[#This Row],[1i2 rok]]=20,MID(Tabela1[[#This Row],[PESEL]],3,2)-20,MID(Tabela1[[#This Row],[PESEL]],3,2))</f>
        <v>10</v>
      </c>
      <c r="K207" s="3" t="str">
        <f>CONCATENATE(Tabela1[[#This Row],[miesiąc 1]]," ",Tabela1[[#This Row],[1i2 rok]],Tabela1[[#This Row],[3 i 4 rok]])</f>
        <v>10 2009</v>
      </c>
      <c r="L207" s="12" t="str">
        <f>CONCATENATE(MID(Tabela1[[#This Row],[Imie]],1,1),MID(Tabela1[[#This Row],[Nazwisko]],1,3),MID(Tabela1[[#This Row],[PESEL]],11,1))</f>
        <v>JPol3</v>
      </c>
    </row>
    <row r="208" spans="1:12" x14ac:dyDescent="0.25">
      <c r="A208" s="2" t="s">
        <v>520</v>
      </c>
      <c r="B208" s="3" t="s">
        <v>521</v>
      </c>
      <c r="C208" s="3" t="s">
        <v>219</v>
      </c>
      <c r="D208" s="3">
        <f t="shared" si="9"/>
        <v>0</v>
      </c>
      <c r="E208" s="3" t="str">
        <f t="shared" si="11"/>
        <v>z</v>
      </c>
      <c r="F208" s="3">
        <f t="shared" si="10"/>
        <v>0</v>
      </c>
      <c r="G208" s="8" t="str">
        <f>MID(Tabela1[[#This Row],[PESEL]],7,3)</f>
        <v>110</v>
      </c>
      <c r="H208" s="3">
        <f>IF(OR(MID(Tabela1[[#This Row],[PESEL]],3,1)="0",MID(Tabela1[[#This Row],[PESEL]],3,1)="1"),19,20)</f>
        <v>20</v>
      </c>
      <c r="I208" s="3" t="str">
        <f>MID(Tabela1[[#This Row],[PESEL]],1,2)</f>
        <v>09</v>
      </c>
      <c r="J208" s="3">
        <f>IF(Tabela1[[#This Row],[1i2 rok]]=20,MID(Tabela1[[#This Row],[PESEL]],3,2)-20,MID(Tabela1[[#This Row],[PESEL]],3,2))</f>
        <v>10</v>
      </c>
      <c r="K208" s="3" t="str">
        <f>CONCATENATE(Tabela1[[#This Row],[miesiąc 1]]," ",Tabela1[[#This Row],[1i2 rok]],Tabela1[[#This Row],[3 i 4 rok]])</f>
        <v>10 2009</v>
      </c>
      <c r="L208" s="12" t="str">
        <f>CONCATENATE(MID(Tabela1[[#This Row],[Imie]],1,1),MID(Tabela1[[#This Row],[Nazwisko]],1,3),MID(Tabela1[[#This Row],[PESEL]],11,1))</f>
        <v>MKub1</v>
      </c>
    </row>
    <row r="209" spans="1:12" x14ac:dyDescent="0.25">
      <c r="A209" s="2" t="s">
        <v>522</v>
      </c>
      <c r="B209" s="3" t="s">
        <v>521</v>
      </c>
      <c r="C209" s="3" t="s">
        <v>17</v>
      </c>
      <c r="D209" s="3">
        <f t="shared" si="9"/>
        <v>0</v>
      </c>
      <c r="E209" s="3" t="str">
        <f t="shared" si="11"/>
        <v>z</v>
      </c>
      <c r="F209" s="3">
        <f t="shared" si="10"/>
        <v>0</v>
      </c>
      <c r="G209" s="8" t="str">
        <f>MID(Tabela1[[#This Row],[PESEL]],7,3)</f>
        <v>007</v>
      </c>
      <c r="H209" s="3">
        <f>IF(OR(MID(Tabela1[[#This Row],[PESEL]],3,1)="0",MID(Tabela1[[#This Row],[PESEL]],3,1)="1"),19,20)</f>
        <v>20</v>
      </c>
      <c r="I209" s="3" t="str">
        <f>MID(Tabela1[[#This Row],[PESEL]],1,2)</f>
        <v>09</v>
      </c>
      <c r="J209" s="3">
        <f>IF(Tabela1[[#This Row],[1i2 rok]]=20,MID(Tabela1[[#This Row],[PESEL]],3,2)-20,MID(Tabela1[[#This Row],[PESEL]],3,2))</f>
        <v>10</v>
      </c>
      <c r="K209" s="3" t="str">
        <f>CONCATENATE(Tabela1[[#This Row],[miesiąc 1]]," ",Tabela1[[#This Row],[1i2 rok]],Tabela1[[#This Row],[3 i 4 rok]])</f>
        <v>10 2009</v>
      </c>
      <c r="L209" s="12" t="str">
        <f>CONCATENATE(MID(Tabela1[[#This Row],[Imie]],1,1),MID(Tabela1[[#This Row],[Nazwisko]],1,3),MID(Tabela1[[#This Row],[PESEL]],11,1))</f>
        <v>MKub3</v>
      </c>
    </row>
    <row r="210" spans="1:12" x14ac:dyDescent="0.25">
      <c r="A210" s="2" t="s">
        <v>523</v>
      </c>
      <c r="B210" s="3" t="s">
        <v>524</v>
      </c>
      <c r="C210" s="3" t="s">
        <v>73</v>
      </c>
      <c r="D210" s="3">
        <f t="shared" si="9"/>
        <v>0</v>
      </c>
      <c r="E210" s="3" t="str">
        <f t="shared" si="11"/>
        <v>r</v>
      </c>
      <c r="F210" s="3">
        <f t="shared" si="10"/>
        <v>0</v>
      </c>
      <c r="G210" s="8" t="str">
        <f>MID(Tabela1[[#This Row],[PESEL]],7,3)</f>
        <v>013</v>
      </c>
      <c r="H210" s="3">
        <f>IF(OR(MID(Tabela1[[#This Row],[PESEL]],3,1)="0",MID(Tabela1[[#This Row],[PESEL]],3,1)="1"),19,20)</f>
        <v>20</v>
      </c>
      <c r="I210" s="3" t="str">
        <f>MID(Tabela1[[#This Row],[PESEL]],1,2)</f>
        <v>09</v>
      </c>
      <c r="J210" s="3">
        <f>IF(Tabela1[[#This Row],[1i2 rok]]=20,MID(Tabela1[[#This Row],[PESEL]],3,2)-20,MID(Tabela1[[#This Row],[PESEL]],3,2))</f>
        <v>10</v>
      </c>
      <c r="K210" s="3" t="str">
        <f>CONCATENATE(Tabela1[[#This Row],[miesiąc 1]]," ",Tabela1[[#This Row],[1i2 rok]],Tabela1[[#This Row],[3 i 4 rok]])</f>
        <v>10 2009</v>
      </c>
      <c r="L210" s="12" t="str">
        <f>CONCATENATE(MID(Tabela1[[#This Row],[Imie]],1,1),MID(Tabela1[[#This Row],[Nazwisko]],1,3),MID(Tabela1[[#This Row],[PESEL]],11,1))</f>
        <v>PDur3</v>
      </c>
    </row>
    <row r="211" spans="1:12" x14ac:dyDescent="0.25">
      <c r="A211" s="2" t="s">
        <v>525</v>
      </c>
      <c r="B211" s="3" t="s">
        <v>526</v>
      </c>
      <c r="C211" s="3" t="s">
        <v>114</v>
      </c>
      <c r="D211" s="3">
        <f t="shared" si="9"/>
        <v>0</v>
      </c>
      <c r="E211" s="3" t="str">
        <f t="shared" si="11"/>
        <v>r</v>
      </c>
      <c r="F211" s="3">
        <f t="shared" si="10"/>
        <v>0</v>
      </c>
      <c r="G211" s="8" t="str">
        <f>MID(Tabela1[[#This Row],[PESEL]],7,3)</f>
        <v>048</v>
      </c>
      <c r="H211" s="3">
        <f>IF(OR(MID(Tabela1[[#This Row],[PESEL]],3,1)="0",MID(Tabela1[[#This Row],[PESEL]],3,1)="1"),19,20)</f>
        <v>20</v>
      </c>
      <c r="I211" s="3" t="str">
        <f>MID(Tabela1[[#This Row],[PESEL]],1,2)</f>
        <v>09</v>
      </c>
      <c r="J211" s="3">
        <f>IF(Tabela1[[#This Row],[1i2 rok]]=20,MID(Tabela1[[#This Row],[PESEL]],3,2)-20,MID(Tabela1[[#This Row],[PESEL]],3,2))</f>
        <v>10</v>
      </c>
      <c r="K211" s="3" t="str">
        <f>CONCATENATE(Tabela1[[#This Row],[miesiąc 1]]," ",Tabela1[[#This Row],[1i2 rok]],Tabela1[[#This Row],[3 i 4 rok]])</f>
        <v>10 2009</v>
      </c>
      <c r="L211" s="12" t="str">
        <f>CONCATENATE(MID(Tabela1[[#This Row],[Imie]],1,1),MID(Tabela1[[#This Row],[Nazwisko]],1,3),MID(Tabela1[[#This Row],[PESEL]],11,1))</f>
        <v>OGra8</v>
      </c>
    </row>
    <row r="212" spans="1:12" x14ac:dyDescent="0.25">
      <c r="A212" s="2" t="s">
        <v>527</v>
      </c>
      <c r="B212" s="3" t="s">
        <v>528</v>
      </c>
      <c r="C212" s="3" t="s">
        <v>340</v>
      </c>
      <c r="D212" s="3">
        <f t="shared" si="9"/>
        <v>1</v>
      </c>
      <c r="E212" s="3" t="str">
        <f t="shared" si="11"/>
        <v>a</v>
      </c>
      <c r="F212" s="3">
        <f t="shared" si="10"/>
        <v>0</v>
      </c>
      <c r="G212" s="8" t="str">
        <f>MID(Tabela1[[#This Row],[PESEL]],7,3)</f>
        <v>083</v>
      </c>
      <c r="H212" s="3">
        <f>IF(OR(MID(Tabela1[[#This Row],[PESEL]],3,1)="0",MID(Tabela1[[#This Row],[PESEL]],3,1)="1"),19,20)</f>
        <v>20</v>
      </c>
      <c r="I212" s="3" t="str">
        <f>MID(Tabela1[[#This Row],[PESEL]],1,2)</f>
        <v>09</v>
      </c>
      <c r="J212" s="3">
        <f>IF(Tabela1[[#This Row],[1i2 rok]]=20,MID(Tabela1[[#This Row],[PESEL]],3,2)-20,MID(Tabela1[[#This Row],[PESEL]],3,2))</f>
        <v>10</v>
      </c>
      <c r="K212" s="3" t="str">
        <f>CONCATENATE(Tabela1[[#This Row],[miesiąc 1]]," ",Tabela1[[#This Row],[1i2 rok]],Tabela1[[#This Row],[3 i 4 rok]])</f>
        <v>10 2009</v>
      </c>
      <c r="L212" s="12" t="str">
        <f>CONCATENATE(MID(Tabela1[[#This Row],[Imie]],1,1),MID(Tabela1[[#This Row],[Nazwisko]],1,3),MID(Tabela1[[#This Row],[PESEL]],11,1))</f>
        <v>ATar2</v>
      </c>
    </row>
    <row r="213" spans="1:12" x14ac:dyDescent="0.25">
      <c r="A213" s="2" t="s">
        <v>529</v>
      </c>
      <c r="B213" s="3" t="s">
        <v>530</v>
      </c>
      <c r="C213" s="3" t="s">
        <v>39</v>
      </c>
      <c r="D213" s="3">
        <f t="shared" si="9"/>
        <v>0</v>
      </c>
      <c r="E213" s="3" t="str">
        <f t="shared" si="11"/>
        <v>j</v>
      </c>
      <c r="F213" s="3">
        <f t="shared" si="10"/>
        <v>0</v>
      </c>
      <c r="G213" s="8" t="str">
        <f>MID(Tabela1[[#This Row],[PESEL]],7,3)</f>
        <v>006</v>
      </c>
      <c r="H213" s="3">
        <f>IF(OR(MID(Tabela1[[#This Row],[PESEL]],3,1)="0",MID(Tabela1[[#This Row],[PESEL]],3,1)="1"),19,20)</f>
        <v>20</v>
      </c>
      <c r="I213" s="3" t="str">
        <f>MID(Tabela1[[#This Row],[PESEL]],1,2)</f>
        <v>09</v>
      </c>
      <c r="J213" s="3">
        <f>IF(Tabela1[[#This Row],[1i2 rok]]=20,MID(Tabela1[[#This Row],[PESEL]],3,2)-20,MID(Tabela1[[#This Row],[PESEL]],3,2))</f>
        <v>10</v>
      </c>
      <c r="K213" s="3" t="str">
        <f>CONCATENATE(Tabela1[[#This Row],[miesiąc 1]]," ",Tabela1[[#This Row],[1i2 rok]],Tabela1[[#This Row],[3 i 4 rok]])</f>
        <v>10 2009</v>
      </c>
      <c r="L213" s="12" t="str">
        <f>CONCATENATE(MID(Tabela1[[#This Row],[Imie]],1,1),MID(Tabela1[[#This Row],[Nazwisko]],1,3),MID(Tabela1[[#This Row],[PESEL]],11,1))</f>
        <v>MLun7</v>
      </c>
    </row>
    <row r="214" spans="1:12" x14ac:dyDescent="0.25">
      <c r="A214" s="2" t="s">
        <v>531</v>
      </c>
      <c r="B214" s="3" t="s">
        <v>30</v>
      </c>
      <c r="C214" s="3" t="s">
        <v>44</v>
      </c>
      <c r="D214" s="3">
        <f t="shared" si="9"/>
        <v>0</v>
      </c>
      <c r="E214" s="3" t="str">
        <f t="shared" si="11"/>
        <v>r</v>
      </c>
      <c r="F214" s="3">
        <f t="shared" si="10"/>
        <v>0</v>
      </c>
      <c r="G214" s="8" t="str">
        <f>MID(Tabela1[[#This Row],[PESEL]],7,3)</f>
        <v>022</v>
      </c>
      <c r="H214" s="3">
        <f>IF(OR(MID(Tabela1[[#This Row],[PESEL]],3,1)="0",MID(Tabela1[[#This Row],[PESEL]],3,1)="1"),19,20)</f>
        <v>20</v>
      </c>
      <c r="I214" s="3" t="str">
        <f>MID(Tabela1[[#This Row],[PESEL]],1,2)</f>
        <v>09</v>
      </c>
      <c r="J214" s="3">
        <f>IF(Tabela1[[#This Row],[1i2 rok]]=20,MID(Tabela1[[#This Row],[PESEL]],3,2)-20,MID(Tabela1[[#This Row],[PESEL]],3,2))</f>
        <v>10</v>
      </c>
      <c r="K214" s="3" t="str">
        <f>CONCATENATE(Tabela1[[#This Row],[miesiąc 1]]," ",Tabela1[[#This Row],[1i2 rok]],Tabela1[[#This Row],[3 i 4 rok]])</f>
        <v>10 2009</v>
      </c>
      <c r="L214" s="12" t="str">
        <f>CONCATENATE(MID(Tabela1[[#This Row],[Imie]],1,1),MID(Tabela1[[#This Row],[Nazwisko]],1,3),MID(Tabela1[[#This Row],[PESEL]],11,1))</f>
        <v>AWoj4</v>
      </c>
    </row>
    <row r="215" spans="1:12" x14ac:dyDescent="0.25">
      <c r="A215" s="2" t="s">
        <v>532</v>
      </c>
      <c r="B215" s="3" t="s">
        <v>533</v>
      </c>
      <c r="C215" s="3" t="s">
        <v>534</v>
      </c>
      <c r="D215" s="3">
        <f t="shared" si="9"/>
        <v>1</v>
      </c>
      <c r="E215" s="3" t="str">
        <f t="shared" si="11"/>
        <v>a</v>
      </c>
      <c r="F215" s="3">
        <f t="shared" si="10"/>
        <v>0</v>
      </c>
      <c r="G215" s="8" t="str">
        <f>MID(Tabela1[[#This Row],[PESEL]],7,3)</f>
        <v>024</v>
      </c>
      <c r="H215" s="3">
        <f>IF(OR(MID(Tabela1[[#This Row],[PESEL]],3,1)="0",MID(Tabela1[[#This Row],[PESEL]],3,1)="1"),19,20)</f>
        <v>20</v>
      </c>
      <c r="I215" s="3" t="str">
        <f>MID(Tabela1[[#This Row],[PESEL]],1,2)</f>
        <v>09</v>
      </c>
      <c r="J215" s="3">
        <f>IF(Tabela1[[#This Row],[1i2 rok]]=20,MID(Tabela1[[#This Row],[PESEL]],3,2)-20,MID(Tabela1[[#This Row],[PESEL]],3,2))</f>
        <v>10</v>
      </c>
      <c r="K215" s="3" t="str">
        <f>CONCATENATE(Tabela1[[#This Row],[miesiąc 1]]," ",Tabela1[[#This Row],[1i2 rok]],Tabela1[[#This Row],[3 i 4 rok]])</f>
        <v>10 2009</v>
      </c>
      <c r="L215" s="12" t="str">
        <f>CONCATENATE(MID(Tabela1[[#This Row],[Imie]],1,1),MID(Tabela1[[#This Row],[Nazwisko]],1,3),MID(Tabela1[[#This Row],[PESEL]],11,1))</f>
        <v>KPoc0</v>
      </c>
    </row>
    <row r="216" spans="1:12" x14ac:dyDescent="0.25">
      <c r="A216" s="2" t="s">
        <v>535</v>
      </c>
      <c r="B216" s="3" t="s">
        <v>536</v>
      </c>
      <c r="C216" s="3" t="s">
        <v>89</v>
      </c>
      <c r="D216" s="3">
        <f t="shared" si="9"/>
        <v>1</v>
      </c>
      <c r="E216" s="3" t="str">
        <f t="shared" si="11"/>
        <v>a</v>
      </c>
      <c r="F216" s="3">
        <f t="shared" si="10"/>
        <v>0</v>
      </c>
      <c r="G216" s="8" t="str">
        <f>MID(Tabela1[[#This Row],[PESEL]],7,3)</f>
        <v>094</v>
      </c>
      <c r="H216" s="3">
        <f>IF(OR(MID(Tabela1[[#This Row],[PESEL]],3,1)="0",MID(Tabela1[[#This Row],[PESEL]],3,1)="1"),19,20)</f>
        <v>20</v>
      </c>
      <c r="I216" s="3" t="str">
        <f>MID(Tabela1[[#This Row],[PESEL]],1,2)</f>
        <v>09</v>
      </c>
      <c r="J216" s="3">
        <f>IF(Tabela1[[#This Row],[1i2 rok]]=20,MID(Tabela1[[#This Row],[PESEL]],3,2)-20,MID(Tabela1[[#This Row],[PESEL]],3,2))</f>
        <v>10</v>
      </c>
      <c r="K216" s="3" t="str">
        <f>CONCATENATE(Tabela1[[#This Row],[miesiąc 1]]," ",Tabela1[[#This Row],[1i2 rok]],Tabela1[[#This Row],[3 i 4 rok]])</f>
        <v>10 2009</v>
      </c>
      <c r="L216" s="12" t="str">
        <f>CONCATENATE(MID(Tabela1[[#This Row],[Imie]],1,1),MID(Tabela1[[#This Row],[Nazwisko]],1,3),MID(Tabela1[[#This Row],[PESEL]],11,1))</f>
        <v>MLes1</v>
      </c>
    </row>
    <row r="217" spans="1:12" x14ac:dyDescent="0.25">
      <c r="A217" s="2" t="s">
        <v>537</v>
      </c>
      <c r="B217" s="3" t="s">
        <v>538</v>
      </c>
      <c r="C217" s="3" t="s">
        <v>416</v>
      </c>
      <c r="D217" s="3">
        <f t="shared" si="9"/>
        <v>1</v>
      </c>
      <c r="E217" s="3" t="str">
        <f t="shared" si="11"/>
        <v>a</v>
      </c>
      <c r="F217" s="3">
        <f t="shared" si="10"/>
        <v>0</v>
      </c>
      <c r="G217" s="8" t="str">
        <f>MID(Tabela1[[#This Row],[PESEL]],7,3)</f>
        <v>024</v>
      </c>
      <c r="H217" s="3">
        <f>IF(OR(MID(Tabela1[[#This Row],[PESEL]],3,1)="0",MID(Tabela1[[#This Row],[PESEL]],3,1)="1"),19,20)</f>
        <v>20</v>
      </c>
      <c r="I217" s="3" t="str">
        <f>MID(Tabela1[[#This Row],[PESEL]],1,2)</f>
        <v>09</v>
      </c>
      <c r="J217" s="3">
        <f>IF(Tabela1[[#This Row],[1i2 rok]]=20,MID(Tabela1[[#This Row],[PESEL]],3,2)-20,MID(Tabela1[[#This Row],[PESEL]],3,2))</f>
        <v>10</v>
      </c>
      <c r="K217" s="3" t="str">
        <f>CONCATENATE(Tabela1[[#This Row],[miesiąc 1]]," ",Tabela1[[#This Row],[1i2 rok]],Tabela1[[#This Row],[3 i 4 rok]])</f>
        <v>10 2009</v>
      </c>
      <c r="L217" s="12" t="str">
        <f>CONCATENATE(MID(Tabela1[[#This Row],[Imie]],1,1),MID(Tabela1[[#This Row],[Nazwisko]],1,3),MID(Tabela1[[#This Row],[PESEL]],11,1))</f>
        <v>MLor1</v>
      </c>
    </row>
    <row r="218" spans="1:12" x14ac:dyDescent="0.25">
      <c r="A218" s="2" t="s">
        <v>539</v>
      </c>
      <c r="B218" s="3" t="s">
        <v>540</v>
      </c>
      <c r="C218" s="3" t="s">
        <v>323</v>
      </c>
      <c r="D218" s="3">
        <f t="shared" si="9"/>
        <v>1</v>
      </c>
      <c r="E218" s="3" t="str">
        <f t="shared" si="11"/>
        <v>a</v>
      </c>
      <c r="F218" s="3">
        <f t="shared" si="10"/>
        <v>0</v>
      </c>
      <c r="G218" s="8" t="str">
        <f>MID(Tabela1[[#This Row],[PESEL]],7,3)</f>
        <v>114</v>
      </c>
      <c r="H218" s="3">
        <f>IF(OR(MID(Tabela1[[#This Row],[PESEL]],3,1)="0",MID(Tabela1[[#This Row],[PESEL]],3,1)="1"),19,20)</f>
        <v>20</v>
      </c>
      <c r="I218" s="3" t="str">
        <f>MID(Tabela1[[#This Row],[PESEL]],1,2)</f>
        <v>09</v>
      </c>
      <c r="J218" s="3">
        <f>IF(Tabela1[[#This Row],[1i2 rok]]=20,MID(Tabela1[[#This Row],[PESEL]],3,2)-20,MID(Tabela1[[#This Row],[PESEL]],3,2))</f>
        <v>10</v>
      </c>
      <c r="K218" s="3" t="str">
        <f>CONCATENATE(Tabela1[[#This Row],[miesiąc 1]]," ",Tabela1[[#This Row],[1i2 rok]],Tabela1[[#This Row],[3 i 4 rok]])</f>
        <v>10 2009</v>
      </c>
      <c r="L218" s="12" t="str">
        <f>CONCATENATE(MID(Tabela1[[#This Row],[Imie]],1,1),MID(Tabela1[[#This Row],[Nazwisko]],1,3),MID(Tabela1[[#This Row],[PESEL]],11,1))</f>
        <v>AZal3</v>
      </c>
    </row>
    <row r="219" spans="1:12" x14ac:dyDescent="0.25">
      <c r="A219" s="2" t="s">
        <v>541</v>
      </c>
      <c r="B219" s="3" t="s">
        <v>542</v>
      </c>
      <c r="C219" s="3" t="s">
        <v>179</v>
      </c>
      <c r="D219" s="3">
        <f t="shared" si="9"/>
        <v>1</v>
      </c>
      <c r="E219" s="3" t="str">
        <f t="shared" si="11"/>
        <v>a</v>
      </c>
      <c r="F219" s="3">
        <f t="shared" si="10"/>
        <v>0</v>
      </c>
      <c r="G219" s="8" t="str">
        <f>MID(Tabela1[[#This Row],[PESEL]],7,3)</f>
        <v>011</v>
      </c>
      <c r="H219" s="3">
        <f>IF(OR(MID(Tabela1[[#This Row],[PESEL]],3,1)="0",MID(Tabela1[[#This Row],[PESEL]],3,1)="1"),19,20)</f>
        <v>20</v>
      </c>
      <c r="I219" s="3" t="str">
        <f>MID(Tabela1[[#This Row],[PESEL]],1,2)</f>
        <v>09</v>
      </c>
      <c r="J219" s="3">
        <f>IF(Tabela1[[#This Row],[1i2 rok]]=20,MID(Tabela1[[#This Row],[PESEL]],3,2)-20,MID(Tabela1[[#This Row],[PESEL]],3,2))</f>
        <v>10</v>
      </c>
      <c r="K219" s="3" t="str">
        <f>CONCATENATE(Tabela1[[#This Row],[miesiąc 1]]," ",Tabela1[[#This Row],[1i2 rok]],Tabela1[[#This Row],[3 i 4 rok]])</f>
        <v>10 2009</v>
      </c>
      <c r="L219" s="12" t="str">
        <f>CONCATENATE(MID(Tabela1[[#This Row],[Imie]],1,1),MID(Tabela1[[#This Row],[Nazwisko]],1,3),MID(Tabela1[[#This Row],[PESEL]],11,1))</f>
        <v>PGos2</v>
      </c>
    </row>
    <row r="220" spans="1:12" x14ac:dyDescent="0.25">
      <c r="A220" s="2" t="s">
        <v>543</v>
      </c>
      <c r="B220" s="3" t="s">
        <v>544</v>
      </c>
      <c r="C220" s="3" t="s">
        <v>419</v>
      </c>
      <c r="D220" s="3">
        <f t="shared" si="9"/>
        <v>1</v>
      </c>
      <c r="E220" s="3" t="str">
        <f t="shared" si="11"/>
        <v>a</v>
      </c>
      <c r="F220" s="3">
        <f t="shared" si="10"/>
        <v>0</v>
      </c>
      <c r="G220" s="8" t="str">
        <f>MID(Tabela1[[#This Row],[PESEL]],7,3)</f>
        <v>060</v>
      </c>
      <c r="H220" s="3">
        <f>IF(OR(MID(Tabela1[[#This Row],[PESEL]],3,1)="0",MID(Tabela1[[#This Row],[PESEL]],3,1)="1"),19,20)</f>
        <v>20</v>
      </c>
      <c r="I220" s="3" t="str">
        <f>MID(Tabela1[[#This Row],[PESEL]],1,2)</f>
        <v>09</v>
      </c>
      <c r="J220" s="3">
        <f>IF(Tabela1[[#This Row],[1i2 rok]]=20,MID(Tabela1[[#This Row],[PESEL]],3,2)-20,MID(Tabela1[[#This Row],[PESEL]],3,2))</f>
        <v>10</v>
      </c>
      <c r="K220" s="3" t="str">
        <f>CONCATENATE(Tabela1[[#This Row],[miesiąc 1]]," ",Tabela1[[#This Row],[1i2 rok]],Tabela1[[#This Row],[3 i 4 rok]])</f>
        <v>10 2009</v>
      </c>
      <c r="L220" s="12" t="str">
        <f>CONCATENATE(MID(Tabela1[[#This Row],[Imie]],1,1),MID(Tabela1[[#This Row],[Nazwisko]],1,3),MID(Tabela1[[#This Row],[PESEL]],11,1))</f>
        <v>LMau8</v>
      </c>
    </row>
    <row r="221" spans="1:12" x14ac:dyDescent="0.25">
      <c r="A221" s="2" t="s">
        <v>545</v>
      </c>
      <c r="B221" s="3" t="s">
        <v>546</v>
      </c>
      <c r="C221" s="3" t="s">
        <v>17</v>
      </c>
      <c r="D221" s="3">
        <f t="shared" si="9"/>
        <v>0</v>
      </c>
      <c r="E221" s="3" t="str">
        <f t="shared" si="11"/>
        <v>z</v>
      </c>
      <c r="F221" s="3">
        <f t="shared" si="10"/>
        <v>0</v>
      </c>
      <c r="G221" s="8" t="str">
        <f>MID(Tabela1[[#This Row],[PESEL]],7,3)</f>
        <v>066</v>
      </c>
      <c r="H221" s="3">
        <f>IF(OR(MID(Tabela1[[#This Row],[PESEL]],3,1)="0",MID(Tabela1[[#This Row],[PESEL]],3,1)="1"),19,20)</f>
        <v>20</v>
      </c>
      <c r="I221" s="3" t="str">
        <f>MID(Tabela1[[#This Row],[PESEL]],1,2)</f>
        <v>09</v>
      </c>
      <c r="J221" s="3">
        <f>IF(Tabela1[[#This Row],[1i2 rok]]=20,MID(Tabela1[[#This Row],[PESEL]],3,2)-20,MID(Tabela1[[#This Row],[PESEL]],3,2))</f>
        <v>10</v>
      </c>
      <c r="K221" s="3" t="str">
        <f>CONCATENATE(Tabela1[[#This Row],[miesiąc 1]]," ",Tabela1[[#This Row],[1i2 rok]],Tabela1[[#This Row],[3 i 4 rok]])</f>
        <v>10 2009</v>
      </c>
      <c r="L221" s="12" t="str">
        <f>CONCATENATE(MID(Tabela1[[#This Row],[Imie]],1,1),MID(Tabela1[[#This Row],[Nazwisko]],1,3),MID(Tabela1[[#This Row],[PESEL]],11,1))</f>
        <v>MBuc3</v>
      </c>
    </row>
    <row r="222" spans="1:12" x14ac:dyDescent="0.25">
      <c r="A222" s="2" t="s">
        <v>547</v>
      </c>
      <c r="B222" s="3" t="s">
        <v>548</v>
      </c>
      <c r="C222" s="3" t="s">
        <v>419</v>
      </c>
      <c r="D222" s="3">
        <f t="shared" si="9"/>
        <v>1</v>
      </c>
      <c r="E222" s="3" t="str">
        <f t="shared" si="11"/>
        <v>a</v>
      </c>
      <c r="F222" s="3">
        <f t="shared" si="10"/>
        <v>0</v>
      </c>
      <c r="G222" s="8" t="str">
        <f>MID(Tabela1[[#This Row],[PESEL]],7,3)</f>
        <v>096</v>
      </c>
      <c r="H222" s="3">
        <f>IF(OR(MID(Tabela1[[#This Row],[PESEL]],3,1)="0",MID(Tabela1[[#This Row],[PESEL]],3,1)="1"),19,20)</f>
        <v>20</v>
      </c>
      <c r="I222" s="3" t="str">
        <f>MID(Tabela1[[#This Row],[PESEL]],1,2)</f>
        <v>09</v>
      </c>
      <c r="J222" s="3">
        <f>IF(Tabela1[[#This Row],[1i2 rok]]=20,MID(Tabela1[[#This Row],[PESEL]],3,2)-20,MID(Tabela1[[#This Row],[PESEL]],3,2))</f>
        <v>10</v>
      </c>
      <c r="K222" s="3" t="str">
        <f>CONCATENATE(Tabela1[[#This Row],[miesiąc 1]]," ",Tabela1[[#This Row],[1i2 rok]],Tabela1[[#This Row],[3 i 4 rok]])</f>
        <v>10 2009</v>
      </c>
      <c r="L222" s="12" t="str">
        <f>CONCATENATE(MID(Tabela1[[#This Row],[Imie]],1,1),MID(Tabela1[[#This Row],[Nazwisko]],1,3),MID(Tabela1[[#This Row],[PESEL]],11,1))</f>
        <v>LMie1</v>
      </c>
    </row>
    <row r="223" spans="1:12" x14ac:dyDescent="0.25">
      <c r="A223" s="2" t="s">
        <v>549</v>
      </c>
      <c r="B223" s="3" t="s">
        <v>550</v>
      </c>
      <c r="C223" s="3" t="s">
        <v>309</v>
      </c>
      <c r="D223" s="3">
        <f t="shared" si="9"/>
        <v>1</v>
      </c>
      <c r="E223" s="3" t="str">
        <f t="shared" si="11"/>
        <v>a</v>
      </c>
      <c r="F223" s="3">
        <f t="shared" si="10"/>
        <v>0</v>
      </c>
      <c r="G223" s="8" t="str">
        <f>MID(Tabela1[[#This Row],[PESEL]],7,3)</f>
        <v>097</v>
      </c>
      <c r="H223" s="3">
        <f>IF(OR(MID(Tabela1[[#This Row],[PESEL]],3,1)="0",MID(Tabela1[[#This Row],[PESEL]],3,1)="1"),19,20)</f>
        <v>20</v>
      </c>
      <c r="I223" s="3" t="str">
        <f>MID(Tabela1[[#This Row],[PESEL]],1,2)</f>
        <v>09</v>
      </c>
      <c r="J223" s="3">
        <f>IF(Tabela1[[#This Row],[1i2 rok]]=20,MID(Tabela1[[#This Row],[PESEL]],3,2)-20,MID(Tabela1[[#This Row],[PESEL]],3,2))</f>
        <v>10</v>
      </c>
      <c r="K223" s="3" t="str">
        <f>CONCATENATE(Tabela1[[#This Row],[miesiąc 1]]," ",Tabela1[[#This Row],[1i2 rok]],Tabela1[[#This Row],[3 i 4 rok]])</f>
        <v>10 2009</v>
      </c>
      <c r="L223" s="12" t="str">
        <f>CONCATENATE(MID(Tabela1[[#This Row],[Imie]],1,1),MID(Tabela1[[#This Row],[Nazwisko]],1,3),MID(Tabela1[[#This Row],[PESEL]],11,1))</f>
        <v>JRam9</v>
      </c>
    </row>
    <row r="224" spans="1:12" x14ac:dyDescent="0.25">
      <c r="A224" s="2" t="s">
        <v>551</v>
      </c>
      <c r="B224" s="3" t="s">
        <v>552</v>
      </c>
      <c r="C224" s="3" t="s">
        <v>309</v>
      </c>
      <c r="D224" s="3">
        <f t="shared" si="9"/>
        <v>1</v>
      </c>
      <c r="E224" s="3" t="str">
        <f t="shared" si="11"/>
        <v>a</v>
      </c>
      <c r="F224" s="3">
        <f t="shared" si="10"/>
        <v>0</v>
      </c>
      <c r="G224" s="8" t="str">
        <f>MID(Tabela1[[#This Row],[PESEL]],7,3)</f>
        <v>097</v>
      </c>
      <c r="H224" s="3">
        <f>IF(OR(MID(Tabela1[[#This Row],[PESEL]],3,1)="0",MID(Tabela1[[#This Row],[PESEL]],3,1)="1"),19,20)</f>
        <v>20</v>
      </c>
      <c r="I224" s="3" t="str">
        <f>MID(Tabela1[[#This Row],[PESEL]],1,2)</f>
        <v>09</v>
      </c>
      <c r="J224" s="3">
        <f>IF(Tabela1[[#This Row],[1i2 rok]]=20,MID(Tabela1[[#This Row],[PESEL]],3,2)-20,MID(Tabela1[[#This Row],[PESEL]],3,2))</f>
        <v>10</v>
      </c>
      <c r="K224" s="3" t="str">
        <f>CONCATENATE(Tabela1[[#This Row],[miesiąc 1]]," ",Tabela1[[#This Row],[1i2 rok]],Tabela1[[#This Row],[3 i 4 rok]])</f>
        <v>10 2009</v>
      </c>
      <c r="L224" s="12" t="str">
        <f>CONCATENATE(MID(Tabela1[[#This Row],[Imie]],1,1),MID(Tabela1[[#This Row],[Nazwisko]],1,3),MID(Tabela1[[#This Row],[PESEL]],11,1))</f>
        <v>JRaf7</v>
      </c>
    </row>
    <row r="225" spans="1:12" x14ac:dyDescent="0.25">
      <c r="A225" s="2" t="s">
        <v>553</v>
      </c>
      <c r="B225" s="3" t="s">
        <v>554</v>
      </c>
      <c r="C225" s="3" t="s">
        <v>187</v>
      </c>
      <c r="D225" s="3">
        <f t="shared" si="9"/>
        <v>1</v>
      </c>
      <c r="E225" s="3" t="str">
        <f t="shared" si="11"/>
        <v>a</v>
      </c>
      <c r="F225" s="3">
        <f t="shared" si="10"/>
        <v>0</v>
      </c>
      <c r="G225" s="8" t="str">
        <f>MID(Tabela1[[#This Row],[PESEL]],7,3)</f>
        <v>032</v>
      </c>
      <c r="H225" s="3">
        <f>IF(OR(MID(Tabela1[[#This Row],[PESEL]],3,1)="0",MID(Tabela1[[#This Row],[PESEL]],3,1)="1"),19,20)</f>
        <v>20</v>
      </c>
      <c r="I225" s="3" t="str">
        <f>MID(Tabela1[[#This Row],[PESEL]],1,2)</f>
        <v>09</v>
      </c>
      <c r="J225" s="3">
        <f>IF(Tabela1[[#This Row],[1i2 rok]]=20,MID(Tabela1[[#This Row],[PESEL]],3,2)-20,MID(Tabela1[[#This Row],[PESEL]],3,2))</f>
        <v>10</v>
      </c>
      <c r="K225" s="3" t="str">
        <f>CONCATENATE(Tabela1[[#This Row],[miesiąc 1]]," ",Tabela1[[#This Row],[1i2 rok]],Tabela1[[#This Row],[3 i 4 rok]])</f>
        <v>10 2009</v>
      </c>
      <c r="L225" s="12" t="str">
        <f>CONCATENATE(MID(Tabela1[[#This Row],[Imie]],1,1),MID(Tabela1[[#This Row],[Nazwisko]],1,3),MID(Tabela1[[#This Row],[PESEL]],11,1))</f>
        <v>OBro0</v>
      </c>
    </row>
    <row r="226" spans="1:12" x14ac:dyDescent="0.25">
      <c r="A226" s="2" t="s">
        <v>555</v>
      </c>
      <c r="B226" s="3" t="s">
        <v>556</v>
      </c>
      <c r="C226" s="3" t="s">
        <v>428</v>
      </c>
      <c r="D226" s="3">
        <f t="shared" si="9"/>
        <v>1</v>
      </c>
      <c r="E226" s="3" t="str">
        <f t="shared" si="11"/>
        <v>a</v>
      </c>
      <c r="F226" s="3">
        <f t="shared" si="10"/>
        <v>0</v>
      </c>
      <c r="G226" s="8" t="str">
        <f>MID(Tabela1[[#This Row],[PESEL]],7,3)</f>
        <v>050</v>
      </c>
      <c r="H226" s="3">
        <f>IF(OR(MID(Tabela1[[#This Row],[PESEL]],3,1)="0",MID(Tabela1[[#This Row],[PESEL]],3,1)="1"),19,20)</f>
        <v>20</v>
      </c>
      <c r="I226" s="3" t="str">
        <f>MID(Tabela1[[#This Row],[PESEL]],1,2)</f>
        <v>09</v>
      </c>
      <c r="J226" s="3">
        <f>IF(Tabela1[[#This Row],[1i2 rok]]=20,MID(Tabela1[[#This Row],[PESEL]],3,2)-20,MID(Tabela1[[#This Row],[PESEL]],3,2))</f>
        <v>10</v>
      </c>
      <c r="K226" s="3" t="str">
        <f>CONCATENATE(Tabela1[[#This Row],[miesiąc 1]]," ",Tabela1[[#This Row],[1i2 rok]],Tabela1[[#This Row],[3 i 4 rok]])</f>
        <v>10 2009</v>
      </c>
      <c r="L226" s="12" t="str">
        <f>CONCATENATE(MID(Tabela1[[#This Row],[Imie]],1,1),MID(Tabela1[[#This Row],[Nazwisko]],1,3),MID(Tabela1[[#This Row],[PESEL]],11,1))</f>
        <v>ZBik2</v>
      </c>
    </row>
    <row r="227" spans="1:12" x14ac:dyDescent="0.25">
      <c r="A227" s="2" t="s">
        <v>557</v>
      </c>
      <c r="B227" s="3" t="s">
        <v>558</v>
      </c>
      <c r="C227" s="3" t="s">
        <v>559</v>
      </c>
      <c r="D227" s="3">
        <f t="shared" si="9"/>
        <v>1</v>
      </c>
      <c r="E227" s="3" t="str">
        <f t="shared" si="11"/>
        <v>a</v>
      </c>
      <c r="F227" s="3">
        <f t="shared" si="10"/>
        <v>0</v>
      </c>
      <c r="G227" s="8" t="str">
        <f>MID(Tabela1[[#This Row],[PESEL]],7,3)</f>
        <v>050</v>
      </c>
      <c r="H227" s="3">
        <f>IF(OR(MID(Tabela1[[#This Row],[PESEL]],3,1)="0",MID(Tabela1[[#This Row],[PESEL]],3,1)="1"),19,20)</f>
        <v>20</v>
      </c>
      <c r="I227" s="3" t="str">
        <f>MID(Tabela1[[#This Row],[PESEL]],1,2)</f>
        <v>09</v>
      </c>
      <c r="J227" s="3">
        <f>IF(Tabela1[[#This Row],[1i2 rok]]=20,MID(Tabela1[[#This Row],[PESEL]],3,2)-20,MID(Tabela1[[#This Row],[PESEL]],3,2))</f>
        <v>10</v>
      </c>
      <c r="K227" s="3" t="str">
        <f>CONCATENATE(Tabela1[[#This Row],[miesiąc 1]]," ",Tabela1[[#This Row],[1i2 rok]],Tabela1[[#This Row],[3 i 4 rok]])</f>
        <v>10 2009</v>
      </c>
      <c r="L227" s="12" t="str">
        <f>CONCATENATE(MID(Tabela1[[#This Row],[Imie]],1,1),MID(Tabela1[[#This Row],[Nazwisko]],1,3),MID(Tabela1[[#This Row],[PESEL]],11,1))</f>
        <v>LMar6</v>
      </c>
    </row>
    <row r="228" spans="1:12" x14ac:dyDescent="0.25">
      <c r="A228" s="2" t="s">
        <v>560</v>
      </c>
      <c r="B228" s="3" t="s">
        <v>561</v>
      </c>
      <c r="C228" s="3" t="s">
        <v>351</v>
      </c>
      <c r="D228" s="3">
        <f t="shared" si="9"/>
        <v>1</v>
      </c>
      <c r="E228" s="3" t="str">
        <f t="shared" si="11"/>
        <v>a</v>
      </c>
      <c r="F228" s="3">
        <f t="shared" si="10"/>
        <v>0</v>
      </c>
      <c r="G228" s="8" t="str">
        <f>MID(Tabela1[[#This Row],[PESEL]],7,3)</f>
        <v>050</v>
      </c>
      <c r="H228" s="3">
        <f>IF(OR(MID(Tabela1[[#This Row],[PESEL]],3,1)="0",MID(Tabela1[[#This Row],[PESEL]],3,1)="1"),19,20)</f>
        <v>20</v>
      </c>
      <c r="I228" s="3" t="str">
        <f>MID(Tabela1[[#This Row],[PESEL]],1,2)</f>
        <v>09</v>
      </c>
      <c r="J228" s="3">
        <f>IF(Tabela1[[#This Row],[1i2 rok]]=20,MID(Tabela1[[#This Row],[PESEL]],3,2)-20,MID(Tabela1[[#This Row],[PESEL]],3,2))</f>
        <v>10</v>
      </c>
      <c r="K228" s="3" t="str">
        <f>CONCATENATE(Tabela1[[#This Row],[miesiąc 1]]," ",Tabela1[[#This Row],[1i2 rok]],Tabela1[[#This Row],[3 i 4 rok]])</f>
        <v>10 2009</v>
      </c>
      <c r="L228" s="12" t="str">
        <f>CONCATENATE(MID(Tabela1[[#This Row],[Imie]],1,1),MID(Tabela1[[#This Row],[Nazwisko]],1,3),MID(Tabela1[[#This Row],[PESEL]],11,1))</f>
        <v>MKra0</v>
      </c>
    </row>
    <row r="229" spans="1:12" x14ac:dyDescent="0.25">
      <c r="A229" s="2" t="s">
        <v>562</v>
      </c>
      <c r="B229" s="3" t="s">
        <v>563</v>
      </c>
      <c r="C229" s="3" t="s">
        <v>564</v>
      </c>
      <c r="D229" s="3">
        <f t="shared" si="9"/>
        <v>1</v>
      </c>
      <c r="E229" s="3" t="str">
        <f t="shared" si="11"/>
        <v>a</v>
      </c>
      <c r="F229" s="3">
        <f t="shared" si="10"/>
        <v>0</v>
      </c>
      <c r="G229" s="8" t="str">
        <f>MID(Tabela1[[#This Row],[PESEL]],7,3)</f>
        <v>051</v>
      </c>
      <c r="H229" s="3">
        <f>IF(OR(MID(Tabela1[[#This Row],[PESEL]],3,1)="0",MID(Tabela1[[#This Row],[PESEL]],3,1)="1"),19,20)</f>
        <v>20</v>
      </c>
      <c r="I229" s="3" t="str">
        <f>MID(Tabela1[[#This Row],[PESEL]],1,2)</f>
        <v>09</v>
      </c>
      <c r="J229" s="3">
        <f>IF(Tabela1[[#This Row],[1i2 rok]]=20,MID(Tabela1[[#This Row],[PESEL]],3,2)-20,MID(Tabela1[[#This Row],[PESEL]],3,2))</f>
        <v>10</v>
      </c>
      <c r="K229" s="3" t="str">
        <f>CONCATENATE(Tabela1[[#This Row],[miesiąc 1]]," ",Tabela1[[#This Row],[1i2 rok]],Tabela1[[#This Row],[3 i 4 rok]])</f>
        <v>10 2009</v>
      </c>
      <c r="L229" s="12" t="str">
        <f>CONCATENATE(MID(Tabela1[[#This Row],[Imie]],1,1),MID(Tabela1[[#This Row],[Nazwisko]],1,3),MID(Tabela1[[#This Row],[PESEL]],11,1))</f>
        <v>KOld1</v>
      </c>
    </row>
    <row r="230" spans="1:12" x14ac:dyDescent="0.25">
      <c r="A230" s="2" t="s">
        <v>565</v>
      </c>
      <c r="B230" s="3" t="s">
        <v>566</v>
      </c>
      <c r="C230" s="3" t="s">
        <v>567</v>
      </c>
      <c r="D230" s="3">
        <f t="shared" si="9"/>
        <v>0</v>
      </c>
      <c r="E230" s="3" t="str">
        <f t="shared" si="11"/>
        <v>l</v>
      </c>
      <c r="F230" s="3">
        <f t="shared" si="10"/>
        <v>0</v>
      </c>
      <c r="G230" s="8" t="str">
        <f>MID(Tabela1[[#This Row],[PESEL]],7,3)</f>
        <v>098</v>
      </c>
      <c r="H230" s="3">
        <f>IF(OR(MID(Tabela1[[#This Row],[PESEL]],3,1)="0",MID(Tabela1[[#This Row],[PESEL]],3,1)="1"),19,20)</f>
        <v>20</v>
      </c>
      <c r="I230" s="3" t="str">
        <f>MID(Tabela1[[#This Row],[PESEL]],1,2)</f>
        <v>09</v>
      </c>
      <c r="J230" s="3">
        <f>IF(Tabela1[[#This Row],[1i2 rok]]=20,MID(Tabela1[[#This Row],[PESEL]],3,2)-20,MID(Tabela1[[#This Row],[PESEL]],3,2))</f>
        <v>10</v>
      </c>
      <c r="K230" s="3" t="str">
        <f>CONCATENATE(Tabela1[[#This Row],[miesiąc 1]]," ",Tabela1[[#This Row],[1i2 rok]],Tabela1[[#This Row],[3 i 4 rok]])</f>
        <v>10 2009</v>
      </c>
      <c r="L230" s="12" t="str">
        <f>CONCATENATE(MID(Tabela1[[#This Row],[Imie]],1,1),MID(Tabela1[[#This Row],[Nazwisko]],1,3),MID(Tabela1[[#This Row],[PESEL]],11,1))</f>
        <v>PGda5</v>
      </c>
    </row>
    <row r="231" spans="1:12" x14ac:dyDescent="0.25">
      <c r="A231" s="2" t="s">
        <v>568</v>
      </c>
      <c r="B231" s="3" t="s">
        <v>569</v>
      </c>
      <c r="C231" s="3" t="s">
        <v>570</v>
      </c>
      <c r="D231" s="3">
        <f t="shared" si="9"/>
        <v>0</v>
      </c>
      <c r="E231" s="3" t="str">
        <f t="shared" si="11"/>
        <v>l</v>
      </c>
      <c r="F231" s="3">
        <f t="shared" si="10"/>
        <v>0</v>
      </c>
      <c r="G231" s="8" t="str">
        <f>MID(Tabela1[[#This Row],[PESEL]],7,3)</f>
        <v>026</v>
      </c>
      <c r="H231" s="3">
        <f>IF(OR(MID(Tabela1[[#This Row],[PESEL]],3,1)="0",MID(Tabela1[[#This Row],[PESEL]],3,1)="1"),19,20)</f>
        <v>20</v>
      </c>
      <c r="I231" s="3" t="str">
        <f>MID(Tabela1[[#This Row],[PESEL]],1,2)</f>
        <v>09</v>
      </c>
      <c r="J231" s="3">
        <f>IF(Tabela1[[#This Row],[1i2 rok]]=20,MID(Tabela1[[#This Row],[PESEL]],3,2)-20,MID(Tabela1[[#This Row],[PESEL]],3,2))</f>
        <v>11</v>
      </c>
      <c r="K231" s="3" t="str">
        <f>CONCATENATE(Tabela1[[#This Row],[miesiąc 1]]," ",Tabela1[[#This Row],[1i2 rok]],Tabela1[[#This Row],[3 i 4 rok]])</f>
        <v>11 2009</v>
      </c>
      <c r="L231" s="12" t="str">
        <f>CONCATENATE(MID(Tabela1[[#This Row],[Imie]],1,1),MID(Tabela1[[#This Row],[Nazwisko]],1,3),MID(Tabela1[[#This Row],[PESEL]],11,1))</f>
        <v>GSka6</v>
      </c>
    </row>
    <row r="232" spans="1:12" x14ac:dyDescent="0.25">
      <c r="A232" s="2" t="s">
        <v>571</v>
      </c>
      <c r="B232" s="3" t="s">
        <v>572</v>
      </c>
      <c r="C232" s="3" t="s">
        <v>275</v>
      </c>
      <c r="D232" s="3">
        <f t="shared" si="9"/>
        <v>1</v>
      </c>
      <c r="E232" s="3" t="str">
        <f t="shared" si="11"/>
        <v>a</v>
      </c>
      <c r="F232" s="3">
        <f t="shared" si="10"/>
        <v>0</v>
      </c>
      <c r="G232" s="8" t="str">
        <f>MID(Tabela1[[#This Row],[PESEL]],7,3)</f>
        <v>081</v>
      </c>
      <c r="H232" s="3">
        <f>IF(OR(MID(Tabela1[[#This Row],[PESEL]],3,1)="0",MID(Tabela1[[#This Row],[PESEL]],3,1)="1"),19,20)</f>
        <v>20</v>
      </c>
      <c r="I232" s="3" t="str">
        <f>MID(Tabela1[[#This Row],[PESEL]],1,2)</f>
        <v>09</v>
      </c>
      <c r="J232" s="3">
        <f>IF(Tabela1[[#This Row],[1i2 rok]]=20,MID(Tabela1[[#This Row],[PESEL]],3,2)-20,MID(Tabela1[[#This Row],[PESEL]],3,2))</f>
        <v>11</v>
      </c>
      <c r="K232" s="3" t="str">
        <f>CONCATENATE(Tabela1[[#This Row],[miesiąc 1]]," ",Tabela1[[#This Row],[1i2 rok]],Tabela1[[#This Row],[3 i 4 rok]])</f>
        <v>11 2009</v>
      </c>
      <c r="L232" s="12" t="str">
        <f>CONCATENATE(MID(Tabela1[[#This Row],[Imie]],1,1),MID(Tabela1[[#This Row],[Nazwisko]],1,3),MID(Tabela1[[#This Row],[PESEL]],11,1))</f>
        <v>MKla6</v>
      </c>
    </row>
    <row r="233" spans="1:12" x14ac:dyDescent="0.25">
      <c r="A233" s="2" t="s">
        <v>573</v>
      </c>
      <c r="B233" s="3" t="s">
        <v>574</v>
      </c>
      <c r="C233" s="3" t="s">
        <v>108</v>
      </c>
      <c r="D233" s="3">
        <f t="shared" si="9"/>
        <v>0</v>
      </c>
      <c r="E233" s="3" t="str">
        <f t="shared" si="11"/>
        <v>l</v>
      </c>
      <c r="F233" s="3">
        <f t="shared" si="10"/>
        <v>0</v>
      </c>
      <c r="G233" s="8" t="str">
        <f>MID(Tabela1[[#This Row],[PESEL]],7,3)</f>
        <v>084</v>
      </c>
      <c r="H233" s="3">
        <f>IF(OR(MID(Tabela1[[#This Row],[PESEL]],3,1)="0",MID(Tabela1[[#This Row],[PESEL]],3,1)="1"),19,20)</f>
        <v>20</v>
      </c>
      <c r="I233" s="3" t="str">
        <f>MID(Tabela1[[#This Row],[PESEL]],1,2)</f>
        <v>09</v>
      </c>
      <c r="J233" s="3">
        <f>IF(Tabela1[[#This Row],[1i2 rok]]=20,MID(Tabela1[[#This Row],[PESEL]],3,2)-20,MID(Tabela1[[#This Row],[PESEL]],3,2))</f>
        <v>11</v>
      </c>
      <c r="K233" s="3" t="str">
        <f>CONCATENATE(Tabela1[[#This Row],[miesiąc 1]]," ",Tabela1[[#This Row],[1i2 rok]],Tabela1[[#This Row],[3 i 4 rok]])</f>
        <v>11 2009</v>
      </c>
      <c r="L233" s="12" t="str">
        <f>CONCATENATE(MID(Tabela1[[#This Row],[Imie]],1,1),MID(Tabela1[[#This Row],[Nazwisko]],1,3),MID(Tabela1[[#This Row],[PESEL]],11,1))</f>
        <v>MKir2</v>
      </c>
    </row>
    <row r="234" spans="1:12" x14ac:dyDescent="0.25">
      <c r="A234" s="2" t="s">
        <v>575</v>
      </c>
      <c r="B234" s="3" t="s">
        <v>576</v>
      </c>
      <c r="C234" s="3" t="s">
        <v>17</v>
      </c>
      <c r="D234" s="3">
        <f t="shared" si="9"/>
        <v>0</v>
      </c>
      <c r="E234" s="3" t="str">
        <f t="shared" si="11"/>
        <v>z</v>
      </c>
      <c r="F234" s="3">
        <f t="shared" si="10"/>
        <v>0</v>
      </c>
      <c r="G234" s="8" t="str">
        <f>MID(Tabela1[[#This Row],[PESEL]],7,3)</f>
        <v>025</v>
      </c>
      <c r="H234" s="3">
        <f>IF(OR(MID(Tabela1[[#This Row],[PESEL]],3,1)="0",MID(Tabela1[[#This Row],[PESEL]],3,1)="1"),19,20)</f>
        <v>20</v>
      </c>
      <c r="I234" s="3" t="str">
        <f>MID(Tabela1[[#This Row],[PESEL]],1,2)</f>
        <v>09</v>
      </c>
      <c r="J234" s="3">
        <f>IF(Tabela1[[#This Row],[1i2 rok]]=20,MID(Tabela1[[#This Row],[PESEL]],3,2)-20,MID(Tabela1[[#This Row],[PESEL]],3,2))</f>
        <v>11</v>
      </c>
      <c r="K234" s="3" t="str">
        <f>CONCATENATE(Tabela1[[#This Row],[miesiąc 1]]," ",Tabela1[[#This Row],[1i2 rok]],Tabela1[[#This Row],[3 i 4 rok]])</f>
        <v>11 2009</v>
      </c>
      <c r="L234" s="12" t="str">
        <f>CONCATENATE(MID(Tabela1[[#This Row],[Imie]],1,1),MID(Tabela1[[#This Row],[Nazwisko]],1,3),MID(Tabela1[[#This Row],[PESEL]],11,1))</f>
        <v>MKow0</v>
      </c>
    </row>
    <row r="235" spans="1:12" x14ac:dyDescent="0.25">
      <c r="A235" s="2" t="s">
        <v>577</v>
      </c>
      <c r="B235" s="3" t="s">
        <v>578</v>
      </c>
      <c r="C235" s="3" t="s">
        <v>464</v>
      </c>
      <c r="D235" s="3">
        <f t="shared" si="9"/>
        <v>0</v>
      </c>
      <c r="E235" s="3" t="str">
        <f t="shared" si="11"/>
        <v>n</v>
      </c>
      <c r="F235" s="3">
        <f t="shared" si="10"/>
        <v>0</v>
      </c>
      <c r="G235" s="8" t="str">
        <f>MID(Tabela1[[#This Row],[PESEL]],7,3)</f>
        <v>026</v>
      </c>
      <c r="H235" s="3">
        <f>IF(OR(MID(Tabela1[[#This Row],[PESEL]],3,1)="0",MID(Tabela1[[#This Row],[PESEL]],3,1)="1"),19,20)</f>
        <v>20</v>
      </c>
      <c r="I235" s="3" t="str">
        <f>MID(Tabela1[[#This Row],[PESEL]],1,2)</f>
        <v>09</v>
      </c>
      <c r="J235" s="3">
        <f>IF(Tabela1[[#This Row],[1i2 rok]]=20,MID(Tabela1[[#This Row],[PESEL]],3,2)-20,MID(Tabela1[[#This Row],[PESEL]],3,2))</f>
        <v>11</v>
      </c>
      <c r="K235" s="3" t="str">
        <f>CONCATENATE(Tabela1[[#This Row],[miesiąc 1]]," ",Tabela1[[#This Row],[1i2 rok]],Tabela1[[#This Row],[3 i 4 rok]])</f>
        <v>11 2009</v>
      </c>
      <c r="L235" s="12" t="str">
        <f>CONCATENATE(MID(Tabela1[[#This Row],[Imie]],1,1),MID(Tabela1[[#This Row],[Nazwisko]],1,3),MID(Tabela1[[#This Row],[PESEL]],11,1))</f>
        <v>AWys7</v>
      </c>
    </row>
    <row r="236" spans="1:12" x14ac:dyDescent="0.25">
      <c r="A236" s="2" t="s">
        <v>579</v>
      </c>
      <c r="B236" s="3" t="s">
        <v>580</v>
      </c>
      <c r="C236" s="3" t="s">
        <v>287</v>
      </c>
      <c r="D236" s="3">
        <f t="shared" si="9"/>
        <v>0</v>
      </c>
      <c r="E236" s="3" t="str">
        <f t="shared" si="11"/>
        <v>d</v>
      </c>
      <c r="F236" s="3">
        <f t="shared" si="10"/>
        <v>0</v>
      </c>
      <c r="G236" s="8" t="str">
        <f>MID(Tabela1[[#This Row],[PESEL]],7,3)</f>
        <v>102</v>
      </c>
      <c r="H236" s="3">
        <f>IF(OR(MID(Tabela1[[#This Row],[PESEL]],3,1)="0",MID(Tabela1[[#This Row],[PESEL]],3,1)="1"),19,20)</f>
        <v>20</v>
      </c>
      <c r="I236" s="3" t="str">
        <f>MID(Tabela1[[#This Row],[PESEL]],1,2)</f>
        <v>09</v>
      </c>
      <c r="J236" s="3">
        <f>IF(Tabela1[[#This Row],[1i2 rok]]=20,MID(Tabela1[[#This Row],[PESEL]],3,2)-20,MID(Tabela1[[#This Row],[PESEL]],3,2))</f>
        <v>11</v>
      </c>
      <c r="K236" s="3" t="str">
        <f>CONCATENATE(Tabela1[[#This Row],[miesiąc 1]]," ",Tabela1[[#This Row],[1i2 rok]],Tabela1[[#This Row],[3 i 4 rok]])</f>
        <v>11 2009</v>
      </c>
      <c r="L236" s="12" t="str">
        <f>CONCATENATE(MID(Tabela1[[#This Row],[Imie]],1,1),MID(Tabela1[[#This Row],[Nazwisko]],1,3),MID(Tabela1[[#This Row],[PESEL]],11,1))</f>
        <v>DSzp6</v>
      </c>
    </row>
    <row r="237" spans="1:12" x14ac:dyDescent="0.25">
      <c r="A237" s="2" t="s">
        <v>581</v>
      </c>
      <c r="B237" s="3" t="s">
        <v>582</v>
      </c>
      <c r="C237" s="3" t="s">
        <v>67</v>
      </c>
      <c r="D237" s="3">
        <f t="shared" si="9"/>
        <v>1</v>
      </c>
      <c r="E237" s="3" t="str">
        <f t="shared" si="11"/>
        <v>a</v>
      </c>
      <c r="F237" s="3">
        <f t="shared" si="10"/>
        <v>0</v>
      </c>
      <c r="G237" s="8" t="str">
        <f>MID(Tabela1[[#This Row],[PESEL]],7,3)</f>
        <v>039</v>
      </c>
      <c r="H237" s="3">
        <f>IF(OR(MID(Tabela1[[#This Row],[PESEL]],3,1)="0",MID(Tabela1[[#This Row],[PESEL]],3,1)="1"),19,20)</f>
        <v>20</v>
      </c>
      <c r="I237" s="3" t="str">
        <f>MID(Tabela1[[#This Row],[PESEL]],1,2)</f>
        <v>09</v>
      </c>
      <c r="J237" s="3">
        <f>IF(Tabela1[[#This Row],[1i2 rok]]=20,MID(Tabela1[[#This Row],[PESEL]],3,2)-20,MID(Tabela1[[#This Row],[PESEL]],3,2))</f>
        <v>11</v>
      </c>
      <c r="K237" s="3" t="str">
        <f>CONCATENATE(Tabela1[[#This Row],[miesiąc 1]]," ",Tabela1[[#This Row],[1i2 rok]],Tabela1[[#This Row],[3 i 4 rok]])</f>
        <v>11 2009</v>
      </c>
      <c r="L237" s="12" t="str">
        <f>CONCATENATE(MID(Tabela1[[#This Row],[Imie]],1,1),MID(Tabela1[[#This Row],[Nazwisko]],1,3),MID(Tabela1[[#This Row],[PESEL]],11,1))</f>
        <v>LMad1</v>
      </c>
    </row>
    <row r="238" spans="1:12" x14ac:dyDescent="0.25">
      <c r="A238" s="2" t="s">
        <v>583</v>
      </c>
      <c r="B238" s="3" t="s">
        <v>584</v>
      </c>
      <c r="C238" s="3" t="s">
        <v>284</v>
      </c>
      <c r="D238" s="3">
        <f t="shared" si="9"/>
        <v>1</v>
      </c>
      <c r="E238" s="3" t="str">
        <f t="shared" si="11"/>
        <v>a</v>
      </c>
      <c r="F238" s="3">
        <f t="shared" si="10"/>
        <v>0</v>
      </c>
      <c r="G238" s="8" t="str">
        <f>MID(Tabela1[[#This Row],[PESEL]],7,3)</f>
        <v>078</v>
      </c>
      <c r="H238" s="3">
        <f>IF(OR(MID(Tabela1[[#This Row],[PESEL]],3,1)="0",MID(Tabela1[[#This Row],[PESEL]],3,1)="1"),19,20)</f>
        <v>20</v>
      </c>
      <c r="I238" s="3" t="str">
        <f>MID(Tabela1[[#This Row],[PESEL]],1,2)</f>
        <v>09</v>
      </c>
      <c r="J238" s="3">
        <f>IF(Tabela1[[#This Row],[1i2 rok]]=20,MID(Tabela1[[#This Row],[PESEL]],3,2)-20,MID(Tabela1[[#This Row],[PESEL]],3,2))</f>
        <v>11</v>
      </c>
      <c r="K238" s="3" t="str">
        <f>CONCATENATE(Tabela1[[#This Row],[miesiąc 1]]," ",Tabela1[[#This Row],[1i2 rok]],Tabela1[[#This Row],[3 i 4 rok]])</f>
        <v>11 2009</v>
      </c>
      <c r="L238" s="12" t="str">
        <f>CONCATENATE(MID(Tabela1[[#This Row],[Imie]],1,1),MID(Tabela1[[#This Row],[Nazwisko]],1,3),MID(Tabela1[[#This Row],[PESEL]],11,1))</f>
        <v>ESym6</v>
      </c>
    </row>
    <row r="239" spans="1:12" x14ac:dyDescent="0.25">
      <c r="A239" s="2" t="s">
        <v>585</v>
      </c>
      <c r="B239" s="3" t="s">
        <v>586</v>
      </c>
      <c r="C239" s="3" t="s">
        <v>47</v>
      </c>
      <c r="D239" s="3">
        <f t="shared" si="9"/>
        <v>0</v>
      </c>
      <c r="E239" s="3" t="str">
        <f t="shared" si="11"/>
        <v>n</v>
      </c>
      <c r="F239" s="3">
        <f t="shared" si="10"/>
        <v>0</v>
      </c>
      <c r="G239" s="8" t="str">
        <f>MID(Tabela1[[#This Row],[PESEL]],7,3)</f>
        <v>083</v>
      </c>
      <c r="H239" s="3">
        <f>IF(OR(MID(Tabela1[[#This Row],[PESEL]],3,1)="0",MID(Tabela1[[#This Row],[PESEL]],3,1)="1"),19,20)</f>
        <v>20</v>
      </c>
      <c r="I239" s="3" t="str">
        <f>MID(Tabela1[[#This Row],[PESEL]],1,2)</f>
        <v>09</v>
      </c>
      <c r="J239" s="3">
        <f>IF(Tabela1[[#This Row],[1i2 rok]]=20,MID(Tabela1[[#This Row],[PESEL]],3,2)-20,MID(Tabela1[[#This Row],[PESEL]],3,2))</f>
        <v>11</v>
      </c>
      <c r="K239" s="3" t="str">
        <f>CONCATENATE(Tabela1[[#This Row],[miesiąc 1]]," ",Tabela1[[#This Row],[1i2 rok]],Tabela1[[#This Row],[3 i 4 rok]])</f>
        <v>11 2009</v>
      </c>
      <c r="L239" s="12" t="str">
        <f>CONCATENATE(MID(Tabela1[[#This Row],[Imie]],1,1),MID(Tabela1[[#This Row],[Nazwisko]],1,3),MID(Tabela1[[#This Row],[PESEL]],11,1))</f>
        <v>SCie9</v>
      </c>
    </row>
    <row r="240" spans="1:12" x14ac:dyDescent="0.25">
      <c r="A240" s="2" t="s">
        <v>587</v>
      </c>
      <c r="B240" s="3" t="s">
        <v>96</v>
      </c>
      <c r="C240" s="3" t="s">
        <v>121</v>
      </c>
      <c r="D240" s="3">
        <f t="shared" si="9"/>
        <v>0</v>
      </c>
      <c r="E240" s="3" t="str">
        <f t="shared" si="11"/>
        <v>n</v>
      </c>
      <c r="F240" s="3">
        <f t="shared" si="10"/>
        <v>0</v>
      </c>
      <c r="G240" s="8" t="str">
        <f>MID(Tabela1[[#This Row],[PESEL]],7,3)</f>
        <v>009</v>
      </c>
      <c r="H240" s="3">
        <f>IF(OR(MID(Tabela1[[#This Row],[PESEL]],3,1)="0",MID(Tabela1[[#This Row],[PESEL]],3,1)="1"),19,20)</f>
        <v>20</v>
      </c>
      <c r="I240" s="3" t="str">
        <f>MID(Tabela1[[#This Row],[PESEL]],1,2)</f>
        <v>09</v>
      </c>
      <c r="J240" s="3">
        <f>IF(Tabela1[[#This Row],[1i2 rok]]=20,MID(Tabela1[[#This Row],[PESEL]],3,2)-20,MID(Tabela1[[#This Row],[PESEL]],3,2))</f>
        <v>11</v>
      </c>
      <c r="K240" s="3" t="str">
        <f>CONCATENATE(Tabela1[[#This Row],[miesiąc 1]]," ",Tabela1[[#This Row],[1i2 rok]],Tabela1[[#This Row],[3 i 4 rok]])</f>
        <v>11 2009</v>
      </c>
      <c r="L240" s="12" t="str">
        <f>CONCATENATE(MID(Tabela1[[#This Row],[Imie]],1,1),MID(Tabela1[[#This Row],[Nazwisko]],1,3),MID(Tabela1[[#This Row],[PESEL]],11,1))</f>
        <v>JPaw4</v>
      </c>
    </row>
    <row r="241" spans="1:12" x14ac:dyDescent="0.25">
      <c r="A241" s="2" t="s">
        <v>588</v>
      </c>
      <c r="B241" s="3" t="s">
        <v>589</v>
      </c>
      <c r="C241" s="3" t="s">
        <v>298</v>
      </c>
      <c r="D241" s="3">
        <f t="shared" si="9"/>
        <v>1</v>
      </c>
      <c r="E241" s="3" t="str">
        <f t="shared" si="11"/>
        <v>a</v>
      </c>
      <c r="F241" s="3">
        <f t="shared" si="10"/>
        <v>0</v>
      </c>
      <c r="G241" s="8" t="str">
        <f>MID(Tabela1[[#This Row],[PESEL]],7,3)</f>
        <v>038</v>
      </c>
      <c r="H241" s="3">
        <f>IF(OR(MID(Tabela1[[#This Row],[PESEL]],3,1)="0",MID(Tabela1[[#This Row],[PESEL]],3,1)="1"),19,20)</f>
        <v>20</v>
      </c>
      <c r="I241" s="3" t="str">
        <f>MID(Tabela1[[#This Row],[PESEL]],1,2)</f>
        <v>09</v>
      </c>
      <c r="J241" s="3">
        <f>IF(Tabela1[[#This Row],[1i2 rok]]=20,MID(Tabela1[[#This Row],[PESEL]],3,2)-20,MID(Tabela1[[#This Row],[PESEL]],3,2))</f>
        <v>11</v>
      </c>
      <c r="K241" s="3" t="str">
        <f>CONCATENATE(Tabela1[[#This Row],[miesiąc 1]]," ",Tabela1[[#This Row],[1i2 rok]],Tabela1[[#This Row],[3 i 4 rok]])</f>
        <v>11 2009</v>
      </c>
      <c r="L241" s="12" t="str">
        <f>CONCATENATE(MID(Tabela1[[#This Row],[Imie]],1,1),MID(Tabela1[[#This Row],[Nazwisko]],1,3),MID(Tabela1[[#This Row],[PESEL]],11,1))</f>
        <v>DSzn1</v>
      </c>
    </row>
    <row r="242" spans="1:12" x14ac:dyDescent="0.25">
      <c r="A242" s="2" t="s">
        <v>590</v>
      </c>
      <c r="B242" s="3" t="s">
        <v>591</v>
      </c>
      <c r="C242" s="3" t="s">
        <v>166</v>
      </c>
      <c r="D242" s="3">
        <f t="shared" si="9"/>
        <v>0</v>
      </c>
      <c r="E242" s="3" t="str">
        <f t="shared" si="11"/>
        <v>b</v>
      </c>
      <c r="F242" s="3">
        <f t="shared" si="10"/>
        <v>0</v>
      </c>
      <c r="G242" s="8" t="str">
        <f>MID(Tabela1[[#This Row],[PESEL]],7,3)</f>
        <v>005</v>
      </c>
      <c r="H242" s="3">
        <f>IF(OR(MID(Tabela1[[#This Row],[PESEL]],3,1)="0",MID(Tabela1[[#This Row],[PESEL]],3,1)="1"),19,20)</f>
        <v>20</v>
      </c>
      <c r="I242" s="3" t="str">
        <f>MID(Tabela1[[#This Row],[PESEL]],1,2)</f>
        <v>09</v>
      </c>
      <c r="J242" s="3">
        <f>IF(Tabela1[[#This Row],[1i2 rok]]=20,MID(Tabela1[[#This Row],[PESEL]],3,2)-20,MID(Tabela1[[#This Row],[PESEL]],3,2))</f>
        <v>11</v>
      </c>
      <c r="K242" s="3" t="str">
        <f>CONCATENATE(Tabela1[[#This Row],[miesiąc 1]]," ",Tabela1[[#This Row],[1i2 rok]],Tabela1[[#This Row],[3 i 4 rok]])</f>
        <v>11 2009</v>
      </c>
      <c r="L242" s="12" t="str">
        <f>CONCATENATE(MID(Tabela1[[#This Row],[Imie]],1,1),MID(Tabela1[[#This Row],[Nazwisko]],1,3),MID(Tabela1[[#This Row],[PESEL]],11,1))</f>
        <v>JChm9</v>
      </c>
    </row>
    <row r="243" spans="1:12" x14ac:dyDescent="0.25">
      <c r="A243" s="2" t="s">
        <v>592</v>
      </c>
      <c r="B243" s="3" t="s">
        <v>593</v>
      </c>
      <c r="C243" s="3" t="s">
        <v>92</v>
      </c>
      <c r="D243" s="3">
        <f t="shared" si="9"/>
        <v>0</v>
      </c>
      <c r="E243" s="3" t="str">
        <f t="shared" si="11"/>
        <v>r</v>
      </c>
      <c r="F243" s="3">
        <f t="shared" si="10"/>
        <v>0</v>
      </c>
      <c r="G243" s="8" t="str">
        <f>MID(Tabela1[[#This Row],[PESEL]],7,3)</f>
        <v>054</v>
      </c>
      <c r="H243" s="3">
        <f>IF(OR(MID(Tabela1[[#This Row],[PESEL]],3,1)="0",MID(Tabela1[[#This Row],[PESEL]],3,1)="1"),19,20)</f>
        <v>20</v>
      </c>
      <c r="I243" s="3" t="str">
        <f>MID(Tabela1[[#This Row],[PESEL]],1,2)</f>
        <v>09</v>
      </c>
      <c r="J243" s="3">
        <f>IF(Tabela1[[#This Row],[1i2 rok]]=20,MID(Tabela1[[#This Row],[PESEL]],3,2)-20,MID(Tabela1[[#This Row],[PESEL]],3,2))</f>
        <v>11</v>
      </c>
      <c r="K243" s="3" t="str">
        <f>CONCATENATE(Tabela1[[#This Row],[miesiąc 1]]," ",Tabela1[[#This Row],[1i2 rok]],Tabela1[[#This Row],[3 i 4 rok]])</f>
        <v>11 2009</v>
      </c>
      <c r="L243" s="12" t="str">
        <f>CONCATENATE(MID(Tabela1[[#This Row],[Imie]],1,1),MID(Tabela1[[#This Row],[Nazwisko]],1,3),MID(Tabela1[[#This Row],[PESEL]],11,1))</f>
        <v>IRys0</v>
      </c>
    </row>
    <row r="244" spans="1:12" x14ac:dyDescent="0.25">
      <c r="A244" s="2" t="s">
        <v>594</v>
      </c>
      <c r="B244" s="3" t="s">
        <v>595</v>
      </c>
      <c r="C244" s="3" t="s">
        <v>596</v>
      </c>
      <c r="D244" s="3">
        <f t="shared" si="9"/>
        <v>0</v>
      </c>
      <c r="E244" s="3" t="str">
        <f t="shared" si="11"/>
        <v>z</v>
      </c>
      <c r="F244" s="3">
        <f t="shared" si="10"/>
        <v>0</v>
      </c>
      <c r="G244" s="8" t="str">
        <f>MID(Tabela1[[#This Row],[PESEL]],7,3)</f>
        <v>048</v>
      </c>
      <c r="H244" s="3">
        <f>IF(OR(MID(Tabela1[[#This Row],[PESEL]],3,1)="0",MID(Tabela1[[#This Row],[PESEL]],3,1)="1"),19,20)</f>
        <v>20</v>
      </c>
      <c r="I244" s="3" t="str">
        <f>MID(Tabela1[[#This Row],[PESEL]],1,2)</f>
        <v>09</v>
      </c>
      <c r="J244" s="3">
        <f>IF(Tabela1[[#This Row],[1i2 rok]]=20,MID(Tabela1[[#This Row],[PESEL]],3,2)-20,MID(Tabela1[[#This Row],[PESEL]],3,2))</f>
        <v>11</v>
      </c>
      <c r="K244" s="3" t="str">
        <f>CONCATENATE(Tabela1[[#This Row],[miesiąc 1]]," ",Tabela1[[#This Row],[1i2 rok]],Tabela1[[#This Row],[3 i 4 rok]])</f>
        <v>11 2009</v>
      </c>
      <c r="L244" s="12" t="str">
        <f>CONCATENATE(MID(Tabela1[[#This Row],[Imie]],1,1),MID(Tabela1[[#This Row],[Nazwisko]],1,3),MID(Tabela1[[#This Row],[PESEL]],11,1))</f>
        <v>DSzu8</v>
      </c>
    </row>
    <row r="245" spans="1:12" x14ac:dyDescent="0.25">
      <c r="A245" s="2" t="s">
        <v>597</v>
      </c>
      <c r="B245" s="3" t="s">
        <v>598</v>
      </c>
      <c r="C245" s="3" t="s">
        <v>17</v>
      </c>
      <c r="D245" s="3">
        <f t="shared" si="9"/>
        <v>0</v>
      </c>
      <c r="E245" s="3" t="str">
        <f t="shared" si="11"/>
        <v>z</v>
      </c>
      <c r="F245" s="3">
        <f t="shared" si="10"/>
        <v>0</v>
      </c>
      <c r="G245" s="8" t="str">
        <f>MID(Tabela1[[#This Row],[PESEL]],7,3)</f>
        <v>017</v>
      </c>
      <c r="H245" s="3">
        <f>IF(OR(MID(Tabela1[[#This Row],[PESEL]],3,1)="0",MID(Tabela1[[#This Row],[PESEL]],3,1)="1"),19,20)</f>
        <v>20</v>
      </c>
      <c r="I245" s="3" t="str">
        <f>MID(Tabela1[[#This Row],[PESEL]],1,2)</f>
        <v>09</v>
      </c>
      <c r="J245" s="3">
        <f>IF(Tabela1[[#This Row],[1i2 rok]]=20,MID(Tabela1[[#This Row],[PESEL]],3,2)-20,MID(Tabela1[[#This Row],[PESEL]],3,2))</f>
        <v>11</v>
      </c>
      <c r="K245" s="3" t="str">
        <f>CONCATENATE(Tabela1[[#This Row],[miesiąc 1]]," ",Tabela1[[#This Row],[1i2 rok]],Tabela1[[#This Row],[3 i 4 rok]])</f>
        <v>11 2009</v>
      </c>
      <c r="L245" s="12" t="str">
        <f>CONCATENATE(MID(Tabela1[[#This Row],[Imie]],1,1),MID(Tabela1[[#This Row],[Nazwisko]],1,3),MID(Tabela1[[#This Row],[PESEL]],11,1))</f>
        <v>MKro1</v>
      </c>
    </row>
    <row r="246" spans="1:12" x14ac:dyDescent="0.25">
      <c r="A246" s="2" t="s">
        <v>599</v>
      </c>
      <c r="B246" s="3" t="s">
        <v>600</v>
      </c>
      <c r="C246" s="3" t="s">
        <v>70</v>
      </c>
      <c r="D246" s="3">
        <f t="shared" si="9"/>
        <v>1</v>
      </c>
      <c r="E246" s="3" t="str">
        <f t="shared" si="11"/>
        <v>a</v>
      </c>
      <c r="F246" s="3">
        <f t="shared" si="10"/>
        <v>0</v>
      </c>
      <c r="G246" s="8" t="str">
        <f>MID(Tabela1[[#This Row],[PESEL]],7,3)</f>
        <v>061</v>
      </c>
      <c r="H246" s="3">
        <f>IF(OR(MID(Tabela1[[#This Row],[PESEL]],3,1)="0",MID(Tabela1[[#This Row],[PESEL]],3,1)="1"),19,20)</f>
        <v>20</v>
      </c>
      <c r="I246" s="3" t="str">
        <f>MID(Tabela1[[#This Row],[PESEL]],1,2)</f>
        <v>09</v>
      </c>
      <c r="J246" s="3">
        <f>IF(Tabela1[[#This Row],[1i2 rok]]=20,MID(Tabela1[[#This Row],[PESEL]],3,2)-20,MID(Tabela1[[#This Row],[PESEL]],3,2))</f>
        <v>11</v>
      </c>
      <c r="K246" s="3" t="str">
        <f>CONCATENATE(Tabela1[[#This Row],[miesiąc 1]]," ",Tabela1[[#This Row],[1i2 rok]],Tabela1[[#This Row],[3 i 4 rok]])</f>
        <v>11 2009</v>
      </c>
      <c r="L246" s="12" t="str">
        <f>CONCATENATE(MID(Tabela1[[#This Row],[Imie]],1,1),MID(Tabela1[[#This Row],[Nazwisko]],1,3),MID(Tabela1[[#This Row],[PESEL]],11,1))</f>
        <v>NHar1</v>
      </c>
    </row>
    <row r="247" spans="1:12" x14ac:dyDescent="0.25">
      <c r="A247" s="2" t="s">
        <v>601</v>
      </c>
      <c r="B247" s="3" t="s">
        <v>602</v>
      </c>
      <c r="C247" s="3" t="s">
        <v>137</v>
      </c>
      <c r="D247" s="3">
        <f t="shared" si="9"/>
        <v>1</v>
      </c>
      <c r="E247" s="3" t="str">
        <f t="shared" si="11"/>
        <v>a</v>
      </c>
      <c r="F247" s="3">
        <f t="shared" si="10"/>
        <v>0</v>
      </c>
      <c r="G247" s="8" t="str">
        <f>MID(Tabela1[[#This Row],[PESEL]],7,3)</f>
        <v>061</v>
      </c>
      <c r="H247" s="3">
        <f>IF(OR(MID(Tabela1[[#This Row],[PESEL]],3,1)="0",MID(Tabela1[[#This Row],[PESEL]],3,1)="1"),19,20)</f>
        <v>20</v>
      </c>
      <c r="I247" s="3" t="str">
        <f>MID(Tabela1[[#This Row],[PESEL]],1,2)</f>
        <v>09</v>
      </c>
      <c r="J247" s="3">
        <f>IF(Tabela1[[#This Row],[1i2 rok]]=20,MID(Tabela1[[#This Row],[PESEL]],3,2)-20,MID(Tabela1[[#This Row],[PESEL]],3,2))</f>
        <v>11</v>
      </c>
      <c r="K247" s="3" t="str">
        <f>CONCATENATE(Tabela1[[#This Row],[miesiąc 1]]," ",Tabela1[[#This Row],[1i2 rok]],Tabela1[[#This Row],[3 i 4 rok]])</f>
        <v>11 2009</v>
      </c>
      <c r="L247" s="12" t="str">
        <f>CONCATENATE(MID(Tabela1[[#This Row],[Imie]],1,1),MID(Tabela1[[#This Row],[Nazwisko]],1,3),MID(Tabela1[[#This Row],[PESEL]],11,1))</f>
        <v>MKos5</v>
      </c>
    </row>
    <row r="248" spans="1:12" x14ac:dyDescent="0.25">
      <c r="A248" s="2" t="s">
        <v>603</v>
      </c>
      <c r="B248" s="3" t="s">
        <v>604</v>
      </c>
      <c r="C248" s="3" t="s">
        <v>233</v>
      </c>
      <c r="D248" s="3">
        <f t="shared" si="9"/>
        <v>1</v>
      </c>
      <c r="E248" s="3" t="str">
        <f t="shared" si="11"/>
        <v>a</v>
      </c>
      <c r="F248" s="3">
        <f t="shared" si="10"/>
        <v>0</v>
      </c>
      <c r="G248" s="8" t="str">
        <f>MID(Tabela1[[#This Row],[PESEL]],7,3)</f>
        <v>009</v>
      </c>
      <c r="H248" s="3">
        <f>IF(OR(MID(Tabela1[[#This Row],[PESEL]],3,1)="0",MID(Tabela1[[#This Row],[PESEL]],3,1)="1"),19,20)</f>
        <v>20</v>
      </c>
      <c r="I248" s="3" t="str">
        <f>MID(Tabela1[[#This Row],[PESEL]],1,2)</f>
        <v>09</v>
      </c>
      <c r="J248" s="3">
        <f>IF(Tabela1[[#This Row],[1i2 rok]]=20,MID(Tabela1[[#This Row],[PESEL]],3,2)-20,MID(Tabela1[[#This Row],[PESEL]],3,2))</f>
        <v>11</v>
      </c>
      <c r="K248" s="3" t="str">
        <f>CONCATENATE(Tabela1[[#This Row],[miesiąc 1]]," ",Tabela1[[#This Row],[1i2 rok]],Tabela1[[#This Row],[3 i 4 rok]])</f>
        <v>11 2009</v>
      </c>
      <c r="L248" s="12" t="str">
        <f>CONCATENATE(MID(Tabela1[[#This Row],[Imie]],1,1),MID(Tabela1[[#This Row],[Nazwisko]],1,3),MID(Tabela1[[#This Row],[PESEL]],11,1))</f>
        <v>WChm5</v>
      </c>
    </row>
    <row r="249" spans="1:12" x14ac:dyDescent="0.25">
      <c r="A249" s="2" t="s">
        <v>605</v>
      </c>
      <c r="B249" s="3" t="s">
        <v>606</v>
      </c>
      <c r="C249" s="3" t="s">
        <v>607</v>
      </c>
      <c r="D249" s="3">
        <f t="shared" si="9"/>
        <v>1</v>
      </c>
      <c r="E249" s="3" t="str">
        <f t="shared" si="11"/>
        <v>a</v>
      </c>
      <c r="F249" s="3">
        <f t="shared" si="10"/>
        <v>0</v>
      </c>
      <c r="G249" s="8" t="str">
        <f>MID(Tabela1[[#This Row],[PESEL]],7,3)</f>
        <v>051</v>
      </c>
      <c r="H249" s="3">
        <f>IF(OR(MID(Tabela1[[#This Row],[PESEL]],3,1)="0",MID(Tabela1[[#This Row],[PESEL]],3,1)="1"),19,20)</f>
        <v>20</v>
      </c>
      <c r="I249" s="3" t="str">
        <f>MID(Tabela1[[#This Row],[PESEL]],1,2)</f>
        <v>09</v>
      </c>
      <c r="J249" s="3">
        <f>IF(Tabela1[[#This Row],[1i2 rok]]=20,MID(Tabela1[[#This Row],[PESEL]],3,2)-20,MID(Tabela1[[#This Row],[PESEL]],3,2))</f>
        <v>11</v>
      </c>
      <c r="K249" s="3" t="str">
        <f>CONCATENATE(Tabela1[[#This Row],[miesiąc 1]]," ",Tabela1[[#This Row],[1i2 rok]],Tabela1[[#This Row],[3 i 4 rok]])</f>
        <v>11 2009</v>
      </c>
      <c r="L249" s="12" t="str">
        <f>CONCATENATE(MID(Tabela1[[#This Row],[Imie]],1,1),MID(Tabela1[[#This Row],[Nazwisko]],1,3),MID(Tabela1[[#This Row],[PESEL]],11,1))</f>
        <v>JSer4</v>
      </c>
    </row>
    <row r="250" spans="1:12" x14ac:dyDescent="0.25">
      <c r="A250" s="2" t="s">
        <v>608</v>
      </c>
      <c r="B250" s="3" t="s">
        <v>609</v>
      </c>
      <c r="C250" s="3" t="s">
        <v>53</v>
      </c>
      <c r="D250" s="3">
        <f t="shared" si="9"/>
        <v>0</v>
      </c>
      <c r="E250" s="3" t="str">
        <f t="shared" si="11"/>
        <v>h</v>
      </c>
      <c r="F250" s="3">
        <f t="shared" si="10"/>
        <v>0</v>
      </c>
      <c r="G250" s="8" t="str">
        <f>MID(Tabela1[[#This Row],[PESEL]],7,3)</f>
        <v>056</v>
      </c>
      <c r="H250" s="3">
        <f>IF(OR(MID(Tabela1[[#This Row],[PESEL]],3,1)="0",MID(Tabela1[[#This Row],[PESEL]],3,1)="1"),19,20)</f>
        <v>20</v>
      </c>
      <c r="I250" s="3" t="str">
        <f>MID(Tabela1[[#This Row],[PESEL]],1,2)</f>
        <v>09</v>
      </c>
      <c r="J250" s="3">
        <f>IF(Tabela1[[#This Row],[1i2 rok]]=20,MID(Tabela1[[#This Row],[PESEL]],3,2)-20,MID(Tabela1[[#This Row],[PESEL]],3,2))</f>
        <v>11</v>
      </c>
      <c r="K250" s="3" t="str">
        <f>CONCATENATE(Tabela1[[#This Row],[miesiąc 1]]," ",Tabela1[[#This Row],[1i2 rok]],Tabela1[[#This Row],[3 i 4 rok]])</f>
        <v>11 2009</v>
      </c>
      <c r="L250" s="12" t="str">
        <f>CONCATENATE(MID(Tabela1[[#This Row],[Imie]],1,1),MID(Tabela1[[#This Row],[Nazwisko]],1,3),MID(Tabela1[[#This Row],[PESEL]],11,1))</f>
        <v>WAfe2</v>
      </c>
    </row>
    <row r="251" spans="1:12" x14ac:dyDescent="0.25">
      <c r="A251" s="2" t="s">
        <v>610</v>
      </c>
      <c r="B251" s="3" t="s">
        <v>611</v>
      </c>
      <c r="C251" s="3" t="s">
        <v>241</v>
      </c>
      <c r="D251" s="3">
        <f t="shared" si="9"/>
        <v>1</v>
      </c>
      <c r="E251" s="3" t="str">
        <f t="shared" si="11"/>
        <v>a</v>
      </c>
      <c r="F251" s="3">
        <f t="shared" si="10"/>
        <v>0</v>
      </c>
      <c r="G251" s="8" t="str">
        <f>MID(Tabela1[[#This Row],[PESEL]],7,3)</f>
        <v>097</v>
      </c>
      <c r="H251" s="3">
        <f>IF(OR(MID(Tabela1[[#This Row],[PESEL]],3,1)="0",MID(Tabela1[[#This Row],[PESEL]],3,1)="1"),19,20)</f>
        <v>20</v>
      </c>
      <c r="I251" s="3" t="str">
        <f>MID(Tabela1[[#This Row],[PESEL]],1,2)</f>
        <v>09</v>
      </c>
      <c r="J251" s="3">
        <f>IF(Tabela1[[#This Row],[1i2 rok]]=20,MID(Tabela1[[#This Row],[PESEL]],3,2)-20,MID(Tabela1[[#This Row],[PESEL]],3,2))</f>
        <v>11</v>
      </c>
      <c r="K251" s="3" t="str">
        <f>CONCATENATE(Tabela1[[#This Row],[miesiąc 1]]," ",Tabela1[[#This Row],[1i2 rok]],Tabela1[[#This Row],[3 i 4 rok]])</f>
        <v>11 2009</v>
      </c>
      <c r="L251" s="12" t="str">
        <f>CONCATENATE(MID(Tabela1[[#This Row],[Imie]],1,1),MID(Tabela1[[#This Row],[Nazwisko]],1,3),MID(Tabela1[[#This Row],[PESEL]],11,1))</f>
        <v>NJak4</v>
      </c>
    </row>
    <row r="252" spans="1:12" x14ac:dyDescent="0.25">
      <c r="A252" s="2" t="s">
        <v>612</v>
      </c>
      <c r="B252" s="3" t="s">
        <v>353</v>
      </c>
      <c r="C252" s="3" t="s">
        <v>187</v>
      </c>
      <c r="D252" s="3">
        <f t="shared" si="9"/>
        <v>1</v>
      </c>
      <c r="E252" s="3" t="str">
        <f t="shared" si="11"/>
        <v>a</v>
      </c>
      <c r="F252" s="3">
        <f t="shared" si="10"/>
        <v>0</v>
      </c>
      <c r="G252" s="8" t="str">
        <f>MID(Tabela1[[#This Row],[PESEL]],7,3)</f>
        <v>031</v>
      </c>
      <c r="H252" s="3">
        <f>IF(OR(MID(Tabela1[[#This Row],[PESEL]],3,1)="0",MID(Tabela1[[#This Row],[PESEL]],3,1)="1"),19,20)</f>
        <v>20</v>
      </c>
      <c r="I252" s="3" t="str">
        <f>MID(Tabela1[[#This Row],[PESEL]],1,2)</f>
        <v>09</v>
      </c>
      <c r="J252" s="3">
        <f>IF(Tabela1[[#This Row],[1i2 rok]]=20,MID(Tabela1[[#This Row],[PESEL]],3,2)-20,MID(Tabela1[[#This Row],[PESEL]],3,2))</f>
        <v>11</v>
      </c>
      <c r="K252" s="3" t="str">
        <f>CONCATENATE(Tabela1[[#This Row],[miesiąc 1]]," ",Tabela1[[#This Row],[1i2 rok]],Tabela1[[#This Row],[3 i 4 rok]])</f>
        <v>11 2009</v>
      </c>
      <c r="L252" s="12" t="str">
        <f>CONCATENATE(MID(Tabela1[[#This Row],[Imie]],1,1),MID(Tabela1[[#This Row],[Nazwisko]],1,3),MID(Tabela1[[#This Row],[PESEL]],11,1))</f>
        <v>OLew3</v>
      </c>
    </row>
    <row r="253" spans="1:12" x14ac:dyDescent="0.25">
      <c r="A253" s="2" t="s">
        <v>613</v>
      </c>
      <c r="B253" s="3" t="s">
        <v>614</v>
      </c>
      <c r="C253" s="3" t="s">
        <v>295</v>
      </c>
      <c r="D253" s="3">
        <f t="shared" si="9"/>
        <v>1</v>
      </c>
      <c r="E253" s="3" t="str">
        <f t="shared" si="11"/>
        <v>a</v>
      </c>
      <c r="F253" s="3">
        <f t="shared" si="10"/>
        <v>0</v>
      </c>
      <c r="G253" s="8" t="str">
        <f>MID(Tabela1[[#This Row],[PESEL]],7,3)</f>
        <v>034</v>
      </c>
      <c r="H253" s="3">
        <f>IF(OR(MID(Tabela1[[#This Row],[PESEL]],3,1)="0",MID(Tabela1[[#This Row],[PESEL]],3,1)="1"),19,20)</f>
        <v>20</v>
      </c>
      <c r="I253" s="3" t="str">
        <f>MID(Tabela1[[#This Row],[PESEL]],1,2)</f>
        <v>09</v>
      </c>
      <c r="J253" s="3">
        <f>IF(Tabela1[[#This Row],[1i2 rok]]=20,MID(Tabela1[[#This Row],[PESEL]],3,2)-20,MID(Tabela1[[#This Row],[PESEL]],3,2))</f>
        <v>11</v>
      </c>
      <c r="K253" s="3" t="str">
        <f>CONCATENATE(Tabela1[[#This Row],[miesiąc 1]]," ",Tabela1[[#This Row],[1i2 rok]],Tabela1[[#This Row],[3 i 4 rok]])</f>
        <v>11 2009</v>
      </c>
      <c r="L253" s="12" t="str">
        <f>CONCATENATE(MID(Tabela1[[#This Row],[Imie]],1,1),MID(Tabela1[[#This Row],[Nazwisko]],1,3),MID(Tabela1[[#This Row],[PESEL]],11,1))</f>
        <v>WDer4</v>
      </c>
    </row>
    <row r="254" spans="1:12" x14ac:dyDescent="0.25">
      <c r="A254" s="2" t="s">
        <v>615</v>
      </c>
      <c r="B254" s="3" t="s">
        <v>616</v>
      </c>
      <c r="C254" s="3" t="s">
        <v>617</v>
      </c>
      <c r="D254" s="3">
        <f t="shared" si="9"/>
        <v>1</v>
      </c>
      <c r="E254" s="3" t="str">
        <f t="shared" si="11"/>
        <v>a</v>
      </c>
      <c r="F254" s="3">
        <f t="shared" si="10"/>
        <v>0</v>
      </c>
      <c r="G254" s="8" t="str">
        <f>MID(Tabela1[[#This Row],[PESEL]],7,3)</f>
        <v>042</v>
      </c>
      <c r="H254" s="3">
        <f>IF(OR(MID(Tabela1[[#This Row],[PESEL]],3,1)="0",MID(Tabela1[[#This Row],[PESEL]],3,1)="1"),19,20)</f>
        <v>20</v>
      </c>
      <c r="I254" s="3" t="str">
        <f>MID(Tabela1[[#This Row],[PESEL]],1,2)</f>
        <v>09</v>
      </c>
      <c r="J254" s="3">
        <f>IF(Tabela1[[#This Row],[1i2 rok]]=20,MID(Tabela1[[#This Row],[PESEL]],3,2)-20,MID(Tabela1[[#This Row],[PESEL]],3,2))</f>
        <v>11</v>
      </c>
      <c r="K254" s="3" t="str">
        <f>CONCATENATE(Tabela1[[#This Row],[miesiąc 1]]," ",Tabela1[[#This Row],[1i2 rok]],Tabela1[[#This Row],[3 i 4 rok]])</f>
        <v>11 2009</v>
      </c>
      <c r="L254" s="12" t="str">
        <f>CONCATENATE(MID(Tabela1[[#This Row],[Imie]],1,1),MID(Tabela1[[#This Row],[Nazwisko]],1,3),MID(Tabela1[[#This Row],[PESEL]],11,1))</f>
        <v>LMuc8</v>
      </c>
    </row>
    <row r="255" spans="1:12" x14ac:dyDescent="0.25">
      <c r="A255" s="2" t="s">
        <v>618</v>
      </c>
      <c r="B255" s="3" t="s">
        <v>619</v>
      </c>
      <c r="C255" s="3" t="s">
        <v>340</v>
      </c>
      <c r="D255" s="3">
        <f t="shared" si="9"/>
        <v>1</v>
      </c>
      <c r="E255" s="3" t="str">
        <f t="shared" si="11"/>
        <v>a</v>
      </c>
      <c r="F255" s="3">
        <f t="shared" si="10"/>
        <v>0</v>
      </c>
      <c r="G255" s="8" t="str">
        <f>MID(Tabela1[[#This Row],[PESEL]],7,3)</f>
        <v>042</v>
      </c>
      <c r="H255" s="3">
        <f>IF(OR(MID(Tabela1[[#This Row],[PESEL]],3,1)="0",MID(Tabela1[[#This Row],[PESEL]],3,1)="1"),19,20)</f>
        <v>20</v>
      </c>
      <c r="I255" s="3" t="str">
        <f>MID(Tabela1[[#This Row],[PESEL]],1,2)</f>
        <v>09</v>
      </c>
      <c r="J255" s="3">
        <f>IF(Tabela1[[#This Row],[1i2 rok]]=20,MID(Tabela1[[#This Row],[PESEL]],3,2)-20,MID(Tabela1[[#This Row],[PESEL]],3,2))</f>
        <v>11</v>
      </c>
      <c r="K255" s="3" t="str">
        <f>CONCATENATE(Tabela1[[#This Row],[miesiąc 1]]," ",Tabela1[[#This Row],[1i2 rok]],Tabela1[[#This Row],[3 i 4 rok]])</f>
        <v>11 2009</v>
      </c>
      <c r="L255" s="12" t="str">
        <f>CONCATENATE(MID(Tabela1[[#This Row],[Imie]],1,1),MID(Tabela1[[#This Row],[Nazwisko]],1,3),MID(Tabela1[[#This Row],[PESEL]],11,1))</f>
        <v>ASzy4</v>
      </c>
    </row>
    <row r="256" spans="1:12" x14ac:dyDescent="0.25">
      <c r="A256" s="2" t="s">
        <v>620</v>
      </c>
      <c r="B256" s="3" t="s">
        <v>621</v>
      </c>
      <c r="C256" s="3" t="s">
        <v>241</v>
      </c>
      <c r="D256" s="3">
        <f t="shared" si="9"/>
        <v>1</v>
      </c>
      <c r="E256" s="3" t="str">
        <f t="shared" si="11"/>
        <v>a</v>
      </c>
      <c r="F256" s="3">
        <f t="shared" si="10"/>
        <v>0</v>
      </c>
      <c r="G256" s="8" t="str">
        <f>MID(Tabela1[[#This Row],[PESEL]],7,3)</f>
        <v>034</v>
      </c>
      <c r="H256" s="3">
        <f>IF(OR(MID(Tabela1[[#This Row],[PESEL]],3,1)="0",MID(Tabela1[[#This Row],[PESEL]],3,1)="1"),19,20)</f>
        <v>20</v>
      </c>
      <c r="I256" s="3" t="str">
        <f>MID(Tabela1[[#This Row],[PESEL]],1,2)</f>
        <v>09</v>
      </c>
      <c r="J256" s="3">
        <f>IF(Tabela1[[#This Row],[1i2 rok]]=20,MID(Tabela1[[#This Row],[PESEL]],3,2)-20,MID(Tabela1[[#This Row],[PESEL]],3,2))</f>
        <v>11</v>
      </c>
      <c r="K256" s="3" t="str">
        <f>CONCATENATE(Tabela1[[#This Row],[miesiąc 1]]," ",Tabela1[[#This Row],[1i2 rok]],Tabela1[[#This Row],[3 i 4 rok]])</f>
        <v>11 2009</v>
      </c>
      <c r="L256" s="12" t="str">
        <f>CONCATENATE(MID(Tabela1[[#This Row],[Imie]],1,1),MID(Tabela1[[#This Row],[Nazwisko]],1,3),MID(Tabela1[[#This Row],[PESEL]],11,1))</f>
        <v>NJan6</v>
      </c>
    </row>
    <row r="257" spans="1:12" x14ac:dyDescent="0.25">
      <c r="A257" s="2" t="s">
        <v>622</v>
      </c>
      <c r="B257" s="3" t="s">
        <v>623</v>
      </c>
      <c r="C257" s="3" t="s">
        <v>624</v>
      </c>
      <c r="D257" s="3">
        <f t="shared" si="9"/>
        <v>0</v>
      </c>
      <c r="E257" s="3" t="str">
        <f t="shared" si="11"/>
        <v>r</v>
      </c>
      <c r="F257" s="3">
        <f t="shared" si="10"/>
        <v>0</v>
      </c>
      <c r="G257" s="8" t="str">
        <f>MID(Tabela1[[#This Row],[PESEL]],7,3)</f>
        <v>036</v>
      </c>
      <c r="H257" s="3">
        <f>IF(OR(MID(Tabela1[[#This Row],[PESEL]],3,1)="0",MID(Tabela1[[#This Row],[PESEL]],3,1)="1"),19,20)</f>
        <v>20</v>
      </c>
      <c r="I257" s="3" t="str">
        <f>MID(Tabela1[[#This Row],[PESEL]],1,2)</f>
        <v>09</v>
      </c>
      <c r="J257" s="3">
        <f>IF(Tabela1[[#This Row],[1i2 rok]]=20,MID(Tabela1[[#This Row],[PESEL]],3,2)-20,MID(Tabela1[[#This Row],[PESEL]],3,2))</f>
        <v>11</v>
      </c>
      <c r="K257" s="3" t="str">
        <f>CONCATENATE(Tabela1[[#This Row],[miesiąc 1]]," ",Tabela1[[#This Row],[1i2 rok]],Tabela1[[#This Row],[3 i 4 rok]])</f>
        <v>11 2009</v>
      </c>
      <c r="L257" s="12" t="str">
        <f>CONCATENATE(MID(Tabela1[[#This Row],[Imie]],1,1),MID(Tabela1[[#This Row],[Nazwisko]],1,3),MID(Tabela1[[#This Row],[PESEL]],11,1))</f>
        <v>SDom9</v>
      </c>
    </row>
    <row r="258" spans="1:12" x14ac:dyDescent="0.25">
      <c r="A258" s="2" t="s">
        <v>625</v>
      </c>
      <c r="B258" s="3" t="s">
        <v>626</v>
      </c>
      <c r="C258" s="3" t="s">
        <v>627</v>
      </c>
      <c r="D258" s="3">
        <f t="shared" si="9"/>
        <v>0</v>
      </c>
      <c r="E258" s="3" t="str">
        <f t="shared" si="11"/>
        <v>z</v>
      </c>
      <c r="F258" s="3">
        <f t="shared" si="10"/>
        <v>0</v>
      </c>
      <c r="G258" s="8" t="str">
        <f>MID(Tabela1[[#This Row],[PESEL]],7,3)</f>
        <v>036</v>
      </c>
      <c r="H258" s="3">
        <f>IF(OR(MID(Tabela1[[#This Row],[PESEL]],3,1)="0",MID(Tabela1[[#This Row],[PESEL]],3,1)="1"),19,20)</f>
        <v>20</v>
      </c>
      <c r="I258" s="3" t="str">
        <f>MID(Tabela1[[#This Row],[PESEL]],1,2)</f>
        <v>09</v>
      </c>
      <c r="J258" s="3">
        <f>IF(Tabela1[[#This Row],[1i2 rok]]=20,MID(Tabela1[[#This Row],[PESEL]],3,2)-20,MID(Tabela1[[#This Row],[PESEL]],3,2))</f>
        <v>11</v>
      </c>
      <c r="K258" s="3" t="str">
        <f>CONCATENATE(Tabela1[[#This Row],[miesiąc 1]]," ",Tabela1[[#This Row],[1i2 rok]],Tabela1[[#This Row],[3 i 4 rok]])</f>
        <v>11 2009</v>
      </c>
      <c r="L258" s="12" t="str">
        <f>CONCATENATE(MID(Tabela1[[#This Row],[Imie]],1,1),MID(Tabela1[[#This Row],[Nazwisko]],1,3),MID(Tabela1[[#This Row],[PESEL]],11,1))</f>
        <v>AWie3</v>
      </c>
    </row>
    <row r="259" spans="1:12" x14ac:dyDescent="0.25">
      <c r="A259" s="2" t="s">
        <v>628</v>
      </c>
      <c r="B259" s="3" t="s">
        <v>629</v>
      </c>
      <c r="C259" s="3" t="s">
        <v>630</v>
      </c>
      <c r="D259" s="3">
        <f t="shared" ref="D259:D322" si="12">IF(MOD(MID(A259,10,1),2)=0,1,0)</f>
        <v>1</v>
      </c>
      <c r="E259" s="3" t="str">
        <f t="shared" si="11"/>
        <v>a</v>
      </c>
      <c r="F259" s="3">
        <f t="shared" ref="F259:F322" si="13">IF(AND(D259=1,E259&lt;&gt;"a"),1,0)</f>
        <v>0</v>
      </c>
      <c r="G259" s="8" t="str">
        <f>MID(Tabela1[[#This Row],[PESEL]],7,3)</f>
        <v>084</v>
      </c>
      <c r="H259" s="3">
        <f>IF(OR(MID(Tabela1[[#This Row],[PESEL]],3,1)="0",MID(Tabela1[[#This Row],[PESEL]],3,1)="1"),19,20)</f>
        <v>20</v>
      </c>
      <c r="I259" s="3" t="str">
        <f>MID(Tabela1[[#This Row],[PESEL]],1,2)</f>
        <v>09</v>
      </c>
      <c r="J259" s="3">
        <f>IF(Tabela1[[#This Row],[1i2 rok]]=20,MID(Tabela1[[#This Row],[PESEL]],3,2)-20,MID(Tabela1[[#This Row],[PESEL]],3,2))</f>
        <v>11</v>
      </c>
      <c r="K259" s="3" t="str">
        <f>CONCATENATE(Tabela1[[#This Row],[miesiąc 1]]," ",Tabela1[[#This Row],[1i2 rok]],Tabela1[[#This Row],[3 i 4 rok]])</f>
        <v>11 2009</v>
      </c>
      <c r="L259" s="12" t="str">
        <f>CONCATENATE(MID(Tabela1[[#This Row],[Imie]],1,1),MID(Tabela1[[#This Row],[Nazwisko]],1,3),MID(Tabela1[[#This Row],[PESEL]],11,1))</f>
        <v>LMar9</v>
      </c>
    </row>
    <row r="260" spans="1:12" x14ac:dyDescent="0.25">
      <c r="A260" s="2" t="s">
        <v>631</v>
      </c>
      <c r="B260" s="3" t="s">
        <v>235</v>
      </c>
      <c r="C260" s="3" t="s">
        <v>5</v>
      </c>
      <c r="D260" s="3">
        <f t="shared" si="12"/>
        <v>0</v>
      </c>
      <c r="E260" s="3" t="str">
        <f t="shared" ref="E260:E323" si="14">MID(C260,LEN(C260),1)</f>
        <v>f</v>
      </c>
      <c r="F260" s="3">
        <f t="shared" si="13"/>
        <v>0</v>
      </c>
      <c r="G260" s="8" t="str">
        <f>MID(Tabela1[[#This Row],[PESEL]],7,3)</f>
        <v>107</v>
      </c>
      <c r="H260" s="3">
        <f>IF(OR(MID(Tabela1[[#This Row],[PESEL]],3,1)="0",MID(Tabela1[[#This Row],[PESEL]],3,1)="1"),19,20)</f>
        <v>20</v>
      </c>
      <c r="I260" s="3" t="str">
        <f>MID(Tabela1[[#This Row],[PESEL]],1,2)</f>
        <v>09</v>
      </c>
      <c r="J260" s="3">
        <f>IF(Tabela1[[#This Row],[1i2 rok]]=20,MID(Tabela1[[#This Row],[PESEL]],3,2)-20,MID(Tabela1[[#This Row],[PESEL]],3,2))</f>
        <v>11</v>
      </c>
      <c r="K260" s="3" t="str">
        <f>CONCATENATE(Tabela1[[#This Row],[miesiąc 1]]," ",Tabela1[[#This Row],[1i2 rok]],Tabela1[[#This Row],[3 i 4 rok]])</f>
        <v>11 2009</v>
      </c>
      <c r="L260" s="12" t="str">
        <f>CONCATENATE(MID(Tabela1[[#This Row],[Imie]],1,1),MID(Tabela1[[#This Row],[Nazwisko]],1,3),MID(Tabela1[[#This Row],[PESEL]],11,1))</f>
        <v>KMic2</v>
      </c>
    </row>
    <row r="261" spans="1:12" x14ac:dyDescent="0.25">
      <c r="A261" s="2" t="s">
        <v>632</v>
      </c>
      <c r="B261" s="3" t="s">
        <v>633</v>
      </c>
      <c r="C261" s="3" t="s">
        <v>233</v>
      </c>
      <c r="D261" s="3">
        <f t="shared" si="12"/>
        <v>1</v>
      </c>
      <c r="E261" s="3" t="str">
        <f t="shared" si="14"/>
        <v>a</v>
      </c>
      <c r="F261" s="3">
        <f t="shared" si="13"/>
        <v>0</v>
      </c>
      <c r="G261" s="8" t="str">
        <f>MID(Tabela1[[#This Row],[PESEL]],7,3)</f>
        <v>051</v>
      </c>
      <c r="H261" s="3">
        <f>IF(OR(MID(Tabela1[[#This Row],[PESEL]],3,1)="0",MID(Tabela1[[#This Row],[PESEL]],3,1)="1"),19,20)</f>
        <v>20</v>
      </c>
      <c r="I261" s="3" t="str">
        <f>MID(Tabela1[[#This Row],[PESEL]],1,2)</f>
        <v>09</v>
      </c>
      <c r="J261" s="3">
        <f>IF(Tabela1[[#This Row],[1i2 rok]]=20,MID(Tabela1[[#This Row],[PESEL]],3,2)-20,MID(Tabela1[[#This Row],[PESEL]],3,2))</f>
        <v>11</v>
      </c>
      <c r="K261" s="3" t="str">
        <f>CONCATENATE(Tabela1[[#This Row],[miesiąc 1]]," ",Tabela1[[#This Row],[1i2 rok]],Tabela1[[#This Row],[3 i 4 rok]])</f>
        <v>11 2009</v>
      </c>
      <c r="L261" s="12" t="str">
        <f>CONCATENATE(MID(Tabela1[[#This Row],[Imie]],1,1),MID(Tabela1[[#This Row],[Nazwisko]],1,3),MID(Tabela1[[#This Row],[PESEL]],11,1))</f>
        <v>WCza3</v>
      </c>
    </row>
    <row r="262" spans="1:12" x14ac:dyDescent="0.25">
      <c r="A262" s="2" t="s">
        <v>634</v>
      </c>
      <c r="B262" s="3" t="s">
        <v>635</v>
      </c>
      <c r="C262" s="3" t="s">
        <v>194</v>
      </c>
      <c r="D262" s="3">
        <f t="shared" si="12"/>
        <v>1</v>
      </c>
      <c r="E262" s="3" t="str">
        <f t="shared" si="14"/>
        <v>a</v>
      </c>
      <c r="F262" s="3">
        <f t="shared" si="13"/>
        <v>0</v>
      </c>
      <c r="G262" s="8" t="str">
        <f>MID(Tabela1[[#This Row],[PESEL]],7,3)</f>
        <v>013</v>
      </c>
      <c r="H262" s="3">
        <f>IF(OR(MID(Tabela1[[#This Row],[PESEL]],3,1)="0",MID(Tabela1[[#This Row],[PESEL]],3,1)="1"),19,20)</f>
        <v>20</v>
      </c>
      <c r="I262" s="3" t="str">
        <f>MID(Tabela1[[#This Row],[PESEL]],1,2)</f>
        <v>09</v>
      </c>
      <c r="J262" s="3">
        <f>IF(Tabela1[[#This Row],[1i2 rok]]=20,MID(Tabela1[[#This Row],[PESEL]],3,2)-20,MID(Tabela1[[#This Row],[PESEL]],3,2))</f>
        <v>11</v>
      </c>
      <c r="K262" s="3" t="str">
        <f>CONCATENATE(Tabela1[[#This Row],[miesiąc 1]]," ",Tabela1[[#This Row],[1i2 rok]],Tabela1[[#This Row],[3 i 4 rok]])</f>
        <v>11 2009</v>
      </c>
      <c r="L262" s="12" t="str">
        <f>CONCATENATE(MID(Tabela1[[#This Row],[Imie]],1,1),MID(Tabela1[[#This Row],[Nazwisko]],1,3),MID(Tabela1[[#This Row],[PESEL]],11,1))</f>
        <v>ATom8</v>
      </c>
    </row>
    <row r="263" spans="1:12" x14ac:dyDescent="0.25">
      <c r="A263" s="2" t="s">
        <v>636</v>
      </c>
      <c r="B263" s="3" t="s">
        <v>637</v>
      </c>
      <c r="C263" s="3" t="s">
        <v>382</v>
      </c>
      <c r="D263" s="3">
        <f t="shared" si="12"/>
        <v>1</v>
      </c>
      <c r="E263" s="3" t="str">
        <f t="shared" si="14"/>
        <v>a</v>
      </c>
      <c r="F263" s="3">
        <f t="shared" si="13"/>
        <v>0</v>
      </c>
      <c r="G263" s="8" t="str">
        <f>MID(Tabela1[[#This Row],[PESEL]],7,3)</f>
        <v>014</v>
      </c>
      <c r="H263" s="3">
        <f>IF(OR(MID(Tabela1[[#This Row],[PESEL]],3,1)="0",MID(Tabela1[[#This Row],[PESEL]],3,1)="1"),19,20)</f>
        <v>20</v>
      </c>
      <c r="I263" s="3" t="str">
        <f>MID(Tabela1[[#This Row],[PESEL]],1,2)</f>
        <v>09</v>
      </c>
      <c r="J263" s="3">
        <f>IF(Tabela1[[#This Row],[1i2 rok]]=20,MID(Tabela1[[#This Row],[PESEL]],3,2)-20,MID(Tabela1[[#This Row],[PESEL]],3,2))</f>
        <v>11</v>
      </c>
      <c r="K263" s="3" t="str">
        <f>CONCATENATE(Tabela1[[#This Row],[miesiąc 1]]," ",Tabela1[[#This Row],[1i2 rok]],Tabela1[[#This Row],[3 i 4 rok]])</f>
        <v>11 2009</v>
      </c>
      <c r="L263" s="12" t="str">
        <f>CONCATENATE(MID(Tabela1[[#This Row],[Imie]],1,1),MID(Tabela1[[#This Row],[Nazwisko]],1,3),MID(Tabela1[[#This Row],[PESEL]],11,1))</f>
        <v>KPaw5</v>
      </c>
    </row>
    <row r="264" spans="1:12" x14ac:dyDescent="0.25">
      <c r="A264" s="2" t="s">
        <v>638</v>
      </c>
      <c r="B264" s="3" t="s">
        <v>639</v>
      </c>
      <c r="C264" s="3" t="s">
        <v>640</v>
      </c>
      <c r="D264" s="3">
        <f t="shared" si="12"/>
        <v>0</v>
      </c>
      <c r="E264" s="3" t="str">
        <f t="shared" si="14"/>
        <v>l</v>
      </c>
      <c r="F264" s="3">
        <f t="shared" si="13"/>
        <v>0</v>
      </c>
      <c r="G264" s="8" t="str">
        <f>MID(Tabela1[[#This Row],[PESEL]],7,3)</f>
        <v>011</v>
      </c>
      <c r="H264" s="3">
        <f>IF(OR(MID(Tabela1[[#This Row],[PESEL]],3,1)="0",MID(Tabela1[[#This Row],[PESEL]],3,1)="1"),19,20)</f>
        <v>20</v>
      </c>
      <c r="I264" s="3" t="str">
        <f>MID(Tabela1[[#This Row],[PESEL]],1,2)</f>
        <v>09</v>
      </c>
      <c r="J264" s="3">
        <f>IF(Tabela1[[#This Row],[1i2 rok]]=20,MID(Tabela1[[#This Row],[PESEL]],3,2)-20,MID(Tabela1[[#This Row],[PESEL]],3,2))</f>
        <v>11</v>
      </c>
      <c r="K264" s="3" t="str">
        <f>CONCATENATE(Tabela1[[#This Row],[miesiąc 1]]," ",Tabela1[[#This Row],[1i2 rok]],Tabela1[[#This Row],[3 i 4 rok]])</f>
        <v>11 2009</v>
      </c>
      <c r="L264" s="12" t="str">
        <f>CONCATENATE(MID(Tabela1[[#This Row],[Imie]],1,1),MID(Tabela1[[#This Row],[Nazwisko]],1,3),MID(Tabela1[[#This Row],[PESEL]],11,1))</f>
        <v>DSzw8</v>
      </c>
    </row>
    <row r="265" spans="1:12" x14ac:dyDescent="0.25">
      <c r="A265" s="2" t="s">
        <v>641</v>
      </c>
      <c r="B265" s="3" t="s">
        <v>642</v>
      </c>
      <c r="C265" s="3" t="s">
        <v>485</v>
      </c>
      <c r="D265" s="3">
        <f t="shared" si="12"/>
        <v>0</v>
      </c>
      <c r="E265" s="3" t="str">
        <f t="shared" si="14"/>
        <v>m</v>
      </c>
      <c r="F265" s="3">
        <f t="shared" si="13"/>
        <v>0</v>
      </c>
      <c r="G265" s="8" t="str">
        <f>MID(Tabela1[[#This Row],[PESEL]],7,3)</f>
        <v>063</v>
      </c>
      <c r="H265" s="3">
        <f>IF(OR(MID(Tabela1[[#This Row],[PESEL]],3,1)="0",MID(Tabela1[[#This Row],[PESEL]],3,1)="1"),19,20)</f>
        <v>20</v>
      </c>
      <c r="I265" s="3" t="str">
        <f>MID(Tabela1[[#This Row],[PESEL]],1,2)</f>
        <v>09</v>
      </c>
      <c r="J265" s="3">
        <f>IF(Tabela1[[#This Row],[1i2 rok]]=20,MID(Tabela1[[#This Row],[PESEL]],3,2)-20,MID(Tabela1[[#This Row],[PESEL]],3,2))</f>
        <v>11</v>
      </c>
      <c r="K265" s="3" t="str">
        <f>CONCATENATE(Tabela1[[#This Row],[miesiąc 1]]," ",Tabela1[[#This Row],[1i2 rok]],Tabela1[[#This Row],[3 i 4 rok]])</f>
        <v>11 2009</v>
      </c>
      <c r="L265" s="12" t="str">
        <f>CONCATENATE(MID(Tabela1[[#This Row],[Imie]],1,1),MID(Tabela1[[#This Row],[Nazwisko]],1,3),MID(Tabela1[[#This Row],[PESEL]],11,1))</f>
        <v>AZaw9</v>
      </c>
    </row>
    <row r="266" spans="1:12" x14ac:dyDescent="0.25">
      <c r="A266" s="2" t="s">
        <v>643</v>
      </c>
      <c r="B266" s="3" t="s">
        <v>644</v>
      </c>
      <c r="C266" s="3" t="s">
        <v>56</v>
      </c>
      <c r="D266" s="3">
        <f t="shared" si="12"/>
        <v>1</v>
      </c>
      <c r="E266" s="3" t="str">
        <f t="shared" si="14"/>
        <v>a</v>
      </c>
      <c r="F266" s="3">
        <f t="shared" si="13"/>
        <v>0</v>
      </c>
      <c r="G266" s="8" t="str">
        <f>MID(Tabela1[[#This Row],[PESEL]],7,3)</f>
        <v>114</v>
      </c>
      <c r="H266" s="3">
        <f>IF(OR(MID(Tabela1[[#This Row],[PESEL]],3,1)="0",MID(Tabela1[[#This Row],[PESEL]],3,1)="1"),19,20)</f>
        <v>20</v>
      </c>
      <c r="I266" s="3" t="str">
        <f>MID(Tabela1[[#This Row],[PESEL]],1,2)</f>
        <v>09</v>
      </c>
      <c r="J266" s="3">
        <f>IF(Tabela1[[#This Row],[1i2 rok]]=20,MID(Tabela1[[#This Row],[PESEL]],3,2)-20,MID(Tabela1[[#This Row],[PESEL]],3,2))</f>
        <v>11</v>
      </c>
      <c r="K266" s="3" t="str">
        <f>CONCATENATE(Tabela1[[#This Row],[miesiąc 1]]," ",Tabela1[[#This Row],[1i2 rok]],Tabela1[[#This Row],[3 i 4 rok]])</f>
        <v>11 2009</v>
      </c>
      <c r="L266" s="12" t="str">
        <f>CONCATENATE(MID(Tabela1[[#This Row],[Imie]],1,1),MID(Tabela1[[#This Row],[Nazwisko]],1,3),MID(Tabela1[[#This Row],[PESEL]],11,1))</f>
        <v>AWie3</v>
      </c>
    </row>
    <row r="267" spans="1:12" x14ac:dyDescent="0.25">
      <c r="A267" s="2" t="s">
        <v>645</v>
      </c>
      <c r="B267" s="3" t="s">
        <v>646</v>
      </c>
      <c r="C267" s="3" t="s">
        <v>345</v>
      </c>
      <c r="D267" s="3">
        <f t="shared" si="12"/>
        <v>1</v>
      </c>
      <c r="E267" s="3" t="str">
        <f t="shared" si="14"/>
        <v>a</v>
      </c>
      <c r="F267" s="3">
        <f t="shared" si="13"/>
        <v>0</v>
      </c>
      <c r="G267" s="8" t="str">
        <f>MID(Tabela1[[#This Row],[PESEL]],7,3)</f>
        <v>066</v>
      </c>
      <c r="H267" s="3">
        <f>IF(OR(MID(Tabela1[[#This Row],[PESEL]],3,1)="0",MID(Tabela1[[#This Row],[PESEL]],3,1)="1"),19,20)</f>
        <v>20</v>
      </c>
      <c r="I267" s="3" t="str">
        <f>MID(Tabela1[[#This Row],[PESEL]],1,2)</f>
        <v>09</v>
      </c>
      <c r="J267" s="3">
        <f>IF(Tabela1[[#This Row],[1i2 rok]]=20,MID(Tabela1[[#This Row],[PESEL]],3,2)-20,MID(Tabela1[[#This Row],[PESEL]],3,2))</f>
        <v>11</v>
      </c>
      <c r="K267" s="3" t="str">
        <f>CONCATENATE(Tabela1[[#This Row],[miesiąc 1]]," ",Tabela1[[#This Row],[1i2 rok]],Tabela1[[#This Row],[3 i 4 rok]])</f>
        <v>11 2009</v>
      </c>
      <c r="L267" s="12" t="str">
        <f>CONCATENATE(MID(Tabela1[[#This Row],[Imie]],1,1),MID(Tabela1[[#This Row],[Nazwisko]],1,3),MID(Tabela1[[#This Row],[PESEL]],11,1))</f>
        <v>MKie2</v>
      </c>
    </row>
    <row r="268" spans="1:12" x14ac:dyDescent="0.25">
      <c r="A268" s="2" t="s">
        <v>647</v>
      </c>
      <c r="B268" s="3" t="s">
        <v>648</v>
      </c>
      <c r="C268" s="3" t="s">
        <v>448</v>
      </c>
      <c r="D268" s="3">
        <f t="shared" si="12"/>
        <v>1</v>
      </c>
      <c r="E268" s="3" t="str">
        <f t="shared" si="14"/>
        <v>a</v>
      </c>
      <c r="F268" s="3">
        <f t="shared" si="13"/>
        <v>0</v>
      </c>
      <c r="G268" s="8" t="str">
        <f>MID(Tabela1[[#This Row],[PESEL]],7,3)</f>
        <v>072</v>
      </c>
      <c r="H268" s="3">
        <f>IF(OR(MID(Tabela1[[#This Row],[PESEL]],3,1)="0",MID(Tabela1[[#This Row],[PESEL]],3,1)="1"),19,20)</f>
        <v>20</v>
      </c>
      <c r="I268" s="3" t="str">
        <f>MID(Tabela1[[#This Row],[PESEL]],1,2)</f>
        <v>09</v>
      </c>
      <c r="J268" s="3">
        <f>IF(Tabela1[[#This Row],[1i2 rok]]=20,MID(Tabela1[[#This Row],[PESEL]],3,2)-20,MID(Tabela1[[#This Row],[PESEL]],3,2))</f>
        <v>11</v>
      </c>
      <c r="K268" s="3" t="str">
        <f>CONCATENATE(Tabela1[[#This Row],[miesiąc 1]]," ",Tabela1[[#This Row],[1i2 rok]],Tabela1[[#This Row],[3 i 4 rok]])</f>
        <v>11 2009</v>
      </c>
      <c r="L268" s="12" t="str">
        <f>CONCATENATE(MID(Tabela1[[#This Row],[Imie]],1,1),MID(Tabela1[[#This Row],[Nazwisko]],1,3),MID(Tabela1[[#This Row],[PESEL]],11,1))</f>
        <v>HSte4</v>
      </c>
    </row>
    <row r="269" spans="1:12" x14ac:dyDescent="0.25">
      <c r="A269" s="2" t="s">
        <v>649</v>
      </c>
      <c r="B269" s="3" t="s">
        <v>650</v>
      </c>
      <c r="C269" s="3" t="s">
        <v>651</v>
      </c>
      <c r="D269" s="3">
        <f t="shared" si="12"/>
        <v>1</v>
      </c>
      <c r="E269" s="3" t="str">
        <f t="shared" si="14"/>
        <v>a</v>
      </c>
      <c r="F269" s="3">
        <f t="shared" si="13"/>
        <v>0</v>
      </c>
      <c r="G269" s="8" t="str">
        <f>MID(Tabela1[[#This Row],[PESEL]],7,3)</f>
        <v>087</v>
      </c>
      <c r="H269" s="3">
        <f>IF(OR(MID(Tabela1[[#This Row],[PESEL]],3,1)="0",MID(Tabela1[[#This Row],[PESEL]],3,1)="1"),19,20)</f>
        <v>20</v>
      </c>
      <c r="I269" s="3" t="str">
        <f>MID(Tabela1[[#This Row],[PESEL]],1,2)</f>
        <v>09</v>
      </c>
      <c r="J269" s="3">
        <f>IF(Tabela1[[#This Row],[1i2 rok]]=20,MID(Tabela1[[#This Row],[PESEL]],3,2)-20,MID(Tabela1[[#This Row],[PESEL]],3,2))</f>
        <v>11</v>
      </c>
      <c r="K269" s="3" t="str">
        <f>CONCATENATE(Tabela1[[#This Row],[miesiąc 1]]," ",Tabela1[[#This Row],[1i2 rok]],Tabela1[[#This Row],[3 i 4 rok]])</f>
        <v>11 2009</v>
      </c>
      <c r="L269" s="12" t="str">
        <f>CONCATENATE(MID(Tabela1[[#This Row],[Imie]],1,1),MID(Tabela1[[#This Row],[Nazwisko]],1,3),MID(Tabela1[[#This Row],[PESEL]],11,1))</f>
        <v>RFor0</v>
      </c>
    </row>
    <row r="270" spans="1:12" x14ac:dyDescent="0.25">
      <c r="A270" s="2" t="s">
        <v>652</v>
      </c>
      <c r="B270" s="3" t="s">
        <v>653</v>
      </c>
      <c r="C270" s="3" t="s">
        <v>345</v>
      </c>
      <c r="D270" s="3">
        <f t="shared" si="12"/>
        <v>1</v>
      </c>
      <c r="E270" s="3" t="str">
        <f t="shared" si="14"/>
        <v>a</v>
      </c>
      <c r="F270" s="3">
        <f t="shared" si="13"/>
        <v>0</v>
      </c>
      <c r="G270" s="8" t="str">
        <f>MID(Tabela1[[#This Row],[PESEL]],7,3)</f>
        <v>036</v>
      </c>
      <c r="H270" s="3">
        <f>IF(OR(MID(Tabela1[[#This Row],[PESEL]],3,1)="0",MID(Tabela1[[#This Row],[PESEL]],3,1)="1"),19,20)</f>
        <v>20</v>
      </c>
      <c r="I270" s="3" t="str">
        <f>MID(Tabela1[[#This Row],[PESEL]],1,2)</f>
        <v>09</v>
      </c>
      <c r="J270" s="3">
        <f>IF(Tabela1[[#This Row],[1i2 rok]]=20,MID(Tabela1[[#This Row],[PESEL]],3,2)-20,MID(Tabela1[[#This Row],[PESEL]],3,2))</f>
        <v>11</v>
      </c>
      <c r="K270" s="3" t="str">
        <f>CONCATENATE(Tabela1[[#This Row],[miesiąc 1]]," ",Tabela1[[#This Row],[1i2 rok]],Tabela1[[#This Row],[3 i 4 rok]])</f>
        <v>11 2009</v>
      </c>
      <c r="L270" s="12" t="str">
        <f>CONCATENATE(MID(Tabela1[[#This Row],[Imie]],1,1),MID(Tabela1[[#This Row],[Nazwisko]],1,3),MID(Tabela1[[#This Row],[PESEL]],11,1))</f>
        <v>MKar4</v>
      </c>
    </row>
    <row r="271" spans="1:12" x14ac:dyDescent="0.25">
      <c r="A271" s="2" t="s">
        <v>654</v>
      </c>
      <c r="B271" s="3" t="s">
        <v>655</v>
      </c>
      <c r="C271" s="3" t="s">
        <v>416</v>
      </c>
      <c r="D271" s="3">
        <f t="shared" si="12"/>
        <v>1</v>
      </c>
      <c r="E271" s="3" t="str">
        <f t="shared" si="14"/>
        <v>a</v>
      </c>
      <c r="F271" s="3">
        <f t="shared" si="13"/>
        <v>0</v>
      </c>
      <c r="G271" s="8" t="str">
        <f>MID(Tabela1[[#This Row],[PESEL]],7,3)</f>
        <v>037</v>
      </c>
      <c r="H271" s="3">
        <f>IF(OR(MID(Tabela1[[#This Row],[PESEL]],3,1)="0",MID(Tabela1[[#This Row],[PESEL]],3,1)="1"),19,20)</f>
        <v>20</v>
      </c>
      <c r="I271" s="3" t="str">
        <f>MID(Tabela1[[#This Row],[PESEL]],1,2)</f>
        <v>09</v>
      </c>
      <c r="J271" s="3">
        <f>IF(Tabela1[[#This Row],[1i2 rok]]=20,MID(Tabela1[[#This Row],[PESEL]],3,2)-20,MID(Tabela1[[#This Row],[PESEL]],3,2))</f>
        <v>11</v>
      </c>
      <c r="K271" s="3" t="str">
        <f>CONCATENATE(Tabela1[[#This Row],[miesiąc 1]]," ",Tabela1[[#This Row],[1i2 rok]],Tabela1[[#This Row],[3 i 4 rok]])</f>
        <v>11 2009</v>
      </c>
      <c r="L271" s="12" t="str">
        <f>CONCATENATE(MID(Tabela1[[#This Row],[Imie]],1,1),MID(Tabela1[[#This Row],[Nazwisko]],1,3),MID(Tabela1[[#This Row],[PESEL]],11,1))</f>
        <v>MLup7</v>
      </c>
    </row>
    <row r="272" spans="1:12" x14ac:dyDescent="0.25">
      <c r="A272" s="2" t="s">
        <v>656</v>
      </c>
      <c r="B272" s="3" t="s">
        <v>657</v>
      </c>
      <c r="C272" s="3" t="s">
        <v>121</v>
      </c>
      <c r="D272" s="3">
        <f t="shared" si="12"/>
        <v>0</v>
      </c>
      <c r="E272" s="3" t="str">
        <f t="shared" si="14"/>
        <v>n</v>
      </c>
      <c r="F272" s="3">
        <f t="shared" si="13"/>
        <v>0</v>
      </c>
      <c r="G272" s="8" t="str">
        <f>MID(Tabela1[[#This Row],[PESEL]],7,3)</f>
        <v>083</v>
      </c>
      <c r="H272" s="3">
        <f>IF(OR(MID(Tabela1[[#This Row],[PESEL]],3,1)="0",MID(Tabela1[[#This Row],[PESEL]],3,1)="1"),19,20)</f>
        <v>20</v>
      </c>
      <c r="I272" s="3" t="str">
        <f>MID(Tabela1[[#This Row],[PESEL]],1,2)</f>
        <v>09</v>
      </c>
      <c r="J272" s="3">
        <f>IF(Tabela1[[#This Row],[1i2 rok]]=20,MID(Tabela1[[#This Row],[PESEL]],3,2)-20,MID(Tabela1[[#This Row],[PESEL]],3,2))</f>
        <v>11</v>
      </c>
      <c r="K272" s="3" t="str">
        <f>CONCATENATE(Tabela1[[#This Row],[miesiąc 1]]," ",Tabela1[[#This Row],[1i2 rok]],Tabela1[[#This Row],[3 i 4 rok]])</f>
        <v>11 2009</v>
      </c>
      <c r="L272" s="12" t="str">
        <f>CONCATENATE(MID(Tabela1[[#This Row],[Imie]],1,1),MID(Tabela1[[#This Row],[Nazwisko]],1,3),MID(Tabela1[[#This Row],[PESEL]],11,1))</f>
        <v>JPen7</v>
      </c>
    </row>
    <row r="273" spans="1:12" x14ac:dyDescent="0.25">
      <c r="A273" s="2" t="s">
        <v>658</v>
      </c>
      <c r="B273" s="3" t="s">
        <v>659</v>
      </c>
      <c r="C273" s="3" t="s">
        <v>44</v>
      </c>
      <c r="D273" s="3">
        <f t="shared" si="12"/>
        <v>0</v>
      </c>
      <c r="E273" s="3" t="str">
        <f t="shared" si="14"/>
        <v>r</v>
      </c>
      <c r="F273" s="3">
        <f t="shared" si="13"/>
        <v>0</v>
      </c>
      <c r="G273" s="8" t="str">
        <f>MID(Tabela1[[#This Row],[PESEL]],7,3)</f>
        <v>030</v>
      </c>
      <c r="H273" s="3">
        <f>IF(OR(MID(Tabela1[[#This Row],[PESEL]],3,1)="0",MID(Tabela1[[#This Row],[PESEL]],3,1)="1"),19,20)</f>
        <v>20</v>
      </c>
      <c r="I273" s="3" t="str">
        <f>MID(Tabela1[[#This Row],[PESEL]],1,2)</f>
        <v>09</v>
      </c>
      <c r="J273" s="3">
        <f>IF(Tabela1[[#This Row],[1i2 rok]]=20,MID(Tabela1[[#This Row],[PESEL]],3,2)-20,MID(Tabela1[[#This Row],[PESEL]],3,2))</f>
        <v>11</v>
      </c>
      <c r="K273" s="3" t="str">
        <f>CONCATENATE(Tabela1[[#This Row],[miesiąc 1]]," ",Tabela1[[#This Row],[1i2 rok]],Tabela1[[#This Row],[3 i 4 rok]])</f>
        <v>11 2009</v>
      </c>
      <c r="L273" s="12" t="str">
        <f>CONCATENATE(MID(Tabela1[[#This Row],[Imie]],1,1),MID(Tabela1[[#This Row],[Nazwisko]],1,3),MID(Tabela1[[#This Row],[PESEL]],11,1))</f>
        <v>AWoj8</v>
      </c>
    </row>
    <row r="274" spans="1:12" x14ac:dyDescent="0.25">
      <c r="A274" s="2" t="s">
        <v>660</v>
      </c>
      <c r="B274" s="3" t="s">
        <v>661</v>
      </c>
      <c r="C274" s="3" t="s">
        <v>413</v>
      </c>
      <c r="D274" s="3">
        <f t="shared" si="12"/>
        <v>1</v>
      </c>
      <c r="E274" s="3" t="str">
        <f t="shared" si="14"/>
        <v>a</v>
      </c>
      <c r="F274" s="3">
        <f t="shared" si="13"/>
        <v>0</v>
      </c>
      <c r="G274" s="8" t="str">
        <f>MID(Tabela1[[#This Row],[PESEL]],7,3)</f>
        <v>047</v>
      </c>
      <c r="H274" s="3">
        <f>IF(OR(MID(Tabela1[[#This Row],[PESEL]],3,1)="0",MID(Tabela1[[#This Row],[PESEL]],3,1)="1"),19,20)</f>
        <v>20</v>
      </c>
      <c r="I274" s="3" t="str">
        <f>MID(Tabela1[[#This Row],[PESEL]],1,2)</f>
        <v>09</v>
      </c>
      <c r="J274" s="3">
        <f>IF(Tabela1[[#This Row],[1i2 rok]]=20,MID(Tabela1[[#This Row],[PESEL]],3,2)-20,MID(Tabela1[[#This Row],[PESEL]],3,2))</f>
        <v>11</v>
      </c>
      <c r="K274" s="3" t="str">
        <f>CONCATENATE(Tabela1[[#This Row],[miesiąc 1]]," ",Tabela1[[#This Row],[1i2 rok]],Tabela1[[#This Row],[3 i 4 rok]])</f>
        <v>11 2009</v>
      </c>
      <c r="L274" s="12" t="str">
        <f>CONCATENATE(MID(Tabela1[[#This Row],[Imie]],1,1),MID(Tabela1[[#This Row],[Nazwisko]],1,3),MID(Tabela1[[#This Row],[PESEL]],11,1))</f>
        <v>KCza3</v>
      </c>
    </row>
    <row r="275" spans="1:12" x14ac:dyDescent="0.25">
      <c r="A275" s="2" t="s">
        <v>662</v>
      </c>
      <c r="B275" s="3" t="s">
        <v>663</v>
      </c>
      <c r="C275" s="3" t="s">
        <v>323</v>
      </c>
      <c r="D275" s="3">
        <f t="shared" si="12"/>
        <v>1</v>
      </c>
      <c r="E275" s="3" t="str">
        <f t="shared" si="14"/>
        <v>a</v>
      </c>
      <c r="F275" s="3">
        <f t="shared" si="13"/>
        <v>0</v>
      </c>
      <c r="G275" s="8" t="str">
        <f>MID(Tabela1[[#This Row],[PESEL]],7,3)</f>
        <v>061</v>
      </c>
      <c r="H275" s="3">
        <f>IF(OR(MID(Tabela1[[#This Row],[PESEL]],3,1)="0",MID(Tabela1[[#This Row],[PESEL]],3,1)="1"),19,20)</f>
        <v>20</v>
      </c>
      <c r="I275" s="3" t="str">
        <f>MID(Tabela1[[#This Row],[PESEL]],1,2)</f>
        <v>09</v>
      </c>
      <c r="J275" s="3">
        <f>IF(Tabela1[[#This Row],[1i2 rok]]=20,MID(Tabela1[[#This Row],[PESEL]],3,2)-20,MID(Tabela1[[#This Row],[PESEL]],3,2))</f>
        <v>11</v>
      </c>
      <c r="K275" s="3" t="str">
        <f>CONCATENATE(Tabela1[[#This Row],[miesiąc 1]]," ",Tabela1[[#This Row],[1i2 rok]],Tabela1[[#This Row],[3 i 4 rok]])</f>
        <v>11 2009</v>
      </c>
      <c r="L275" s="12" t="str">
        <f>CONCATENATE(MID(Tabela1[[#This Row],[Imie]],1,1),MID(Tabela1[[#This Row],[Nazwisko]],1,3),MID(Tabela1[[#This Row],[PESEL]],11,1))</f>
        <v>AZac7</v>
      </c>
    </row>
    <row r="276" spans="1:12" x14ac:dyDescent="0.25">
      <c r="A276" s="2" t="s">
        <v>664</v>
      </c>
      <c r="B276" s="3" t="s">
        <v>665</v>
      </c>
      <c r="C276" s="3" t="s">
        <v>666</v>
      </c>
      <c r="D276" s="3">
        <f t="shared" si="12"/>
        <v>0</v>
      </c>
      <c r="E276" s="3" t="str">
        <f t="shared" si="14"/>
        <v>z</v>
      </c>
      <c r="F276" s="3">
        <f t="shared" si="13"/>
        <v>0</v>
      </c>
      <c r="G276" s="8" t="str">
        <f>MID(Tabela1[[#This Row],[PESEL]],7,3)</f>
        <v>018</v>
      </c>
      <c r="H276" s="3">
        <f>IF(OR(MID(Tabela1[[#This Row],[PESEL]],3,1)="0",MID(Tabela1[[#This Row],[PESEL]],3,1)="1"),19,20)</f>
        <v>20</v>
      </c>
      <c r="I276" s="3" t="str">
        <f>MID(Tabela1[[#This Row],[PESEL]],1,2)</f>
        <v>09</v>
      </c>
      <c r="J276" s="3">
        <f>IF(Tabela1[[#This Row],[1i2 rok]]=20,MID(Tabela1[[#This Row],[PESEL]],3,2)-20,MID(Tabela1[[#This Row],[PESEL]],3,2))</f>
        <v>11</v>
      </c>
      <c r="K276" s="3" t="str">
        <f>CONCATENATE(Tabela1[[#This Row],[miesiąc 1]]," ",Tabela1[[#This Row],[1i2 rok]],Tabela1[[#This Row],[3 i 4 rok]])</f>
        <v>11 2009</v>
      </c>
      <c r="L276" s="12" t="str">
        <f>CONCATENATE(MID(Tabela1[[#This Row],[Imie]],1,1),MID(Tabela1[[#This Row],[Nazwisko]],1,3),MID(Tabela1[[#This Row],[PESEL]],11,1))</f>
        <v>TBil7</v>
      </c>
    </row>
    <row r="277" spans="1:12" x14ac:dyDescent="0.25">
      <c r="A277" s="2" t="s">
        <v>667</v>
      </c>
      <c r="B277" s="3" t="s">
        <v>668</v>
      </c>
      <c r="C277" s="3" t="s">
        <v>131</v>
      </c>
      <c r="D277" s="3">
        <f t="shared" si="12"/>
        <v>1</v>
      </c>
      <c r="E277" s="3" t="str">
        <f t="shared" si="14"/>
        <v>a</v>
      </c>
      <c r="F277" s="3">
        <f t="shared" si="13"/>
        <v>0</v>
      </c>
      <c r="G277" s="8" t="str">
        <f>MID(Tabela1[[#This Row],[PESEL]],7,3)</f>
        <v>045</v>
      </c>
      <c r="H277" s="3">
        <f>IF(OR(MID(Tabela1[[#This Row],[PESEL]],3,1)="0",MID(Tabela1[[#This Row],[PESEL]],3,1)="1"),19,20)</f>
        <v>20</v>
      </c>
      <c r="I277" s="3" t="str">
        <f>MID(Tabela1[[#This Row],[PESEL]],1,2)</f>
        <v>09</v>
      </c>
      <c r="J277" s="3">
        <f>IF(Tabela1[[#This Row],[1i2 rok]]=20,MID(Tabela1[[#This Row],[PESEL]],3,2)-20,MID(Tabela1[[#This Row],[PESEL]],3,2))</f>
        <v>11</v>
      </c>
      <c r="K277" s="3" t="str">
        <f>CONCATENATE(Tabela1[[#This Row],[miesiąc 1]]," ",Tabela1[[#This Row],[1i2 rok]],Tabela1[[#This Row],[3 i 4 rok]])</f>
        <v>11 2009</v>
      </c>
      <c r="L277" s="12" t="str">
        <f>CONCATENATE(MID(Tabela1[[#This Row],[Imie]],1,1),MID(Tabela1[[#This Row],[Nazwisko]],1,3),MID(Tabela1[[#This Row],[PESEL]],11,1))</f>
        <v>OGor5</v>
      </c>
    </row>
    <row r="278" spans="1:12" x14ac:dyDescent="0.25">
      <c r="A278" s="2" t="s">
        <v>669</v>
      </c>
      <c r="B278" s="3" t="s">
        <v>670</v>
      </c>
      <c r="C278" s="3" t="s">
        <v>671</v>
      </c>
      <c r="D278" s="3">
        <f t="shared" si="12"/>
        <v>0</v>
      </c>
      <c r="E278" s="3" t="str">
        <f t="shared" si="14"/>
        <v>k</v>
      </c>
      <c r="F278" s="3">
        <f t="shared" si="13"/>
        <v>0</v>
      </c>
      <c r="G278" s="8" t="str">
        <f>MID(Tabela1[[#This Row],[PESEL]],7,3)</f>
        <v>072</v>
      </c>
      <c r="H278" s="3">
        <f>IF(OR(MID(Tabela1[[#This Row],[PESEL]],3,1)="0",MID(Tabela1[[#This Row],[PESEL]],3,1)="1"),19,20)</f>
        <v>20</v>
      </c>
      <c r="I278" s="3" t="str">
        <f>MID(Tabela1[[#This Row],[PESEL]],1,2)</f>
        <v>09</v>
      </c>
      <c r="J278" s="3">
        <f>IF(Tabela1[[#This Row],[1i2 rok]]=20,MID(Tabela1[[#This Row],[PESEL]],3,2)-20,MID(Tabela1[[#This Row],[PESEL]],3,2))</f>
        <v>11</v>
      </c>
      <c r="K278" s="3" t="str">
        <f>CONCATENATE(Tabela1[[#This Row],[miesiąc 1]]," ",Tabela1[[#This Row],[1i2 rok]],Tabela1[[#This Row],[3 i 4 rok]])</f>
        <v>11 2009</v>
      </c>
      <c r="L278" s="12" t="str">
        <f>CONCATENATE(MID(Tabela1[[#This Row],[Imie]],1,1),MID(Tabela1[[#This Row],[Nazwisko]],1,3),MID(Tabela1[[#This Row],[PESEL]],11,1))</f>
        <v>MBud6</v>
      </c>
    </row>
    <row r="279" spans="1:12" x14ac:dyDescent="0.25">
      <c r="A279" s="2" t="s">
        <v>672</v>
      </c>
      <c r="B279" s="3" t="s">
        <v>673</v>
      </c>
      <c r="C279" s="3" t="s">
        <v>73</v>
      </c>
      <c r="D279" s="3">
        <f t="shared" si="12"/>
        <v>0</v>
      </c>
      <c r="E279" s="3" t="str">
        <f t="shared" si="14"/>
        <v>r</v>
      </c>
      <c r="F279" s="3">
        <f t="shared" si="13"/>
        <v>0</v>
      </c>
      <c r="G279" s="8" t="str">
        <f>MID(Tabela1[[#This Row],[PESEL]],7,3)</f>
        <v>082</v>
      </c>
      <c r="H279" s="3">
        <f>IF(OR(MID(Tabela1[[#This Row],[PESEL]],3,1)="0",MID(Tabela1[[#This Row],[PESEL]],3,1)="1"),19,20)</f>
        <v>20</v>
      </c>
      <c r="I279" s="3" t="str">
        <f>MID(Tabela1[[#This Row],[PESEL]],1,2)</f>
        <v>09</v>
      </c>
      <c r="J279" s="3">
        <f>IF(Tabela1[[#This Row],[1i2 rok]]=20,MID(Tabela1[[#This Row],[PESEL]],3,2)-20,MID(Tabela1[[#This Row],[PESEL]],3,2))</f>
        <v>11</v>
      </c>
      <c r="K279" s="3" t="str">
        <f>CONCATENATE(Tabela1[[#This Row],[miesiąc 1]]," ",Tabela1[[#This Row],[1i2 rok]],Tabela1[[#This Row],[3 i 4 rok]])</f>
        <v>11 2009</v>
      </c>
      <c r="L279" s="12" t="str">
        <f>CONCATENATE(MID(Tabela1[[#This Row],[Imie]],1,1),MID(Tabela1[[#This Row],[Nazwisko]],1,3),MID(Tabela1[[#This Row],[PESEL]],11,1))</f>
        <v>PDul6</v>
      </c>
    </row>
    <row r="280" spans="1:12" x14ac:dyDescent="0.25">
      <c r="A280" s="2" t="s">
        <v>674</v>
      </c>
      <c r="B280" s="3" t="s">
        <v>675</v>
      </c>
      <c r="C280" s="3" t="s">
        <v>64</v>
      </c>
      <c r="D280" s="3">
        <f t="shared" si="12"/>
        <v>0</v>
      </c>
      <c r="E280" s="3" t="str">
        <f t="shared" si="14"/>
        <v>j</v>
      </c>
      <c r="F280" s="3">
        <f t="shared" si="13"/>
        <v>0</v>
      </c>
      <c r="G280" s="8" t="str">
        <f>MID(Tabela1[[#This Row],[PESEL]],7,3)</f>
        <v>034</v>
      </c>
      <c r="H280" s="3">
        <f>IF(OR(MID(Tabela1[[#This Row],[PESEL]],3,1)="0",MID(Tabela1[[#This Row],[PESEL]],3,1)="1"),19,20)</f>
        <v>20</v>
      </c>
      <c r="I280" s="3" t="str">
        <f>MID(Tabela1[[#This Row],[PESEL]],1,2)</f>
        <v>09</v>
      </c>
      <c r="J280" s="3">
        <f>IF(Tabela1[[#This Row],[1i2 rok]]=20,MID(Tabela1[[#This Row],[PESEL]],3,2)-20,MID(Tabela1[[#This Row],[PESEL]],3,2))</f>
        <v>11</v>
      </c>
      <c r="K280" s="3" t="str">
        <f>CONCATENATE(Tabela1[[#This Row],[miesiąc 1]]," ",Tabela1[[#This Row],[1i2 rok]],Tabela1[[#This Row],[3 i 4 rok]])</f>
        <v>11 2009</v>
      </c>
      <c r="L280" s="12" t="str">
        <f>CONCATENATE(MID(Tabela1[[#This Row],[Imie]],1,1),MID(Tabela1[[#This Row],[Nazwisko]],1,3),MID(Tabela1[[#This Row],[PESEL]],11,1))</f>
        <v>MKac2</v>
      </c>
    </row>
    <row r="281" spans="1:12" x14ac:dyDescent="0.25">
      <c r="A281" s="2" t="s">
        <v>676</v>
      </c>
      <c r="B281" s="3" t="s">
        <v>677</v>
      </c>
      <c r="C281" s="3" t="s">
        <v>105</v>
      </c>
      <c r="D281" s="3">
        <f t="shared" si="12"/>
        <v>0</v>
      </c>
      <c r="E281" s="3" t="str">
        <f t="shared" si="14"/>
        <v>r</v>
      </c>
      <c r="F281" s="3">
        <f t="shared" si="13"/>
        <v>0</v>
      </c>
      <c r="G281" s="8" t="str">
        <f>MID(Tabela1[[#This Row],[PESEL]],7,3)</f>
        <v>057</v>
      </c>
      <c r="H281" s="3">
        <f>IF(OR(MID(Tabela1[[#This Row],[PESEL]],3,1)="0",MID(Tabela1[[#This Row],[PESEL]],3,1)="1"),19,20)</f>
        <v>20</v>
      </c>
      <c r="I281" s="3" t="str">
        <f>MID(Tabela1[[#This Row],[PESEL]],1,2)</f>
        <v>09</v>
      </c>
      <c r="J281" s="3">
        <f>IF(Tabela1[[#This Row],[1i2 rok]]=20,MID(Tabela1[[#This Row],[PESEL]],3,2)-20,MID(Tabela1[[#This Row],[PESEL]],3,2))</f>
        <v>11</v>
      </c>
      <c r="K281" s="3" t="str">
        <f>CONCATENATE(Tabela1[[#This Row],[miesiąc 1]]," ",Tabela1[[#This Row],[1i2 rok]],Tabela1[[#This Row],[3 i 4 rok]])</f>
        <v>11 2009</v>
      </c>
      <c r="L281" s="12" t="str">
        <f>CONCATENATE(MID(Tabela1[[#This Row],[Imie]],1,1),MID(Tabela1[[#This Row],[Nazwisko]],1,3),MID(Tabela1[[#This Row],[PESEL]],11,1))</f>
        <v>KOls7</v>
      </c>
    </row>
    <row r="282" spans="1:12" x14ac:dyDescent="0.25">
      <c r="A282" s="2" t="s">
        <v>678</v>
      </c>
      <c r="B282" s="3" t="s">
        <v>679</v>
      </c>
      <c r="C282" s="3" t="s">
        <v>73</v>
      </c>
      <c r="D282" s="3">
        <f t="shared" si="12"/>
        <v>0</v>
      </c>
      <c r="E282" s="3" t="str">
        <f t="shared" si="14"/>
        <v>r</v>
      </c>
      <c r="F282" s="3">
        <f t="shared" si="13"/>
        <v>0</v>
      </c>
      <c r="G282" s="8" t="str">
        <f>MID(Tabela1[[#This Row],[PESEL]],7,3)</f>
        <v>058</v>
      </c>
      <c r="H282" s="3">
        <f>IF(OR(MID(Tabela1[[#This Row],[PESEL]],3,1)="0",MID(Tabela1[[#This Row],[PESEL]],3,1)="1"),19,20)</f>
        <v>20</v>
      </c>
      <c r="I282" s="3" t="str">
        <f>MID(Tabela1[[#This Row],[PESEL]],1,2)</f>
        <v>09</v>
      </c>
      <c r="J282" s="3">
        <f>IF(Tabela1[[#This Row],[1i2 rok]]=20,MID(Tabela1[[#This Row],[PESEL]],3,2)-20,MID(Tabela1[[#This Row],[PESEL]],3,2))</f>
        <v>11</v>
      </c>
      <c r="K282" s="3" t="str">
        <f>CONCATENATE(Tabela1[[#This Row],[miesiąc 1]]," ",Tabela1[[#This Row],[1i2 rok]],Tabela1[[#This Row],[3 i 4 rok]])</f>
        <v>11 2009</v>
      </c>
      <c r="L282" s="12" t="str">
        <f>CONCATENATE(MID(Tabela1[[#This Row],[Imie]],1,1),MID(Tabela1[[#This Row],[Nazwisko]],1,3),MID(Tabela1[[#This Row],[PESEL]],11,1))</f>
        <v>PPol0</v>
      </c>
    </row>
    <row r="283" spans="1:12" x14ac:dyDescent="0.25">
      <c r="A283" s="2" t="s">
        <v>680</v>
      </c>
      <c r="B283" s="3" t="s">
        <v>681</v>
      </c>
      <c r="C283" s="3" t="s">
        <v>499</v>
      </c>
      <c r="D283" s="3">
        <f t="shared" si="12"/>
        <v>0</v>
      </c>
      <c r="E283" s="3" t="str">
        <f t="shared" si="14"/>
        <v>z</v>
      </c>
      <c r="F283" s="3">
        <f t="shared" si="13"/>
        <v>0</v>
      </c>
      <c r="G283" s="8" t="str">
        <f>MID(Tabela1[[#This Row],[PESEL]],7,3)</f>
        <v>051</v>
      </c>
      <c r="H283" s="3">
        <f>IF(OR(MID(Tabela1[[#This Row],[PESEL]],3,1)="0",MID(Tabela1[[#This Row],[PESEL]],3,1)="1"),19,20)</f>
        <v>20</v>
      </c>
      <c r="I283" s="3" t="str">
        <f>MID(Tabela1[[#This Row],[PESEL]],1,2)</f>
        <v>09</v>
      </c>
      <c r="J283" s="3">
        <f>IF(Tabela1[[#This Row],[1i2 rok]]=20,MID(Tabela1[[#This Row],[PESEL]],3,2)-20,MID(Tabela1[[#This Row],[PESEL]],3,2))</f>
        <v>11</v>
      </c>
      <c r="K283" s="3" t="str">
        <f>CONCATENATE(Tabela1[[#This Row],[miesiąc 1]]," ",Tabela1[[#This Row],[1i2 rok]],Tabela1[[#This Row],[3 i 4 rok]])</f>
        <v>11 2009</v>
      </c>
      <c r="L283" s="12" t="str">
        <f>CONCATENATE(MID(Tabela1[[#This Row],[Imie]],1,1),MID(Tabela1[[#This Row],[Nazwisko]],1,3),MID(Tabela1[[#This Row],[PESEL]],11,1))</f>
        <v>TBud8</v>
      </c>
    </row>
    <row r="284" spans="1:12" x14ac:dyDescent="0.25">
      <c r="A284" s="2" t="s">
        <v>682</v>
      </c>
      <c r="B284" s="3" t="s">
        <v>683</v>
      </c>
      <c r="C284" s="3" t="s">
        <v>73</v>
      </c>
      <c r="D284" s="3">
        <f t="shared" si="12"/>
        <v>0</v>
      </c>
      <c r="E284" s="3" t="str">
        <f t="shared" si="14"/>
        <v>r</v>
      </c>
      <c r="F284" s="3">
        <f t="shared" si="13"/>
        <v>0</v>
      </c>
      <c r="G284" s="8" t="str">
        <f>MID(Tabela1[[#This Row],[PESEL]],7,3)</f>
        <v>051</v>
      </c>
      <c r="H284" s="3">
        <f>IF(OR(MID(Tabela1[[#This Row],[PESEL]],3,1)="0",MID(Tabela1[[#This Row],[PESEL]],3,1)="1"),19,20)</f>
        <v>20</v>
      </c>
      <c r="I284" s="3" t="str">
        <f>MID(Tabela1[[#This Row],[PESEL]],1,2)</f>
        <v>09</v>
      </c>
      <c r="J284" s="3">
        <f>IF(Tabela1[[#This Row],[1i2 rok]]=20,MID(Tabela1[[#This Row],[PESEL]],3,2)-20,MID(Tabela1[[#This Row],[PESEL]],3,2))</f>
        <v>11</v>
      </c>
      <c r="K284" s="3" t="str">
        <f>CONCATENATE(Tabela1[[#This Row],[miesiąc 1]]," ",Tabela1[[#This Row],[1i2 rok]],Tabela1[[#This Row],[3 i 4 rok]])</f>
        <v>11 2009</v>
      </c>
      <c r="L284" s="12" t="str">
        <f>CONCATENATE(MID(Tabela1[[#This Row],[Imie]],1,1),MID(Tabela1[[#This Row],[Nazwisko]],1,3),MID(Tabela1[[#This Row],[PESEL]],11,1))</f>
        <v>PFie6</v>
      </c>
    </row>
    <row r="285" spans="1:12" x14ac:dyDescent="0.25">
      <c r="A285" s="2" t="s">
        <v>684</v>
      </c>
      <c r="B285" s="3" t="s">
        <v>685</v>
      </c>
      <c r="C285" s="3" t="s">
        <v>485</v>
      </c>
      <c r="D285" s="3">
        <f t="shared" si="12"/>
        <v>0</v>
      </c>
      <c r="E285" s="3" t="str">
        <f t="shared" si="14"/>
        <v>m</v>
      </c>
      <c r="F285" s="3">
        <f t="shared" si="13"/>
        <v>0</v>
      </c>
      <c r="G285" s="8" t="str">
        <f>MID(Tabela1[[#This Row],[PESEL]],7,3)</f>
        <v>047</v>
      </c>
      <c r="H285" s="3">
        <f>IF(OR(MID(Tabela1[[#This Row],[PESEL]],3,1)="0",MID(Tabela1[[#This Row],[PESEL]],3,1)="1"),19,20)</f>
        <v>20</v>
      </c>
      <c r="I285" s="3" t="str">
        <f>MID(Tabela1[[#This Row],[PESEL]],1,2)</f>
        <v>09</v>
      </c>
      <c r="J285" s="3">
        <f>IF(Tabela1[[#This Row],[1i2 rok]]=20,MID(Tabela1[[#This Row],[PESEL]],3,2)-20,MID(Tabela1[[#This Row],[PESEL]],3,2))</f>
        <v>11</v>
      </c>
      <c r="K285" s="3" t="str">
        <f>CONCATENATE(Tabela1[[#This Row],[miesiąc 1]]," ",Tabela1[[#This Row],[1i2 rok]],Tabela1[[#This Row],[3 i 4 rok]])</f>
        <v>11 2009</v>
      </c>
      <c r="L285" s="12" t="str">
        <f>CONCATENATE(MID(Tabela1[[#This Row],[Imie]],1,1),MID(Tabela1[[#This Row],[Nazwisko]],1,3),MID(Tabela1[[#This Row],[PESEL]],11,1))</f>
        <v>AZio4</v>
      </c>
    </row>
    <row r="286" spans="1:12" x14ac:dyDescent="0.25">
      <c r="A286" s="2" t="s">
        <v>686</v>
      </c>
      <c r="B286" s="3" t="s">
        <v>687</v>
      </c>
      <c r="C286" s="3" t="s">
        <v>92</v>
      </c>
      <c r="D286" s="3">
        <f t="shared" si="12"/>
        <v>0</v>
      </c>
      <c r="E286" s="3" t="str">
        <f t="shared" si="14"/>
        <v>r</v>
      </c>
      <c r="F286" s="3">
        <f t="shared" si="13"/>
        <v>0</v>
      </c>
      <c r="G286" s="8" t="str">
        <f>MID(Tabela1[[#This Row],[PESEL]],7,3)</f>
        <v>083</v>
      </c>
      <c r="H286" s="3">
        <f>IF(OR(MID(Tabela1[[#This Row],[PESEL]],3,1)="0",MID(Tabela1[[#This Row],[PESEL]],3,1)="1"),19,20)</f>
        <v>20</v>
      </c>
      <c r="I286" s="3" t="str">
        <f>MID(Tabela1[[#This Row],[PESEL]],1,2)</f>
        <v>09</v>
      </c>
      <c r="J286" s="3">
        <f>IF(Tabela1[[#This Row],[1i2 rok]]=20,MID(Tabela1[[#This Row],[PESEL]],3,2)-20,MID(Tabela1[[#This Row],[PESEL]],3,2))</f>
        <v>11</v>
      </c>
      <c r="K286" s="3" t="str">
        <f>CONCATENATE(Tabela1[[#This Row],[miesiąc 1]]," ",Tabela1[[#This Row],[1i2 rok]],Tabela1[[#This Row],[3 i 4 rok]])</f>
        <v>11 2009</v>
      </c>
      <c r="L286" s="12" t="str">
        <f>CONCATENATE(MID(Tabela1[[#This Row],[Imie]],1,1),MID(Tabela1[[#This Row],[Nazwisko]],1,3),MID(Tabela1[[#This Row],[PESEL]],11,1))</f>
        <v>IRys5</v>
      </c>
    </row>
    <row r="287" spans="1:12" x14ac:dyDescent="0.25">
      <c r="A287" s="2" t="s">
        <v>688</v>
      </c>
      <c r="B287" s="3" t="s">
        <v>689</v>
      </c>
      <c r="C287" s="3" t="s">
        <v>564</v>
      </c>
      <c r="D287" s="3">
        <f t="shared" si="12"/>
        <v>1</v>
      </c>
      <c r="E287" s="3" t="str">
        <f t="shared" si="14"/>
        <v>a</v>
      </c>
      <c r="F287" s="3">
        <f t="shared" si="13"/>
        <v>0</v>
      </c>
      <c r="G287" s="8" t="str">
        <f>MID(Tabela1[[#This Row],[PESEL]],7,3)</f>
        <v>026</v>
      </c>
      <c r="H287" s="3">
        <f>IF(OR(MID(Tabela1[[#This Row],[PESEL]],3,1)="0",MID(Tabela1[[#This Row],[PESEL]],3,1)="1"),19,20)</f>
        <v>20</v>
      </c>
      <c r="I287" s="3" t="str">
        <f>MID(Tabela1[[#This Row],[PESEL]],1,2)</f>
        <v>09</v>
      </c>
      <c r="J287" s="3">
        <f>IF(Tabela1[[#This Row],[1i2 rok]]=20,MID(Tabela1[[#This Row],[PESEL]],3,2)-20,MID(Tabela1[[#This Row],[PESEL]],3,2))</f>
        <v>11</v>
      </c>
      <c r="K287" s="3" t="str">
        <f>CONCATENATE(Tabela1[[#This Row],[miesiąc 1]]," ",Tabela1[[#This Row],[1i2 rok]],Tabela1[[#This Row],[3 i 4 rok]])</f>
        <v>11 2009</v>
      </c>
      <c r="L287" s="12" t="str">
        <f>CONCATENATE(MID(Tabela1[[#This Row],[Imie]],1,1),MID(Tabela1[[#This Row],[Nazwisko]],1,3),MID(Tabela1[[#This Row],[PESEL]],11,1))</f>
        <v>KOrc6</v>
      </c>
    </row>
    <row r="288" spans="1:12" x14ac:dyDescent="0.25">
      <c r="A288" s="2" t="s">
        <v>690</v>
      </c>
      <c r="B288" s="3" t="s">
        <v>691</v>
      </c>
      <c r="C288" s="3" t="s">
        <v>692</v>
      </c>
      <c r="D288" s="3">
        <f t="shared" si="12"/>
        <v>0</v>
      </c>
      <c r="E288" s="3" t="str">
        <f t="shared" si="14"/>
        <v>d</v>
      </c>
      <c r="F288" s="3">
        <f t="shared" si="13"/>
        <v>0</v>
      </c>
      <c r="G288" s="8" t="str">
        <f>MID(Tabela1[[#This Row],[PESEL]],7,3)</f>
        <v>021</v>
      </c>
      <c r="H288" s="3">
        <f>IF(OR(MID(Tabela1[[#This Row],[PESEL]],3,1)="0",MID(Tabela1[[#This Row],[PESEL]],3,1)="1"),19,20)</f>
        <v>20</v>
      </c>
      <c r="I288" s="3" t="str">
        <f>MID(Tabela1[[#This Row],[PESEL]],1,2)</f>
        <v>09</v>
      </c>
      <c r="J288" s="3">
        <f>IF(Tabela1[[#This Row],[1i2 rok]]=20,MID(Tabela1[[#This Row],[PESEL]],3,2)-20,MID(Tabela1[[#This Row],[PESEL]],3,2))</f>
        <v>11</v>
      </c>
      <c r="K288" s="3" t="str">
        <f>CONCATENATE(Tabela1[[#This Row],[miesiąc 1]]," ",Tabela1[[#This Row],[1i2 rok]],Tabela1[[#This Row],[3 i 4 rok]])</f>
        <v>11 2009</v>
      </c>
      <c r="L288" s="12" t="str">
        <f>CONCATENATE(MID(Tabela1[[#This Row],[Imie]],1,1),MID(Tabela1[[#This Row],[Nazwisko]],1,3),MID(Tabela1[[#This Row],[PESEL]],11,1))</f>
        <v>KMod0</v>
      </c>
    </row>
    <row r="289" spans="1:12" x14ac:dyDescent="0.25">
      <c r="A289" s="2" t="s">
        <v>693</v>
      </c>
      <c r="B289" s="3" t="s">
        <v>694</v>
      </c>
      <c r="C289" s="3" t="s">
        <v>214</v>
      </c>
      <c r="D289" s="3">
        <f t="shared" si="12"/>
        <v>1</v>
      </c>
      <c r="E289" s="3" t="str">
        <f t="shared" si="14"/>
        <v>a</v>
      </c>
      <c r="F289" s="3">
        <f t="shared" si="13"/>
        <v>0</v>
      </c>
      <c r="G289" s="8" t="str">
        <f>MID(Tabela1[[#This Row],[PESEL]],7,3)</f>
        <v>035</v>
      </c>
      <c r="H289" s="3">
        <f>IF(OR(MID(Tabela1[[#This Row],[PESEL]],3,1)="0",MID(Tabela1[[#This Row],[PESEL]],3,1)="1"),19,20)</f>
        <v>20</v>
      </c>
      <c r="I289" s="3" t="str">
        <f>MID(Tabela1[[#This Row],[PESEL]],1,2)</f>
        <v>09</v>
      </c>
      <c r="J289" s="3">
        <f>IF(Tabela1[[#This Row],[1i2 rok]]=20,MID(Tabela1[[#This Row],[PESEL]],3,2)-20,MID(Tabela1[[#This Row],[PESEL]],3,2))</f>
        <v>11</v>
      </c>
      <c r="K289" s="3" t="str">
        <f>CONCATENATE(Tabela1[[#This Row],[miesiąc 1]]," ",Tabela1[[#This Row],[1i2 rok]],Tabela1[[#This Row],[3 i 4 rok]])</f>
        <v>11 2009</v>
      </c>
      <c r="L289" s="12" t="str">
        <f>CONCATENATE(MID(Tabela1[[#This Row],[Imie]],1,1),MID(Tabela1[[#This Row],[Nazwisko]],1,3),MID(Tabela1[[#This Row],[PESEL]],11,1))</f>
        <v>MCic4</v>
      </c>
    </row>
    <row r="290" spans="1:12" x14ac:dyDescent="0.25">
      <c r="A290" s="2" t="s">
        <v>695</v>
      </c>
      <c r="B290" s="3" t="s">
        <v>350</v>
      </c>
      <c r="C290" s="3" t="s">
        <v>351</v>
      </c>
      <c r="D290" s="3">
        <f t="shared" si="12"/>
        <v>1</v>
      </c>
      <c r="E290" s="3" t="str">
        <f t="shared" si="14"/>
        <v>a</v>
      </c>
      <c r="F290" s="3">
        <f t="shared" si="13"/>
        <v>0</v>
      </c>
      <c r="G290" s="8" t="str">
        <f>MID(Tabela1[[#This Row],[PESEL]],7,3)</f>
        <v>036</v>
      </c>
      <c r="H290" s="3">
        <f>IF(OR(MID(Tabela1[[#This Row],[PESEL]],3,1)="0",MID(Tabela1[[#This Row],[PESEL]],3,1)="1"),19,20)</f>
        <v>20</v>
      </c>
      <c r="I290" s="3" t="str">
        <f>MID(Tabela1[[#This Row],[PESEL]],1,2)</f>
        <v>09</v>
      </c>
      <c r="J290" s="3">
        <f>IF(Tabela1[[#This Row],[1i2 rok]]=20,MID(Tabela1[[#This Row],[PESEL]],3,2)-20,MID(Tabela1[[#This Row],[PESEL]],3,2))</f>
        <v>11</v>
      </c>
      <c r="K290" s="3" t="str">
        <f>CONCATENATE(Tabela1[[#This Row],[miesiąc 1]]," ",Tabela1[[#This Row],[1i2 rok]],Tabela1[[#This Row],[3 i 4 rok]])</f>
        <v>11 2009</v>
      </c>
      <c r="L290" s="12" t="str">
        <f>CONCATENATE(MID(Tabela1[[#This Row],[Imie]],1,1),MID(Tabela1[[#This Row],[Nazwisko]],1,3),MID(Tabela1[[#This Row],[PESEL]],11,1))</f>
        <v>MKoz7</v>
      </c>
    </row>
    <row r="291" spans="1:12" x14ac:dyDescent="0.25">
      <c r="A291" s="2" t="s">
        <v>696</v>
      </c>
      <c r="B291" s="3" t="s">
        <v>697</v>
      </c>
      <c r="C291" s="3" t="s">
        <v>111</v>
      </c>
      <c r="D291" s="3">
        <f t="shared" si="12"/>
        <v>1</v>
      </c>
      <c r="E291" s="3" t="str">
        <f t="shared" si="14"/>
        <v>a</v>
      </c>
      <c r="F291" s="3">
        <f t="shared" si="13"/>
        <v>0</v>
      </c>
      <c r="G291" s="8" t="str">
        <f>MID(Tabela1[[#This Row],[PESEL]],7,3)</f>
        <v>083</v>
      </c>
      <c r="H291" s="3">
        <f>IF(OR(MID(Tabela1[[#This Row],[PESEL]],3,1)="0",MID(Tabela1[[#This Row],[PESEL]],3,1)="1"),19,20)</f>
        <v>20</v>
      </c>
      <c r="I291" s="3" t="str">
        <f>MID(Tabela1[[#This Row],[PESEL]],1,2)</f>
        <v>09</v>
      </c>
      <c r="J291" s="3">
        <f>IF(Tabela1[[#This Row],[1i2 rok]]=20,MID(Tabela1[[#This Row],[PESEL]],3,2)-20,MID(Tabela1[[#This Row],[PESEL]],3,2))</f>
        <v>11</v>
      </c>
      <c r="K291" s="3" t="str">
        <f>CONCATENATE(Tabela1[[#This Row],[miesiąc 1]]," ",Tabela1[[#This Row],[1i2 rok]],Tabela1[[#This Row],[3 i 4 rok]])</f>
        <v>11 2009</v>
      </c>
      <c r="L291" s="12" t="str">
        <f>CONCATENATE(MID(Tabela1[[#This Row],[Imie]],1,1),MID(Tabela1[[#This Row],[Nazwisko]],1,3),MID(Tabela1[[#This Row],[PESEL]],11,1))</f>
        <v>AWro1</v>
      </c>
    </row>
    <row r="292" spans="1:12" x14ac:dyDescent="0.25">
      <c r="A292" s="2" t="s">
        <v>698</v>
      </c>
      <c r="B292" s="3" t="s">
        <v>699</v>
      </c>
      <c r="C292" s="3" t="s">
        <v>166</v>
      </c>
      <c r="D292" s="3">
        <f t="shared" si="12"/>
        <v>0</v>
      </c>
      <c r="E292" s="3" t="str">
        <f t="shared" si="14"/>
        <v>b</v>
      </c>
      <c r="F292" s="3">
        <f t="shared" si="13"/>
        <v>0</v>
      </c>
      <c r="G292" s="8" t="str">
        <f>MID(Tabela1[[#This Row],[PESEL]],7,3)</f>
        <v>102</v>
      </c>
      <c r="H292" s="3">
        <f>IF(OR(MID(Tabela1[[#This Row],[PESEL]],3,1)="0",MID(Tabela1[[#This Row],[PESEL]],3,1)="1"),19,20)</f>
        <v>20</v>
      </c>
      <c r="I292" s="3" t="str">
        <f>MID(Tabela1[[#This Row],[PESEL]],1,2)</f>
        <v>09</v>
      </c>
      <c r="J292" s="3">
        <f>IF(Tabela1[[#This Row],[1i2 rok]]=20,MID(Tabela1[[#This Row],[PESEL]],3,2)-20,MID(Tabela1[[#This Row],[PESEL]],3,2))</f>
        <v>11</v>
      </c>
      <c r="K292" s="3" t="str">
        <f>CONCATENATE(Tabela1[[#This Row],[miesiąc 1]]," ",Tabela1[[#This Row],[1i2 rok]],Tabela1[[#This Row],[3 i 4 rok]])</f>
        <v>11 2009</v>
      </c>
      <c r="L292" s="12" t="str">
        <f>CONCATENATE(MID(Tabela1[[#This Row],[Imie]],1,1),MID(Tabela1[[#This Row],[Nazwisko]],1,3),MID(Tabela1[[#This Row],[PESEL]],11,1))</f>
        <v>JPod4</v>
      </c>
    </row>
    <row r="293" spans="1:12" x14ac:dyDescent="0.25">
      <c r="A293" s="2" t="s">
        <v>700</v>
      </c>
      <c r="B293" s="3" t="s">
        <v>701</v>
      </c>
      <c r="C293" s="3" t="s">
        <v>702</v>
      </c>
      <c r="D293" s="3">
        <f t="shared" si="12"/>
        <v>1</v>
      </c>
      <c r="E293" s="3" t="str">
        <f t="shared" si="14"/>
        <v>a</v>
      </c>
      <c r="F293" s="3">
        <f t="shared" si="13"/>
        <v>0</v>
      </c>
      <c r="G293" s="8" t="str">
        <f>MID(Tabela1[[#This Row],[PESEL]],7,3)</f>
        <v>054</v>
      </c>
      <c r="H293" s="3">
        <f>IF(OR(MID(Tabela1[[#This Row],[PESEL]],3,1)="0",MID(Tabela1[[#This Row],[PESEL]],3,1)="1"),19,20)</f>
        <v>20</v>
      </c>
      <c r="I293" s="3" t="str">
        <f>MID(Tabela1[[#This Row],[PESEL]],1,2)</f>
        <v>09</v>
      </c>
      <c r="J293" s="3">
        <f>IF(Tabela1[[#This Row],[1i2 rok]]=20,MID(Tabela1[[#This Row],[PESEL]],3,2)-20,MID(Tabela1[[#This Row],[PESEL]],3,2))</f>
        <v>12</v>
      </c>
      <c r="K293" s="3" t="str">
        <f>CONCATENATE(Tabela1[[#This Row],[miesiąc 1]]," ",Tabela1[[#This Row],[1i2 rok]],Tabela1[[#This Row],[3 i 4 rok]])</f>
        <v>12 2009</v>
      </c>
      <c r="L293" s="12" t="str">
        <f>CONCATENATE(MID(Tabela1[[#This Row],[Imie]],1,1),MID(Tabela1[[#This Row],[Nazwisko]],1,3),MID(Tabela1[[#This Row],[PESEL]],11,1))</f>
        <v>KPio0</v>
      </c>
    </row>
    <row r="294" spans="1:12" x14ac:dyDescent="0.25">
      <c r="A294" s="2" t="s">
        <v>703</v>
      </c>
      <c r="B294" s="3" t="s">
        <v>704</v>
      </c>
      <c r="C294" s="3" t="s">
        <v>419</v>
      </c>
      <c r="D294" s="3">
        <f t="shared" si="12"/>
        <v>1</v>
      </c>
      <c r="E294" s="3" t="str">
        <f t="shared" si="14"/>
        <v>a</v>
      </c>
      <c r="F294" s="3">
        <f t="shared" si="13"/>
        <v>0</v>
      </c>
      <c r="G294" s="8" t="str">
        <f>MID(Tabela1[[#This Row],[PESEL]],7,3)</f>
        <v>009</v>
      </c>
      <c r="H294" s="3">
        <f>IF(OR(MID(Tabela1[[#This Row],[PESEL]],3,1)="0",MID(Tabela1[[#This Row],[PESEL]],3,1)="1"),19,20)</f>
        <v>20</v>
      </c>
      <c r="I294" s="3" t="str">
        <f>MID(Tabela1[[#This Row],[PESEL]],1,2)</f>
        <v>09</v>
      </c>
      <c r="J294" s="3">
        <f>IF(Tabela1[[#This Row],[1i2 rok]]=20,MID(Tabela1[[#This Row],[PESEL]],3,2)-20,MID(Tabela1[[#This Row],[PESEL]],3,2))</f>
        <v>12</v>
      </c>
      <c r="K294" s="3" t="str">
        <f>CONCATENATE(Tabela1[[#This Row],[miesiąc 1]]," ",Tabela1[[#This Row],[1i2 rok]],Tabela1[[#This Row],[3 i 4 rok]])</f>
        <v>12 2009</v>
      </c>
      <c r="L294" s="12" t="str">
        <f>CONCATENATE(MID(Tabela1[[#This Row],[Imie]],1,1),MID(Tabela1[[#This Row],[Nazwisko]],1,3),MID(Tabela1[[#This Row],[PESEL]],11,1))</f>
        <v>LMlo1</v>
      </c>
    </row>
    <row r="295" spans="1:12" x14ac:dyDescent="0.25">
      <c r="A295" s="2" t="s">
        <v>705</v>
      </c>
      <c r="B295" s="3" t="s">
        <v>271</v>
      </c>
      <c r="C295" s="3" t="s">
        <v>78</v>
      </c>
      <c r="D295" s="3">
        <f t="shared" si="12"/>
        <v>1</v>
      </c>
      <c r="E295" s="3" t="str">
        <f t="shared" si="14"/>
        <v>a</v>
      </c>
      <c r="F295" s="3">
        <f t="shared" si="13"/>
        <v>0</v>
      </c>
      <c r="G295" s="8" t="str">
        <f>MID(Tabela1[[#This Row],[PESEL]],7,3)</f>
        <v>005</v>
      </c>
      <c r="H295" s="3">
        <f>IF(OR(MID(Tabela1[[#This Row],[PESEL]],3,1)="0",MID(Tabela1[[#This Row],[PESEL]],3,1)="1"),19,20)</f>
        <v>20</v>
      </c>
      <c r="I295" s="3" t="str">
        <f>MID(Tabela1[[#This Row],[PESEL]],1,2)</f>
        <v>09</v>
      </c>
      <c r="J295" s="3">
        <f>IF(Tabela1[[#This Row],[1i2 rok]]=20,MID(Tabela1[[#This Row],[PESEL]],3,2)-20,MID(Tabela1[[#This Row],[PESEL]],3,2))</f>
        <v>12</v>
      </c>
      <c r="K295" s="3" t="str">
        <f>CONCATENATE(Tabela1[[#This Row],[miesiąc 1]]," ",Tabela1[[#This Row],[1i2 rok]],Tabela1[[#This Row],[3 i 4 rok]])</f>
        <v>12 2009</v>
      </c>
      <c r="L295" s="12" t="str">
        <f>CONCATENATE(MID(Tabela1[[#This Row],[Imie]],1,1),MID(Tabela1[[#This Row],[Nazwisko]],1,3),MID(Tabela1[[#This Row],[PESEL]],11,1))</f>
        <v>MKmi6</v>
      </c>
    </row>
    <row r="296" spans="1:12" x14ac:dyDescent="0.25">
      <c r="A296" s="2" t="s">
        <v>706</v>
      </c>
      <c r="B296" s="3" t="s">
        <v>707</v>
      </c>
      <c r="C296" s="3" t="s">
        <v>108</v>
      </c>
      <c r="D296" s="3">
        <f t="shared" si="12"/>
        <v>0</v>
      </c>
      <c r="E296" s="3" t="str">
        <f t="shared" si="14"/>
        <v>l</v>
      </c>
      <c r="F296" s="3">
        <f t="shared" si="13"/>
        <v>0</v>
      </c>
      <c r="G296" s="8" t="str">
        <f>MID(Tabela1[[#This Row],[PESEL]],7,3)</f>
        <v>112</v>
      </c>
      <c r="H296" s="3">
        <f>IF(OR(MID(Tabela1[[#This Row],[PESEL]],3,1)="0",MID(Tabela1[[#This Row],[PESEL]],3,1)="1"),19,20)</f>
        <v>20</v>
      </c>
      <c r="I296" s="3" t="str">
        <f>MID(Tabela1[[#This Row],[PESEL]],1,2)</f>
        <v>09</v>
      </c>
      <c r="J296" s="3">
        <f>IF(Tabela1[[#This Row],[1i2 rok]]=20,MID(Tabela1[[#This Row],[PESEL]],3,2)-20,MID(Tabela1[[#This Row],[PESEL]],3,2))</f>
        <v>12</v>
      </c>
      <c r="K296" s="3" t="str">
        <f>CONCATENATE(Tabela1[[#This Row],[miesiąc 1]]," ",Tabela1[[#This Row],[1i2 rok]],Tabela1[[#This Row],[3 i 4 rok]])</f>
        <v>12 2009</v>
      </c>
      <c r="L296" s="12" t="str">
        <f>CONCATENATE(MID(Tabela1[[#This Row],[Imie]],1,1),MID(Tabela1[[#This Row],[Nazwisko]],1,3),MID(Tabela1[[#This Row],[PESEL]],11,1))</f>
        <v>MKis4</v>
      </c>
    </row>
    <row r="297" spans="1:12" x14ac:dyDescent="0.25">
      <c r="A297" s="2" t="s">
        <v>708</v>
      </c>
      <c r="B297" s="3" t="s">
        <v>709</v>
      </c>
      <c r="C297" s="3" t="s">
        <v>246</v>
      </c>
      <c r="D297" s="3">
        <f t="shared" si="12"/>
        <v>0</v>
      </c>
      <c r="E297" s="3" t="str">
        <f t="shared" si="14"/>
        <v>n</v>
      </c>
      <c r="F297" s="3">
        <f t="shared" si="13"/>
        <v>0</v>
      </c>
      <c r="G297" s="8" t="str">
        <f>MID(Tabela1[[#This Row],[PESEL]],7,3)</f>
        <v>017</v>
      </c>
      <c r="H297" s="3">
        <f>IF(OR(MID(Tabela1[[#This Row],[PESEL]],3,1)="0",MID(Tabela1[[#This Row],[PESEL]],3,1)="1"),19,20)</f>
        <v>20</v>
      </c>
      <c r="I297" s="3" t="str">
        <f>MID(Tabela1[[#This Row],[PESEL]],1,2)</f>
        <v>09</v>
      </c>
      <c r="J297" s="3">
        <f>IF(Tabela1[[#This Row],[1i2 rok]]=20,MID(Tabela1[[#This Row],[PESEL]],3,2)-20,MID(Tabela1[[#This Row],[PESEL]],3,2))</f>
        <v>12</v>
      </c>
      <c r="K297" s="3" t="str">
        <f>CONCATENATE(Tabela1[[#This Row],[miesiąc 1]]," ",Tabela1[[#This Row],[1i2 rok]],Tabela1[[#This Row],[3 i 4 rok]])</f>
        <v>12 2009</v>
      </c>
      <c r="L297" s="12" t="str">
        <f>CONCATENATE(MID(Tabela1[[#This Row],[Imie]],1,1),MID(Tabela1[[#This Row],[Nazwisko]],1,3),MID(Tabela1[[#This Row],[PESEL]],11,1))</f>
        <v>SDol7</v>
      </c>
    </row>
    <row r="298" spans="1:12" x14ac:dyDescent="0.25">
      <c r="A298" s="2" t="s">
        <v>710</v>
      </c>
      <c r="B298" s="3" t="s">
        <v>711</v>
      </c>
      <c r="C298" s="3" t="s">
        <v>108</v>
      </c>
      <c r="D298" s="3">
        <f t="shared" si="12"/>
        <v>0</v>
      </c>
      <c r="E298" s="3" t="str">
        <f t="shared" si="14"/>
        <v>l</v>
      </c>
      <c r="F298" s="3">
        <f t="shared" si="13"/>
        <v>0</v>
      </c>
      <c r="G298" s="8" t="str">
        <f>MID(Tabela1[[#This Row],[PESEL]],7,3)</f>
        <v>080</v>
      </c>
      <c r="H298" s="3">
        <f>IF(OR(MID(Tabela1[[#This Row],[PESEL]],3,1)="0",MID(Tabela1[[#This Row],[PESEL]],3,1)="1"),19,20)</f>
        <v>20</v>
      </c>
      <c r="I298" s="3" t="str">
        <f>MID(Tabela1[[#This Row],[PESEL]],1,2)</f>
        <v>09</v>
      </c>
      <c r="J298" s="3">
        <f>IF(Tabela1[[#This Row],[1i2 rok]]=20,MID(Tabela1[[#This Row],[PESEL]],3,2)-20,MID(Tabela1[[#This Row],[PESEL]],3,2))</f>
        <v>12</v>
      </c>
      <c r="K298" s="3" t="str">
        <f>CONCATENATE(Tabela1[[#This Row],[miesiąc 1]]," ",Tabela1[[#This Row],[1i2 rok]],Tabela1[[#This Row],[3 i 4 rok]])</f>
        <v>12 2009</v>
      </c>
      <c r="L298" s="12" t="str">
        <f>CONCATENATE(MID(Tabela1[[#This Row],[Imie]],1,1),MID(Tabela1[[#This Row],[Nazwisko]],1,3),MID(Tabela1[[#This Row],[PESEL]],11,1))</f>
        <v>MKis3</v>
      </c>
    </row>
    <row r="299" spans="1:12" x14ac:dyDescent="0.25">
      <c r="A299" s="2" t="s">
        <v>712</v>
      </c>
      <c r="B299" s="3" t="s">
        <v>174</v>
      </c>
      <c r="C299" s="3" t="s">
        <v>219</v>
      </c>
      <c r="D299" s="3">
        <f t="shared" si="12"/>
        <v>0</v>
      </c>
      <c r="E299" s="3" t="str">
        <f t="shared" si="14"/>
        <v>z</v>
      </c>
      <c r="F299" s="3">
        <f t="shared" si="13"/>
        <v>0</v>
      </c>
      <c r="G299" s="8" t="str">
        <f>MID(Tabela1[[#This Row],[PESEL]],7,3)</f>
        <v>058</v>
      </c>
      <c r="H299" s="3">
        <f>IF(OR(MID(Tabela1[[#This Row],[PESEL]],3,1)="0",MID(Tabela1[[#This Row],[PESEL]],3,1)="1"),19,20)</f>
        <v>20</v>
      </c>
      <c r="I299" s="3" t="str">
        <f>MID(Tabela1[[#This Row],[PESEL]],1,2)</f>
        <v>09</v>
      </c>
      <c r="J299" s="3">
        <f>IF(Tabela1[[#This Row],[1i2 rok]]=20,MID(Tabela1[[#This Row],[PESEL]],3,2)-20,MID(Tabela1[[#This Row],[PESEL]],3,2))</f>
        <v>12</v>
      </c>
      <c r="K299" s="3" t="str">
        <f>CONCATENATE(Tabela1[[#This Row],[miesiąc 1]]," ",Tabela1[[#This Row],[1i2 rok]],Tabela1[[#This Row],[3 i 4 rok]])</f>
        <v>12 2009</v>
      </c>
      <c r="L299" s="12" t="str">
        <f>CONCATENATE(MID(Tabela1[[#This Row],[Imie]],1,1),MID(Tabela1[[#This Row],[Nazwisko]],1,3),MID(Tabela1[[#This Row],[PESEL]],11,1))</f>
        <v>MPio7</v>
      </c>
    </row>
    <row r="300" spans="1:12" x14ac:dyDescent="0.25">
      <c r="A300" s="2" t="s">
        <v>713</v>
      </c>
      <c r="B300" s="3" t="s">
        <v>714</v>
      </c>
      <c r="C300" s="3" t="s">
        <v>156</v>
      </c>
      <c r="D300" s="3">
        <f t="shared" si="12"/>
        <v>0</v>
      </c>
      <c r="E300" s="3" t="str">
        <f t="shared" si="14"/>
        <v>y</v>
      </c>
      <c r="F300" s="3">
        <f t="shared" si="13"/>
        <v>0</v>
      </c>
      <c r="G300" s="8" t="str">
        <f>MID(Tabela1[[#This Row],[PESEL]],7,3)</f>
        <v>090</v>
      </c>
      <c r="H300" s="3">
        <f>IF(OR(MID(Tabela1[[#This Row],[PESEL]],3,1)="0",MID(Tabela1[[#This Row],[PESEL]],3,1)="1"),19,20)</f>
        <v>20</v>
      </c>
      <c r="I300" s="3" t="str">
        <f>MID(Tabela1[[#This Row],[PESEL]],1,2)</f>
        <v>09</v>
      </c>
      <c r="J300" s="3">
        <f>IF(Tabela1[[#This Row],[1i2 rok]]=20,MID(Tabela1[[#This Row],[PESEL]],3,2)-20,MID(Tabela1[[#This Row],[PESEL]],3,2))</f>
        <v>12</v>
      </c>
      <c r="K300" s="3" t="str">
        <f>CONCATENATE(Tabela1[[#This Row],[miesiąc 1]]," ",Tabela1[[#This Row],[1i2 rok]],Tabela1[[#This Row],[3 i 4 rok]])</f>
        <v>12 2009</v>
      </c>
      <c r="L300" s="12" t="str">
        <f>CONCATENATE(MID(Tabela1[[#This Row],[Imie]],1,1),MID(Tabela1[[#This Row],[Nazwisko]],1,3),MID(Tabela1[[#This Row],[PESEL]],11,1))</f>
        <v>MKop7</v>
      </c>
    </row>
    <row r="301" spans="1:12" x14ac:dyDescent="0.25">
      <c r="A301" s="2" t="s">
        <v>715</v>
      </c>
      <c r="B301" s="3" t="s">
        <v>716</v>
      </c>
      <c r="C301" s="3" t="s">
        <v>413</v>
      </c>
      <c r="D301" s="3">
        <f t="shared" si="12"/>
        <v>1</v>
      </c>
      <c r="E301" s="3" t="str">
        <f t="shared" si="14"/>
        <v>a</v>
      </c>
      <c r="F301" s="3">
        <f t="shared" si="13"/>
        <v>0</v>
      </c>
      <c r="G301" s="8" t="str">
        <f>MID(Tabela1[[#This Row],[PESEL]],7,3)</f>
        <v>050</v>
      </c>
      <c r="H301" s="3">
        <f>IF(OR(MID(Tabela1[[#This Row],[PESEL]],3,1)="0",MID(Tabela1[[#This Row],[PESEL]],3,1)="1"),19,20)</f>
        <v>20</v>
      </c>
      <c r="I301" s="3" t="str">
        <f>MID(Tabela1[[#This Row],[PESEL]],1,2)</f>
        <v>09</v>
      </c>
      <c r="J301" s="3">
        <f>IF(Tabela1[[#This Row],[1i2 rok]]=20,MID(Tabela1[[#This Row],[PESEL]],3,2)-20,MID(Tabela1[[#This Row],[PESEL]],3,2))</f>
        <v>12</v>
      </c>
      <c r="K301" s="3" t="str">
        <f>CONCATENATE(Tabela1[[#This Row],[miesiąc 1]]," ",Tabela1[[#This Row],[1i2 rok]],Tabela1[[#This Row],[3 i 4 rok]])</f>
        <v>12 2009</v>
      </c>
      <c r="L301" s="12" t="str">
        <f>CONCATENATE(MID(Tabela1[[#This Row],[Imie]],1,1),MID(Tabela1[[#This Row],[Nazwisko]],1,3),MID(Tabela1[[#This Row],[PESEL]],11,1))</f>
        <v>KOsz5</v>
      </c>
    </row>
    <row r="302" spans="1:12" x14ac:dyDescent="0.25">
      <c r="A302" s="2" t="s">
        <v>717</v>
      </c>
      <c r="B302" s="3" t="s">
        <v>718</v>
      </c>
      <c r="C302" s="3" t="s">
        <v>25</v>
      </c>
      <c r="D302" s="3">
        <f t="shared" si="12"/>
        <v>0</v>
      </c>
      <c r="E302" s="3" t="str">
        <f t="shared" si="14"/>
        <v>k</v>
      </c>
      <c r="F302" s="3">
        <f t="shared" si="13"/>
        <v>0</v>
      </c>
      <c r="G302" s="8" t="str">
        <f>MID(Tabela1[[#This Row],[PESEL]],7,3)</f>
        <v>058</v>
      </c>
      <c r="H302" s="3">
        <f>IF(OR(MID(Tabela1[[#This Row],[PESEL]],3,1)="0",MID(Tabela1[[#This Row],[PESEL]],3,1)="1"),19,20)</f>
        <v>20</v>
      </c>
      <c r="I302" s="3" t="str">
        <f>MID(Tabela1[[#This Row],[PESEL]],1,2)</f>
        <v>09</v>
      </c>
      <c r="J302" s="3">
        <f>IF(Tabela1[[#This Row],[1i2 rok]]=20,MID(Tabela1[[#This Row],[PESEL]],3,2)-20,MID(Tabela1[[#This Row],[PESEL]],3,2))</f>
        <v>12</v>
      </c>
      <c r="K302" s="3" t="str">
        <f>CONCATENATE(Tabela1[[#This Row],[miesiąc 1]]," ",Tabela1[[#This Row],[1i2 rok]],Tabela1[[#This Row],[3 i 4 rok]])</f>
        <v>12 2009</v>
      </c>
      <c r="L302" s="12" t="str">
        <f>CONCATENATE(MID(Tabela1[[#This Row],[Imie]],1,1),MID(Tabela1[[#This Row],[Nazwisko]],1,3),MID(Tabela1[[#This Row],[PESEL]],11,1))</f>
        <v>JRoz4</v>
      </c>
    </row>
    <row r="303" spans="1:12" x14ac:dyDescent="0.25">
      <c r="A303" s="2" t="s">
        <v>719</v>
      </c>
      <c r="B303" s="3" t="s">
        <v>720</v>
      </c>
      <c r="C303" s="3" t="s">
        <v>721</v>
      </c>
      <c r="D303" s="3">
        <f t="shared" si="12"/>
        <v>1</v>
      </c>
      <c r="E303" s="3" t="str">
        <f t="shared" si="14"/>
        <v>a</v>
      </c>
      <c r="F303" s="3">
        <f t="shared" si="13"/>
        <v>0</v>
      </c>
      <c r="G303" s="8" t="str">
        <f>MID(Tabela1[[#This Row],[PESEL]],7,3)</f>
        <v>051</v>
      </c>
      <c r="H303" s="3">
        <f>IF(OR(MID(Tabela1[[#This Row],[PESEL]],3,1)="0",MID(Tabela1[[#This Row],[PESEL]],3,1)="1"),19,20)</f>
        <v>20</v>
      </c>
      <c r="I303" s="3" t="str">
        <f>MID(Tabela1[[#This Row],[PESEL]],1,2)</f>
        <v>09</v>
      </c>
      <c r="J303" s="3">
        <f>IF(Tabela1[[#This Row],[1i2 rok]]=20,MID(Tabela1[[#This Row],[PESEL]],3,2)-20,MID(Tabela1[[#This Row],[PESEL]],3,2))</f>
        <v>12</v>
      </c>
      <c r="K303" s="3" t="str">
        <f>CONCATENATE(Tabela1[[#This Row],[miesiąc 1]]," ",Tabela1[[#This Row],[1i2 rok]],Tabela1[[#This Row],[3 i 4 rok]])</f>
        <v>12 2009</v>
      </c>
      <c r="L303" s="12" t="str">
        <f>CONCATENATE(MID(Tabela1[[#This Row],[Imie]],1,1),MID(Tabela1[[#This Row],[Nazwisko]],1,3),MID(Tabela1[[#This Row],[PESEL]],11,1))</f>
        <v>JBaj7</v>
      </c>
    </row>
    <row r="304" spans="1:12" x14ac:dyDescent="0.25">
      <c r="A304" s="2" t="s">
        <v>722</v>
      </c>
      <c r="B304" s="3" t="s">
        <v>723</v>
      </c>
      <c r="C304" s="3" t="s">
        <v>47</v>
      </c>
      <c r="D304" s="3">
        <f t="shared" si="12"/>
        <v>0</v>
      </c>
      <c r="E304" s="3" t="str">
        <f t="shared" si="14"/>
        <v>n</v>
      </c>
      <c r="F304" s="3">
        <f t="shared" si="13"/>
        <v>0</v>
      </c>
      <c r="G304" s="8" t="str">
        <f>MID(Tabela1[[#This Row],[PESEL]],7,3)</f>
        <v>089</v>
      </c>
      <c r="H304" s="3">
        <f>IF(OR(MID(Tabela1[[#This Row],[PESEL]],3,1)="0",MID(Tabela1[[#This Row],[PESEL]],3,1)="1"),19,20)</f>
        <v>20</v>
      </c>
      <c r="I304" s="3" t="str">
        <f>MID(Tabela1[[#This Row],[PESEL]],1,2)</f>
        <v>09</v>
      </c>
      <c r="J304" s="3">
        <f>IF(Tabela1[[#This Row],[1i2 rok]]=20,MID(Tabela1[[#This Row],[PESEL]],3,2)-20,MID(Tabela1[[#This Row],[PESEL]],3,2))</f>
        <v>12</v>
      </c>
      <c r="K304" s="3" t="str">
        <f>CONCATENATE(Tabela1[[#This Row],[miesiąc 1]]," ",Tabela1[[#This Row],[1i2 rok]],Tabela1[[#This Row],[3 i 4 rok]])</f>
        <v>12 2009</v>
      </c>
      <c r="L304" s="12" t="str">
        <f>CONCATENATE(MID(Tabela1[[#This Row],[Imie]],1,1),MID(Tabela1[[#This Row],[Nazwisko]],1,3),MID(Tabela1[[#This Row],[PESEL]],11,1))</f>
        <v>SCza1</v>
      </c>
    </row>
    <row r="305" spans="1:12" x14ac:dyDescent="0.25">
      <c r="A305" s="2" t="s">
        <v>724</v>
      </c>
      <c r="B305" s="3" t="s">
        <v>725</v>
      </c>
      <c r="C305" s="3" t="s">
        <v>419</v>
      </c>
      <c r="D305" s="3">
        <f t="shared" si="12"/>
        <v>1</v>
      </c>
      <c r="E305" s="3" t="str">
        <f t="shared" si="14"/>
        <v>a</v>
      </c>
      <c r="F305" s="3">
        <f t="shared" si="13"/>
        <v>0</v>
      </c>
      <c r="G305" s="8" t="str">
        <f>MID(Tabela1[[#This Row],[PESEL]],7,3)</f>
        <v>035</v>
      </c>
      <c r="H305" s="3">
        <f>IF(OR(MID(Tabela1[[#This Row],[PESEL]],3,1)="0",MID(Tabela1[[#This Row],[PESEL]],3,1)="1"),19,20)</f>
        <v>20</v>
      </c>
      <c r="I305" s="3" t="str">
        <f>MID(Tabela1[[#This Row],[PESEL]],1,2)</f>
        <v>09</v>
      </c>
      <c r="J305" s="3">
        <f>IF(Tabela1[[#This Row],[1i2 rok]]=20,MID(Tabela1[[#This Row],[PESEL]],3,2)-20,MID(Tabela1[[#This Row],[PESEL]],3,2))</f>
        <v>12</v>
      </c>
      <c r="K305" s="3" t="str">
        <f>CONCATENATE(Tabela1[[#This Row],[miesiąc 1]]," ",Tabela1[[#This Row],[1i2 rok]],Tabela1[[#This Row],[3 i 4 rok]])</f>
        <v>12 2009</v>
      </c>
      <c r="L305" s="12" t="str">
        <f>CONCATENATE(MID(Tabela1[[#This Row],[Imie]],1,1),MID(Tabela1[[#This Row],[Nazwisko]],1,3),MID(Tabela1[[#This Row],[PESEL]],11,1))</f>
        <v>LMar4</v>
      </c>
    </row>
    <row r="306" spans="1:12" x14ac:dyDescent="0.25">
      <c r="A306" s="2" t="s">
        <v>726</v>
      </c>
      <c r="B306" s="3" t="s">
        <v>415</v>
      </c>
      <c r="C306" s="3" t="s">
        <v>214</v>
      </c>
      <c r="D306" s="3">
        <f t="shared" si="12"/>
        <v>1</v>
      </c>
      <c r="E306" s="3" t="str">
        <f t="shared" si="14"/>
        <v>a</v>
      </c>
      <c r="F306" s="3">
        <f t="shared" si="13"/>
        <v>0</v>
      </c>
      <c r="G306" s="8" t="str">
        <f>MID(Tabela1[[#This Row],[PESEL]],7,3)</f>
        <v>036</v>
      </c>
      <c r="H306" s="3">
        <f>IF(OR(MID(Tabela1[[#This Row],[PESEL]],3,1)="0",MID(Tabela1[[#This Row],[PESEL]],3,1)="1"),19,20)</f>
        <v>20</v>
      </c>
      <c r="I306" s="3" t="str">
        <f>MID(Tabela1[[#This Row],[PESEL]],1,2)</f>
        <v>09</v>
      </c>
      <c r="J306" s="3">
        <f>IF(Tabela1[[#This Row],[1i2 rok]]=20,MID(Tabela1[[#This Row],[PESEL]],3,2)-20,MID(Tabela1[[#This Row],[PESEL]],3,2))</f>
        <v>12</v>
      </c>
      <c r="K306" s="3" t="str">
        <f>CONCATENATE(Tabela1[[#This Row],[miesiąc 1]]," ",Tabela1[[#This Row],[1i2 rok]],Tabela1[[#This Row],[3 i 4 rok]])</f>
        <v>12 2009</v>
      </c>
      <c r="L306" s="12" t="str">
        <f>CONCATENATE(MID(Tabela1[[#This Row],[Imie]],1,1),MID(Tabela1[[#This Row],[Nazwisko]],1,3),MID(Tabela1[[#This Row],[PESEL]],11,1))</f>
        <v>MLub7</v>
      </c>
    </row>
    <row r="307" spans="1:12" x14ac:dyDescent="0.25">
      <c r="A307" s="2" t="s">
        <v>727</v>
      </c>
      <c r="B307" s="3" t="s">
        <v>728</v>
      </c>
      <c r="C307" s="3" t="s">
        <v>729</v>
      </c>
      <c r="D307" s="3">
        <f t="shared" si="12"/>
        <v>1</v>
      </c>
      <c r="E307" s="3" t="str">
        <f t="shared" si="14"/>
        <v>a</v>
      </c>
      <c r="F307" s="3">
        <f t="shared" si="13"/>
        <v>0</v>
      </c>
      <c r="G307" s="8" t="str">
        <f>MID(Tabela1[[#This Row],[PESEL]],7,3)</f>
        <v>020</v>
      </c>
      <c r="H307" s="3">
        <f>IF(OR(MID(Tabela1[[#This Row],[PESEL]],3,1)="0",MID(Tabela1[[#This Row],[PESEL]],3,1)="1"),19,20)</f>
        <v>20</v>
      </c>
      <c r="I307" s="3" t="str">
        <f>MID(Tabela1[[#This Row],[PESEL]],1,2)</f>
        <v>09</v>
      </c>
      <c r="J307" s="3">
        <f>IF(Tabela1[[#This Row],[1i2 rok]]=20,MID(Tabela1[[#This Row],[PESEL]],3,2)-20,MID(Tabela1[[#This Row],[PESEL]],3,2))</f>
        <v>12</v>
      </c>
      <c r="K307" s="3" t="str">
        <f>CONCATENATE(Tabela1[[#This Row],[miesiąc 1]]," ",Tabela1[[#This Row],[1i2 rok]],Tabela1[[#This Row],[3 i 4 rok]])</f>
        <v>12 2009</v>
      </c>
      <c r="L307" s="12" t="str">
        <f>CONCATENATE(MID(Tabela1[[#This Row],[Imie]],1,1),MID(Tabela1[[#This Row],[Nazwisko]],1,3),MID(Tabela1[[#This Row],[PESEL]],11,1))</f>
        <v>NHor5</v>
      </c>
    </row>
    <row r="308" spans="1:12" x14ac:dyDescent="0.25">
      <c r="A308" s="2" t="s">
        <v>730</v>
      </c>
      <c r="B308" s="3" t="s">
        <v>731</v>
      </c>
      <c r="C308" s="3" t="s">
        <v>111</v>
      </c>
      <c r="D308" s="3">
        <f t="shared" si="12"/>
        <v>1</v>
      </c>
      <c r="E308" s="3" t="str">
        <f t="shared" si="14"/>
        <v>a</v>
      </c>
      <c r="F308" s="3">
        <f t="shared" si="13"/>
        <v>0</v>
      </c>
      <c r="G308" s="8" t="str">
        <f>MID(Tabela1[[#This Row],[PESEL]],7,3)</f>
        <v>021</v>
      </c>
      <c r="H308" s="3">
        <f>IF(OR(MID(Tabela1[[#This Row],[PESEL]],3,1)="0",MID(Tabela1[[#This Row],[PESEL]],3,1)="1"),19,20)</f>
        <v>20</v>
      </c>
      <c r="I308" s="3" t="str">
        <f>MID(Tabela1[[#This Row],[PESEL]],1,2)</f>
        <v>09</v>
      </c>
      <c r="J308" s="3">
        <f>IF(Tabela1[[#This Row],[1i2 rok]]=20,MID(Tabela1[[#This Row],[PESEL]],3,2)-20,MID(Tabela1[[#This Row],[PESEL]],3,2))</f>
        <v>12</v>
      </c>
      <c r="K308" s="3" t="str">
        <f>CONCATENATE(Tabela1[[#This Row],[miesiąc 1]]," ",Tabela1[[#This Row],[1i2 rok]],Tabela1[[#This Row],[3 i 4 rok]])</f>
        <v>12 2009</v>
      </c>
      <c r="L308" s="12" t="str">
        <f>CONCATENATE(MID(Tabela1[[#This Row],[Imie]],1,1),MID(Tabela1[[#This Row],[Nazwisko]],1,3),MID(Tabela1[[#This Row],[PESEL]],11,1))</f>
        <v>AWro0</v>
      </c>
    </row>
    <row r="309" spans="1:12" x14ac:dyDescent="0.25">
      <c r="A309" s="2" t="s">
        <v>732</v>
      </c>
      <c r="B309" s="3" t="s">
        <v>733</v>
      </c>
      <c r="C309" s="3" t="s">
        <v>734</v>
      </c>
      <c r="D309" s="3">
        <f t="shared" si="12"/>
        <v>0</v>
      </c>
      <c r="E309" s="3" t="str">
        <f t="shared" si="14"/>
        <v>z</v>
      </c>
      <c r="F309" s="3">
        <f t="shared" si="13"/>
        <v>0</v>
      </c>
      <c r="G309" s="8" t="str">
        <f>MID(Tabela1[[#This Row],[PESEL]],7,3)</f>
        <v>023</v>
      </c>
      <c r="H309" s="3">
        <f>IF(OR(MID(Tabela1[[#This Row],[PESEL]],3,1)="0",MID(Tabela1[[#This Row],[PESEL]],3,1)="1"),19,20)</f>
        <v>20</v>
      </c>
      <c r="I309" s="3" t="str">
        <f>MID(Tabela1[[#This Row],[PESEL]],1,2)</f>
        <v>09</v>
      </c>
      <c r="J309" s="3">
        <f>IF(Tabela1[[#This Row],[1i2 rok]]=20,MID(Tabela1[[#This Row],[PESEL]],3,2)-20,MID(Tabela1[[#This Row],[PESEL]],3,2))</f>
        <v>12</v>
      </c>
      <c r="K309" s="3" t="str">
        <f>CONCATENATE(Tabela1[[#This Row],[miesiąc 1]]," ",Tabela1[[#This Row],[1i2 rok]],Tabela1[[#This Row],[3 i 4 rok]])</f>
        <v>12 2009</v>
      </c>
      <c r="L309" s="12" t="str">
        <f>CONCATENATE(MID(Tabela1[[#This Row],[Imie]],1,1),MID(Tabela1[[#This Row],[Nazwisko]],1,3),MID(Tabela1[[#This Row],[PESEL]],11,1))</f>
        <v>GSka5</v>
      </c>
    </row>
    <row r="310" spans="1:12" x14ac:dyDescent="0.25">
      <c r="A310" s="2" t="s">
        <v>735</v>
      </c>
      <c r="B310" s="3" t="s">
        <v>120</v>
      </c>
      <c r="C310" s="3" t="s">
        <v>73</v>
      </c>
      <c r="D310" s="3">
        <f t="shared" si="12"/>
        <v>0</v>
      </c>
      <c r="E310" s="3" t="str">
        <f t="shared" si="14"/>
        <v>r</v>
      </c>
      <c r="F310" s="3">
        <f t="shared" si="13"/>
        <v>0</v>
      </c>
      <c r="G310" s="8" t="str">
        <f>MID(Tabela1[[#This Row],[PESEL]],7,3)</f>
        <v>024</v>
      </c>
      <c r="H310" s="3">
        <f>IF(OR(MID(Tabela1[[#This Row],[PESEL]],3,1)="0",MID(Tabela1[[#This Row],[PESEL]],3,1)="1"),19,20)</f>
        <v>20</v>
      </c>
      <c r="I310" s="3" t="str">
        <f>MID(Tabela1[[#This Row],[PESEL]],1,2)</f>
        <v>09</v>
      </c>
      <c r="J310" s="3">
        <f>IF(Tabela1[[#This Row],[1i2 rok]]=20,MID(Tabela1[[#This Row],[PESEL]],3,2)-20,MID(Tabela1[[#This Row],[PESEL]],3,2))</f>
        <v>12</v>
      </c>
      <c r="K310" s="3" t="str">
        <f>CONCATENATE(Tabela1[[#This Row],[miesiąc 1]]," ",Tabela1[[#This Row],[1i2 rok]],Tabela1[[#This Row],[3 i 4 rok]])</f>
        <v>12 2009</v>
      </c>
      <c r="L310" s="12" t="str">
        <f>CONCATENATE(MID(Tabela1[[#This Row],[Imie]],1,1),MID(Tabela1[[#This Row],[Nazwisko]],1,3),MID(Tabela1[[#This Row],[PESEL]],11,1))</f>
        <v>PFor6</v>
      </c>
    </row>
    <row r="311" spans="1:12" x14ac:dyDescent="0.25">
      <c r="A311" s="2" t="s">
        <v>736</v>
      </c>
      <c r="B311" s="3" t="s">
        <v>685</v>
      </c>
      <c r="C311" s="3" t="s">
        <v>219</v>
      </c>
      <c r="D311" s="3">
        <f t="shared" si="12"/>
        <v>0</v>
      </c>
      <c r="E311" s="3" t="str">
        <f t="shared" si="14"/>
        <v>z</v>
      </c>
      <c r="F311" s="3">
        <f t="shared" si="13"/>
        <v>0</v>
      </c>
      <c r="G311" s="8" t="str">
        <f>MID(Tabela1[[#This Row],[PESEL]],7,3)</f>
        <v>082</v>
      </c>
      <c r="H311" s="3">
        <f>IF(OR(MID(Tabela1[[#This Row],[PESEL]],3,1)="0",MID(Tabela1[[#This Row],[PESEL]],3,1)="1"),19,20)</f>
        <v>20</v>
      </c>
      <c r="I311" s="3" t="str">
        <f>MID(Tabela1[[#This Row],[PESEL]],1,2)</f>
        <v>09</v>
      </c>
      <c r="J311" s="3">
        <f>IF(Tabela1[[#This Row],[1i2 rok]]=20,MID(Tabela1[[#This Row],[PESEL]],3,2)-20,MID(Tabela1[[#This Row],[PESEL]],3,2))</f>
        <v>12</v>
      </c>
      <c r="K311" s="3" t="str">
        <f>CONCATENATE(Tabela1[[#This Row],[miesiąc 1]]," ",Tabela1[[#This Row],[1i2 rok]],Tabela1[[#This Row],[3 i 4 rok]])</f>
        <v>12 2009</v>
      </c>
      <c r="L311" s="12" t="str">
        <f>CONCATENATE(MID(Tabela1[[#This Row],[Imie]],1,1),MID(Tabela1[[#This Row],[Nazwisko]],1,3),MID(Tabela1[[#This Row],[PESEL]],11,1))</f>
        <v>MZio6</v>
      </c>
    </row>
    <row r="312" spans="1:12" x14ac:dyDescent="0.25">
      <c r="A312" s="2" t="s">
        <v>737</v>
      </c>
      <c r="B312" s="3" t="s">
        <v>738</v>
      </c>
      <c r="C312" s="3" t="s">
        <v>194</v>
      </c>
      <c r="D312" s="3">
        <f t="shared" si="12"/>
        <v>1</v>
      </c>
      <c r="E312" s="3" t="str">
        <f t="shared" si="14"/>
        <v>a</v>
      </c>
      <c r="F312" s="3">
        <f t="shared" si="13"/>
        <v>0</v>
      </c>
      <c r="G312" s="8" t="str">
        <f>MID(Tabela1[[#This Row],[PESEL]],7,3)</f>
        <v>014</v>
      </c>
      <c r="H312" s="3">
        <f>IF(OR(MID(Tabela1[[#This Row],[PESEL]],3,1)="0",MID(Tabela1[[#This Row],[PESEL]],3,1)="1"),19,20)</f>
        <v>20</v>
      </c>
      <c r="I312" s="3" t="str">
        <f>MID(Tabela1[[#This Row],[PESEL]],1,2)</f>
        <v>09</v>
      </c>
      <c r="J312" s="3">
        <f>IF(Tabela1[[#This Row],[1i2 rok]]=20,MID(Tabela1[[#This Row],[PESEL]],3,2)-20,MID(Tabela1[[#This Row],[PESEL]],3,2))</f>
        <v>12</v>
      </c>
      <c r="K312" s="3" t="str">
        <f>CONCATENATE(Tabela1[[#This Row],[miesiąc 1]]," ",Tabela1[[#This Row],[1i2 rok]],Tabela1[[#This Row],[3 i 4 rok]])</f>
        <v>12 2009</v>
      </c>
      <c r="L312" s="12" t="str">
        <f>CONCATENATE(MID(Tabela1[[#This Row],[Imie]],1,1),MID(Tabela1[[#This Row],[Nazwisko]],1,3),MID(Tabela1[[#This Row],[PESEL]],11,1))</f>
        <v>ATro1</v>
      </c>
    </row>
    <row r="313" spans="1:12" x14ac:dyDescent="0.25">
      <c r="A313" s="2" t="s">
        <v>739</v>
      </c>
      <c r="B313" s="3" t="s">
        <v>740</v>
      </c>
      <c r="C313" s="3" t="s">
        <v>131</v>
      </c>
      <c r="D313" s="3">
        <f t="shared" si="12"/>
        <v>1</v>
      </c>
      <c r="E313" s="3" t="str">
        <f t="shared" si="14"/>
        <v>a</v>
      </c>
      <c r="F313" s="3">
        <f t="shared" si="13"/>
        <v>0</v>
      </c>
      <c r="G313" s="8" t="str">
        <f>MID(Tabela1[[#This Row],[PESEL]],7,3)</f>
        <v>051</v>
      </c>
      <c r="H313" s="3">
        <f>IF(OR(MID(Tabela1[[#This Row],[PESEL]],3,1)="0",MID(Tabela1[[#This Row],[PESEL]],3,1)="1"),19,20)</f>
        <v>20</v>
      </c>
      <c r="I313" s="3" t="str">
        <f>MID(Tabela1[[#This Row],[PESEL]],1,2)</f>
        <v>09</v>
      </c>
      <c r="J313" s="3">
        <f>IF(Tabela1[[#This Row],[1i2 rok]]=20,MID(Tabela1[[#This Row],[PESEL]],3,2)-20,MID(Tabela1[[#This Row],[PESEL]],3,2))</f>
        <v>12</v>
      </c>
      <c r="K313" s="3" t="str">
        <f>CONCATENATE(Tabela1[[#This Row],[miesiąc 1]]," ",Tabela1[[#This Row],[1i2 rok]],Tabela1[[#This Row],[3 i 4 rok]])</f>
        <v>12 2009</v>
      </c>
      <c r="L313" s="12" t="str">
        <f>CONCATENATE(MID(Tabela1[[#This Row],[Imie]],1,1),MID(Tabela1[[#This Row],[Nazwisko]],1,3),MID(Tabela1[[#This Row],[PESEL]],11,1))</f>
        <v>OGre2</v>
      </c>
    </row>
    <row r="314" spans="1:12" x14ac:dyDescent="0.25">
      <c r="A314" s="2" t="s">
        <v>741</v>
      </c>
      <c r="B314" s="3" t="s">
        <v>742</v>
      </c>
      <c r="C314" s="3" t="s">
        <v>89</v>
      </c>
      <c r="D314" s="3">
        <f t="shared" si="12"/>
        <v>1</v>
      </c>
      <c r="E314" s="3" t="str">
        <f t="shared" si="14"/>
        <v>a</v>
      </c>
      <c r="F314" s="3">
        <f t="shared" si="13"/>
        <v>0</v>
      </c>
      <c r="G314" s="8" t="str">
        <f>MID(Tabela1[[#This Row],[PESEL]],7,3)</f>
        <v>014</v>
      </c>
      <c r="H314" s="3">
        <f>IF(OR(MID(Tabela1[[#This Row],[PESEL]],3,1)="0",MID(Tabela1[[#This Row],[PESEL]],3,1)="1"),19,20)</f>
        <v>20</v>
      </c>
      <c r="I314" s="3" t="str">
        <f>MID(Tabela1[[#This Row],[PESEL]],1,2)</f>
        <v>09</v>
      </c>
      <c r="J314" s="3">
        <f>IF(Tabela1[[#This Row],[1i2 rok]]=20,MID(Tabela1[[#This Row],[PESEL]],3,2)-20,MID(Tabela1[[#This Row],[PESEL]],3,2))</f>
        <v>12</v>
      </c>
      <c r="K314" s="3" t="str">
        <f>CONCATENATE(Tabela1[[#This Row],[miesiąc 1]]," ",Tabela1[[#This Row],[1i2 rok]],Tabela1[[#This Row],[3 i 4 rok]])</f>
        <v>12 2009</v>
      </c>
      <c r="L314" s="12" t="str">
        <f>CONCATENATE(MID(Tabela1[[#This Row],[Imie]],1,1),MID(Tabela1[[#This Row],[Nazwisko]],1,3),MID(Tabela1[[#This Row],[PESEL]],11,1))</f>
        <v>MKru2</v>
      </c>
    </row>
    <row r="315" spans="1:12" x14ac:dyDescent="0.25">
      <c r="A315" s="2" t="s">
        <v>743</v>
      </c>
      <c r="B315" s="3" t="s">
        <v>744</v>
      </c>
      <c r="C315" s="3" t="s">
        <v>241</v>
      </c>
      <c r="D315" s="3">
        <f t="shared" si="12"/>
        <v>1</v>
      </c>
      <c r="E315" s="3" t="str">
        <f t="shared" si="14"/>
        <v>a</v>
      </c>
      <c r="F315" s="3">
        <f t="shared" si="13"/>
        <v>0</v>
      </c>
      <c r="G315" s="8" t="str">
        <f>MID(Tabela1[[#This Row],[PESEL]],7,3)</f>
        <v>072</v>
      </c>
      <c r="H315" s="3">
        <f>IF(OR(MID(Tabela1[[#This Row],[PESEL]],3,1)="0",MID(Tabela1[[#This Row],[PESEL]],3,1)="1"),19,20)</f>
        <v>20</v>
      </c>
      <c r="I315" s="3" t="str">
        <f>MID(Tabela1[[#This Row],[PESEL]],1,2)</f>
        <v>09</v>
      </c>
      <c r="J315" s="3">
        <f>IF(Tabela1[[#This Row],[1i2 rok]]=20,MID(Tabela1[[#This Row],[PESEL]],3,2)-20,MID(Tabela1[[#This Row],[PESEL]],3,2))</f>
        <v>12</v>
      </c>
      <c r="K315" s="3" t="str">
        <f>CONCATENATE(Tabela1[[#This Row],[miesiąc 1]]," ",Tabela1[[#This Row],[1i2 rok]],Tabela1[[#This Row],[3 i 4 rok]])</f>
        <v>12 2009</v>
      </c>
      <c r="L315" s="12" t="str">
        <f>CONCATENATE(MID(Tabela1[[#This Row],[Imie]],1,1),MID(Tabela1[[#This Row],[Nazwisko]],1,3),MID(Tabela1[[#This Row],[PESEL]],11,1))</f>
        <v>NJan0</v>
      </c>
    </row>
    <row r="316" spans="1:12" x14ac:dyDescent="0.25">
      <c r="A316" s="2" t="s">
        <v>745</v>
      </c>
      <c r="B316" s="3" t="s">
        <v>746</v>
      </c>
      <c r="C316" s="3" t="s">
        <v>345</v>
      </c>
      <c r="D316" s="3">
        <f t="shared" si="12"/>
        <v>1</v>
      </c>
      <c r="E316" s="3" t="str">
        <f t="shared" si="14"/>
        <v>a</v>
      </c>
      <c r="F316" s="3">
        <f t="shared" si="13"/>
        <v>0</v>
      </c>
      <c r="G316" s="8" t="str">
        <f>MID(Tabela1[[#This Row],[PESEL]],7,3)</f>
        <v>011</v>
      </c>
      <c r="H316" s="3">
        <f>IF(OR(MID(Tabela1[[#This Row],[PESEL]],3,1)="0",MID(Tabela1[[#This Row],[PESEL]],3,1)="1"),19,20)</f>
        <v>20</v>
      </c>
      <c r="I316" s="3" t="str">
        <f>MID(Tabela1[[#This Row],[PESEL]],1,2)</f>
        <v>09</v>
      </c>
      <c r="J316" s="3">
        <f>IF(Tabela1[[#This Row],[1i2 rok]]=20,MID(Tabela1[[#This Row],[PESEL]],3,2)-20,MID(Tabela1[[#This Row],[PESEL]],3,2))</f>
        <v>12</v>
      </c>
      <c r="K316" s="3" t="str">
        <f>CONCATENATE(Tabela1[[#This Row],[miesiąc 1]]," ",Tabela1[[#This Row],[1i2 rok]],Tabela1[[#This Row],[3 i 4 rok]])</f>
        <v>12 2009</v>
      </c>
      <c r="L316" s="12" t="str">
        <f>CONCATENATE(MID(Tabela1[[#This Row],[Imie]],1,1),MID(Tabela1[[#This Row],[Nazwisko]],1,3),MID(Tabela1[[#This Row],[PESEL]],11,1))</f>
        <v>MKem0</v>
      </c>
    </row>
    <row r="317" spans="1:12" x14ac:dyDescent="0.25">
      <c r="A317" s="2" t="s">
        <v>747</v>
      </c>
      <c r="B317" s="3" t="s">
        <v>207</v>
      </c>
      <c r="C317" s="3" t="s">
        <v>208</v>
      </c>
      <c r="D317" s="3">
        <f t="shared" si="12"/>
        <v>0</v>
      </c>
      <c r="E317" s="3" t="str">
        <f t="shared" si="14"/>
        <v>j</v>
      </c>
      <c r="F317" s="3">
        <f t="shared" si="13"/>
        <v>0</v>
      </c>
      <c r="G317" s="8" t="str">
        <f>MID(Tabela1[[#This Row],[PESEL]],7,3)</f>
        <v>011</v>
      </c>
      <c r="H317" s="3">
        <f>IF(OR(MID(Tabela1[[#This Row],[PESEL]],3,1)="0",MID(Tabela1[[#This Row],[PESEL]],3,1)="1"),19,20)</f>
        <v>20</v>
      </c>
      <c r="I317" s="3" t="str">
        <f>MID(Tabela1[[#This Row],[PESEL]],1,2)</f>
        <v>09</v>
      </c>
      <c r="J317" s="3">
        <f>IF(Tabela1[[#This Row],[1i2 rok]]=20,MID(Tabela1[[#This Row],[PESEL]],3,2)-20,MID(Tabela1[[#This Row],[PESEL]],3,2))</f>
        <v>12</v>
      </c>
      <c r="K317" s="3" t="str">
        <f>CONCATENATE(Tabela1[[#This Row],[miesiąc 1]]," ",Tabela1[[#This Row],[1i2 rok]],Tabela1[[#This Row],[3 i 4 rok]])</f>
        <v>12 2009</v>
      </c>
      <c r="L317" s="12" t="str">
        <f>CONCATENATE(MID(Tabela1[[#This Row],[Imie]],1,1),MID(Tabela1[[#This Row],[Nazwisko]],1,3),MID(Tabela1[[#This Row],[PESEL]],11,1))</f>
        <v>AWiz7</v>
      </c>
    </row>
    <row r="318" spans="1:12" x14ac:dyDescent="0.25">
      <c r="A318" s="2" t="s">
        <v>748</v>
      </c>
      <c r="B318" s="3" t="s">
        <v>749</v>
      </c>
      <c r="C318" s="3" t="s">
        <v>413</v>
      </c>
      <c r="D318" s="3">
        <f t="shared" si="12"/>
        <v>1</v>
      </c>
      <c r="E318" s="3" t="str">
        <f t="shared" si="14"/>
        <v>a</v>
      </c>
      <c r="F318" s="3">
        <f t="shared" si="13"/>
        <v>0</v>
      </c>
      <c r="G318" s="8" t="str">
        <f>MID(Tabela1[[#This Row],[PESEL]],7,3)</f>
        <v>071</v>
      </c>
      <c r="H318" s="3">
        <f>IF(OR(MID(Tabela1[[#This Row],[PESEL]],3,1)="0",MID(Tabela1[[#This Row],[PESEL]],3,1)="1"),19,20)</f>
        <v>20</v>
      </c>
      <c r="I318" s="3" t="str">
        <f>MID(Tabela1[[#This Row],[PESEL]],1,2)</f>
        <v>09</v>
      </c>
      <c r="J318" s="3">
        <f>IF(Tabela1[[#This Row],[1i2 rok]]=20,MID(Tabela1[[#This Row],[PESEL]],3,2)-20,MID(Tabela1[[#This Row],[PESEL]],3,2))</f>
        <v>12</v>
      </c>
      <c r="K318" s="3" t="str">
        <f>CONCATENATE(Tabela1[[#This Row],[miesiąc 1]]," ",Tabela1[[#This Row],[1i2 rok]],Tabela1[[#This Row],[3 i 4 rok]])</f>
        <v>12 2009</v>
      </c>
      <c r="L318" s="12" t="str">
        <f>CONCATENATE(MID(Tabela1[[#This Row],[Imie]],1,1),MID(Tabela1[[#This Row],[Nazwisko]],1,3),MID(Tabela1[[#This Row],[PESEL]],11,1))</f>
        <v>KPaj5</v>
      </c>
    </row>
    <row r="319" spans="1:12" x14ac:dyDescent="0.25">
      <c r="A319" s="2" t="s">
        <v>750</v>
      </c>
      <c r="B319" s="3" t="s">
        <v>751</v>
      </c>
      <c r="C319" s="3" t="s">
        <v>416</v>
      </c>
      <c r="D319" s="3">
        <f t="shared" si="12"/>
        <v>1</v>
      </c>
      <c r="E319" s="3" t="str">
        <f t="shared" si="14"/>
        <v>a</v>
      </c>
      <c r="F319" s="3">
        <f t="shared" si="13"/>
        <v>0</v>
      </c>
      <c r="G319" s="8" t="str">
        <f>MID(Tabela1[[#This Row],[PESEL]],7,3)</f>
        <v>117</v>
      </c>
      <c r="H319" s="3">
        <f>IF(OR(MID(Tabela1[[#This Row],[PESEL]],3,1)="0",MID(Tabela1[[#This Row],[PESEL]],3,1)="1"),19,20)</f>
        <v>20</v>
      </c>
      <c r="I319" s="3" t="str">
        <f>MID(Tabela1[[#This Row],[PESEL]],1,2)</f>
        <v>09</v>
      </c>
      <c r="J319" s="3">
        <f>IF(Tabela1[[#This Row],[1i2 rok]]=20,MID(Tabela1[[#This Row],[PESEL]],3,2)-20,MID(Tabela1[[#This Row],[PESEL]],3,2))</f>
        <v>12</v>
      </c>
      <c r="K319" s="3" t="str">
        <f>CONCATENATE(Tabela1[[#This Row],[miesiąc 1]]," ",Tabela1[[#This Row],[1i2 rok]],Tabela1[[#This Row],[3 i 4 rok]])</f>
        <v>12 2009</v>
      </c>
      <c r="L319" s="12" t="str">
        <f>CONCATENATE(MID(Tabela1[[#This Row],[Imie]],1,1),MID(Tabela1[[#This Row],[Nazwisko]],1,3),MID(Tabela1[[#This Row],[PESEL]],11,1))</f>
        <v>MLew8</v>
      </c>
    </row>
    <row r="320" spans="1:12" x14ac:dyDescent="0.25">
      <c r="A320" s="2" t="s">
        <v>752</v>
      </c>
      <c r="B320" s="3" t="s">
        <v>753</v>
      </c>
      <c r="C320" s="3" t="s">
        <v>754</v>
      </c>
      <c r="D320" s="3">
        <f t="shared" si="12"/>
        <v>0</v>
      </c>
      <c r="E320" s="3" t="str">
        <f t="shared" si="14"/>
        <v>n</v>
      </c>
      <c r="F320" s="3">
        <f t="shared" si="13"/>
        <v>0</v>
      </c>
      <c r="G320" s="8" t="str">
        <f>MID(Tabela1[[#This Row],[PESEL]],7,3)</f>
        <v>069</v>
      </c>
      <c r="H320" s="3">
        <f>IF(OR(MID(Tabela1[[#This Row],[PESEL]],3,1)="0",MID(Tabela1[[#This Row],[PESEL]],3,1)="1"),19,20)</f>
        <v>20</v>
      </c>
      <c r="I320" s="3" t="str">
        <f>MID(Tabela1[[#This Row],[PESEL]],1,2)</f>
        <v>09</v>
      </c>
      <c r="J320" s="3">
        <f>IF(Tabela1[[#This Row],[1i2 rok]]=20,MID(Tabela1[[#This Row],[PESEL]],3,2)-20,MID(Tabela1[[#This Row],[PESEL]],3,2))</f>
        <v>12</v>
      </c>
      <c r="K320" s="3" t="str">
        <f>CONCATENATE(Tabela1[[#This Row],[miesiąc 1]]," ",Tabela1[[#This Row],[1i2 rok]],Tabela1[[#This Row],[3 i 4 rok]])</f>
        <v>12 2009</v>
      </c>
      <c r="L320" s="12" t="str">
        <f>CONCATENATE(MID(Tabela1[[#This Row],[Imie]],1,1),MID(Tabela1[[#This Row],[Nazwisko]],1,3),MID(Tabela1[[#This Row],[PESEL]],11,1))</f>
        <v>CSwi2</v>
      </c>
    </row>
    <row r="321" spans="1:12" x14ac:dyDescent="0.25">
      <c r="A321" s="2" t="s">
        <v>755</v>
      </c>
      <c r="B321" s="3" t="s">
        <v>107</v>
      </c>
      <c r="C321" s="3" t="s">
        <v>64</v>
      </c>
      <c r="D321" s="3">
        <f t="shared" si="12"/>
        <v>0</v>
      </c>
      <c r="E321" s="3" t="str">
        <f t="shared" si="14"/>
        <v>j</v>
      </c>
      <c r="F321" s="3">
        <f t="shared" si="13"/>
        <v>0</v>
      </c>
      <c r="G321" s="8" t="str">
        <f>MID(Tabela1[[#This Row],[PESEL]],7,3)</f>
        <v>059</v>
      </c>
      <c r="H321" s="3">
        <f>IF(OR(MID(Tabela1[[#This Row],[PESEL]],3,1)="0",MID(Tabela1[[#This Row],[PESEL]],3,1)="1"),19,20)</f>
        <v>20</v>
      </c>
      <c r="I321" s="3" t="str">
        <f>MID(Tabela1[[#This Row],[PESEL]],1,2)</f>
        <v>09</v>
      </c>
      <c r="J321" s="3">
        <f>IF(Tabela1[[#This Row],[1i2 rok]]=20,MID(Tabela1[[#This Row],[PESEL]],3,2)-20,MID(Tabela1[[#This Row],[PESEL]],3,2))</f>
        <v>12</v>
      </c>
      <c r="K321" s="3" t="str">
        <f>CONCATENATE(Tabela1[[#This Row],[miesiąc 1]]," ",Tabela1[[#This Row],[1i2 rok]],Tabela1[[#This Row],[3 i 4 rok]])</f>
        <v>12 2009</v>
      </c>
      <c r="L321" s="12" t="str">
        <f>CONCATENATE(MID(Tabela1[[#This Row],[Imie]],1,1),MID(Tabela1[[#This Row],[Nazwisko]],1,3),MID(Tabela1[[#This Row],[PESEL]],11,1))</f>
        <v>MKam6</v>
      </c>
    </row>
    <row r="322" spans="1:12" x14ac:dyDescent="0.25">
      <c r="A322" s="2" t="s">
        <v>756</v>
      </c>
      <c r="B322" s="3" t="s">
        <v>757</v>
      </c>
      <c r="C322" s="3" t="s">
        <v>275</v>
      </c>
      <c r="D322" s="3">
        <f t="shared" si="12"/>
        <v>1</v>
      </c>
      <c r="E322" s="3" t="str">
        <f t="shared" si="14"/>
        <v>a</v>
      </c>
      <c r="F322" s="3">
        <f t="shared" si="13"/>
        <v>0</v>
      </c>
      <c r="G322" s="8" t="str">
        <f>MID(Tabela1[[#This Row],[PESEL]],7,3)</f>
        <v>039</v>
      </c>
      <c r="H322" s="3">
        <f>IF(OR(MID(Tabela1[[#This Row],[PESEL]],3,1)="0",MID(Tabela1[[#This Row],[PESEL]],3,1)="1"),19,20)</f>
        <v>20</v>
      </c>
      <c r="I322" s="3" t="str">
        <f>MID(Tabela1[[#This Row],[PESEL]],1,2)</f>
        <v>09</v>
      </c>
      <c r="J322" s="3">
        <f>IF(Tabela1[[#This Row],[1i2 rok]]=20,MID(Tabela1[[#This Row],[PESEL]],3,2)-20,MID(Tabela1[[#This Row],[PESEL]],3,2))</f>
        <v>12</v>
      </c>
      <c r="K322" s="3" t="str">
        <f>CONCATENATE(Tabela1[[#This Row],[miesiąc 1]]," ",Tabela1[[#This Row],[1i2 rok]],Tabela1[[#This Row],[3 i 4 rok]])</f>
        <v>12 2009</v>
      </c>
      <c r="L322" s="12" t="str">
        <f>CONCATENATE(MID(Tabela1[[#This Row],[Imie]],1,1),MID(Tabela1[[#This Row],[Nazwisko]],1,3),MID(Tabela1[[#This Row],[PESEL]],11,1))</f>
        <v>MKir0</v>
      </c>
    </row>
    <row r="323" spans="1:12" x14ac:dyDescent="0.25">
      <c r="A323" s="2" t="s">
        <v>758</v>
      </c>
      <c r="B323" s="3" t="s">
        <v>759</v>
      </c>
      <c r="C323" s="3" t="s">
        <v>760</v>
      </c>
      <c r="D323" s="3">
        <f t="shared" ref="D323:D386" si="15">IF(MOD(MID(A323,10,1),2)=0,1,0)</f>
        <v>0</v>
      </c>
      <c r="E323" s="3" t="str">
        <f t="shared" si="14"/>
        <v>r</v>
      </c>
      <c r="F323" s="3">
        <f t="shared" ref="F323:F386" si="16">IF(AND(D323=1,E323&lt;&gt;"a"),1,0)</f>
        <v>0</v>
      </c>
      <c r="G323" s="8" t="str">
        <f>MID(Tabela1[[#This Row],[PESEL]],7,3)</f>
        <v>039</v>
      </c>
      <c r="H323" s="3">
        <f>IF(OR(MID(Tabela1[[#This Row],[PESEL]],3,1)="0",MID(Tabela1[[#This Row],[PESEL]],3,1)="1"),19,20)</f>
        <v>20</v>
      </c>
      <c r="I323" s="3" t="str">
        <f>MID(Tabela1[[#This Row],[PESEL]],1,2)</f>
        <v>09</v>
      </c>
      <c r="J323" s="3">
        <f>IF(Tabela1[[#This Row],[1i2 rok]]=20,MID(Tabela1[[#This Row],[PESEL]],3,2)-20,MID(Tabela1[[#This Row],[PESEL]],3,2))</f>
        <v>12</v>
      </c>
      <c r="K323" s="3" t="str">
        <f>CONCATENATE(Tabela1[[#This Row],[miesiąc 1]]," ",Tabela1[[#This Row],[1i2 rok]],Tabela1[[#This Row],[3 i 4 rok]])</f>
        <v>12 2009</v>
      </c>
      <c r="L323" s="12" t="str">
        <f>CONCATENATE(MID(Tabela1[[#This Row],[Imie]],1,1),MID(Tabela1[[#This Row],[Nazwisko]],1,3),MID(Tabela1[[#This Row],[PESEL]],11,1))</f>
        <v>AWer7</v>
      </c>
    </row>
    <row r="324" spans="1:12" x14ac:dyDescent="0.25">
      <c r="A324" s="2" t="s">
        <v>761</v>
      </c>
      <c r="B324" s="3" t="s">
        <v>762</v>
      </c>
      <c r="C324" s="3" t="s">
        <v>86</v>
      </c>
      <c r="D324" s="3">
        <f t="shared" si="15"/>
        <v>1</v>
      </c>
      <c r="E324" s="3" t="str">
        <f t="shared" ref="E324:E387" si="17">MID(C324,LEN(C324),1)</f>
        <v>a</v>
      </c>
      <c r="F324" s="3">
        <f t="shared" si="16"/>
        <v>0</v>
      </c>
      <c r="G324" s="8" t="str">
        <f>MID(Tabela1[[#This Row],[PESEL]],7,3)</f>
        <v>054</v>
      </c>
      <c r="H324" s="3">
        <f>IF(OR(MID(Tabela1[[#This Row],[PESEL]],3,1)="0",MID(Tabela1[[#This Row],[PESEL]],3,1)="1"),19,20)</f>
        <v>20</v>
      </c>
      <c r="I324" s="3" t="str">
        <f>MID(Tabela1[[#This Row],[PESEL]],1,2)</f>
        <v>09</v>
      </c>
      <c r="J324" s="3">
        <f>IF(Tabela1[[#This Row],[1i2 rok]]=20,MID(Tabela1[[#This Row],[PESEL]],3,2)-20,MID(Tabela1[[#This Row],[PESEL]],3,2))</f>
        <v>12</v>
      </c>
      <c r="K324" s="3" t="str">
        <f>CONCATENATE(Tabela1[[#This Row],[miesiąc 1]]," ",Tabela1[[#This Row],[1i2 rok]],Tabela1[[#This Row],[3 i 4 rok]])</f>
        <v>12 2009</v>
      </c>
      <c r="L324" s="12" t="str">
        <f>CONCATENATE(MID(Tabela1[[#This Row],[Imie]],1,1),MID(Tabela1[[#This Row],[Nazwisko]],1,3),MID(Tabela1[[#This Row],[PESEL]],11,1))</f>
        <v>ZBaj9</v>
      </c>
    </row>
    <row r="325" spans="1:12" x14ac:dyDescent="0.25">
      <c r="A325" s="2" t="s">
        <v>763</v>
      </c>
      <c r="B325" s="3" t="s">
        <v>764</v>
      </c>
      <c r="C325" s="3" t="s">
        <v>323</v>
      </c>
      <c r="D325" s="3">
        <f t="shared" si="15"/>
        <v>1</v>
      </c>
      <c r="E325" s="3" t="str">
        <f t="shared" si="17"/>
        <v>a</v>
      </c>
      <c r="F325" s="3">
        <f t="shared" si="16"/>
        <v>0</v>
      </c>
      <c r="G325" s="8" t="str">
        <f>MID(Tabela1[[#This Row],[PESEL]],7,3)</f>
        <v>032</v>
      </c>
      <c r="H325" s="3">
        <f>IF(OR(MID(Tabela1[[#This Row],[PESEL]],3,1)="0",MID(Tabela1[[#This Row],[PESEL]],3,1)="1"),19,20)</f>
        <v>20</v>
      </c>
      <c r="I325" s="3" t="str">
        <f>MID(Tabela1[[#This Row],[PESEL]],1,2)</f>
        <v>09</v>
      </c>
      <c r="J325" s="3">
        <f>IF(Tabela1[[#This Row],[1i2 rok]]=20,MID(Tabela1[[#This Row],[PESEL]],3,2)-20,MID(Tabela1[[#This Row],[PESEL]],3,2))</f>
        <v>12</v>
      </c>
      <c r="K325" s="3" t="str">
        <f>CONCATENATE(Tabela1[[#This Row],[miesiąc 1]]," ",Tabela1[[#This Row],[1i2 rok]],Tabela1[[#This Row],[3 i 4 rok]])</f>
        <v>12 2009</v>
      </c>
      <c r="L325" s="12" t="str">
        <f>CONCATENATE(MID(Tabela1[[#This Row],[Imie]],1,1),MID(Tabela1[[#This Row],[Nazwisko]],1,3),MID(Tabela1[[#This Row],[PESEL]],11,1))</f>
        <v>AZab5</v>
      </c>
    </row>
    <row r="326" spans="1:12" x14ac:dyDescent="0.25">
      <c r="A326" s="2" t="s">
        <v>765</v>
      </c>
      <c r="B326" s="3" t="s">
        <v>766</v>
      </c>
      <c r="C326" s="3" t="s">
        <v>767</v>
      </c>
      <c r="D326" s="3">
        <f t="shared" si="15"/>
        <v>1</v>
      </c>
      <c r="E326" s="3" t="str">
        <f t="shared" si="17"/>
        <v>a</v>
      </c>
      <c r="F326" s="3">
        <f t="shared" si="16"/>
        <v>0</v>
      </c>
      <c r="G326" s="8" t="str">
        <f>MID(Tabela1[[#This Row],[PESEL]],7,3)</f>
        <v>037</v>
      </c>
      <c r="H326" s="3">
        <f>IF(OR(MID(Tabela1[[#This Row],[PESEL]],3,1)="0",MID(Tabela1[[#This Row],[PESEL]],3,1)="1"),19,20)</f>
        <v>20</v>
      </c>
      <c r="I326" s="3" t="str">
        <f>MID(Tabela1[[#This Row],[PESEL]],1,2)</f>
        <v>09</v>
      </c>
      <c r="J326" s="3">
        <f>IF(Tabela1[[#This Row],[1i2 rok]]=20,MID(Tabela1[[#This Row],[PESEL]],3,2)-20,MID(Tabela1[[#This Row],[PESEL]],3,2))</f>
        <v>12</v>
      </c>
      <c r="K326" s="3" t="str">
        <f>CONCATENATE(Tabela1[[#This Row],[miesiąc 1]]," ",Tabela1[[#This Row],[1i2 rok]],Tabela1[[#This Row],[3 i 4 rok]])</f>
        <v>12 2009</v>
      </c>
      <c r="L326" s="12" t="str">
        <f>CONCATENATE(MID(Tabela1[[#This Row],[Imie]],1,1),MID(Tabela1[[#This Row],[Nazwisko]],1,3),MID(Tabela1[[#This Row],[PESEL]],11,1))</f>
        <v>VDun3</v>
      </c>
    </row>
    <row r="327" spans="1:12" x14ac:dyDescent="0.25">
      <c r="A327" s="2" t="s">
        <v>768</v>
      </c>
      <c r="B327" s="3" t="s">
        <v>769</v>
      </c>
      <c r="C327" s="3" t="s">
        <v>393</v>
      </c>
      <c r="D327" s="3">
        <f t="shared" si="15"/>
        <v>1</v>
      </c>
      <c r="E327" s="3" t="str">
        <f t="shared" si="17"/>
        <v>a</v>
      </c>
      <c r="F327" s="3">
        <f t="shared" si="16"/>
        <v>0</v>
      </c>
      <c r="G327" s="8" t="str">
        <f>MID(Tabela1[[#This Row],[PESEL]],7,3)</f>
        <v>038</v>
      </c>
      <c r="H327" s="3">
        <f>IF(OR(MID(Tabela1[[#This Row],[PESEL]],3,1)="0",MID(Tabela1[[#This Row],[PESEL]],3,1)="1"),19,20)</f>
        <v>20</v>
      </c>
      <c r="I327" s="3" t="str">
        <f>MID(Tabela1[[#This Row],[PESEL]],1,2)</f>
        <v>09</v>
      </c>
      <c r="J327" s="3">
        <f>IF(Tabela1[[#This Row],[1i2 rok]]=20,MID(Tabela1[[#This Row],[PESEL]],3,2)-20,MID(Tabela1[[#This Row],[PESEL]],3,2))</f>
        <v>12</v>
      </c>
      <c r="K327" s="3" t="str">
        <f>CONCATENATE(Tabela1[[#This Row],[miesiąc 1]]," ",Tabela1[[#This Row],[1i2 rok]],Tabela1[[#This Row],[3 i 4 rok]])</f>
        <v>12 2009</v>
      </c>
      <c r="L327" s="12" t="str">
        <f>CONCATENATE(MID(Tabela1[[#This Row],[Imie]],1,1),MID(Tabela1[[#This Row],[Nazwisko]],1,3),MID(Tabela1[[#This Row],[PESEL]],11,1))</f>
        <v>HSta2</v>
      </c>
    </row>
    <row r="328" spans="1:12" x14ac:dyDescent="0.25">
      <c r="A328" s="2" t="s">
        <v>770</v>
      </c>
      <c r="B328" s="3" t="s">
        <v>757</v>
      </c>
      <c r="C328" s="3" t="s">
        <v>108</v>
      </c>
      <c r="D328" s="3">
        <f t="shared" si="15"/>
        <v>0</v>
      </c>
      <c r="E328" s="3" t="str">
        <f t="shared" si="17"/>
        <v>l</v>
      </c>
      <c r="F328" s="3">
        <f t="shared" si="16"/>
        <v>0</v>
      </c>
      <c r="G328" s="8" t="str">
        <f>MID(Tabela1[[#This Row],[PESEL]],7,3)</f>
        <v>063</v>
      </c>
      <c r="H328" s="3">
        <f>IF(OR(MID(Tabela1[[#This Row],[PESEL]],3,1)="0",MID(Tabela1[[#This Row],[PESEL]],3,1)="1"),19,20)</f>
        <v>20</v>
      </c>
      <c r="I328" s="3" t="str">
        <f>MID(Tabela1[[#This Row],[PESEL]],1,2)</f>
        <v>09</v>
      </c>
      <c r="J328" s="3">
        <f>IF(Tabela1[[#This Row],[1i2 rok]]=20,MID(Tabela1[[#This Row],[PESEL]],3,2)-20,MID(Tabela1[[#This Row],[PESEL]],3,2))</f>
        <v>12</v>
      </c>
      <c r="K328" s="3" t="str">
        <f>CONCATENATE(Tabela1[[#This Row],[miesiąc 1]]," ",Tabela1[[#This Row],[1i2 rok]],Tabela1[[#This Row],[3 i 4 rok]])</f>
        <v>12 2009</v>
      </c>
      <c r="L328" s="12" t="str">
        <f>CONCATENATE(MID(Tabela1[[#This Row],[Imie]],1,1),MID(Tabela1[[#This Row],[Nazwisko]],1,3),MID(Tabela1[[#This Row],[PESEL]],11,1))</f>
        <v>MKir3</v>
      </c>
    </row>
    <row r="329" spans="1:12" x14ac:dyDescent="0.25">
      <c r="A329" s="2" t="s">
        <v>771</v>
      </c>
      <c r="B329" s="3" t="s">
        <v>772</v>
      </c>
      <c r="C329" s="3" t="s">
        <v>485</v>
      </c>
      <c r="D329" s="3">
        <f t="shared" si="15"/>
        <v>0</v>
      </c>
      <c r="E329" s="3" t="str">
        <f t="shared" si="17"/>
        <v>m</v>
      </c>
      <c r="F329" s="3">
        <f t="shared" si="16"/>
        <v>0</v>
      </c>
      <c r="G329" s="8" t="str">
        <f>MID(Tabela1[[#This Row],[PESEL]],7,3)</f>
        <v>063</v>
      </c>
      <c r="H329" s="3">
        <f>IF(OR(MID(Tabela1[[#This Row],[PESEL]],3,1)="0",MID(Tabela1[[#This Row],[PESEL]],3,1)="1"),19,20)</f>
        <v>20</v>
      </c>
      <c r="I329" s="3" t="str">
        <f>MID(Tabela1[[#This Row],[PESEL]],1,2)</f>
        <v>09</v>
      </c>
      <c r="J329" s="3">
        <f>IF(Tabela1[[#This Row],[1i2 rok]]=20,MID(Tabela1[[#This Row],[PESEL]],3,2)-20,MID(Tabela1[[#This Row],[PESEL]],3,2))</f>
        <v>12</v>
      </c>
      <c r="K329" s="3" t="str">
        <f>CONCATENATE(Tabela1[[#This Row],[miesiąc 1]]," ",Tabela1[[#This Row],[1i2 rok]],Tabela1[[#This Row],[3 i 4 rok]])</f>
        <v>12 2009</v>
      </c>
      <c r="L329" s="12" t="str">
        <f>CONCATENATE(MID(Tabela1[[#This Row],[Imie]],1,1),MID(Tabela1[[#This Row],[Nazwisko]],1,3),MID(Tabela1[[#This Row],[PESEL]],11,1))</f>
        <v>AZeg7</v>
      </c>
    </row>
    <row r="330" spans="1:12" x14ac:dyDescent="0.25">
      <c r="A330" s="2" t="s">
        <v>773</v>
      </c>
      <c r="B330" s="3" t="s">
        <v>774</v>
      </c>
      <c r="C330" s="3" t="s">
        <v>39</v>
      </c>
      <c r="D330" s="3">
        <f t="shared" si="15"/>
        <v>0</v>
      </c>
      <c r="E330" s="3" t="str">
        <f t="shared" si="17"/>
        <v>j</v>
      </c>
      <c r="F330" s="3">
        <f t="shared" si="16"/>
        <v>0</v>
      </c>
      <c r="G330" s="8" t="str">
        <f>MID(Tabela1[[#This Row],[PESEL]],7,3)</f>
        <v>090</v>
      </c>
      <c r="H330" s="3">
        <f>IF(OR(MID(Tabela1[[#This Row],[PESEL]],3,1)="0",MID(Tabela1[[#This Row],[PESEL]],3,1)="1"),19,20)</f>
        <v>20</v>
      </c>
      <c r="I330" s="3" t="str">
        <f>MID(Tabela1[[#This Row],[PESEL]],1,2)</f>
        <v>09</v>
      </c>
      <c r="J330" s="3">
        <f>IF(Tabela1[[#This Row],[1i2 rok]]=20,MID(Tabela1[[#This Row],[PESEL]],3,2)-20,MID(Tabela1[[#This Row],[PESEL]],3,2))</f>
        <v>12</v>
      </c>
      <c r="K330" s="3" t="str">
        <f>CONCATENATE(Tabela1[[#This Row],[miesiąc 1]]," ",Tabela1[[#This Row],[1i2 rok]],Tabela1[[#This Row],[3 i 4 rok]])</f>
        <v>12 2009</v>
      </c>
      <c r="L330" s="12" t="str">
        <f>CONCATENATE(MID(Tabela1[[#This Row],[Imie]],1,1),MID(Tabela1[[#This Row],[Nazwisko]],1,3),MID(Tabela1[[#This Row],[PESEL]],11,1))</f>
        <v>MLuk9</v>
      </c>
    </row>
    <row r="331" spans="1:12" x14ac:dyDescent="0.25">
      <c r="A331" s="2" t="s">
        <v>775</v>
      </c>
      <c r="B331" s="3" t="s">
        <v>776</v>
      </c>
      <c r="C331" s="3" t="s">
        <v>121</v>
      </c>
      <c r="D331" s="3">
        <f t="shared" si="15"/>
        <v>0</v>
      </c>
      <c r="E331" s="3" t="str">
        <f t="shared" si="17"/>
        <v>n</v>
      </c>
      <c r="F331" s="3">
        <f t="shared" si="16"/>
        <v>0</v>
      </c>
      <c r="G331" s="8" t="str">
        <f>MID(Tabela1[[#This Row],[PESEL]],7,3)</f>
        <v>028</v>
      </c>
      <c r="H331" s="3">
        <f>IF(OR(MID(Tabela1[[#This Row],[PESEL]],3,1)="0",MID(Tabela1[[#This Row],[PESEL]],3,1)="1"),19,20)</f>
        <v>20</v>
      </c>
      <c r="I331" s="3" t="str">
        <f>MID(Tabela1[[#This Row],[PESEL]],1,2)</f>
        <v>09</v>
      </c>
      <c r="J331" s="3">
        <f>IF(Tabela1[[#This Row],[1i2 rok]]=20,MID(Tabela1[[#This Row],[PESEL]],3,2)-20,MID(Tabela1[[#This Row],[PESEL]],3,2))</f>
        <v>12</v>
      </c>
      <c r="K331" s="3" t="str">
        <f>CONCATENATE(Tabela1[[#This Row],[miesiąc 1]]," ",Tabela1[[#This Row],[1i2 rok]],Tabela1[[#This Row],[3 i 4 rok]])</f>
        <v>12 2009</v>
      </c>
      <c r="L331" s="12" t="str">
        <f>CONCATENATE(MID(Tabela1[[#This Row],[Imie]],1,1),MID(Tabela1[[#This Row],[Nazwisko]],1,3),MID(Tabela1[[#This Row],[PESEL]],11,1))</f>
        <v>JPie9</v>
      </c>
    </row>
    <row r="332" spans="1:12" x14ac:dyDescent="0.25">
      <c r="A332" s="2" t="s">
        <v>777</v>
      </c>
      <c r="B332" s="3" t="s">
        <v>778</v>
      </c>
      <c r="C332" s="3" t="s">
        <v>266</v>
      </c>
      <c r="D332" s="3">
        <f t="shared" si="15"/>
        <v>1</v>
      </c>
      <c r="E332" s="3" t="str">
        <f t="shared" si="17"/>
        <v>a</v>
      </c>
      <c r="F332" s="3">
        <f t="shared" si="16"/>
        <v>0</v>
      </c>
      <c r="G332" s="8" t="str">
        <f>MID(Tabela1[[#This Row],[PESEL]],7,3)</f>
        <v>021</v>
      </c>
      <c r="H332" s="3">
        <f>IF(OR(MID(Tabela1[[#This Row],[PESEL]],3,1)="0",MID(Tabela1[[#This Row],[PESEL]],3,1)="1"),19,20)</f>
        <v>20</v>
      </c>
      <c r="I332" s="3" t="str">
        <f>MID(Tabela1[[#This Row],[PESEL]],1,2)</f>
        <v>09</v>
      </c>
      <c r="J332" s="3">
        <f>IF(Tabela1[[#This Row],[1i2 rok]]=20,MID(Tabela1[[#This Row],[PESEL]],3,2)-20,MID(Tabela1[[#This Row],[PESEL]],3,2))</f>
        <v>12</v>
      </c>
      <c r="K332" s="3" t="str">
        <f>CONCATENATE(Tabela1[[#This Row],[miesiąc 1]]," ",Tabela1[[#This Row],[1i2 rok]],Tabela1[[#This Row],[3 i 4 rok]])</f>
        <v>12 2009</v>
      </c>
      <c r="L332" s="12" t="str">
        <f>CONCATENATE(MID(Tabela1[[#This Row],[Imie]],1,1),MID(Tabela1[[#This Row],[Nazwisko]],1,3),MID(Tabela1[[#This Row],[PESEL]],11,1))</f>
        <v>NJęd0</v>
      </c>
    </row>
    <row r="333" spans="1:12" x14ac:dyDescent="0.25">
      <c r="A333" s="2" t="s">
        <v>779</v>
      </c>
      <c r="B333" s="3" t="s">
        <v>780</v>
      </c>
      <c r="C333" s="3" t="s">
        <v>111</v>
      </c>
      <c r="D333" s="3">
        <f t="shared" si="15"/>
        <v>1</v>
      </c>
      <c r="E333" s="3" t="str">
        <f t="shared" si="17"/>
        <v>a</v>
      </c>
      <c r="F333" s="3">
        <f t="shared" si="16"/>
        <v>0</v>
      </c>
      <c r="G333" s="8" t="str">
        <f>MID(Tabela1[[#This Row],[PESEL]],7,3)</f>
        <v>065</v>
      </c>
      <c r="H333" s="3">
        <f>IF(OR(MID(Tabela1[[#This Row],[PESEL]],3,1)="0",MID(Tabela1[[#This Row],[PESEL]],3,1)="1"),19,20)</f>
        <v>20</v>
      </c>
      <c r="I333" s="3" t="str">
        <f>MID(Tabela1[[#This Row],[PESEL]],1,2)</f>
        <v>09</v>
      </c>
      <c r="J333" s="3">
        <f>IF(Tabela1[[#This Row],[1i2 rok]]=20,MID(Tabela1[[#This Row],[PESEL]],3,2)-20,MID(Tabela1[[#This Row],[PESEL]],3,2))</f>
        <v>12</v>
      </c>
      <c r="K333" s="3" t="str">
        <f>CONCATENATE(Tabela1[[#This Row],[miesiąc 1]]," ",Tabela1[[#This Row],[1i2 rok]],Tabela1[[#This Row],[3 i 4 rok]])</f>
        <v>12 2009</v>
      </c>
      <c r="L333" s="12" t="str">
        <f>CONCATENATE(MID(Tabela1[[#This Row],[Imie]],1,1),MID(Tabela1[[#This Row],[Nazwisko]],1,3),MID(Tabela1[[#This Row],[PESEL]],11,1))</f>
        <v>AWym8</v>
      </c>
    </row>
    <row r="334" spans="1:12" x14ac:dyDescent="0.25">
      <c r="A334" s="2" t="s">
        <v>781</v>
      </c>
      <c r="B334" s="3" t="s">
        <v>782</v>
      </c>
      <c r="C334" s="3" t="s">
        <v>56</v>
      </c>
      <c r="D334" s="3">
        <f t="shared" si="15"/>
        <v>1</v>
      </c>
      <c r="E334" s="3" t="str">
        <f t="shared" si="17"/>
        <v>a</v>
      </c>
      <c r="F334" s="3">
        <f t="shared" si="16"/>
        <v>0</v>
      </c>
      <c r="G334" s="8" t="str">
        <f>MID(Tabela1[[#This Row],[PESEL]],7,3)</f>
        <v>027</v>
      </c>
      <c r="H334" s="3">
        <f>IF(OR(MID(Tabela1[[#This Row],[PESEL]],3,1)="0",MID(Tabela1[[#This Row],[PESEL]],3,1)="1"),19,20)</f>
        <v>20</v>
      </c>
      <c r="I334" s="3" t="str">
        <f>MID(Tabela1[[#This Row],[PESEL]],1,2)</f>
        <v>09</v>
      </c>
      <c r="J334" s="3">
        <f>IF(Tabela1[[#This Row],[1i2 rok]]=20,MID(Tabela1[[#This Row],[PESEL]],3,2)-20,MID(Tabela1[[#This Row],[PESEL]],3,2))</f>
        <v>12</v>
      </c>
      <c r="K334" s="3" t="str">
        <f>CONCATENATE(Tabela1[[#This Row],[miesiąc 1]]," ",Tabela1[[#This Row],[1i2 rok]],Tabela1[[#This Row],[3 i 4 rok]])</f>
        <v>12 2009</v>
      </c>
      <c r="L334" s="12" t="str">
        <f>CONCATENATE(MID(Tabela1[[#This Row],[Imie]],1,1),MID(Tabela1[[#This Row],[Nazwisko]],1,3),MID(Tabela1[[#This Row],[PESEL]],11,1))</f>
        <v>AWic7</v>
      </c>
    </row>
    <row r="335" spans="1:12" x14ac:dyDescent="0.25">
      <c r="A335" s="2" t="s">
        <v>783</v>
      </c>
      <c r="B335" s="3" t="s">
        <v>784</v>
      </c>
      <c r="C335" s="3" t="s">
        <v>202</v>
      </c>
      <c r="D335" s="3">
        <f t="shared" si="15"/>
        <v>0</v>
      </c>
      <c r="E335" s="3" t="str">
        <f t="shared" si="17"/>
        <v>z</v>
      </c>
      <c r="F335" s="3">
        <f t="shared" si="16"/>
        <v>0</v>
      </c>
      <c r="G335" s="8" t="str">
        <f>MID(Tabela1[[#This Row],[PESEL]],7,3)</f>
        <v>013</v>
      </c>
      <c r="H335" s="3">
        <f>IF(OR(MID(Tabela1[[#This Row],[PESEL]],3,1)="0",MID(Tabela1[[#This Row],[PESEL]],3,1)="1"),19,20)</f>
        <v>20</v>
      </c>
      <c r="I335" s="3" t="str">
        <f>MID(Tabela1[[#This Row],[PESEL]],1,2)</f>
        <v>09</v>
      </c>
      <c r="J335" s="3">
        <f>IF(Tabela1[[#This Row],[1i2 rok]]=20,MID(Tabela1[[#This Row],[PESEL]],3,2)-20,MID(Tabela1[[#This Row],[PESEL]],3,2))</f>
        <v>12</v>
      </c>
      <c r="K335" s="3" t="str">
        <f>CONCATENATE(Tabela1[[#This Row],[miesiąc 1]]," ",Tabela1[[#This Row],[1i2 rok]],Tabela1[[#This Row],[3 i 4 rok]])</f>
        <v>12 2009</v>
      </c>
      <c r="L335" s="12" t="str">
        <f>CONCATENATE(MID(Tabela1[[#This Row],[Imie]],1,1),MID(Tabela1[[#This Row],[Nazwisko]],1,3),MID(Tabela1[[#This Row],[PESEL]],11,1))</f>
        <v>BTus6</v>
      </c>
    </row>
    <row r="336" spans="1:12" x14ac:dyDescent="0.25">
      <c r="A336" s="2" t="s">
        <v>785</v>
      </c>
      <c r="B336" s="3" t="s">
        <v>786</v>
      </c>
      <c r="C336" s="3" t="s">
        <v>787</v>
      </c>
      <c r="D336" s="3">
        <f t="shared" si="15"/>
        <v>1</v>
      </c>
      <c r="E336" s="3" t="str">
        <f t="shared" si="17"/>
        <v>a</v>
      </c>
      <c r="F336" s="3">
        <f t="shared" si="16"/>
        <v>0</v>
      </c>
      <c r="G336" s="8" t="str">
        <f>MID(Tabela1[[#This Row],[PESEL]],7,3)</f>
        <v>059</v>
      </c>
      <c r="H336" s="3">
        <f>IF(OR(MID(Tabela1[[#This Row],[PESEL]],3,1)="0",MID(Tabela1[[#This Row],[PESEL]],3,1)="1"),19,20)</f>
        <v>20</v>
      </c>
      <c r="I336" s="3" t="str">
        <f>MID(Tabela1[[#This Row],[PESEL]],1,2)</f>
        <v>09</v>
      </c>
      <c r="J336" s="3">
        <f>IF(Tabela1[[#This Row],[1i2 rok]]=20,MID(Tabela1[[#This Row],[PESEL]],3,2)-20,MID(Tabela1[[#This Row],[PESEL]],3,2))</f>
        <v>12</v>
      </c>
      <c r="K336" s="3" t="str">
        <f>CONCATENATE(Tabela1[[#This Row],[miesiąc 1]]," ",Tabela1[[#This Row],[1i2 rok]],Tabela1[[#This Row],[3 i 4 rok]])</f>
        <v>12 2009</v>
      </c>
      <c r="L336" s="12" t="str">
        <f>CONCATENATE(MID(Tabela1[[#This Row],[Imie]],1,1),MID(Tabela1[[#This Row],[Nazwisko]],1,3),MID(Tabela1[[#This Row],[PESEL]],11,1))</f>
        <v>AWal1</v>
      </c>
    </row>
    <row r="337" spans="1:12" x14ac:dyDescent="0.25">
      <c r="A337" s="2" t="s">
        <v>788</v>
      </c>
      <c r="B337" s="3" t="s">
        <v>789</v>
      </c>
      <c r="C337" s="3" t="s">
        <v>345</v>
      </c>
      <c r="D337" s="3">
        <f t="shared" si="15"/>
        <v>1</v>
      </c>
      <c r="E337" s="3" t="str">
        <f t="shared" si="17"/>
        <v>a</v>
      </c>
      <c r="F337" s="3">
        <f t="shared" si="16"/>
        <v>0</v>
      </c>
      <c r="G337" s="8" t="str">
        <f>MID(Tabela1[[#This Row],[PESEL]],7,3)</f>
        <v>026</v>
      </c>
      <c r="H337" s="3">
        <f>IF(OR(MID(Tabela1[[#This Row],[PESEL]],3,1)="0",MID(Tabela1[[#This Row],[PESEL]],3,1)="1"),19,20)</f>
        <v>20</v>
      </c>
      <c r="I337" s="3" t="str">
        <f>MID(Tabela1[[#This Row],[PESEL]],1,2)</f>
        <v>09</v>
      </c>
      <c r="J337" s="3">
        <f>IF(Tabela1[[#This Row],[1i2 rok]]=20,MID(Tabela1[[#This Row],[PESEL]],3,2)-20,MID(Tabela1[[#This Row],[PESEL]],3,2))</f>
        <v>12</v>
      </c>
      <c r="K337" s="3" t="str">
        <f>CONCATENATE(Tabela1[[#This Row],[miesiąc 1]]," ",Tabela1[[#This Row],[1i2 rok]],Tabela1[[#This Row],[3 i 4 rok]])</f>
        <v>12 2009</v>
      </c>
      <c r="L337" s="12" t="str">
        <f>CONCATENATE(MID(Tabela1[[#This Row],[Imie]],1,1),MID(Tabela1[[#This Row],[Nazwisko]],1,3),MID(Tabela1[[#This Row],[PESEL]],11,1))</f>
        <v>MKar6</v>
      </c>
    </row>
    <row r="338" spans="1:12" x14ac:dyDescent="0.25">
      <c r="A338" s="2" t="s">
        <v>790</v>
      </c>
      <c r="B338" s="3" t="s">
        <v>791</v>
      </c>
      <c r="C338" s="3" t="s">
        <v>260</v>
      </c>
      <c r="D338" s="3">
        <f t="shared" si="15"/>
        <v>0</v>
      </c>
      <c r="E338" s="3" t="str">
        <f t="shared" si="17"/>
        <v>p</v>
      </c>
      <c r="F338" s="3">
        <f t="shared" si="16"/>
        <v>0</v>
      </c>
      <c r="G338" s="8" t="str">
        <f>MID(Tabela1[[#This Row],[PESEL]],7,3)</f>
        <v>024</v>
      </c>
      <c r="H338" s="3">
        <f>IF(OR(MID(Tabela1[[#This Row],[PESEL]],3,1)="0",MID(Tabela1[[#This Row],[PESEL]],3,1)="1"),19,20)</f>
        <v>20</v>
      </c>
      <c r="I338" s="3" t="str">
        <f>MID(Tabela1[[#This Row],[PESEL]],1,2)</f>
        <v>09</v>
      </c>
      <c r="J338" s="3">
        <f>IF(Tabela1[[#This Row],[1i2 rok]]=20,MID(Tabela1[[#This Row],[PESEL]],3,2)-20,MID(Tabela1[[#This Row],[PESEL]],3,2))</f>
        <v>12</v>
      </c>
      <c r="K338" s="3" t="str">
        <f>CONCATENATE(Tabela1[[#This Row],[miesiąc 1]]," ",Tabela1[[#This Row],[1i2 rok]],Tabela1[[#This Row],[3 i 4 rok]])</f>
        <v>12 2009</v>
      </c>
      <c r="L338" s="12" t="str">
        <f>CONCATENATE(MID(Tabela1[[#This Row],[Imie]],1,1),MID(Tabela1[[#This Row],[Nazwisko]],1,3),MID(Tabela1[[#This Row],[PESEL]],11,1))</f>
        <v>FSta4</v>
      </c>
    </row>
    <row r="339" spans="1:12" x14ac:dyDescent="0.25">
      <c r="A339" s="2" t="s">
        <v>792</v>
      </c>
      <c r="B339" s="3" t="s">
        <v>629</v>
      </c>
      <c r="C339" s="3" t="s">
        <v>793</v>
      </c>
      <c r="D339" s="3">
        <f t="shared" si="15"/>
        <v>0</v>
      </c>
      <c r="E339" s="3" t="str">
        <f t="shared" si="17"/>
        <v>a</v>
      </c>
      <c r="F339" s="3">
        <f t="shared" si="16"/>
        <v>0</v>
      </c>
      <c r="G339" s="8" t="str">
        <f>MID(Tabela1[[#This Row],[PESEL]],7,3)</f>
        <v>053</v>
      </c>
      <c r="H339" s="3">
        <f>IF(OR(MID(Tabela1[[#This Row],[PESEL]],3,1)="0",MID(Tabela1[[#This Row],[PESEL]],3,1)="1"),19,20)</f>
        <v>20</v>
      </c>
      <c r="I339" s="3" t="str">
        <f>MID(Tabela1[[#This Row],[PESEL]],1,2)</f>
        <v>09</v>
      </c>
      <c r="J339" s="3">
        <f>IF(Tabela1[[#This Row],[1i2 rok]]=20,MID(Tabela1[[#This Row],[PESEL]],3,2)-20,MID(Tabela1[[#This Row],[PESEL]],3,2))</f>
        <v>12</v>
      </c>
      <c r="K339" s="3" t="str">
        <f>CONCATENATE(Tabela1[[#This Row],[miesiąc 1]]," ",Tabela1[[#This Row],[1i2 rok]],Tabela1[[#This Row],[3 i 4 rok]])</f>
        <v>12 2009</v>
      </c>
      <c r="L339" s="12" t="str">
        <f>CONCATENATE(MID(Tabela1[[#This Row],[Imie]],1,1),MID(Tabela1[[#This Row],[Nazwisko]],1,3),MID(Tabela1[[#This Row],[PESEL]],11,1))</f>
        <v>KMar0</v>
      </c>
    </row>
    <row r="340" spans="1:12" x14ac:dyDescent="0.25">
      <c r="A340" s="2" t="s">
        <v>794</v>
      </c>
      <c r="B340" s="3" t="s">
        <v>795</v>
      </c>
      <c r="C340" s="3" t="s">
        <v>108</v>
      </c>
      <c r="D340" s="3">
        <f t="shared" si="15"/>
        <v>0</v>
      </c>
      <c r="E340" s="3" t="str">
        <f t="shared" si="17"/>
        <v>l</v>
      </c>
      <c r="F340" s="3">
        <f t="shared" si="16"/>
        <v>0</v>
      </c>
      <c r="G340" s="8" t="str">
        <f>MID(Tabela1[[#This Row],[PESEL]],7,3)</f>
        <v>053</v>
      </c>
      <c r="H340" s="3">
        <f>IF(OR(MID(Tabela1[[#This Row],[PESEL]],3,1)="0",MID(Tabela1[[#This Row],[PESEL]],3,1)="1"),19,20)</f>
        <v>20</v>
      </c>
      <c r="I340" s="3" t="str">
        <f>MID(Tabela1[[#This Row],[PESEL]],1,2)</f>
        <v>09</v>
      </c>
      <c r="J340" s="3">
        <f>IF(Tabela1[[#This Row],[1i2 rok]]=20,MID(Tabela1[[#This Row],[PESEL]],3,2)-20,MID(Tabela1[[#This Row],[PESEL]],3,2))</f>
        <v>12</v>
      </c>
      <c r="K340" s="3" t="str">
        <f>CONCATENATE(Tabela1[[#This Row],[miesiąc 1]]," ",Tabela1[[#This Row],[1i2 rok]],Tabela1[[#This Row],[3 i 4 rok]])</f>
        <v>12 2009</v>
      </c>
      <c r="L340" s="12" t="str">
        <f>CONCATENATE(MID(Tabela1[[#This Row],[Imie]],1,1),MID(Tabela1[[#This Row],[Nazwisko]],1,3),MID(Tabela1[[#This Row],[PESEL]],11,1))</f>
        <v>MKie8</v>
      </c>
    </row>
    <row r="341" spans="1:12" x14ac:dyDescent="0.25">
      <c r="A341" s="2" t="s">
        <v>796</v>
      </c>
      <c r="B341" s="3" t="s">
        <v>797</v>
      </c>
      <c r="C341" s="3" t="s">
        <v>78</v>
      </c>
      <c r="D341" s="3">
        <f t="shared" si="15"/>
        <v>1</v>
      </c>
      <c r="E341" s="3" t="str">
        <f t="shared" si="17"/>
        <v>a</v>
      </c>
      <c r="F341" s="3">
        <f t="shared" si="16"/>
        <v>0</v>
      </c>
      <c r="G341" s="8" t="str">
        <f>MID(Tabela1[[#This Row],[PESEL]],7,3)</f>
        <v>022</v>
      </c>
      <c r="H341" s="3">
        <f>IF(OR(MID(Tabela1[[#This Row],[PESEL]],3,1)="0",MID(Tabela1[[#This Row],[PESEL]],3,1)="1"),19,20)</f>
        <v>20</v>
      </c>
      <c r="I341" s="3" t="str">
        <f>MID(Tabela1[[#This Row],[PESEL]],1,2)</f>
        <v>09</v>
      </c>
      <c r="J341" s="3">
        <f>IF(Tabela1[[#This Row],[1i2 rok]]=20,MID(Tabela1[[#This Row],[PESEL]],3,2)-20,MID(Tabela1[[#This Row],[PESEL]],3,2))</f>
        <v>12</v>
      </c>
      <c r="K341" s="3" t="str">
        <f>CONCATENATE(Tabela1[[#This Row],[miesiąc 1]]," ",Tabela1[[#This Row],[1i2 rok]],Tabela1[[#This Row],[3 i 4 rok]])</f>
        <v>12 2009</v>
      </c>
      <c r="L341" s="12" t="str">
        <f>CONCATENATE(MID(Tabela1[[#This Row],[Imie]],1,1),MID(Tabela1[[#This Row],[Nazwisko]],1,3),MID(Tabela1[[#This Row],[PESEL]],11,1))</f>
        <v>MMar0</v>
      </c>
    </row>
    <row r="342" spans="1:12" x14ac:dyDescent="0.25">
      <c r="A342" s="2" t="s">
        <v>798</v>
      </c>
      <c r="B342" s="3" t="s">
        <v>799</v>
      </c>
      <c r="C342" s="3" t="s">
        <v>105</v>
      </c>
      <c r="D342" s="3">
        <f t="shared" si="15"/>
        <v>0</v>
      </c>
      <c r="E342" s="3" t="str">
        <f t="shared" si="17"/>
        <v>r</v>
      </c>
      <c r="F342" s="3">
        <f t="shared" si="16"/>
        <v>0</v>
      </c>
      <c r="G342" s="8" t="str">
        <f>MID(Tabela1[[#This Row],[PESEL]],7,3)</f>
        <v>056</v>
      </c>
      <c r="H342" s="3">
        <f>IF(OR(MID(Tabela1[[#This Row],[PESEL]],3,1)="0",MID(Tabela1[[#This Row],[PESEL]],3,1)="1"),19,20)</f>
        <v>20</v>
      </c>
      <c r="I342" s="3" t="str">
        <f>MID(Tabela1[[#This Row],[PESEL]],1,2)</f>
        <v>09</v>
      </c>
      <c r="J342" s="3">
        <f>IF(Tabela1[[#This Row],[1i2 rok]]=20,MID(Tabela1[[#This Row],[PESEL]],3,2)-20,MID(Tabela1[[#This Row],[PESEL]],3,2))</f>
        <v>12</v>
      </c>
      <c r="K342" s="3" t="str">
        <f>CONCATENATE(Tabela1[[#This Row],[miesiąc 1]]," ",Tabela1[[#This Row],[1i2 rok]],Tabela1[[#This Row],[3 i 4 rok]])</f>
        <v>12 2009</v>
      </c>
      <c r="L342" s="12" t="str">
        <f>CONCATENATE(MID(Tabela1[[#This Row],[Imie]],1,1),MID(Tabela1[[#This Row],[Nazwisko]],1,3),MID(Tabela1[[#This Row],[PESEL]],11,1))</f>
        <v>KNik0</v>
      </c>
    </row>
    <row r="343" spans="1:12" x14ac:dyDescent="0.25">
      <c r="A343" s="2" t="s">
        <v>800</v>
      </c>
      <c r="B343" s="3" t="s">
        <v>801</v>
      </c>
      <c r="C343" s="3" t="s">
        <v>105</v>
      </c>
      <c r="D343" s="3">
        <f t="shared" si="15"/>
        <v>0</v>
      </c>
      <c r="E343" s="3" t="str">
        <f t="shared" si="17"/>
        <v>r</v>
      </c>
      <c r="F343" s="3">
        <f t="shared" si="16"/>
        <v>0</v>
      </c>
      <c r="G343" s="8" t="str">
        <f>MID(Tabela1[[#This Row],[PESEL]],7,3)</f>
        <v>057</v>
      </c>
      <c r="H343" s="3">
        <f>IF(OR(MID(Tabela1[[#This Row],[PESEL]],3,1)="0",MID(Tabela1[[#This Row],[PESEL]],3,1)="1"),19,20)</f>
        <v>20</v>
      </c>
      <c r="I343" s="3" t="str">
        <f>MID(Tabela1[[#This Row],[PESEL]],1,2)</f>
        <v>09</v>
      </c>
      <c r="J343" s="3">
        <f>IF(Tabela1[[#This Row],[1i2 rok]]=20,MID(Tabela1[[#This Row],[PESEL]],3,2)-20,MID(Tabela1[[#This Row],[PESEL]],3,2))</f>
        <v>12</v>
      </c>
      <c r="K343" s="3" t="str">
        <f>CONCATENATE(Tabela1[[#This Row],[miesiąc 1]]," ",Tabela1[[#This Row],[1i2 rok]],Tabela1[[#This Row],[3 i 4 rok]])</f>
        <v>12 2009</v>
      </c>
      <c r="L343" s="12" t="str">
        <f>CONCATENATE(MID(Tabela1[[#This Row],[Imie]],1,1),MID(Tabela1[[#This Row],[Nazwisko]],1,3),MID(Tabela1[[#This Row],[PESEL]],11,1))</f>
        <v>KOkl8</v>
      </c>
    </row>
    <row r="344" spans="1:12" x14ac:dyDescent="0.25">
      <c r="A344" s="2" t="s">
        <v>802</v>
      </c>
      <c r="B344" s="3" t="s">
        <v>803</v>
      </c>
      <c r="C344" s="3" t="s">
        <v>11</v>
      </c>
      <c r="D344" s="3">
        <f t="shared" si="15"/>
        <v>0</v>
      </c>
      <c r="E344" s="3" t="str">
        <f t="shared" si="17"/>
        <v>l</v>
      </c>
      <c r="F344" s="3">
        <f t="shared" si="16"/>
        <v>0</v>
      </c>
      <c r="G344" s="8" t="str">
        <f>MID(Tabela1[[#This Row],[PESEL]],7,3)</f>
        <v>076</v>
      </c>
      <c r="H344" s="3">
        <f>IF(OR(MID(Tabela1[[#This Row],[PESEL]],3,1)="0",MID(Tabela1[[#This Row],[PESEL]],3,1)="1"),19,20)</f>
        <v>20</v>
      </c>
      <c r="I344" s="3" t="str">
        <f>MID(Tabela1[[#This Row],[PESEL]],1,2)</f>
        <v>09</v>
      </c>
      <c r="J344" s="3">
        <f>IF(Tabela1[[#This Row],[1i2 rok]]=20,MID(Tabela1[[#This Row],[PESEL]],3,2)-20,MID(Tabela1[[#This Row],[PESEL]],3,2))</f>
        <v>12</v>
      </c>
      <c r="K344" s="3" t="str">
        <f>CONCATENATE(Tabela1[[#This Row],[miesiąc 1]]," ",Tabela1[[#This Row],[1i2 rok]],Tabela1[[#This Row],[3 i 4 rok]])</f>
        <v>12 2009</v>
      </c>
      <c r="L344" s="12" t="str">
        <f>CONCATENATE(MID(Tabela1[[#This Row],[Imie]],1,1),MID(Tabela1[[#This Row],[Nazwisko]],1,3),MID(Tabela1[[#This Row],[PESEL]],11,1))</f>
        <v>MLad5</v>
      </c>
    </row>
    <row r="345" spans="1:12" x14ac:dyDescent="0.25">
      <c r="A345" s="2" t="s">
        <v>804</v>
      </c>
      <c r="B345" s="3" t="s">
        <v>805</v>
      </c>
      <c r="C345" s="3" t="s">
        <v>359</v>
      </c>
      <c r="D345" s="3">
        <f t="shared" si="15"/>
        <v>1</v>
      </c>
      <c r="E345" s="3" t="str">
        <f t="shared" si="17"/>
        <v>a</v>
      </c>
      <c r="F345" s="3">
        <f t="shared" si="16"/>
        <v>0</v>
      </c>
      <c r="G345" s="8" t="str">
        <f>MID(Tabela1[[#This Row],[PESEL]],7,3)</f>
        <v>090</v>
      </c>
      <c r="H345" s="3">
        <f>IF(OR(MID(Tabela1[[#This Row],[PESEL]],3,1)="0",MID(Tabela1[[#This Row],[PESEL]],3,1)="1"),19,20)</f>
        <v>20</v>
      </c>
      <c r="I345" s="3" t="str">
        <f>MID(Tabela1[[#This Row],[PESEL]],1,2)</f>
        <v>09</v>
      </c>
      <c r="J345" s="3">
        <f>IF(Tabela1[[#This Row],[1i2 rok]]=20,MID(Tabela1[[#This Row],[PESEL]],3,2)-20,MID(Tabela1[[#This Row],[PESEL]],3,2))</f>
        <v>12</v>
      </c>
      <c r="K345" s="3" t="str">
        <f>CONCATENATE(Tabela1[[#This Row],[miesiąc 1]]," ",Tabela1[[#This Row],[1i2 rok]],Tabela1[[#This Row],[3 i 4 rok]])</f>
        <v>12 2009</v>
      </c>
      <c r="L345" s="12" t="str">
        <f>CONCATENATE(MID(Tabela1[[#This Row],[Imie]],1,1),MID(Tabela1[[#This Row],[Nazwisko]],1,3),MID(Tabela1[[#This Row],[PESEL]],11,1))</f>
        <v>MKow4</v>
      </c>
    </row>
    <row r="346" spans="1:12" x14ac:dyDescent="0.25">
      <c r="A346" s="2" t="s">
        <v>806</v>
      </c>
      <c r="B346" s="3" t="s">
        <v>807</v>
      </c>
      <c r="C346" s="3" t="s">
        <v>382</v>
      </c>
      <c r="D346" s="3">
        <f t="shared" si="15"/>
        <v>1</v>
      </c>
      <c r="E346" s="3" t="str">
        <f t="shared" si="17"/>
        <v>a</v>
      </c>
      <c r="F346" s="3">
        <f t="shared" si="16"/>
        <v>0</v>
      </c>
      <c r="G346" s="8" t="str">
        <f>MID(Tabela1[[#This Row],[PESEL]],7,3)</f>
        <v>046</v>
      </c>
      <c r="H346" s="3">
        <f>IF(OR(MID(Tabela1[[#This Row],[PESEL]],3,1)="0",MID(Tabela1[[#This Row],[PESEL]],3,1)="1"),19,20)</f>
        <v>20</v>
      </c>
      <c r="I346" s="3" t="str">
        <f>MID(Tabela1[[#This Row],[PESEL]],1,2)</f>
        <v>09</v>
      </c>
      <c r="J346" s="3">
        <f>IF(Tabela1[[#This Row],[1i2 rok]]=20,MID(Tabela1[[#This Row],[PESEL]],3,2)-20,MID(Tabela1[[#This Row],[PESEL]],3,2))</f>
        <v>12</v>
      </c>
      <c r="K346" s="3" t="str">
        <f>CONCATENATE(Tabela1[[#This Row],[miesiąc 1]]," ",Tabela1[[#This Row],[1i2 rok]],Tabela1[[#This Row],[3 i 4 rok]])</f>
        <v>12 2009</v>
      </c>
      <c r="L346" s="12" t="str">
        <f>CONCATENATE(MID(Tabela1[[#This Row],[Imie]],1,1),MID(Tabela1[[#This Row],[Nazwisko]],1,3),MID(Tabela1[[#This Row],[PESEL]],11,1))</f>
        <v>KPaw7</v>
      </c>
    </row>
    <row r="347" spans="1:12" x14ac:dyDescent="0.25">
      <c r="A347" s="2" t="s">
        <v>808</v>
      </c>
      <c r="B347" s="3" t="s">
        <v>809</v>
      </c>
      <c r="C347" s="3" t="s">
        <v>505</v>
      </c>
      <c r="D347" s="3">
        <f t="shared" si="15"/>
        <v>0</v>
      </c>
      <c r="E347" s="3" t="str">
        <f t="shared" si="17"/>
        <v>l</v>
      </c>
      <c r="F347" s="3">
        <f t="shared" si="16"/>
        <v>0</v>
      </c>
      <c r="G347" s="8" t="str">
        <f>MID(Tabela1[[#This Row],[PESEL]],7,3)</f>
        <v>046</v>
      </c>
      <c r="H347" s="3">
        <f>IF(OR(MID(Tabela1[[#This Row],[PESEL]],3,1)="0",MID(Tabela1[[#This Row],[PESEL]],3,1)="1"),19,20)</f>
        <v>20</v>
      </c>
      <c r="I347" s="3" t="str">
        <f>MID(Tabela1[[#This Row],[PESEL]],1,2)</f>
        <v>09</v>
      </c>
      <c r="J347" s="3">
        <f>IF(Tabela1[[#This Row],[1i2 rok]]=20,MID(Tabela1[[#This Row],[PESEL]],3,2)-20,MID(Tabela1[[#This Row],[PESEL]],3,2))</f>
        <v>12</v>
      </c>
      <c r="K347" s="3" t="str">
        <f>CONCATENATE(Tabela1[[#This Row],[miesiąc 1]]," ",Tabela1[[#This Row],[1i2 rok]],Tabela1[[#This Row],[3 i 4 rok]])</f>
        <v>12 2009</v>
      </c>
      <c r="L347" s="12" t="str">
        <f>CONCATENATE(MID(Tabela1[[#This Row],[Imie]],1,1),MID(Tabela1[[#This Row],[Nazwisko]],1,3),MID(Tabela1[[#This Row],[PESEL]],11,1))</f>
        <v>KNie2</v>
      </c>
    </row>
    <row r="348" spans="1:12" x14ac:dyDescent="0.25">
      <c r="A348" s="2" t="s">
        <v>810</v>
      </c>
      <c r="B348" s="3" t="s">
        <v>811</v>
      </c>
      <c r="C348" s="3" t="s">
        <v>812</v>
      </c>
      <c r="D348" s="3">
        <f t="shared" si="15"/>
        <v>0</v>
      </c>
      <c r="E348" s="3" t="str">
        <f t="shared" si="17"/>
        <v>d</v>
      </c>
      <c r="F348" s="3">
        <f t="shared" si="16"/>
        <v>0</v>
      </c>
      <c r="G348" s="8" t="str">
        <f>MID(Tabela1[[#This Row],[PESEL]],7,3)</f>
        <v>047</v>
      </c>
      <c r="H348" s="3">
        <f>IF(OR(MID(Tabela1[[#This Row],[PESEL]],3,1)="0",MID(Tabela1[[#This Row],[PESEL]],3,1)="1"),19,20)</f>
        <v>20</v>
      </c>
      <c r="I348" s="3" t="str">
        <f>MID(Tabela1[[#This Row],[PESEL]],1,2)</f>
        <v>09</v>
      </c>
      <c r="J348" s="3">
        <f>IF(Tabela1[[#This Row],[1i2 rok]]=20,MID(Tabela1[[#This Row],[PESEL]],3,2)-20,MID(Tabela1[[#This Row],[PESEL]],3,2))</f>
        <v>12</v>
      </c>
      <c r="K348" s="3" t="str">
        <f>CONCATENATE(Tabela1[[#This Row],[miesiąc 1]]," ",Tabela1[[#This Row],[1i2 rok]],Tabela1[[#This Row],[3 i 4 rok]])</f>
        <v>12 2009</v>
      </c>
      <c r="L348" s="12" t="str">
        <f>CONCATENATE(MID(Tabela1[[#This Row],[Imie]],1,1),MID(Tabela1[[#This Row],[Nazwisko]],1,3),MID(Tabela1[[#This Row],[PESEL]],11,1))</f>
        <v>OHaz5</v>
      </c>
    </row>
    <row r="349" spans="1:12" x14ac:dyDescent="0.25">
      <c r="A349" s="2" t="s">
        <v>813</v>
      </c>
      <c r="B349" s="3" t="s">
        <v>814</v>
      </c>
      <c r="C349" s="3" t="s">
        <v>92</v>
      </c>
      <c r="D349" s="3">
        <f t="shared" si="15"/>
        <v>0</v>
      </c>
      <c r="E349" s="3" t="str">
        <f t="shared" si="17"/>
        <v>r</v>
      </c>
      <c r="F349" s="3">
        <f t="shared" si="16"/>
        <v>0</v>
      </c>
      <c r="G349" s="8" t="str">
        <f>MID(Tabela1[[#This Row],[PESEL]],7,3)</f>
        <v>047</v>
      </c>
      <c r="H349" s="3">
        <f>IF(OR(MID(Tabela1[[#This Row],[PESEL]],3,1)="0",MID(Tabela1[[#This Row],[PESEL]],3,1)="1"),19,20)</f>
        <v>20</v>
      </c>
      <c r="I349" s="3" t="str">
        <f>MID(Tabela1[[#This Row],[PESEL]],1,2)</f>
        <v>09</v>
      </c>
      <c r="J349" s="3">
        <f>IF(Tabela1[[#This Row],[1i2 rok]]=20,MID(Tabela1[[#This Row],[PESEL]],3,2)-20,MID(Tabela1[[#This Row],[PESEL]],3,2))</f>
        <v>12</v>
      </c>
      <c r="K349" s="3" t="str">
        <f>CONCATENATE(Tabela1[[#This Row],[miesiąc 1]]," ",Tabela1[[#This Row],[1i2 rok]],Tabela1[[#This Row],[3 i 4 rok]])</f>
        <v>12 2009</v>
      </c>
      <c r="L349" s="12" t="str">
        <f>CONCATENATE(MID(Tabela1[[#This Row],[Imie]],1,1),MID(Tabela1[[#This Row],[Nazwisko]],1,3),MID(Tabela1[[#This Row],[PESEL]],11,1))</f>
        <v>IRyn3</v>
      </c>
    </row>
    <row r="350" spans="1:12" x14ac:dyDescent="0.25">
      <c r="A350" s="2" t="s">
        <v>815</v>
      </c>
      <c r="B350" s="3" t="s">
        <v>816</v>
      </c>
      <c r="C350" s="3" t="s">
        <v>166</v>
      </c>
      <c r="D350" s="3">
        <f t="shared" si="15"/>
        <v>0</v>
      </c>
      <c r="E350" s="3" t="str">
        <f t="shared" si="17"/>
        <v>b</v>
      </c>
      <c r="F350" s="3">
        <f t="shared" si="16"/>
        <v>0</v>
      </c>
      <c r="G350" s="8" t="str">
        <f>MID(Tabela1[[#This Row],[PESEL]],7,3)</f>
        <v>047</v>
      </c>
      <c r="H350" s="3">
        <f>IF(OR(MID(Tabela1[[#This Row],[PESEL]],3,1)="0",MID(Tabela1[[#This Row],[PESEL]],3,1)="1"),19,20)</f>
        <v>20</v>
      </c>
      <c r="I350" s="3" t="str">
        <f>MID(Tabela1[[#This Row],[PESEL]],1,2)</f>
        <v>09</v>
      </c>
      <c r="J350" s="3">
        <f>IF(Tabela1[[#This Row],[1i2 rok]]=20,MID(Tabela1[[#This Row],[PESEL]],3,2)-20,MID(Tabela1[[#This Row],[PESEL]],3,2))</f>
        <v>12</v>
      </c>
      <c r="K350" s="3" t="str">
        <f>CONCATENATE(Tabela1[[#This Row],[miesiąc 1]]," ",Tabela1[[#This Row],[1i2 rok]],Tabela1[[#This Row],[3 i 4 rok]])</f>
        <v>12 2009</v>
      </c>
      <c r="L350" s="12" t="str">
        <f>CONCATENATE(MID(Tabela1[[#This Row],[Imie]],1,1),MID(Tabela1[[#This Row],[Nazwisko]],1,3),MID(Tabela1[[#This Row],[PESEL]],11,1))</f>
        <v>JRop7</v>
      </c>
    </row>
    <row r="351" spans="1:12" x14ac:dyDescent="0.25">
      <c r="A351" s="2" t="s">
        <v>817</v>
      </c>
      <c r="B351" s="3" t="s">
        <v>818</v>
      </c>
      <c r="C351" s="3" t="s">
        <v>20</v>
      </c>
      <c r="D351" s="3">
        <f t="shared" si="15"/>
        <v>0</v>
      </c>
      <c r="E351" s="3" t="str">
        <f t="shared" si="17"/>
        <v>k</v>
      </c>
      <c r="F351" s="3">
        <f t="shared" si="16"/>
        <v>0</v>
      </c>
      <c r="G351" s="8" t="str">
        <f>MID(Tabela1[[#This Row],[PESEL]],7,3)</f>
        <v>047</v>
      </c>
      <c r="H351" s="3">
        <f>IF(OR(MID(Tabela1[[#This Row],[PESEL]],3,1)="0",MID(Tabela1[[#This Row],[PESEL]],3,1)="1"),19,20)</f>
        <v>20</v>
      </c>
      <c r="I351" s="3" t="str">
        <f>MID(Tabela1[[#This Row],[PESEL]],1,2)</f>
        <v>09</v>
      </c>
      <c r="J351" s="3">
        <f>IF(Tabela1[[#This Row],[1i2 rok]]=20,MID(Tabela1[[#This Row],[PESEL]],3,2)-20,MID(Tabela1[[#This Row],[PESEL]],3,2))</f>
        <v>12</v>
      </c>
      <c r="K351" s="3" t="str">
        <f>CONCATENATE(Tabela1[[#This Row],[miesiąc 1]]," ",Tabela1[[#This Row],[1i2 rok]],Tabela1[[#This Row],[3 i 4 rok]])</f>
        <v>12 2009</v>
      </c>
      <c r="L351" s="12" t="str">
        <f>CONCATENATE(MID(Tabela1[[#This Row],[Imie]],1,1),MID(Tabela1[[#This Row],[Nazwisko]],1,3),MID(Tabela1[[#This Row],[PESEL]],11,1))</f>
        <v>PGie1</v>
      </c>
    </row>
    <row r="352" spans="1:12" x14ac:dyDescent="0.25">
      <c r="A352" s="2" t="s">
        <v>819</v>
      </c>
      <c r="B352" s="3" t="s">
        <v>820</v>
      </c>
      <c r="C352" s="3" t="s">
        <v>821</v>
      </c>
      <c r="D352" s="3">
        <f t="shared" si="15"/>
        <v>0</v>
      </c>
      <c r="E352" s="3" t="str">
        <f t="shared" si="17"/>
        <v>d</v>
      </c>
      <c r="F352" s="3">
        <f t="shared" si="16"/>
        <v>0</v>
      </c>
      <c r="G352" s="8" t="str">
        <f>MID(Tabela1[[#This Row],[PESEL]],7,3)</f>
        <v>038</v>
      </c>
      <c r="H352" s="3">
        <f>IF(OR(MID(Tabela1[[#This Row],[PESEL]],3,1)="0",MID(Tabela1[[#This Row],[PESEL]],3,1)="1"),19,20)</f>
        <v>20</v>
      </c>
      <c r="I352" s="3" t="str">
        <f>MID(Tabela1[[#This Row],[PESEL]],1,2)</f>
        <v>09</v>
      </c>
      <c r="J352" s="3">
        <f>IF(Tabela1[[#This Row],[1i2 rok]]=20,MID(Tabela1[[#This Row],[PESEL]],3,2)-20,MID(Tabela1[[#This Row],[PESEL]],3,2))</f>
        <v>12</v>
      </c>
      <c r="K352" s="3" t="str">
        <f>CONCATENATE(Tabela1[[#This Row],[miesiąc 1]]," ",Tabela1[[#This Row],[1i2 rok]],Tabela1[[#This Row],[3 i 4 rok]])</f>
        <v>12 2009</v>
      </c>
      <c r="L352" s="12" t="str">
        <f>CONCATENATE(MID(Tabela1[[#This Row],[Imie]],1,1),MID(Tabela1[[#This Row],[Nazwisko]],1,3),MID(Tabela1[[#This Row],[PESEL]],11,1))</f>
        <v>RDom0</v>
      </c>
    </row>
    <row r="353" spans="1:12" x14ac:dyDescent="0.25">
      <c r="A353" s="2" t="s">
        <v>822</v>
      </c>
      <c r="B353" s="3" t="s">
        <v>823</v>
      </c>
      <c r="C353" s="3" t="s">
        <v>824</v>
      </c>
      <c r="D353" s="3">
        <f t="shared" si="15"/>
        <v>1</v>
      </c>
      <c r="E353" s="3" t="str">
        <f t="shared" si="17"/>
        <v>a</v>
      </c>
      <c r="F353" s="3">
        <f t="shared" si="16"/>
        <v>0</v>
      </c>
      <c r="G353" s="8" t="str">
        <f>MID(Tabela1[[#This Row],[PESEL]],7,3)</f>
        <v>056</v>
      </c>
      <c r="H353" s="3">
        <f>IF(OR(MID(Tabela1[[#This Row],[PESEL]],3,1)="0",MID(Tabela1[[#This Row],[PESEL]],3,1)="1"),19,20)</f>
        <v>20</v>
      </c>
      <c r="I353" s="3" t="str">
        <f>MID(Tabela1[[#This Row],[PESEL]],1,2)</f>
        <v>09</v>
      </c>
      <c r="J353" s="3">
        <f>IF(Tabela1[[#This Row],[1i2 rok]]=20,MID(Tabela1[[#This Row],[PESEL]],3,2)-20,MID(Tabela1[[#This Row],[PESEL]],3,2))</f>
        <v>12</v>
      </c>
      <c r="K353" s="3" t="str">
        <f>CONCATENATE(Tabela1[[#This Row],[miesiąc 1]]," ",Tabela1[[#This Row],[1i2 rok]],Tabela1[[#This Row],[3 i 4 rok]])</f>
        <v>12 2009</v>
      </c>
      <c r="L353" s="12" t="str">
        <f>CONCATENATE(MID(Tabela1[[#This Row],[Imie]],1,1),MID(Tabela1[[#This Row],[Nazwisko]],1,3),MID(Tabela1[[#This Row],[PESEL]],11,1))</f>
        <v>JPoz1</v>
      </c>
    </row>
    <row r="354" spans="1:12" x14ac:dyDescent="0.25">
      <c r="A354" s="2" t="s">
        <v>825</v>
      </c>
      <c r="B354" s="3" t="s">
        <v>826</v>
      </c>
      <c r="C354" s="3" t="s">
        <v>17</v>
      </c>
      <c r="D354" s="3">
        <f t="shared" si="15"/>
        <v>0</v>
      </c>
      <c r="E354" s="3" t="str">
        <f t="shared" si="17"/>
        <v>z</v>
      </c>
      <c r="F354" s="3">
        <f t="shared" si="16"/>
        <v>0</v>
      </c>
      <c r="G354" s="8" t="str">
        <f>MID(Tabela1[[#This Row],[PESEL]],7,3)</f>
        <v>113</v>
      </c>
      <c r="H354" s="3">
        <f>IF(OR(MID(Tabela1[[#This Row],[PESEL]],3,1)="0",MID(Tabela1[[#This Row],[PESEL]],3,1)="1"),19,20)</f>
        <v>19</v>
      </c>
      <c r="I354" s="3" t="str">
        <f>MID(Tabela1[[#This Row],[PESEL]],1,2)</f>
        <v>50</v>
      </c>
      <c r="J354" s="3" t="str">
        <f>IF(Tabela1[[#This Row],[1i2 rok]]=20,MID(Tabela1[[#This Row],[PESEL]],3,2)-20,MID(Tabela1[[#This Row],[PESEL]],3,2))</f>
        <v>02</v>
      </c>
      <c r="K354" s="3" t="str">
        <f>CONCATENATE(Tabela1[[#This Row],[miesiąc 1]]," ",Tabela1[[#This Row],[1i2 rok]],Tabela1[[#This Row],[3 i 4 rok]])</f>
        <v>02 1950</v>
      </c>
      <c r="L354" s="12" t="str">
        <f>CONCATENATE(MID(Tabela1[[#This Row],[Imie]],1,1),MID(Tabela1[[#This Row],[Nazwisko]],1,3),MID(Tabela1[[#This Row],[PESEL]],11,1))</f>
        <v>MKow2</v>
      </c>
    </row>
    <row r="355" spans="1:12" x14ac:dyDescent="0.25">
      <c r="A355" s="2" t="s">
        <v>827</v>
      </c>
      <c r="B355" s="3" t="s">
        <v>828</v>
      </c>
      <c r="C355" s="3" t="s">
        <v>829</v>
      </c>
      <c r="D355" s="3">
        <f t="shared" si="15"/>
        <v>1</v>
      </c>
      <c r="E355" s="3" t="str">
        <f t="shared" si="17"/>
        <v>a</v>
      </c>
      <c r="F355" s="3">
        <f t="shared" si="16"/>
        <v>0</v>
      </c>
      <c r="G355" s="8" t="str">
        <f>MID(Tabela1[[#This Row],[PESEL]],7,3)</f>
        <v>113</v>
      </c>
      <c r="H355" s="3">
        <f>IF(OR(MID(Tabela1[[#This Row],[PESEL]],3,1)="0",MID(Tabela1[[#This Row],[PESEL]],3,1)="1"),19,20)</f>
        <v>19</v>
      </c>
      <c r="I355" s="3" t="str">
        <f>MID(Tabela1[[#This Row],[PESEL]],1,2)</f>
        <v>50</v>
      </c>
      <c r="J355" s="3" t="str">
        <f>IF(Tabela1[[#This Row],[1i2 rok]]=20,MID(Tabela1[[#This Row],[PESEL]],3,2)-20,MID(Tabela1[[#This Row],[PESEL]],3,2))</f>
        <v>10</v>
      </c>
      <c r="K355" s="3" t="str">
        <f>CONCATENATE(Tabela1[[#This Row],[miesiąc 1]]," ",Tabela1[[#This Row],[1i2 rok]],Tabela1[[#This Row],[3 i 4 rok]])</f>
        <v>10 1950</v>
      </c>
      <c r="L355" s="12" t="str">
        <f>CONCATENATE(MID(Tabela1[[#This Row],[Imie]],1,1),MID(Tabela1[[#This Row],[Nazwisko]],1,3),MID(Tabela1[[#This Row],[PESEL]],11,1))</f>
        <v>NHin5</v>
      </c>
    </row>
    <row r="356" spans="1:12" x14ac:dyDescent="0.25">
      <c r="A356" s="2" t="s">
        <v>830</v>
      </c>
      <c r="B356" s="3" t="s">
        <v>831</v>
      </c>
      <c r="C356" s="3" t="s">
        <v>832</v>
      </c>
      <c r="D356" s="3">
        <f t="shared" si="15"/>
        <v>0</v>
      </c>
      <c r="E356" s="3" t="str">
        <f t="shared" si="17"/>
        <v>n</v>
      </c>
      <c r="F356" s="3">
        <f t="shared" si="16"/>
        <v>0</v>
      </c>
      <c r="G356" s="8" t="str">
        <f>MID(Tabela1[[#This Row],[PESEL]],7,3)</f>
        <v>363</v>
      </c>
      <c r="H356" s="3">
        <f>IF(OR(MID(Tabela1[[#This Row],[PESEL]],3,1)="0",MID(Tabela1[[#This Row],[PESEL]],3,1)="1"),19,20)</f>
        <v>19</v>
      </c>
      <c r="I356" s="3" t="str">
        <f>MID(Tabela1[[#This Row],[PESEL]],1,2)</f>
        <v>50</v>
      </c>
      <c r="J356" s="3" t="str">
        <f>IF(Tabela1[[#This Row],[1i2 rok]]=20,MID(Tabela1[[#This Row],[PESEL]],3,2)-20,MID(Tabela1[[#This Row],[PESEL]],3,2))</f>
        <v>10</v>
      </c>
      <c r="K356" s="3" t="str">
        <f>CONCATENATE(Tabela1[[#This Row],[miesiąc 1]]," ",Tabela1[[#This Row],[1i2 rok]],Tabela1[[#This Row],[3 i 4 rok]])</f>
        <v>10 1950</v>
      </c>
      <c r="L356" s="12" t="str">
        <f>CONCATENATE(MID(Tabela1[[#This Row],[Imie]],1,1),MID(Tabela1[[#This Row],[Nazwisko]],1,3),MID(Tabela1[[#This Row],[PESEL]],11,1))</f>
        <v>DSwi5</v>
      </c>
    </row>
    <row r="357" spans="1:12" x14ac:dyDescent="0.25">
      <c r="A357" s="2" t="s">
        <v>833</v>
      </c>
      <c r="B357" s="3" t="s">
        <v>834</v>
      </c>
      <c r="C357" s="3" t="s">
        <v>61</v>
      </c>
      <c r="D357" s="3">
        <f t="shared" si="15"/>
        <v>0</v>
      </c>
      <c r="E357" s="3" t="str">
        <f t="shared" si="17"/>
        <v>r</v>
      </c>
      <c r="F357" s="3">
        <f t="shared" si="16"/>
        <v>0</v>
      </c>
      <c r="G357" s="8" t="str">
        <f>MID(Tabela1[[#This Row],[PESEL]],7,3)</f>
        <v>533</v>
      </c>
      <c r="H357" s="3">
        <f>IF(OR(MID(Tabela1[[#This Row],[PESEL]],3,1)="0",MID(Tabela1[[#This Row],[PESEL]],3,1)="1"),19,20)</f>
        <v>19</v>
      </c>
      <c r="I357" s="3" t="str">
        <f>MID(Tabela1[[#This Row],[PESEL]],1,2)</f>
        <v>51</v>
      </c>
      <c r="J357" s="3" t="str">
        <f>IF(Tabela1[[#This Row],[1i2 rok]]=20,MID(Tabela1[[#This Row],[PESEL]],3,2)-20,MID(Tabela1[[#This Row],[PESEL]],3,2))</f>
        <v>01</v>
      </c>
      <c r="K357" s="3" t="str">
        <f>CONCATENATE(Tabela1[[#This Row],[miesiąc 1]]," ",Tabela1[[#This Row],[1i2 rok]],Tabela1[[#This Row],[3 i 4 rok]])</f>
        <v>01 1951</v>
      </c>
      <c r="L357" s="12" t="str">
        <f>CONCATENATE(MID(Tabela1[[#This Row],[Imie]],1,1),MID(Tabela1[[#This Row],[Nazwisko]],1,3),MID(Tabela1[[#This Row],[PESEL]],11,1))</f>
        <v>OGrz1</v>
      </c>
    </row>
    <row r="358" spans="1:12" x14ac:dyDescent="0.25">
      <c r="A358" s="2" t="s">
        <v>835</v>
      </c>
      <c r="B358" s="3" t="s">
        <v>836</v>
      </c>
      <c r="C358" s="3" t="s">
        <v>829</v>
      </c>
      <c r="D358" s="3">
        <f t="shared" si="15"/>
        <v>1</v>
      </c>
      <c r="E358" s="3" t="str">
        <f t="shared" si="17"/>
        <v>a</v>
      </c>
      <c r="F358" s="3">
        <f t="shared" si="16"/>
        <v>0</v>
      </c>
      <c r="G358" s="8" t="str">
        <f>MID(Tabela1[[#This Row],[PESEL]],7,3)</f>
        <v>738</v>
      </c>
      <c r="H358" s="3">
        <f>IF(OR(MID(Tabela1[[#This Row],[PESEL]],3,1)="0",MID(Tabela1[[#This Row],[PESEL]],3,1)="1"),19,20)</f>
        <v>19</v>
      </c>
      <c r="I358" s="3" t="str">
        <f>MID(Tabela1[[#This Row],[PESEL]],1,2)</f>
        <v>51</v>
      </c>
      <c r="J358" s="3" t="str">
        <f>IF(Tabela1[[#This Row],[1i2 rok]]=20,MID(Tabela1[[#This Row],[PESEL]],3,2)-20,MID(Tabela1[[#This Row],[PESEL]],3,2))</f>
        <v>10</v>
      </c>
      <c r="K358" s="3" t="str">
        <f>CONCATENATE(Tabela1[[#This Row],[miesiąc 1]]," ",Tabela1[[#This Row],[1i2 rok]],Tabela1[[#This Row],[3 i 4 rok]])</f>
        <v>10 1951</v>
      </c>
      <c r="L358" s="12" t="str">
        <f>CONCATENATE(MID(Tabela1[[#This Row],[Imie]],1,1),MID(Tabela1[[#This Row],[Nazwisko]],1,3),MID(Tabela1[[#This Row],[PESEL]],11,1))</f>
        <v>NHin2</v>
      </c>
    </row>
    <row r="359" spans="1:12" x14ac:dyDescent="0.25">
      <c r="A359" s="2" t="s">
        <v>837</v>
      </c>
      <c r="B359" s="3" t="s">
        <v>838</v>
      </c>
      <c r="C359" s="3" t="s">
        <v>147</v>
      </c>
      <c r="D359" s="3">
        <f t="shared" si="15"/>
        <v>1</v>
      </c>
      <c r="E359" s="3" t="str">
        <f t="shared" si="17"/>
        <v>a</v>
      </c>
      <c r="F359" s="3">
        <f t="shared" si="16"/>
        <v>0</v>
      </c>
      <c r="G359" s="8" t="str">
        <f>MID(Tabela1[[#This Row],[PESEL]],7,3)</f>
        <v>568</v>
      </c>
      <c r="H359" s="3">
        <f>IF(OR(MID(Tabela1[[#This Row],[PESEL]],3,1)="0",MID(Tabela1[[#This Row],[PESEL]],3,1)="1"),19,20)</f>
        <v>19</v>
      </c>
      <c r="I359" s="3" t="str">
        <f>MID(Tabela1[[#This Row],[PESEL]],1,2)</f>
        <v>52</v>
      </c>
      <c r="J359" s="3" t="str">
        <f>IF(Tabela1[[#This Row],[1i2 rok]]=20,MID(Tabela1[[#This Row],[PESEL]],3,2)-20,MID(Tabela1[[#This Row],[PESEL]],3,2))</f>
        <v>10</v>
      </c>
      <c r="K359" s="3" t="str">
        <f>CONCATENATE(Tabela1[[#This Row],[miesiąc 1]]," ",Tabela1[[#This Row],[1i2 rok]],Tabela1[[#This Row],[3 i 4 rok]])</f>
        <v>10 1952</v>
      </c>
      <c r="L359" s="12" t="str">
        <f>CONCATENATE(MID(Tabela1[[#This Row],[Imie]],1,1),MID(Tabela1[[#This Row],[Nazwisko]],1,3),MID(Tabela1[[#This Row],[PESEL]],11,1))</f>
        <v>MKaf3</v>
      </c>
    </row>
    <row r="360" spans="1:12" x14ac:dyDescent="0.25">
      <c r="A360" s="2" t="s">
        <v>839</v>
      </c>
      <c r="B360" s="3" t="s">
        <v>840</v>
      </c>
      <c r="C360" s="3" t="s">
        <v>841</v>
      </c>
      <c r="D360" s="3">
        <f t="shared" si="15"/>
        <v>0</v>
      </c>
      <c r="E360" s="3" t="str">
        <f t="shared" si="17"/>
        <v>j</v>
      </c>
      <c r="F360" s="3">
        <f t="shared" si="16"/>
        <v>0</v>
      </c>
      <c r="G360" s="8" t="str">
        <f>MID(Tabela1[[#This Row],[PESEL]],7,3)</f>
        <v>461</v>
      </c>
      <c r="H360" s="3">
        <f>IF(OR(MID(Tabela1[[#This Row],[PESEL]],3,1)="0",MID(Tabela1[[#This Row],[PESEL]],3,1)="1"),19,20)</f>
        <v>19</v>
      </c>
      <c r="I360" s="3" t="str">
        <f>MID(Tabela1[[#This Row],[PESEL]],1,2)</f>
        <v>52</v>
      </c>
      <c r="J360" s="3" t="str">
        <f>IF(Tabela1[[#This Row],[1i2 rok]]=20,MID(Tabela1[[#This Row],[PESEL]],3,2)-20,MID(Tabela1[[#This Row],[PESEL]],3,2))</f>
        <v>11</v>
      </c>
      <c r="K360" s="3" t="str">
        <f>CONCATENATE(Tabela1[[#This Row],[miesiąc 1]]," ",Tabela1[[#This Row],[1i2 rok]],Tabela1[[#This Row],[3 i 4 rok]])</f>
        <v>11 1952</v>
      </c>
      <c r="L360" s="12" t="str">
        <f>CONCATENATE(MID(Tabela1[[#This Row],[Imie]],1,1),MID(Tabela1[[#This Row],[Nazwisko]],1,3),MID(Tabela1[[#This Row],[PESEL]],11,1))</f>
        <v>BWas9</v>
      </c>
    </row>
    <row r="361" spans="1:12" x14ac:dyDescent="0.25">
      <c r="A361" s="2" t="s">
        <v>842</v>
      </c>
      <c r="B361" s="3" t="s">
        <v>843</v>
      </c>
      <c r="C361" s="3" t="s">
        <v>841</v>
      </c>
      <c r="D361" s="3">
        <f t="shared" si="15"/>
        <v>0</v>
      </c>
      <c r="E361" s="3" t="str">
        <f t="shared" si="17"/>
        <v>j</v>
      </c>
      <c r="F361" s="3">
        <f t="shared" si="16"/>
        <v>0</v>
      </c>
      <c r="G361" s="8" t="str">
        <f>MID(Tabela1[[#This Row],[PESEL]],7,3)</f>
        <v>060</v>
      </c>
      <c r="H361" s="3">
        <f>IF(OR(MID(Tabela1[[#This Row],[PESEL]],3,1)="0",MID(Tabela1[[#This Row],[PESEL]],3,1)="1"),19,20)</f>
        <v>19</v>
      </c>
      <c r="I361" s="3" t="str">
        <f>MID(Tabela1[[#This Row],[PESEL]],1,2)</f>
        <v>53</v>
      </c>
      <c r="J361" s="3" t="str">
        <f>IF(Tabela1[[#This Row],[1i2 rok]]=20,MID(Tabela1[[#This Row],[PESEL]],3,2)-20,MID(Tabela1[[#This Row],[PESEL]],3,2))</f>
        <v>08</v>
      </c>
      <c r="K361" s="3" t="str">
        <f>CONCATENATE(Tabela1[[#This Row],[miesiąc 1]]," ",Tabela1[[#This Row],[1i2 rok]],Tabela1[[#This Row],[3 i 4 rok]])</f>
        <v>08 1953</v>
      </c>
      <c r="L361" s="12" t="str">
        <f>CONCATENATE(MID(Tabela1[[#This Row],[Imie]],1,1),MID(Tabela1[[#This Row],[Nazwisko]],1,3),MID(Tabela1[[#This Row],[PESEL]],11,1))</f>
        <v>BWas9</v>
      </c>
    </row>
    <row r="362" spans="1:12" x14ac:dyDescent="0.25">
      <c r="A362" s="2" t="s">
        <v>844</v>
      </c>
      <c r="B362" s="3" t="s">
        <v>845</v>
      </c>
      <c r="C362" s="3" t="s">
        <v>416</v>
      </c>
      <c r="D362" s="3">
        <f t="shared" si="15"/>
        <v>1</v>
      </c>
      <c r="E362" s="3" t="str">
        <f t="shared" si="17"/>
        <v>a</v>
      </c>
      <c r="F362" s="3">
        <f t="shared" si="16"/>
        <v>0</v>
      </c>
      <c r="G362" s="8" t="str">
        <f>MID(Tabela1[[#This Row],[PESEL]],7,3)</f>
        <v>991</v>
      </c>
      <c r="H362" s="3">
        <f>IF(OR(MID(Tabela1[[#This Row],[PESEL]],3,1)="0",MID(Tabela1[[#This Row],[PESEL]],3,1)="1"),19,20)</f>
        <v>19</v>
      </c>
      <c r="I362" s="3" t="str">
        <f>MID(Tabela1[[#This Row],[PESEL]],1,2)</f>
        <v>53</v>
      </c>
      <c r="J362" s="3" t="str">
        <f>IF(Tabela1[[#This Row],[1i2 rok]]=20,MID(Tabela1[[#This Row],[PESEL]],3,2)-20,MID(Tabela1[[#This Row],[PESEL]],3,2))</f>
        <v>12</v>
      </c>
      <c r="K362" s="3" t="str">
        <f>CONCATENATE(Tabela1[[#This Row],[miesiąc 1]]," ",Tabela1[[#This Row],[1i2 rok]],Tabela1[[#This Row],[3 i 4 rok]])</f>
        <v>12 1953</v>
      </c>
      <c r="L362" s="12" t="str">
        <f>CONCATENATE(MID(Tabela1[[#This Row],[Imie]],1,1),MID(Tabela1[[#This Row],[Nazwisko]],1,3),MID(Tabela1[[#This Row],[PESEL]],11,1))</f>
        <v>MLuk2</v>
      </c>
    </row>
    <row r="363" spans="1:12" x14ac:dyDescent="0.25">
      <c r="A363" s="2" t="s">
        <v>846</v>
      </c>
      <c r="B363" s="3" t="s">
        <v>847</v>
      </c>
      <c r="C363" s="3" t="s">
        <v>848</v>
      </c>
      <c r="D363" s="3">
        <f t="shared" si="15"/>
        <v>0</v>
      </c>
      <c r="E363" s="3" t="str">
        <f t="shared" si="17"/>
        <v>k</v>
      </c>
      <c r="F363" s="3">
        <f t="shared" si="16"/>
        <v>0</v>
      </c>
      <c r="G363" s="8" t="str">
        <f>MID(Tabela1[[#This Row],[PESEL]],7,3)</f>
        <v>371</v>
      </c>
      <c r="H363" s="3">
        <f>IF(OR(MID(Tabela1[[#This Row],[PESEL]],3,1)="0",MID(Tabela1[[#This Row],[PESEL]],3,1)="1"),19,20)</f>
        <v>19</v>
      </c>
      <c r="I363" s="3" t="str">
        <f>MID(Tabela1[[#This Row],[PESEL]],1,2)</f>
        <v>54</v>
      </c>
      <c r="J363" s="3" t="str">
        <f>IF(Tabela1[[#This Row],[1i2 rok]]=20,MID(Tabela1[[#This Row],[PESEL]],3,2)-20,MID(Tabela1[[#This Row],[PESEL]],3,2))</f>
        <v>02</v>
      </c>
      <c r="K363" s="3" t="str">
        <f>CONCATENATE(Tabela1[[#This Row],[miesiąc 1]]," ",Tabela1[[#This Row],[1i2 rok]],Tabela1[[#This Row],[3 i 4 rok]])</f>
        <v>02 1954</v>
      </c>
      <c r="L363" s="12" t="str">
        <f>CONCATENATE(MID(Tabela1[[#This Row],[Imie]],1,1),MID(Tabela1[[#This Row],[Nazwisko]],1,3),MID(Tabela1[[#This Row],[PESEL]],11,1))</f>
        <v>HSil7</v>
      </c>
    </row>
    <row r="364" spans="1:12" x14ac:dyDescent="0.25">
      <c r="A364" s="2" t="s">
        <v>849</v>
      </c>
      <c r="B364" s="3" t="s">
        <v>850</v>
      </c>
      <c r="C364" s="3" t="s">
        <v>485</v>
      </c>
      <c r="D364" s="3">
        <f t="shared" si="15"/>
        <v>0</v>
      </c>
      <c r="E364" s="3" t="str">
        <f t="shared" si="17"/>
        <v>m</v>
      </c>
      <c r="F364" s="3">
        <f t="shared" si="16"/>
        <v>0</v>
      </c>
      <c r="G364" s="8" t="str">
        <f>MID(Tabela1[[#This Row],[PESEL]],7,3)</f>
        <v>534</v>
      </c>
      <c r="H364" s="3">
        <f>IF(OR(MID(Tabela1[[#This Row],[PESEL]],3,1)="0",MID(Tabela1[[#This Row],[PESEL]],3,1)="1"),19,20)</f>
        <v>19</v>
      </c>
      <c r="I364" s="3" t="str">
        <f>MID(Tabela1[[#This Row],[PESEL]],1,2)</f>
        <v>55</v>
      </c>
      <c r="J364" s="3" t="str">
        <f>IF(Tabela1[[#This Row],[1i2 rok]]=20,MID(Tabela1[[#This Row],[PESEL]],3,2)-20,MID(Tabela1[[#This Row],[PESEL]],3,2))</f>
        <v>02</v>
      </c>
      <c r="K364" s="3" t="str">
        <f>CONCATENATE(Tabela1[[#This Row],[miesiąc 1]]," ",Tabela1[[#This Row],[1i2 rok]],Tabela1[[#This Row],[3 i 4 rok]])</f>
        <v>02 1955</v>
      </c>
      <c r="L364" s="12" t="str">
        <f>CONCATENATE(MID(Tabela1[[#This Row],[Imie]],1,1),MID(Tabela1[[#This Row],[Nazwisko]],1,3),MID(Tabela1[[#This Row],[PESEL]],11,1))</f>
        <v>AZyg2</v>
      </c>
    </row>
    <row r="365" spans="1:12" x14ac:dyDescent="0.25">
      <c r="A365" s="2" t="s">
        <v>851</v>
      </c>
      <c r="B365" s="3" t="s">
        <v>852</v>
      </c>
      <c r="C365" s="3" t="s">
        <v>121</v>
      </c>
      <c r="D365" s="3">
        <f t="shared" si="15"/>
        <v>0</v>
      </c>
      <c r="E365" s="3" t="str">
        <f t="shared" si="17"/>
        <v>n</v>
      </c>
      <c r="F365" s="3">
        <f t="shared" si="16"/>
        <v>0</v>
      </c>
      <c r="G365" s="8" t="str">
        <f>MID(Tabela1[[#This Row],[PESEL]],7,3)</f>
        <v>066</v>
      </c>
      <c r="H365" s="3">
        <f>IF(OR(MID(Tabela1[[#This Row],[PESEL]],3,1)="0",MID(Tabela1[[#This Row],[PESEL]],3,1)="1"),19,20)</f>
        <v>19</v>
      </c>
      <c r="I365" s="3" t="str">
        <f>MID(Tabela1[[#This Row],[PESEL]],1,2)</f>
        <v>55</v>
      </c>
      <c r="J365" s="3" t="str">
        <f>IF(Tabela1[[#This Row],[1i2 rok]]=20,MID(Tabela1[[#This Row],[PESEL]],3,2)-20,MID(Tabela1[[#This Row],[PESEL]],3,2))</f>
        <v>11</v>
      </c>
      <c r="K365" s="3" t="str">
        <f>CONCATENATE(Tabela1[[#This Row],[miesiąc 1]]," ",Tabela1[[#This Row],[1i2 rok]],Tabela1[[#This Row],[3 i 4 rok]])</f>
        <v>11 1955</v>
      </c>
      <c r="L365" s="12" t="str">
        <f>CONCATENATE(MID(Tabela1[[#This Row],[Imie]],1,1),MID(Tabela1[[#This Row],[Nazwisko]],1,3),MID(Tabela1[[#This Row],[PESEL]],11,1))</f>
        <v>JPet0</v>
      </c>
    </row>
    <row r="366" spans="1:12" x14ac:dyDescent="0.25">
      <c r="A366" s="2" t="s">
        <v>853</v>
      </c>
      <c r="B366" s="3" t="s">
        <v>854</v>
      </c>
      <c r="C366" s="3" t="s">
        <v>855</v>
      </c>
      <c r="D366" s="3">
        <f t="shared" si="15"/>
        <v>0</v>
      </c>
      <c r="E366" s="3" t="str">
        <f t="shared" si="17"/>
        <v>r</v>
      </c>
      <c r="F366" s="3">
        <f t="shared" si="16"/>
        <v>0</v>
      </c>
      <c r="G366" s="8" t="str">
        <f>MID(Tabela1[[#This Row],[PESEL]],7,3)</f>
        <v>289</v>
      </c>
      <c r="H366" s="3">
        <f>IF(OR(MID(Tabela1[[#This Row],[PESEL]],3,1)="0",MID(Tabela1[[#This Row],[PESEL]],3,1)="1"),19,20)</f>
        <v>19</v>
      </c>
      <c r="I366" s="3" t="str">
        <f>MID(Tabela1[[#This Row],[PESEL]],1,2)</f>
        <v>55</v>
      </c>
      <c r="J366" s="3" t="str">
        <f>IF(Tabela1[[#This Row],[1i2 rok]]=20,MID(Tabela1[[#This Row],[PESEL]],3,2)-20,MID(Tabela1[[#This Row],[PESEL]],3,2))</f>
        <v>12</v>
      </c>
      <c r="K366" s="3" t="str">
        <f>CONCATENATE(Tabela1[[#This Row],[miesiąc 1]]," ",Tabela1[[#This Row],[1i2 rok]],Tabela1[[#This Row],[3 i 4 rok]])</f>
        <v>12 1955</v>
      </c>
      <c r="L366" s="12" t="str">
        <f>CONCATENATE(MID(Tabela1[[#This Row],[Imie]],1,1),MID(Tabela1[[#This Row],[Nazwisko]],1,3),MID(Tabela1[[#This Row],[PESEL]],11,1))</f>
        <v>OHan3</v>
      </c>
    </row>
    <row r="367" spans="1:12" x14ac:dyDescent="0.25">
      <c r="A367" s="2" t="s">
        <v>856</v>
      </c>
      <c r="B367" s="3" t="s">
        <v>857</v>
      </c>
      <c r="C367" s="3" t="s">
        <v>309</v>
      </c>
      <c r="D367" s="3">
        <f t="shared" si="15"/>
        <v>1</v>
      </c>
      <c r="E367" s="3" t="str">
        <f t="shared" si="17"/>
        <v>a</v>
      </c>
      <c r="F367" s="3">
        <f t="shared" si="16"/>
        <v>0</v>
      </c>
      <c r="G367" s="8" t="str">
        <f>MID(Tabela1[[#This Row],[PESEL]],7,3)</f>
        <v>615</v>
      </c>
      <c r="H367" s="3">
        <f>IF(OR(MID(Tabela1[[#This Row],[PESEL]],3,1)="0",MID(Tabela1[[#This Row],[PESEL]],3,1)="1"),19,20)</f>
        <v>19</v>
      </c>
      <c r="I367" s="3" t="str">
        <f>MID(Tabela1[[#This Row],[PESEL]],1,2)</f>
        <v>56</v>
      </c>
      <c r="J367" s="3" t="str">
        <f>IF(Tabela1[[#This Row],[1i2 rok]]=20,MID(Tabela1[[#This Row],[PESEL]],3,2)-20,MID(Tabela1[[#This Row],[PESEL]],3,2))</f>
        <v>11</v>
      </c>
      <c r="K367" s="3" t="str">
        <f>CONCATENATE(Tabela1[[#This Row],[miesiąc 1]]," ",Tabela1[[#This Row],[1i2 rok]],Tabela1[[#This Row],[3 i 4 rok]])</f>
        <v>11 1956</v>
      </c>
      <c r="L367" s="12" t="str">
        <f>CONCATENATE(MID(Tabela1[[#This Row],[Imie]],1,1),MID(Tabela1[[#This Row],[Nazwisko]],1,3),MID(Tabela1[[#This Row],[PESEL]],11,1))</f>
        <v>JSam9</v>
      </c>
    </row>
    <row r="368" spans="1:12" x14ac:dyDescent="0.25">
      <c r="A368" s="2" t="s">
        <v>858</v>
      </c>
      <c r="B368" s="3" t="s">
        <v>859</v>
      </c>
      <c r="C368" s="3" t="s">
        <v>860</v>
      </c>
      <c r="D368" s="3">
        <f t="shared" si="15"/>
        <v>0</v>
      </c>
      <c r="E368" s="3" t="str">
        <f t="shared" si="17"/>
        <v>r</v>
      </c>
      <c r="F368" s="3">
        <f t="shared" si="16"/>
        <v>0</v>
      </c>
      <c r="G368" s="8" t="str">
        <f>MID(Tabela1[[#This Row],[PESEL]],7,3)</f>
        <v>630</v>
      </c>
      <c r="H368" s="3">
        <f>IF(OR(MID(Tabela1[[#This Row],[PESEL]],3,1)="0",MID(Tabela1[[#This Row],[PESEL]],3,1)="1"),19,20)</f>
        <v>19</v>
      </c>
      <c r="I368" s="3" t="str">
        <f>MID(Tabela1[[#This Row],[PESEL]],1,2)</f>
        <v>57</v>
      </c>
      <c r="J368" s="3" t="str">
        <f>IF(Tabela1[[#This Row],[1i2 rok]]=20,MID(Tabela1[[#This Row],[PESEL]],3,2)-20,MID(Tabela1[[#This Row],[PESEL]],3,2))</f>
        <v>07</v>
      </c>
      <c r="K368" s="3" t="str">
        <f>CONCATENATE(Tabela1[[#This Row],[miesiąc 1]]," ",Tabela1[[#This Row],[1i2 rok]],Tabela1[[#This Row],[3 i 4 rok]])</f>
        <v>07 1957</v>
      </c>
      <c r="L368" s="12" t="str">
        <f>CONCATENATE(MID(Tabela1[[#This Row],[Imie]],1,1),MID(Tabela1[[#This Row],[Nazwisko]],1,3),MID(Tabela1[[#This Row],[PESEL]],11,1))</f>
        <v>WBer1</v>
      </c>
    </row>
    <row r="369" spans="1:12" x14ac:dyDescent="0.25">
      <c r="A369" s="2" t="s">
        <v>861</v>
      </c>
      <c r="B369" s="3" t="s">
        <v>862</v>
      </c>
      <c r="C369" s="3" t="s">
        <v>73</v>
      </c>
      <c r="D369" s="3">
        <f t="shared" si="15"/>
        <v>0</v>
      </c>
      <c r="E369" s="3" t="str">
        <f t="shared" si="17"/>
        <v>r</v>
      </c>
      <c r="F369" s="3">
        <f t="shared" si="16"/>
        <v>0</v>
      </c>
      <c r="G369" s="8" t="str">
        <f>MID(Tabela1[[#This Row],[PESEL]],7,3)</f>
        <v>024</v>
      </c>
      <c r="H369" s="3">
        <f>IF(OR(MID(Tabela1[[#This Row],[PESEL]],3,1)="0",MID(Tabela1[[#This Row],[PESEL]],3,1)="1"),19,20)</f>
        <v>19</v>
      </c>
      <c r="I369" s="3" t="str">
        <f>MID(Tabela1[[#This Row],[PESEL]],1,2)</f>
        <v>57</v>
      </c>
      <c r="J369" s="3" t="str">
        <f>IF(Tabela1[[#This Row],[1i2 rok]]=20,MID(Tabela1[[#This Row],[PESEL]],3,2)-20,MID(Tabela1[[#This Row],[PESEL]],3,2))</f>
        <v>10</v>
      </c>
      <c r="K369" s="3" t="str">
        <f>CONCATENATE(Tabela1[[#This Row],[miesiąc 1]]," ",Tabela1[[#This Row],[1i2 rok]],Tabela1[[#This Row],[3 i 4 rok]])</f>
        <v>10 1957</v>
      </c>
      <c r="L369" s="12" t="str">
        <f>CONCATENATE(MID(Tabela1[[#This Row],[Imie]],1,1),MID(Tabela1[[#This Row],[Nazwisko]],1,3),MID(Tabela1[[#This Row],[PESEL]],11,1))</f>
        <v>PBia4</v>
      </c>
    </row>
    <row r="370" spans="1:12" x14ac:dyDescent="0.25">
      <c r="A370" s="2" t="s">
        <v>863</v>
      </c>
      <c r="B370" s="3" t="s">
        <v>864</v>
      </c>
      <c r="C370" s="3" t="s">
        <v>309</v>
      </c>
      <c r="D370" s="3">
        <f t="shared" si="15"/>
        <v>1</v>
      </c>
      <c r="E370" s="3" t="str">
        <f t="shared" si="17"/>
        <v>a</v>
      </c>
      <c r="F370" s="3">
        <f t="shared" si="16"/>
        <v>0</v>
      </c>
      <c r="G370" s="8" t="str">
        <f>MID(Tabela1[[#This Row],[PESEL]],7,3)</f>
        <v>880</v>
      </c>
      <c r="H370" s="3">
        <f>IF(OR(MID(Tabela1[[#This Row],[PESEL]],3,1)="0",MID(Tabela1[[#This Row],[PESEL]],3,1)="1"),19,20)</f>
        <v>19</v>
      </c>
      <c r="I370" s="3" t="str">
        <f>MID(Tabela1[[#This Row],[PESEL]],1,2)</f>
        <v>58</v>
      </c>
      <c r="J370" s="3" t="str">
        <f>IF(Tabela1[[#This Row],[1i2 rok]]=20,MID(Tabela1[[#This Row],[PESEL]],3,2)-20,MID(Tabela1[[#This Row],[PESEL]],3,2))</f>
        <v>12</v>
      </c>
      <c r="K370" s="3" t="str">
        <f>CONCATENATE(Tabela1[[#This Row],[miesiąc 1]]," ",Tabela1[[#This Row],[1i2 rok]],Tabela1[[#This Row],[3 i 4 rok]])</f>
        <v>12 1958</v>
      </c>
      <c r="L370" s="12" t="str">
        <f>CONCATENATE(MID(Tabela1[[#This Row],[Imie]],1,1),MID(Tabela1[[#This Row],[Nazwisko]],1,3),MID(Tabela1[[#This Row],[PESEL]],11,1))</f>
        <v>JRut7</v>
      </c>
    </row>
    <row r="371" spans="1:12" x14ac:dyDescent="0.25">
      <c r="A371" s="2" t="s">
        <v>865</v>
      </c>
      <c r="B371" s="3" t="s">
        <v>866</v>
      </c>
      <c r="C371" s="3" t="s">
        <v>17</v>
      </c>
      <c r="D371" s="3">
        <f t="shared" si="15"/>
        <v>0</v>
      </c>
      <c r="E371" s="3" t="str">
        <f t="shared" si="17"/>
        <v>z</v>
      </c>
      <c r="F371" s="3">
        <f t="shared" si="16"/>
        <v>0</v>
      </c>
      <c r="G371" s="8" t="str">
        <f>MID(Tabela1[[#This Row],[PESEL]],7,3)</f>
        <v>520</v>
      </c>
      <c r="H371" s="3">
        <f>IF(OR(MID(Tabela1[[#This Row],[PESEL]],3,1)="0",MID(Tabela1[[#This Row],[PESEL]],3,1)="1"),19,20)</f>
        <v>19</v>
      </c>
      <c r="I371" s="3" t="str">
        <f>MID(Tabela1[[#This Row],[PESEL]],1,2)</f>
        <v>59</v>
      </c>
      <c r="J371" s="3" t="str">
        <f>IF(Tabela1[[#This Row],[1i2 rok]]=20,MID(Tabela1[[#This Row],[PESEL]],3,2)-20,MID(Tabela1[[#This Row],[PESEL]],3,2))</f>
        <v>03</v>
      </c>
      <c r="K371" s="3" t="str">
        <f>CONCATENATE(Tabela1[[#This Row],[miesiąc 1]]," ",Tabela1[[#This Row],[1i2 rok]],Tabela1[[#This Row],[3 i 4 rok]])</f>
        <v>03 1959</v>
      </c>
      <c r="L371" s="12" t="str">
        <f>CONCATENATE(MID(Tabela1[[#This Row],[Imie]],1,1),MID(Tabela1[[#This Row],[Nazwisko]],1,3),MID(Tabela1[[#This Row],[PESEL]],11,1))</f>
        <v>MKow9</v>
      </c>
    </row>
    <row r="372" spans="1:12" x14ac:dyDescent="0.25">
      <c r="A372" s="2" t="s">
        <v>867</v>
      </c>
      <c r="B372" s="3" t="s">
        <v>868</v>
      </c>
      <c r="C372" s="3" t="s">
        <v>309</v>
      </c>
      <c r="D372" s="3">
        <f t="shared" si="15"/>
        <v>1</v>
      </c>
      <c r="E372" s="3" t="str">
        <f t="shared" si="17"/>
        <v>a</v>
      </c>
      <c r="F372" s="3">
        <f t="shared" si="16"/>
        <v>0</v>
      </c>
      <c r="G372" s="8" t="str">
        <f>MID(Tabela1[[#This Row],[PESEL]],7,3)</f>
        <v>896</v>
      </c>
      <c r="H372" s="3">
        <f>IF(OR(MID(Tabela1[[#This Row],[PESEL]],3,1)="0",MID(Tabela1[[#This Row],[PESEL]],3,1)="1"),19,20)</f>
        <v>19</v>
      </c>
      <c r="I372" s="3" t="str">
        <f>MID(Tabela1[[#This Row],[PESEL]],1,2)</f>
        <v>59</v>
      </c>
      <c r="J372" s="3" t="str">
        <f>IF(Tabela1[[#This Row],[1i2 rok]]=20,MID(Tabela1[[#This Row],[PESEL]],3,2)-20,MID(Tabela1[[#This Row],[PESEL]],3,2))</f>
        <v>04</v>
      </c>
      <c r="K372" s="3" t="str">
        <f>CONCATENATE(Tabela1[[#This Row],[miesiąc 1]]," ",Tabela1[[#This Row],[1i2 rok]],Tabela1[[#This Row],[3 i 4 rok]])</f>
        <v>04 1959</v>
      </c>
      <c r="L372" s="12" t="str">
        <f>CONCATENATE(MID(Tabela1[[#This Row],[Imie]],1,1),MID(Tabela1[[#This Row],[Nazwisko]],1,3),MID(Tabela1[[#This Row],[PESEL]],11,1))</f>
        <v>JSad6</v>
      </c>
    </row>
    <row r="373" spans="1:12" x14ac:dyDescent="0.25">
      <c r="A373" s="2" t="s">
        <v>869</v>
      </c>
      <c r="B373" s="3" t="s">
        <v>870</v>
      </c>
      <c r="C373" s="3" t="s">
        <v>260</v>
      </c>
      <c r="D373" s="3">
        <f t="shared" si="15"/>
        <v>0</v>
      </c>
      <c r="E373" s="3" t="str">
        <f t="shared" si="17"/>
        <v>p</v>
      </c>
      <c r="F373" s="3">
        <f t="shared" si="16"/>
        <v>0</v>
      </c>
      <c r="G373" s="8" t="str">
        <f>MID(Tabela1[[#This Row],[PESEL]],7,3)</f>
        <v>360</v>
      </c>
      <c r="H373" s="3">
        <f>IF(OR(MID(Tabela1[[#This Row],[PESEL]],3,1)="0",MID(Tabela1[[#This Row],[PESEL]],3,1)="1"),19,20)</f>
        <v>19</v>
      </c>
      <c r="I373" s="3" t="str">
        <f>MID(Tabela1[[#This Row],[PESEL]],1,2)</f>
        <v>59</v>
      </c>
      <c r="J373" s="3" t="str">
        <f>IF(Tabela1[[#This Row],[1i2 rok]]=20,MID(Tabela1[[#This Row],[PESEL]],3,2)-20,MID(Tabela1[[#This Row],[PESEL]],3,2))</f>
        <v>08</v>
      </c>
      <c r="K373" s="3" t="str">
        <f>CONCATENATE(Tabela1[[#This Row],[miesiąc 1]]," ",Tabela1[[#This Row],[1i2 rok]],Tabela1[[#This Row],[3 i 4 rok]])</f>
        <v>08 1959</v>
      </c>
      <c r="L373" s="12" t="str">
        <f>CONCATENATE(MID(Tabela1[[#This Row],[Imie]],1,1),MID(Tabela1[[#This Row],[Nazwisko]],1,3),MID(Tabela1[[#This Row],[PESEL]],11,1))</f>
        <v>FSob7</v>
      </c>
    </row>
    <row r="374" spans="1:12" x14ac:dyDescent="0.25">
      <c r="A374" s="2" t="s">
        <v>871</v>
      </c>
      <c r="B374" s="3" t="s">
        <v>872</v>
      </c>
      <c r="C374" s="3" t="s">
        <v>607</v>
      </c>
      <c r="D374" s="3">
        <f t="shared" si="15"/>
        <v>1</v>
      </c>
      <c r="E374" s="3" t="str">
        <f t="shared" si="17"/>
        <v>a</v>
      </c>
      <c r="F374" s="3">
        <f t="shared" si="16"/>
        <v>0</v>
      </c>
      <c r="G374" s="8" t="str">
        <f>MID(Tabela1[[#This Row],[PESEL]],7,3)</f>
        <v>705</v>
      </c>
      <c r="H374" s="3">
        <f>IF(OR(MID(Tabela1[[#This Row],[PESEL]],3,1)="0",MID(Tabela1[[#This Row],[PESEL]],3,1)="1"),19,20)</f>
        <v>19</v>
      </c>
      <c r="I374" s="3" t="str">
        <f>MID(Tabela1[[#This Row],[PESEL]],1,2)</f>
        <v>59</v>
      </c>
      <c r="J374" s="3" t="str">
        <f>IF(Tabela1[[#This Row],[1i2 rok]]=20,MID(Tabela1[[#This Row],[PESEL]],3,2)-20,MID(Tabela1[[#This Row],[PESEL]],3,2))</f>
        <v>11</v>
      </c>
      <c r="K374" s="3" t="str">
        <f>CONCATENATE(Tabela1[[#This Row],[miesiąc 1]]," ",Tabela1[[#This Row],[1i2 rok]],Tabela1[[#This Row],[3 i 4 rok]])</f>
        <v>11 1959</v>
      </c>
      <c r="L374" s="12" t="str">
        <f>CONCATENATE(MID(Tabela1[[#This Row],[Imie]],1,1),MID(Tabela1[[#This Row],[Nazwisko]],1,3),MID(Tabela1[[#This Row],[PESEL]],11,1))</f>
        <v>JSen5</v>
      </c>
    </row>
    <row r="375" spans="1:12" x14ac:dyDescent="0.25">
      <c r="A375" s="2" t="s">
        <v>873</v>
      </c>
      <c r="B375" s="3" t="s">
        <v>874</v>
      </c>
      <c r="C375" s="3" t="s">
        <v>448</v>
      </c>
      <c r="D375" s="3">
        <f t="shared" si="15"/>
        <v>1</v>
      </c>
      <c r="E375" s="3" t="str">
        <f t="shared" si="17"/>
        <v>a</v>
      </c>
      <c r="F375" s="3">
        <f t="shared" si="16"/>
        <v>0</v>
      </c>
      <c r="G375" s="8" t="str">
        <f>MID(Tabela1[[#This Row],[PESEL]],7,3)</f>
        <v>901</v>
      </c>
      <c r="H375" s="3">
        <f>IF(OR(MID(Tabela1[[#This Row],[PESEL]],3,1)="0",MID(Tabela1[[#This Row],[PESEL]],3,1)="1"),19,20)</f>
        <v>19</v>
      </c>
      <c r="I375" s="3" t="str">
        <f>MID(Tabela1[[#This Row],[PESEL]],1,2)</f>
        <v>60</v>
      </c>
      <c r="J375" s="3" t="str">
        <f>IF(Tabela1[[#This Row],[1i2 rok]]=20,MID(Tabela1[[#This Row],[PESEL]],3,2)-20,MID(Tabela1[[#This Row],[PESEL]],3,2))</f>
        <v>10</v>
      </c>
      <c r="K375" s="3" t="str">
        <f>CONCATENATE(Tabela1[[#This Row],[miesiąc 1]]," ",Tabela1[[#This Row],[1i2 rok]],Tabela1[[#This Row],[3 i 4 rok]])</f>
        <v>10 1960</v>
      </c>
      <c r="L375" s="12" t="str">
        <f>CONCATENATE(MID(Tabela1[[#This Row],[Imie]],1,1),MID(Tabela1[[#This Row],[Nazwisko]],1,3),MID(Tabela1[[#This Row],[PESEL]],11,1))</f>
        <v>HSta7</v>
      </c>
    </row>
    <row r="376" spans="1:12" x14ac:dyDescent="0.25">
      <c r="A376" s="2" t="s">
        <v>875</v>
      </c>
      <c r="B376" s="3" t="s">
        <v>876</v>
      </c>
      <c r="C376" s="3" t="s">
        <v>877</v>
      </c>
      <c r="D376" s="3">
        <f t="shared" si="15"/>
        <v>0</v>
      </c>
      <c r="E376" s="3" t="str">
        <f t="shared" si="17"/>
        <v>n</v>
      </c>
      <c r="F376" s="3">
        <f t="shared" si="16"/>
        <v>0</v>
      </c>
      <c r="G376" s="8" t="str">
        <f>MID(Tabela1[[#This Row],[PESEL]],7,3)</f>
        <v>791</v>
      </c>
      <c r="H376" s="3">
        <f>IF(OR(MID(Tabela1[[#This Row],[PESEL]],3,1)="0",MID(Tabela1[[#This Row],[PESEL]],3,1)="1"),19,20)</f>
        <v>19</v>
      </c>
      <c r="I376" s="3" t="str">
        <f>MID(Tabela1[[#This Row],[PESEL]],1,2)</f>
        <v>61</v>
      </c>
      <c r="J376" s="3" t="str">
        <f>IF(Tabela1[[#This Row],[1i2 rok]]=20,MID(Tabela1[[#This Row],[PESEL]],3,2)-20,MID(Tabela1[[#This Row],[PESEL]],3,2))</f>
        <v>03</v>
      </c>
      <c r="K376" s="3" t="str">
        <f>CONCATENATE(Tabela1[[#This Row],[miesiąc 1]]," ",Tabela1[[#This Row],[1i2 rok]],Tabela1[[#This Row],[3 i 4 rok]])</f>
        <v>03 1961</v>
      </c>
      <c r="L376" s="12" t="str">
        <f>CONCATENATE(MID(Tabela1[[#This Row],[Imie]],1,1),MID(Tabela1[[#This Row],[Nazwisko]],1,3),MID(Tabela1[[#This Row],[PESEL]],11,1))</f>
        <v>DSzc6</v>
      </c>
    </row>
    <row r="377" spans="1:12" x14ac:dyDescent="0.25">
      <c r="A377" s="2" t="s">
        <v>878</v>
      </c>
      <c r="B377" s="3" t="s">
        <v>879</v>
      </c>
      <c r="C377" s="3" t="s">
        <v>880</v>
      </c>
      <c r="D377" s="3">
        <f t="shared" si="15"/>
        <v>0</v>
      </c>
      <c r="E377" s="3" t="str">
        <f t="shared" si="17"/>
        <v>s</v>
      </c>
      <c r="F377" s="3">
        <f t="shared" si="16"/>
        <v>0</v>
      </c>
      <c r="G377" s="8" t="str">
        <f>MID(Tabela1[[#This Row],[PESEL]],7,3)</f>
        <v>576</v>
      </c>
      <c r="H377" s="3">
        <f>IF(OR(MID(Tabela1[[#This Row],[PESEL]],3,1)="0",MID(Tabela1[[#This Row],[PESEL]],3,1)="1"),19,20)</f>
        <v>19</v>
      </c>
      <c r="I377" s="3" t="str">
        <f>MID(Tabela1[[#This Row],[PESEL]],1,2)</f>
        <v>61</v>
      </c>
      <c r="J377" s="3" t="str">
        <f>IF(Tabela1[[#This Row],[1i2 rok]]=20,MID(Tabela1[[#This Row],[PESEL]],3,2)-20,MID(Tabela1[[#This Row],[PESEL]],3,2))</f>
        <v>10</v>
      </c>
      <c r="K377" s="3" t="str">
        <f>CONCATENATE(Tabela1[[#This Row],[miesiąc 1]]," ",Tabela1[[#This Row],[1i2 rok]],Tabela1[[#This Row],[3 i 4 rok]])</f>
        <v>10 1961</v>
      </c>
      <c r="L377" s="12" t="str">
        <f>CONCATENATE(MID(Tabela1[[#This Row],[Imie]],1,1),MID(Tabela1[[#This Row],[Nazwisko]],1,3),MID(Tabela1[[#This Row],[PESEL]],11,1))</f>
        <v>AWoj2</v>
      </c>
    </row>
    <row r="378" spans="1:12" x14ac:dyDescent="0.25">
      <c r="A378" s="2" t="s">
        <v>881</v>
      </c>
      <c r="B378" s="3" t="s">
        <v>882</v>
      </c>
      <c r="C378" s="3" t="s">
        <v>309</v>
      </c>
      <c r="D378" s="3">
        <f t="shared" si="15"/>
        <v>1</v>
      </c>
      <c r="E378" s="3" t="str">
        <f t="shared" si="17"/>
        <v>a</v>
      </c>
      <c r="F378" s="3">
        <f t="shared" si="16"/>
        <v>0</v>
      </c>
      <c r="G378" s="8" t="str">
        <f>MID(Tabela1[[#This Row],[PESEL]],7,3)</f>
        <v>204</v>
      </c>
      <c r="H378" s="3">
        <f>IF(OR(MID(Tabela1[[#This Row],[PESEL]],3,1)="0",MID(Tabela1[[#This Row],[PESEL]],3,1)="1"),19,20)</f>
        <v>19</v>
      </c>
      <c r="I378" s="3" t="str">
        <f>MID(Tabela1[[#This Row],[PESEL]],1,2)</f>
        <v>61</v>
      </c>
      <c r="J378" s="3" t="str">
        <f>IF(Tabela1[[#This Row],[1i2 rok]]=20,MID(Tabela1[[#This Row],[PESEL]],3,2)-20,MID(Tabela1[[#This Row],[PESEL]],3,2))</f>
        <v>12</v>
      </c>
      <c r="K378" s="3" t="str">
        <f>CONCATENATE(Tabela1[[#This Row],[miesiąc 1]]," ",Tabela1[[#This Row],[1i2 rok]],Tabela1[[#This Row],[3 i 4 rok]])</f>
        <v>12 1961</v>
      </c>
      <c r="L378" s="12" t="str">
        <f>CONCATENATE(MID(Tabela1[[#This Row],[Imie]],1,1),MID(Tabela1[[#This Row],[Nazwisko]],1,3),MID(Tabela1[[#This Row],[PESEL]],11,1))</f>
        <v>JSal9</v>
      </c>
    </row>
    <row r="379" spans="1:12" x14ac:dyDescent="0.25">
      <c r="A379" s="2" t="s">
        <v>883</v>
      </c>
      <c r="B379" s="3" t="s">
        <v>884</v>
      </c>
      <c r="C379" s="3" t="s">
        <v>885</v>
      </c>
      <c r="D379" s="3">
        <f t="shared" si="15"/>
        <v>1</v>
      </c>
      <c r="E379" s="3" t="str">
        <f t="shared" si="17"/>
        <v>a</v>
      </c>
      <c r="F379" s="3">
        <f t="shared" si="16"/>
        <v>0</v>
      </c>
      <c r="G379" s="8" t="str">
        <f>MID(Tabela1[[#This Row],[PESEL]],7,3)</f>
        <v>898</v>
      </c>
      <c r="H379" s="3">
        <f>IF(OR(MID(Tabela1[[#This Row],[PESEL]],3,1)="0",MID(Tabela1[[#This Row],[PESEL]],3,1)="1"),19,20)</f>
        <v>19</v>
      </c>
      <c r="I379" s="3" t="str">
        <f>MID(Tabela1[[#This Row],[PESEL]],1,2)</f>
        <v>62</v>
      </c>
      <c r="J379" s="3" t="str">
        <f>IF(Tabela1[[#This Row],[1i2 rok]]=20,MID(Tabela1[[#This Row],[PESEL]],3,2)-20,MID(Tabela1[[#This Row],[PESEL]],3,2))</f>
        <v>03</v>
      </c>
      <c r="K379" s="3" t="str">
        <f>CONCATENATE(Tabela1[[#This Row],[miesiąc 1]]," ",Tabela1[[#This Row],[1i2 rok]],Tabela1[[#This Row],[3 i 4 rok]])</f>
        <v>03 1962</v>
      </c>
      <c r="L379" s="12" t="str">
        <f>CONCATENATE(MID(Tabela1[[#This Row],[Imie]],1,1),MID(Tabela1[[#This Row],[Nazwisko]],1,3),MID(Tabela1[[#This Row],[PESEL]],11,1))</f>
        <v>ISkr3</v>
      </c>
    </row>
    <row r="380" spans="1:12" x14ac:dyDescent="0.25">
      <c r="A380" s="2" t="s">
        <v>886</v>
      </c>
      <c r="B380" s="3" t="s">
        <v>887</v>
      </c>
      <c r="C380" s="3" t="s">
        <v>17</v>
      </c>
      <c r="D380" s="3">
        <f t="shared" si="15"/>
        <v>0</v>
      </c>
      <c r="E380" s="3" t="str">
        <f t="shared" si="17"/>
        <v>z</v>
      </c>
      <c r="F380" s="3">
        <f t="shared" si="16"/>
        <v>0</v>
      </c>
      <c r="G380" s="8" t="str">
        <f>MID(Tabela1[[#This Row],[PESEL]],7,3)</f>
        <v>690</v>
      </c>
      <c r="H380" s="3">
        <f>IF(OR(MID(Tabela1[[#This Row],[PESEL]],3,1)="0",MID(Tabela1[[#This Row],[PESEL]],3,1)="1"),19,20)</f>
        <v>19</v>
      </c>
      <c r="I380" s="3" t="str">
        <f>MID(Tabela1[[#This Row],[PESEL]],1,2)</f>
        <v>62</v>
      </c>
      <c r="J380" s="3" t="str">
        <f>IF(Tabela1[[#This Row],[1i2 rok]]=20,MID(Tabela1[[#This Row],[PESEL]],3,2)-20,MID(Tabela1[[#This Row],[PESEL]],3,2))</f>
        <v>09</v>
      </c>
      <c r="K380" s="3" t="str">
        <f>CONCATENATE(Tabela1[[#This Row],[miesiąc 1]]," ",Tabela1[[#This Row],[1i2 rok]],Tabela1[[#This Row],[3 i 4 rok]])</f>
        <v>09 1962</v>
      </c>
      <c r="L380" s="12" t="str">
        <f>CONCATENATE(MID(Tabela1[[#This Row],[Imie]],1,1),MID(Tabela1[[#This Row],[Nazwisko]],1,3),MID(Tabela1[[#This Row],[PESEL]],11,1))</f>
        <v>MKos0</v>
      </c>
    </row>
    <row r="381" spans="1:12" x14ac:dyDescent="0.25">
      <c r="A381" s="2" t="s">
        <v>888</v>
      </c>
      <c r="B381" s="3" t="s">
        <v>889</v>
      </c>
      <c r="C381" s="3" t="s">
        <v>359</v>
      </c>
      <c r="D381" s="3">
        <f t="shared" si="15"/>
        <v>1</v>
      </c>
      <c r="E381" s="3" t="str">
        <f t="shared" si="17"/>
        <v>a</v>
      </c>
      <c r="F381" s="3">
        <f t="shared" si="16"/>
        <v>0</v>
      </c>
      <c r="G381" s="8" t="str">
        <f>MID(Tabela1[[#This Row],[PESEL]],7,3)</f>
        <v>086</v>
      </c>
      <c r="H381" s="3">
        <f>IF(OR(MID(Tabela1[[#This Row],[PESEL]],3,1)="0",MID(Tabela1[[#This Row],[PESEL]],3,1)="1"),19,20)</f>
        <v>19</v>
      </c>
      <c r="I381" s="3" t="str">
        <f>MID(Tabela1[[#This Row],[PESEL]],1,2)</f>
        <v>63</v>
      </c>
      <c r="J381" s="3" t="str">
        <f>IF(Tabela1[[#This Row],[1i2 rok]]=20,MID(Tabela1[[#This Row],[PESEL]],3,2)-20,MID(Tabela1[[#This Row],[PESEL]],3,2))</f>
        <v>09</v>
      </c>
      <c r="K381" s="3" t="str">
        <f>CONCATENATE(Tabela1[[#This Row],[miesiąc 1]]," ",Tabela1[[#This Row],[1i2 rok]],Tabela1[[#This Row],[3 i 4 rok]])</f>
        <v>09 1963</v>
      </c>
      <c r="L381" s="12" t="str">
        <f>CONCATENATE(MID(Tabela1[[#This Row],[Imie]],1,1),MID(Tabela1[[#This Row],[Nazwisko]],1,3),MID(Tabela1[[#This Row],[PESEL]],11,1))</f>
        <v>MKow4</v>
      </c>
    </row>
    <row r="382" spans="1:12" x14ac:dyDescent="0.25">
      <c r="A382" s="2" t="s">
        <v>890</v>
      </c>
      <c r="B382" s="3" t="s">
        <v>891</v>
      </c>
      <c r="C382" s="3" t="s">
        <v>892</v>
      </c>
      <c r="D382" s="3">
        <f t="shared" si="15"/>
        <v>1</v>
      </c>
      <c r="E382" s="3" t="str">
        <f t="shared" si="17"/>
        <v>a</v>
      </c>
      <c r="F382" s="3">
        <f t="shared" si="16"/>
        <v>0</v>
      </c>
      <c r="G382" s="8" t="str">
        <f>MID(Tabela1[[#This Row],[PESEL]],7,3)</f>
        <v>929</v>
      </c>
      <c r="H382" s="3">
        <f>IF(OR(MID(Tabela1[[#This Row],[PESEL]],3,1)="0",MID(Tabela1[[#This Row],[PESEL]],3,1)="1"),19,20)</f>
        <v>19</v>
      </c>
      <c r="I382" s="3" t="str">
        <f>MID(Tabela1[[#This Row],[PESEL]],1,2)</f>
        <v>63</v>
      </c>
      <c r="J382" s="3" t="str">
        <f>IF(Tabela1[[#This Row],[1i2 rok]]=20,MID(Tabela1[[#This Row],[PESEL]],3,2)-20,MID(Tabela1[[#This Row],[PESEL]],3,2))</f>
        <v>10</v>
      </c>
      <c r="K382" s="3" t="str">
        <f>CONCATENATE(Tabela1[[#This Row],[miesiąc 1]]," ",Tabela1[[#This Row],[1i2 rok]],Tabela1[[#This Row],[3 i 4 rok]])</f>
        <v>10 1963</v>
      </c>
      <c r="L382" s="12" t="str">
        <f>CONCATENATE(MID(Tabela1[[#This Row],[Imie]],1,1),MID(Tabela1[[#This Row],[Nazwisko]],1,3),MID(Tabela1[[#This Row],[PESEL]],11,1))</f>
        <v>PGlo4</v>
      </c>
    </row>
    <row r="383" spans="1:12" x14ac:dyDescent="0.25">
      <c r="A383" s="2" t="s">
        <v>893</v>
      </c>
      <c r="B383" s="3" t="s">
        <v>894</v>
      </c>
      <c r="C383" s="3" t="s">
        <v>309</v>
      </c>
      <c r="D383" s="3">
        <f t="shared" si="15"/>
        <v>1</v>
      </c>
      <c r="E383" s="3" t="str">
        <f t="shared" si="17"/>
        <v>a</v>
      </c>
      <c r="F383" s="3">
        <f t="shared" si="16"/>
        <v>0</v>
      </c>
      <c r="G383" s="8" t="str">
        <f>MID(Tabela1[[#This Row],[PESEL]],7,3)</f>
        <v>551</v>
      </c>
      <c r="H383" s="3">
        <f>IF(OR(MID(Tabela1[[#This Row],[PESEL]],3,1)="0",MID(Tabela1[[#This Row],[PESEL]],3,1)="1"),19,20)</f>
        <v>19</v>
      </c>
      <c r="I383" s="3" t="str">
        <f>MID(Tabela1[[#This Row],[PESEL]],1,2)</f>
        <v>63</v>
      </c>
      <c r="J383" s="3" t="str">
        <f>IF(Tabela1[[#This Row],[1i2 rok]]=20,MID(Tabela1[[#This Row],[PESEL]],3,2)-20,MID(Tabela1[[#This Row],[PESEL]],3,2))</f>
        <v>12</v>
      </c>
      <c r="K383" s="3" t="str">
        <f>CONCATENATE(Tabela1[[#This Row],[miesiąc 1]]," ",Tabela1[[#This Row],[1i2 rok]],Tabela1[[#This Row],[3 i 4 rok]])</f>
        <v>12 1963</v>
      </c>
      <c r="L383" s="12" t="str">
        <f>CONCATENATE(MID(Tabela1[[#This Row],[Imie]],1,1),MID(Tabela1[[#This Row],[Nazwisko]],1,3),MID(Tabela1[[#This Row],[PESEL]],11,1))</f>
        <v>JSau2</v>
      </c>
    </row>
    <row r="384" spans="1:12" x14ac:dyDescent="0.25">
      <c r="A384" s="2" t="s">
        <v>895</v>
      </c>
      <c r="B384" s="3" t="s">
        <v>896</v>
      </c>
      <c r="C384" s="3" t="s">
        <v>8</v>
      </c>
      <c r="D384" s="3">
        <f t="shared" si="15"/>
        <v>0</v>
      </c>
      <c r="E384" s="3" t="str">
        <f t="shared" si="17"/>
        <v>m</v>
      </c>
      <c r="F384" s="3">
        <f t="shared" si="16"/>
        <v>0</v>
      </c>
      <c r="G384" s="8" t="str">
        <f>MID(Tabela1[[#This Row],[PESEL]],7,3)</f>
        <v>014</v>
      </c>
      <c r="H384" s="3">
        <f>IF(OR(MID(Tabela1[[#This Row],[PESEL]],3,1)="0",MID(Tabela1[[#This Row],[PESEL]],3,1)="1"),19,20)</f>
        <v>19</v>
      </c>
      <c r="I384" s="3" t="str">
        <f>MID(Tabela1[[#This Row],[PESEL]],1,2)</f>
        <v>64</v>
      </c>
      <c r="J384" s="3" t="str">
        <f>IF(Tabela1[[#This Row],[1i2 rok]]=20,MID(Tabela1[[#This Row],[PESEL]],3,2)-20,MID(Tabela1[[#This Row],[PESEL]],3,2))</f>
        <v>02</v>
      </c>
      <c r="K384" s="3" t="str">
        <f>CONCATENATE(Tabela1[[#This Row],[miesiąc 1]]," ",Tabela1[[#This Row],[1i2 rok]],Tabela1[[#This Row],[3 i 4 rok]])</f>
        <v>02 1964</v>
      </c>
      <c r="L384" s="12" t="str">
        <f>CONCATENATE(MID(Tabela1[[#This Row],[Imie]],1,1),MID(Tabela1[[#This Row],[Nazwisko]],1,3),MID(Tabela1[[#This Row],[PESEL]],11,1))</f>
        <v>NJak5</v>
      </c>
    </row>
    <row r="385" spans="1:12" x14ac:dyDescent="0.25">
      <c r="A385" s="2" t="s">
        <v>897</v>
      </c>
      <c r="B385" s="3" t="s">
        <v>898</v>
      </c>
      <c r="C385" s="3" t="s">
        <v>11</v>
      </c>
      <c r="D385" s="3">
        <f t="shared" si="15"/>
        <v>0</v>
      </c>
      <c r="E385" s="3" t="str">
        <f t="shared" si="17"/>
        <v>l</v>
      </c>
      <c r="F385" s="3">
        <f t="shared" si="16"/>
        <v>0</v>
      </c>
      <c r="G385" s="8" t="str">
        <f>MID(Tabela1[[#This Row],[PESEL]],7,3)</f>
        <v>195</v>
      </c>
      <c r="H385" s="3">
        <f>IF(OR(MID(Tabela1[[#This Row],[PESEL]],3,1)="0",MID(Tabela1[[#This Row],[PESEL]],3,1)="1"),19,20)</f>
        <v>19</v>
      </c>
      <c r="I385" s="3" t="str">
        <f>MID(Tabela1[[#This Row],[PESEL]],1,2)</f>
        <v>64</v>
      </c>
      <c r="J385" s="3" t="str">
        <f>IF(Tabela1[[#This Row],[1i2 rok]]=20,MID(Tabela1[[#This Row],[PESEL]],3,2)-20,MID(Tabela1[[#This Row],[PESEL]],3,2))</f>
        <v>04</v>
      </c>
      <c r="K385" s="3" t="str">
        <f>CONCATENATE(Tabela1[[#This Row],[miesiąc 1]]," ",Tabela1[[#This Row],[1i2 rok]],Tabela1[[#This Row],[3 i 4 rok]])</f>
        <v>04 1964</v>
      </c>
      <c r="L385" s="12" t="str">
        <f>CONCATENATE(MID(Tabela1[[#This Row],[Imie]],1,1),MID(Tabela1[[#This Row],[Nazwisko]],1,3),MID(Tabela1[[#This Row],[PESEL]],11,1))</f>
        <v>MLab5</v>
      </c>
    </row>
    <row r="386" spans="1:12" x14ac:dyDescent="0.25">
      <c r="A386" s="2" t="s">
        <v>899</v>
      </c>
      <c r="B386" s="3" t="s">
        <v>900</v>
      </c>
      <c r="C386" s="3" t="s">
        <v>166</v>
      </c>
      <c r="D386" s="3">
        <f t="shared" si="15"/>
        <v>0</v>
      </c>
      <c r="E386" s="3" t="str">
        <f t="shared" si="17"/>
        <v>b</v>
      </c>
      <c r="F386" s="3">
        <f t="shared" si="16"/>
        <v>0</v>
      </c>
      <c r="G386" s="8" t="str">
        <f>MID(Tabela1[[#This Row],[PESEL]],7,3)</f>
        <v>592</v>
      </c>
      <c r="H386" s="3">
        <f>IF(OR(MID(Tabela1[[#This Row],[PESEL]],3,1)="0",MID(Tabela1[[#This Row],[PESEL]],3,1)="1"),19,20)</f>
        <v>19</v>
      </c>
      <c r="I386" s="3" t="str">
        <f>MID(Tabela1[[#This Row],[PESEL]],1,2)</f>
        <v>64</v>
      </c>
      <c r="J386" s="3" t="str">
        <f>IF(Tabela1[[#This Row],[1i2 rok]]=20,MID(Tabela1[[#This Row],[PESEL]],3,2)-20,MID(Tabela1[[#This Row],[PESEL]],3,2))</f>
        <v>06</v>
      </c>
      <c r="K386" s="3" t="str">
        <f>CONCATENATE(Tabela1[[#This Row],[miesiąc 1]]," ",Tabela1[[#This Row],[1i2 rok]],Tabela1[[#This Row],[3 i 4 rok]])</f>
        <v>06 1964</v>
      </c>
      <c r="L386" s="12" t="str">
        <f>CONCATENATE(MID(Tabela1[[#This Row],[Imie]],1,1),MID(Tabela1[[#This Row],[Nazwisko]],1,3),MID(Tabela1[[#This Row],[PESEL]],11,1))</f>
        <v>JPrz1</v>
      </c>
    </row>
    <row r="387" spans="1:12" x14ac:dyDescent="0.25">
      <c r="A387" s="2" t="s">
        <v>901</v>
      </c>
      <c r="B387" s="3" t="s">
        <v>902</v>
      </c>
      <c r="C387" s="3" t="s">
        <v>903</v>
      </c>
      <c r="D387" s="3">
        <f t="shared" ref="D387:D450" si="18">IF(MOD(MID(A387,10,1),2)=0,1,0)</f>
        <v>1</v>
      </c>
      <c r="E387" s="3" t="str">
        <f t="shared" si="17"/>
        <v>a</v>
      </c>
      <c r="F387" s="3">
        <f t="shared" ref="F387:F450" si="19">IF(AND(D387=1,E387&lt;&gt;"a"),1,0)</f>
        <v>0</v>
      </c>
      <c r="G387" s="8" t="str">
        <f>MID(Tabela1[[#This Row],[PESEL]],7,3)</f>
        <v>923</v>
      </c>
      <c r="H387" s="3">
        <f>IF(OR(MID(Tabela1[[#This Row],[PESEL]],3,1)="0",MID(Tabela1[[#This Row],[PESEL]],3,1)="1"),19,20)</f>
        <v>19</v>
      </c>
      <c r="I387" s="3" t="str">
        <f>MID(Tabela1[[#This Row],[PESEL]],1,2)</f>
        <v>65</v>
      </c>
      <c r="J387" s="3" t="str">
        <f>IF(Tabela1[[#This Row],[1i2 rok]]=20,MID(Tabela1[[#This Row],[PESEL]],3,2)-20,MID(Tabela1[[#This Row],[PESEL]],3,2))</f>
        <v>06</v>
      </c>
      <c r="K387" s="3" t="str">
        <f>CONCATENATE(Tabela1[[#This Row],[miesiąc 1]]," ",Tabela1[[#This Row],[1i2 rok]],Tabela1[[#This Row],[3 i 4 rok]])</f>
        <v>06 1965</v>
      </c>
      <c r="L387" s="12" t="str">
        <f>CONCATENATE(MID(Tabela1[[#This Row],[Imie]],1,1),MID(Tabela1[[#This Row],[Nazwisko]],1,3),MID(Tabela1[[#This Row],[PESEL]],11,1))</f>
        <v>ISoc1</v>
      </c>
    </row>
    <row r="388" spans="1:12" x14ac:dyDescent="0.25">
      <c r="A388" s="2" t="s">
        <v>904</v>
      </c>
      <c r="B388" s="3" t="s">
        <v>905</v>
      </c>
      <c r="C388" s="3" t="s">
        <v>906</v>
      </c>
      <c r="D388" s="3">
        <f t="shared" si="18"/>
        <v>0</v>
      </c>
      <c r="E388" s="3" t="str">
        <f t="shared" ref="E388:E451" si="20">MID(C388,LEN(C388),1)</f>
        <v>i</v>
      </c>
      <c r="F388" s="3">
        <f t="shared" si="19"/>
        <v>0</v>
      </c>
      <c r="G388" s="8" t="str">
        <f>MID(Tabela1[[#This Row],[PESEL]],7,3)</f>
        <v>568</v>
      </c>
      <c r="H388" s="3">
        <f>IF(OR(MID(Tabela1[[#This Row],[PESEL]],3,1)="0",MID(Tabela1[[#This Row],[PESEL]],3,1)="1"),19,20)</f>
        <v>19</v>
      </c>
      <c r="I388" s="3" t="str">
        <f>MID(Tabela1[[#This Row],[PESEL]],1,2)</f>
        <v>65</v>
      </c>
      <c r="J388" s="3" t="str">
        <f>IF(Tabela1[[#This Row],[1i2 rok]]=20,MID(Tabela1[[#This Row],[PESEL]],3,2)-20,MID(Tabela1[[#This Row],[PESEL]],3,2))</f>
        <v>09</v>
      </c>
      <c r="K388" s="3" t="str">
        <f>CONCATENATE(Tabela1[[#This Row],[miesiąc 1]]," ",Tabela1[[#This Row],[1i2 rok]],Tabela1[[#This Row],[3 i 4 rok]])</f>
        <v>09 1965</v>
      </c>
      <c r="L388" s="12" t="str">
        <f>CONCATENATE(MID(Tabela1[[#This Row],[Imie]],1,1),MID(Tabela1[[#This Row],[Nazwisko]],1,3),MID(Tabela1[[#This Row],[PESEL]],11,1))</f>
        <v>AWie2</v>
      </c>
    </row>
    <row r="389" spans="1:12" x14ac:dyDescent="0.25">
      <c r="A389" s="2" t="s">
        <v>907</v>
      </c>
      <c r="B389" s="3" t="s">
        <v>908</v>
      </c>
      <c r="C389" s="3" t="s">
        <v>909</v>
      </c>
      <c r="D389" s="3">
        <f t="shared" si="18"/>
        <v>0</v>
      </c>
      <c r="E389" s="3" t="str">
        <f t="shared" si="20"/>
        <v>y</v>
      </c>
      <c r="F389" s="3">
        <f t="shared" si="19"/>
        <v>0</v>
      </c>
      <c r="G389" s="8" t="str">
        <f>MID(Tabela1[[#This Row],[PESEL]],7,3)</f>
        <v>861</v>
      </c>
      <c r="H389" s="3">
        <f>IF(OR(MID(Tabela1[[#This Row],[PESEL]],3,1)="0",MID(Tabela1[[#This Row],[PESEL]],3,1)="1"),19,20)</f>
        <v>19</v>
      </c>
      <c r="I389" s="3" t="str">
        <f>MID(Tabela1[[#This Row],[PESEL]],1,2)</f>
        <v>65</v>
      </c>
      <c r="J389" s="3" t="str">
        <f>IF(Tabela1[[#This Row],[1i2 rok]]=20,MID(Tabela1[[#This Row],[PESEL]],3,2)-20,MID(Tabela1[[#This Row],[PESEL]],3,2))</f>
        <v>10</v>
      </c>
      <c r="K389" s="3" t="str">
        <f>CONCATENATE(Tabela1[[#This Row],[miesiąc 1]]," ",Tabela1[[#This Row],[1i2 rok]],Tabela1[[#This Row],[3 i 4 rok]])</f>
        <v>10 1965</v>
      </c>
      <c r="L389" s="12" t="str">
        <f>CONCATENATE(MID(Tabela1[[#This Row],[Imie]],1,1),MID(Tabela1[[#This Row],[Nazwisko]],1,3),MID(Tabela1[[#This Row],[PESEL]],11,1))</f>
        <v>ISar6</v>
      </c>
    </row>
    <row r="390" spans="1:12" x14ac:dyDescent="0.25">
      <c r="A390" s="2" t="s">
        <v>910</v>
      </c>
      <c r="B390" s="3" t="s">
        <v>911</v>
      </c>
      <c r="C390" s="3" t="s">
        <v>39</v>
      </c>
      <c r="D390" s="3">
        <f t="shared" si="18"/>
        <v>0</v>
      </c>
      <c r="E390" s="3" t="str">
        <f t="shared" si="20"/>
        <v>j</v>
      </c>
      <c r="F390" s="3">
        <f t="shared" si="19"/>
        <v>0</v>
      </c>
      <c r="G390" s="8" t="str">
        <f>MID(Tabela1[[#This Row],[PESEL]],7,3)</f>
        <v>146</v>
      </c>
      <c r="H390" s="3">
        <f>IF(OR(MID(Tabela1[[#This Row],[PESEL]],3,1)="0",MID(Tabela1[[#This Row],[PESEL]],3,1)="1"),19,20)</f>
        <v>19</v>
      </c>
      <c r="I390" s="3" t="str">
        <f>MID(Tabela1[[#This Row],[PESEL]],1,2)</f>
        <v>66</v>
      </c>
      <c r="J390" s="3" t="str">
        <f>IF(Tabela1[[#This Row],[1i2 rok]]=20,MID(Tabela1[[#This Row],[PESEL]],3,2)-20,MID(Tabela1[[#This Row],[PESEL]],3,2))</f>
        <v>06</v>
      </c>
      <c r="K390" s="3" t="str">
        <f>CONCATENATE(Tabela1[[#This Row],[miesiąc 1]]," ",Tabela1[[#This Row],[1i2 rok]],Tabela1[[#This Row],[3 i 4 rok]])</f>
        <v>06 1966</v>
      </c>
      <c r="L390" s="12" t="str">
        <f>CONCATENATE(MID(Tabela1[[#This Row],[Imie]],1,1),MID(Tabela1[[#This Row],[Nazwisko]],1,3),MID(Tabela1[[#This Row],[PESEL]],11,1))</f>
        <v>MMac1</v>
      </c>
    </row>
    <row r="391" spans="1:12" x14ac:dyDescent="0.25">
      <c r="A391" s="2" t="s">
        <v>912</v>
      </c>
      <c r="B391" s="3" t="s">
        <v>866</v>
      </c>
      <c r="C391" s="3" t="s">
        <v>17</v>
      </c>
      <c r="D391" s="3">
        <f t="shared" si="18"/>
        <v>0</v>
      </c>
      <c r="E391" s="3" t="str">
        <f t="shared" si="20"/>
        <v>z</v>
      </c>
      <c r="F391" s="3">
        <f t="shared" si="19"/>
        <v>0</v>
      </c>
      <c r="G391" s="8" t="str">
        <f>MID(Tabela1[[#This Row],[PESEL]],7,3)</f>
        <v>941</v>
      </c>
      <c r="H391" s="3">
        <f>IF(OR(MID(Tabela1[[#This Row],[PESEL]],3,1)="0",MID(Tabela1[[#This Row],[PESEL]],3,1)="1"),19,20)</f>
        <v>19</v>
      </c>
      <c r="I391" s="3" t="str">
        <f>MID(Tabela1[[#This Row],[PESEL]],1,2)</f>
        <v>66</v>
      </c>
      <c r="J391" s="3" t="str">
        <f>IF(Tabela1[[#This Row],[1i2 rok]]=20,MID(Tabela1[[#This Row],[PESEL]],3,2)-20,MID(Tabela1[[#This Row],[PESEL]],3,2))</f>
        <v>10</v>
      </c>
      <c r="K391" s="3" t="str">
        <f>CONCATENATE(Tabela1[[#This Row],[miesiąc 1]]," ",Tabela1[[#This Row],[1i2 rok]],Tabela1[[#This Row],[3 i 4 rok]])</f>
        <v>10 1966</v>
      </c>
      <c r="L391" s="12" t="str">
        <f>CONCATENATE(MID(Tabela1[[#This Row],[Imie]],1,1),MID(Tabela1[[#This Row],[Nazwisko]],1,3),MID(Tabela1[[#This Row],[PESEL]],11,1))</f>
        <v>MKow4</v>
      </c>
    </row>
    <row r="392" spans="1:12" x14ac:dyDescent="0.25">
      <c r="A392" s="2" t="s">
        <v>913</v>
      </c>
      <c r="B392" s="3" t="s">
        <v>914</v>
      </c>
      <c r="C392" s="3" t="s">
        <v>428</v>
      </c>
      <c r="D392" s="3">
        <f t="shared" si="18"/>
        <v>1</v>
      </c>
      <c r="E392" s="3" t="str">
        <f t="shared" si="20"/>
        <v>a</v>
      </c>
      <c r="F392" s="3">
        <f t="shared" si="19"/>
        <v>0</v>
      </c>
      <c r="G392" s="8" t="str">
        <f>MID(Tabela1[[#This Row],[PESEL]],7,3)</f>
        <v>516</v>
      </c>
      <c r="H392" s="3">
        <f>IF(OR(MID(Tabela1[[#This Row],[PESEL]],3,1)="0",MID(Tabela1[[#This Row],[PESEL]],3,1)="1"),19,20)</f>
        <v>19</v>
      </c>
      <c r="I392" s="3" t="str">
        <f>MID(Tabela1[[#This Row],[PESEL]],1,2)</f>
        <v>66</v>
      </c>
      <c r="J392" s="3" t="str">
        <f>IF(Tabela1[[#This Row],[1i2 rok]]=20,MID(Tabela1[[#This Row],[PESEL]],3,2)-20,MID(Tabela1[[#This Row],[PESEL]],3,2))</f>
        <v>10</v>
      </c>
      <c r="K392" s="3" t="str">
        <f>CONCATENATE(Tabela1[[#This Row],[miesiąc 1]]," ",Tabela1[[#This Row],[1i2 rok]],Tabela1[[#This Row],[3 i 4 rok]])</f>
        <v>10 1966</v>
      </c>
      <c r="L392" s="12" t="str">
        <f>CONCATENATE(MID(Tabela1[[#This Row],[Imie]],1,1),MID(Tabela1[[#This Row],[Nazwisko]],1,3),MID(Tabela1[[#This Row],[PESEL]],11,1))</f>
        <v>ZBro3</v>
      </c>
    </row>
    <row r="393" spans="1:12" x14ac:dyDescent="0.25">
      <c r="A393" s="2" t="s">
        <v>915</v>
      </c>
      <c r="B393" s="3" t="s">
        <v>916</v>
      </c>
      <c r="C393" s="3" t="s">
        <v>211</v>
      </c>
      <c r="D393" s="3">
        <f t="shared" si="18"/>
        <v>1</v>
      </c>
      <c r="E393" s="3" t="str">
        <f t="shared" si="20"/>
        <v>a</v>
      </c>
      <c r="F393" s="3">
        <f t="shared" si="19"/>
        <v>0</v>
      </c>
      <c r="G393" s="8" t="str">
        <f>MID(Tabela1[[#This Row],[PESEL]],7,3)</f>
        <v>761</v>
      </c>
      <c r="H393" s="3">
        <f>IF(OR(MID(Tabela1[[#This Row],[PESEL]],3,1)="0",MID(Tabela1[[#This Row],[PESEL]],3,1)="1"),19,20)</f>
        <v>19</v>
      </c>
      <c r="I393" s="3" t="str">
        <f>MID(Tabela1[[#This Row],[PESEL]],1,2)</f>
        <v>66</v>
      </c>
      <c r="J393" s="3" t="str">
        <f>IF(Tabela1[[#This Row],[1i2 rok]]=20,MID(Tabela1[[#This Row],[PESEL]],3,2)-20,MID(Tabela1[[#This Row],[PESEL]],3,2))</f>
        <v>11</v>
      </c>
      <c r="K393" s="3" t="str">
        <f>CONCATENATE(Tabela1[[#This Row],[miesiąc 1]]," ",Tabela1[[#This Row],[1i2 rok]],Tabela1[[#This Row],[3 i 4 rok]])</f>
        <v>11 1966</v>
      </c>
      <c r="L393" s="12" t="str">
        <f>CONCATENATE(MID(Tabela1[[#This Row],[Imie]],1,1),MID(Tabela1[[#This Row],[Nazwisko]],1,3),MID(Tabela1[[#This Row],[PESEL]],11,1))</f>
        <v>SFil4</v>
      </c>
    </row>
    <row r="394" spans="1:12" x14ac:dyDescent="0.25">
      <c r="A394" s="2" t="s">
        <v>917</v>
      </c>
      <c r="B394" s="3" t="s">
        <v>918</v>
      </c>
      <c r="C394" s="3" t="s">
        <v>848</v>
      </c>
      <c r="D394" s="3">
        <f t="shared" si="18"/>
        <v>0</v>
      </c>
      <c r="E394" s="3" t="str">
        <f t="shared" si="20"/>
        <v>k</v>
      </c>
      <c r="F394" s="3">
        <f t="shared" si="19"/>
        <v>0</v>
      </c>
      <c r="G394" s="8" t="str">
        <f>MID(Tabela1[[#This Row],[PESEL]],7,3)</f>
        <v>839</v>
      </c>
      <c r="H394" s="3">
        <f>IF(OR(MID(Tabela1[[#This Row],[PESEL]],3,1)="0",MID(Tabela1[[#This Row],[PESEL]],3,1)="1"),19,20)</f>
        <v>19</v>
      </c>
      <c r="I394" s="3" t="str">
        <f>MID(Tabela1[[#This Row],[PESEL]],1,2)</f>
        <v>66</v>
      </c>
      <c r="J394" s="3" t="str">
        <f>IF(Tabela1[[#This Row],[1i2 rok]]=20,MID(Tabela1[[#This Row],[PESEL]],3,2)-20,MID(Tabela1[[#This Row],[PESEL]],3,2))</f>
        <v>11</v>
      </c>
      <c r="K394" s="3" t="str">
        <f>CONCATENATE(Tabela1[[#This Row],[miesiąc 1]]," ",Tabela1[[#This Row],[1i2 rok]],Tabela1[[#This Row],[3 i 4 rok]])</f>
        <v>11 1966</v>
      </c>
      <c r="L394" s="12" t="str">
        <f>CONCATENATE(MID(Tabela1[[#This Row],[Imie]],1,1),MID(Tabela1[[#This Row],[Nazwisko]],1,3),MID(Tabela1[[#This Row],[PESEL]],11,1))</f>
        <v>HSim5</v>
      </c>
    </row>
    <row r="395" spans="1:12" x14ac:dyDescent="0.25">
      <c r="A395" s="2" t="s">
        <v>919</v>
      </c>
      <c r="B395" s="3" t="s">
        <v>920</v>
      </c>
      <c r="C395" s="3" t="s">
        <v>309</v>
      </c>
      <c r="D395" s="3">
        <f t="shared" si="18"/>
        <v>1</v>
      </c>
      <c r="E395" s="3" t="str">
        <f t="shared" si="20"/>
        <v>a</v>
      </c>
      <c r="F395" s="3">
        <f t="shared" si="19"/>
        <v>0</v>
      </c>
      <c r="G395" s="8" t="str">
        <f>MID(Tabela1[[#This Row],[PESEL]],7,3)</f>
        <v>110</v>
      </c>
      <c r="H395" s="3">
        <f>IF(OR(MID(Tabela1[[#This Row],[PESEL]],3,1)="0",MID(Tabela1[[#This Row],[PESEL]],3,1)="1"),19,20)</f>
        <v>19</v>
      </c>
      <c r="I395" s="3" t="str">
        <f>MID(Tabela1[[#This Row],[PESEL]],1,2)</f>
        <v>67</v>
      </c>
      <c r="J395" s="3" t="str">
        <f>IF(Tabela1[[#This Row],[1i2 rok]]=20,MID(Tabela1[[#This Row],[PESEL]],3,2)-20,MID(Tabela1[[#This Row],[PESEL]],3,2))</f>
        <v>10</v>
      </c>
      <c r="K395" s="3" t="str">
        <f>CONCATENATE(Tabela1[[#This Row],[miesiąc 1]]," ",Tabela1[[#This Row],[1i2 rok]],Tabela1[[#This Row],[3 i 4 rok]])</f>
        <v>10 1967</v>
      </c>
      <c r="L395" s="12" t="str">
        <f>CONCATENATE(MID(Tabela1[[#This Row],[Imie]],1,1),MID(Tabela1[[#This Row],[Nazwisko]],1,3),MID(Tabela1[[#This Row],[PESEL]],11,1))</f>
        <v>JRie2</v>
      </c>
    </row>
    <row r="396" spans="1:12" x14ac:dyDescent="0.25">
      <c r="A396" s="2" t="s">
        <v>921</v>
      </c>
      <c r="B396" s="3" t="s">
        <v>350</v>
      </c>
      <c r="C396" s="3" t="s">
        <v>351</v>
      </c>
      <c r="D396" s="3">
        <f t="shared" si="18"/>
        <v>1</v>
      </c>
      <c r="E396" s="3" t="str">
        <f t="shared" si="20"/>
        <v>a</v>
      </c>
      <c r="F396" s="3">
        <f t="shared" si="19"/>
        <v>0</v>
      </c>
      <c r="G396" s="8" t="str">
        <f>MID(Tabela1[[#This Row],[PESEL]],7,3)</f>
        <v>666</v>
      </c>
      <c r="H396" s="3">
        <f>IF(OR(MID(Tabela1[[#This Row],[PESEL]],3,1)="0",MID(Tabela1[[#This Row],[PESEL]],3,1)="1"),19,20)</f>
        <v>19</v>
      </c>
      <c r="I396" s="3" t="str">
        <f>MID(Tabela1[[#This Row],[PESEL]],1,2)</f>
        <v>67</v>
      </c>
      <c r="J396" s="3" t="str">
        <f>IF(Tabela1[[#This Row],[1i2 rok]]=20,MID(Tabela1[[#This Row],[PESEL]],3,2)-20,MID(Tabela1[[#This Row],[PESEL]],3,2))</f>
        <v>11</v>
      </c>
      <c r="K396" s="3" t="str">
        <f>CONCATENATE(Tabela1[[#This Row],[miesiąc 1]]," ",Tabela1[[#This Row],[1i2 rok]],Tabela1[[#This Row],[3 i 4 rok]])</f>
        <v>11 1967</v>
      </c>
      <c r="L396" s="12" t="str">
        <f>CONCATENATE(MID(Tabela1[[#This Row],[Imie]],1,1),MID(Tabela1[[#This Row],[Nazwisko]],1,3),MID(Tabela1[[#This Row],[PESEL]],11,1))</f>
        <v>MKoz8</v>
      </c>
    </row>
    <row r="397" spans="1:12" x14ac:dyDescent="0.25">
      <c r="A397" s="2" t="s">
        <v>922</v>
      </c>
      <c r="B397" s="3" t="s">
        <v>923</v>
      </c>
      <c r="C397" s="3" t="s">
        <v>166</v>
      </c>
      <c r="D397" s="3">
        <f t="shared" si="18"/>
        <v>0</v>
      </c>
      <c r="E397" s="3" t="str">
        <f t="shared" si="20"/>
        <v>b</v>
      </c>
      <c r="F397" s="3">
        <f t="shared" si="19"/>
        <v>0</v>
      </c>
      <c r="G397" s="8" t="str">
        <f>MID(Tabela1[[#This Row],[PESEL]],7,3)</f>
        <v>487</v>
      </c>
      <c r="H397" s="3">
        <f>IF(OR(MID(Tabela1[[#This Row],[PESEL]],3,1)="0",MID(Tabela1[[#This Row],[PESEL]],3,1)="1"),19,20)</f>
        <v>19</v>
      </c>
      <c r="I397" s="3" t="str">
        <f>MID(Tabela1[[#This Row],[PESEL]],1,2)</f>
        <v>67</v>
      </c>
      <c r="J397" s="3" t="str">
        <f>IF(Tabela1[[#This Row],[1i2 rok]]=20,MID(Tabela1[[#This Row],[PESEL]],3,2)-20,MID(Tabela1[[#This Row],[PESEL]],3,2))</f>
        <v>11</v>
      </c>
      <c r="K397" s="3" t="str">
        <f>CONCATENATE(Tabela1[[#This Row],[miesiąc 1]]," ",Tabela1[[#This Row],[1i2 rok]],Tabela1[[#This Row],[3 i 4 rok]])</f>
        <v>11 1967</v>
      </c>
      <c r="L397" s="12" t="str">
        <f>CONCATENATE(MID(Tabela1[[#This Row],[Imie]],1,1),MID(Tabela1[[#This Row],[Nazwisko]],1,3),MID(Tabela1[[#This Row],[PESEL]],11,1))</f>
        <v>JPor0</v>
      </c>
    </row>
    <row r="398" spans="1:12" x14ac:dyDescent="0.25">
      <c r="A398" s="2" t="s">
        <v>924</v>
      </c>
      <c r="B398" s="3" t="s">
        <v>925</v>
      </c>
      <c r="C398" s="3" t="s">
        <v>309</v>
      </c>
      <c r="D398" s="3">
        <f t="shared" si="18"/>
        <v>1</v>
      </c>
      <c r="E398" s="3" t="str">
        <f t="shared" si="20"/>
        <v>a</v>
      </c>
      <c r="F398" s="3">
        <f t="shared" si="19"/>
        <v>0</v>
      </c>
      <c r="G398" s="8" t="str">
        <f>MID(Tabela1[[#This Row],[PESEL]],7,3)</f>
        <v>499</v>
      </c>
      <c r="H398" s="3">
        <f>IF(OR(MID(Tabela1[[#This Row],[PESEL]],3,1)="0",MID(Tabela1[[#This Row],[PESEL]],3,1)="1"),19,20)</f>
        <v>19</v>
      </c>
      <c r="I398" s="3" t="str">
        <f>MID(Tabela1[[#This Row],[PESEL]],1,2)</f>
        <v>67</v>
      </c>
      <c r="J398" s="3" t="str">
        <f>IF(Tabela1[[#This Row],[1i2 rok]]=20,MID(Tabela1[[#This Row],[PESEL]],3,2)-20,MID(Tabela1[[#This Row],[PESEL]],3,2))</f>
        <v>12</v>
      </c>
      <c r="K398" s="3" t="str">
        <f>CONCATENATE(Tabela1[[#This Row],[miesiąc 1]]," ",Tabela1[[#This Row],[1i2 rok]],Tabela1[[#This Row],[3 i 4 rok]])</f>
        <v>12 1967</v>
      </c>
      <c r="L398" s="12" t="str">
        <f>CONCATENATE(MID(Tabela1[[#This Row],[Imie]],1,1),MID(Tabela1[[#This Row],[Nazwisko]],1,3),MID(Tabela1[[#This Row],[PESEL]],11,1))</f>
        <v>JSac3</v>
      </c>
    </row>
    <row r="399" spans="1:12" x14ac:dyDescent="0.25">
      <c r="A399" s="2" t="s">
        <v>926</v>
      </c>
      <c r="B399" s="3" t="s">
        <v>927</v>
      </c>
      <c r="C399" s="3" t="s">
        <v>260</v>
      </c>
      <c r="D399" s="3">
        <f t="shared" si="18"/>
        <v>0</v>
      </c>
      <c r="E399" s="3" t="str">
        <f t="shared" si="20"/>
        <v>p</v>
      </c>
      <c r="F399" s="3">
        <f t="shared" si="19"/>
        <v>0</v>
      </c>
      <c r="G399" s="8" t="str">
        <f>MID(Tabela1[[#This Row],[PESEL]],7,3)</f>
        <v>175</v>
      </c>
      <c r="H399" s="3">
        <f>IF(OR(MID(Tabela1[[#This Row],[PESEL]],3,1)="0",MID(Tabela1[[#This Row],[PESEL]],3,1)="1"),19,20)</f>
        <v>19</v>
      </c>
      <c r="I399" s="3" t="str">
        <f>MID(Tabela1[[#This Row],[PESEL]],1,2)</f>
        <v>68</v>
      </c>
      <c r="J399" s="3" t="str">
        <f>IF(Tabela1[[#This Row],[1i2 rok]]=20,MID(Tabela1[[#This Row],[PESEL]],3,2)-20,MID(Tabela1[[#This Row],[PESEL]],3,2))</f>
        <v>11</v>
      </c>
      <c r="K399" s="3" t="str">
        <f>CONCATENATE(Tabela1[[#This Row],[miesiąc 1]]," ",Tabela1[[#This Row],[1i2 rok]],Tabela1[[#This Row],[3 i 4 rok]])</f>
        <v>11 1968</v>
      </c>
      <c r="L399" s="12" t="str">
        <f>CONCATENATE(MID(Tabela1[[#This Row],[Imie]],1,1),MID(Tabela1[[#This Row],[Nazwisko]],1,3),MID(Tabela1[[#This Row],[PESEL]],11,1))</f>
        <v>FSpa7</v>
      </c>
    </row>
    <row r="400" spans="1:12" x14ac:dyDescent="0.25">
      <c r="A400" s="2" t="s">
        <v>928</v>
      </c>
      <c r="B400" s="3" t="s">
        <v>929</v>
      </c>
      <c r="C400" s="3" t="s">
        <v>39</v>
      </c>
      <c r="D400" s="3">
        <f t="shared" si="18"/>
        <v>0</v>
      </c>
      <c r="E400" s="3" t="str">
        <f t="shared" si="20"/>
        <v>j</v>
      </c>
      <c r="F400" s="3">
        <f t="shared" si="19"/>
        <v>0</v>
      </c>
      <c r="G400" s="8" t="str">
        <f>MID(Tabela1[[#This Row],[PESEL]],7,3)</f>
        <v>261</v>
      </c>
      <c r="H400" s="3">
        <f>IF(OR(MID(Tabela1[[#This Row],[PESEL]],3,1)="0",MID(Tabela1[[#This Row],[PESEL]],3,1)="1"),19,20)</f>
        <v>19</v>
      </c>
      <c r="I400" s="3" t="str">
        <f>MID(Tabela1[[#This Row],[PESEL]],1,2)</f>
        <v>69</v>
      </c>
      <c r="J400" s="3" t="str">
        <f>IF(Tabela1[[#This Row],[1i2 rok]]=20,MID(Tabela1[[#This Row],[PESEL]],3,2)-20,MID(Tabela1[[#This Row],[PESEL]],3,2))</f>
        <v>03</v>
      </c>
      <c r="K400" s="3" t="str">
        <f>CONCATENATE(Tabela1[[#This Row],[miesiąc 1]]," ",Tabela1[[#This Row],[1i2 rok]],Tabela1[[#This Row],[3 i 4 rok]])</f>
        <v>03 1969</v>
      </c>
      <c r="L400" s="12" t="str">
        <f>CONCATENATE(MID(Tabela1[[#This Row],[Imie]],1,1),MID(Tabela1[[#This Row],[Nazwisko]],1,3),MID(Tabela1[[#This Row],[PESEL]],11,1))</f>
        <v>MMac4</v>
      </c>
    </row>
    <row r="401" spans="1:12" x14ac:dyDescent="0.25">
      <c r="A401" s="2" t="s">
        <v>930</v>
      </c>
      <c r="B401" s="3" t="s">
        <v>931</v>
      </c>
      <c r="C401" s="3" t="s">
        <v>485</v>
      </c>
      <c r="D401" s="3">
        <f t="shared" si="18"/>
        <v>0</v>
      </c>
      <c r="E401" s="3" t="str">
        <f t="shared" si="20"/>
        <v>m</v>
      </c>
      <c r="F401" s="3">
        <f t="shared" si="19"/>
        <v>0</v>
      </c>
      <c r="G401" s="8" t="str">
        <f>MID(Tabela1[[#This Row],[PESEL]],7,3)</f>
        <v>741</v>
      </c>
      <c r="H401" s="3">
        <f>IF(OR(MID(Tabela1[[#This Row],[PESEL]],3,1)="0",MID(Tabela1[[#This Row],[PESEL]],3,1)="1"),19,20)</f>
        <v>19</v>
      </c>
      <c r="I401" s="3" t="str">
        <f>MID(Tabela1[[#This Row],[PESEL]],1,2)</f>
        <v>69</v>
      </c>
      <c r="J401" s="3" t="str">
        <f>IF(Tabela1[[#This Row],[1i2 rok]]=20,MID(Tabela1[[#This Row],[PESEL]],3,2)-20,MID(Tabela1[[#This Row],[PESEL]],3,2))</f>
        <v>12</v>
      </c>
      <c r="K401" s="3" t="str">
        <f>CONCATENATE(Tabela1[[#This Row],[miesiąc 1]]," ",Tabela1[[#This Row],[1i2 rok]],Tabela1[[#This Row],[3 i 4 rok]])</f>
        <v>12 1969</v>
      </c>
      <c r="L401" s="12" t="str">
        <f>CONCATENATE(MID(Tabela1[[#This Row],[Imie]],1,1),MID(Tabela1[[#This Row],[Nazwisko]],1,3),MID(Tabela1[[#This Row],[PESEL]],11,1))</f>
        <v>AZmu8</v>
      </c>
    </row>
    <row r="402" spans="1:12" x14ac:dyDescent="0.25">
      <c r="A402" s="2" t="s">
        <v>932</v>
      </c>
      <c r="B402" s="3" t="s">
        <v>933</v>
      </c>
      <c r="C402" s="3" t="s">
        <v>166</v>
      </c>
      <c r="D402" s="3">
        <f t="shared" si="18"/>
        <v>0</v>
      </c>
      <c r="E402" s="3" t="str">
        <f t="shared" si="20"/>
        <v>b</v>
      </c>
      <c r="F402" s="3">
        <f t="shared" si="19"/>
        <v>0</v>
      </c>
      <c r="G402" s="8" t="str">
        <f>MID(Tabela1[[#This Row],[PESEL]],7,3)</f>
        <v>574</v>
      </c>
      <c r="H402" s="3">
        <f>IF(OR(MID(Tabela1[[#This Row],[PESEL]],3,1)="0",MID(Tabela1[[#This Row],[PESEL]],3,1)="1"),19,20)</f>
        <v>19</v>
      </c>
      <c r="I402" s="3" t="str">
        <f>MID(Tabela1[[#This Row],[PESEL]],1,2)</f>
        <v>70</v>
      </c>
      <c r="J402" s="3" t="str">
        <f>IF(Tabela1[[#This Row],[1i2 rok]]=20,MID(Tabela1[[#This Row],[PESEL]],3,2)-20,MID(Tabela1[[#This Row],[PESEL]],3,2))</f>
        <v>03</v>
      </c>
      <c r="K402" s="3" t="str">
        <f>CONCATENATE(Tabela1[[#This Row],[miesiąc 1]]," ",Tabela1[[#This Row],[1i2 rok]],Tabela1[[#This Row],[3 i 4 rok]])</f>
        <v>03 1970</v>
      </c>
      <c r="L402" s="12" t="str">
        <f>CONCATENATE(MID(Tabela1[[#This Row],[Imie]],1,1),MID(Tabela1[[#This Row],[Nazwisko]],1,3),MID(Tabela1[[#This Row],[PESEL]],11,1))</f>
        <v>JRem3</v>
      </c>
    </row>
    <row r="403" spans="1:12" x14ac:dyDescent="0.25">
      <c r="A403" s="2" t="s">
        <v>934</v>
      </c>
      <c r="B403" s="3" t="s">
        <v>935</v>
      </c>
      <c r="C403" s="3" t="s">
        <v>936</v>
      </c>
      <c r="D403" s="3">
        <f t="shared" si="18"/>
        <v>0</v>
      </c>
      <c r="E403" s="3" t="str">
        <f t="shared" si="20"/>
        <v>k</v>
      </c>
      <c r="F403" s="3">
        <f t="shared" si="19"/>
        <v>0</v>
      </c>
      <c r="G403" s="8" t="str">
        <f>MID(Tabela1[[#This Row],[PESEL]],7,3)</f>
        <v>791</v>
      </c>
      <c r="H403" s="3">
        <f>IF(OR(MID(Tabela1[[#This Row],[PESEL]],3,1)="0",MID(Tabela1[[#This Row],[PESEL]],3,1)="1"),19,20)</f>
        <v>19</v>
      </c>
      <c r="I403" s="3" t="str">
        <f>MID(Tabela1[[#This Row],[PESEL]],1,2)</f>
        <v>70</v>
      </c>
      <c r="J403" s="3" t="str">
        <f>IF(Tabela1[[#This Row],[1i2 rok]]=20,MID(Tabela1[[#This Row],[PESEL]],3,2)-20,MID(Tabela1[[#This Row],[PESEL]],3,2))</f>
        <v>05</v>
      </c>
      <c r="K403" s="3" t="str">
        <f>CONCATENATE(Tabela1[[#This Row],[miesiąc 1]]," ",Tabela1[[#This Row],[1i2 rok]],Tabela1[[#This Row],[3 i 4 rok]])</f>
        <v>05 1970</v>
      </c>
      <c r="L403" s="12" t="str">
        <f>CONCATENATE(MID(Tabela1[[#This Row],[Imie]],1,1),MID(Tabela1[[#This Row],[Nazwisko]],1,3),MID(Tabela1[[#This Row],[PESEL]],11,1))</f>
        <v>DSzm0</v>
      </c>
    </row>
    <row r="404" spans="1:12" x14ac:dyDescent="0.25">
      <c r="A404" s="2" t="s">
        <v>937</v>
      </c>
      <c r="B404" s="3" t="s">
        <v>938</v>
      </c>
      <c r="C404" s="3" t="s">
        <v>266</v>
      </c>
      <c r="D404" s="3">
        <f t="shared" si="18"/>
        <v>1</v>
      </c>
      <c r="E404" s="3" t="str">
        <f t="shared" si="20"/>
        <v>a</v>
      </c>
      <c r="F404" s="3">
        <f t="shared" si="19"/>
        <v>0</v>
      </c>
      <c r="G404" s="8" t="str">
        <f>MID(Tabela1[[#This Row],[PESEL]],7,3)</f>
        <v>954</v>
      </c>
      <c r="H404" s="3">
        <f>IF(OR(MID(Tabela1[[#This Row],[PESEL]],3,1)="0",MID(Tabela1[[#This Row],[PESEL]],3,1)="1"),19,20)</f>
        <v>19</v>
      </c>
      <c r="I404" s="3" t="str">
        <f>MID(Tabela1[[#This Row],[PESEL]],1,2)</f>
        <v>70</v>
      </c>
      <c r="J404" s="3" t="str">
        <f>IF(Tabela1[[#This Row],[1i2 rok]]=20,MID(Tabela1[[#This Row],[PESEL]],3,2)-20,MID(Tabela1[[#This Row],[PESEL]],3,2))</f>
        <v>10</v>
      </c>
      <c r="K404" s="3" t="str">
        <f>CONCATENATE(Tabela1[[#This Row],[miesiąc 1]]," ",Tabela1[[#This Row],[1i2 rok]],Tabela1[[#This Row],[3 i 4 rok]])</f>
        <v>10 1970</v>
      </c>
      <c r="L404" s="12" t="str">
        <f>CONCATENATE(MID(Tabela1[[#This Row],[Imie]],1,1),MID(Tabela1[[#This Row],[Nazwisko]],1,3),MID(Tabela1[[#This Row],[PESEL]],11,1))</f>
        <v>NJur6</v>
      </c>
    </row>
    <row r="405" spans="1:12" x14ac:dyDescent="0.25">
      <c r="A405" s="2" t="s">
        <v>939</v>
      </c>
      <c r="B405" s="3" t="s">
        <v>940</v>
      </c>
      <c r="C405" s="3" t="s">
        <v>485</v>
      </c>
      <c r="D405" s="3">
        <f t="shared" si="18"/>
        <v>0</v>
      </c>
      <c r="E405" s="3" t="str">
        <f t="shared" si="20"/>
        <v>m</v>
      </c>
      <c r="F405" s="3">
        <f t="shared" si="19"/>
        <v>0</v>
      </c>
      <c r="G405" s="8" t="str">
        <f>MID(Tabela1[[#This Row],[PESEL]],7,3)</f>
        <v>946</v>
      </c>
      <c r="H405" s="3">
        <f>IF(OR(MID(Tabela1[[#This Row],[PESEL]],3,1)="0",MID(Tabela1[[#This Row],[PESEL]],3,1)="1"),19,20)</f>
        <v>19</v>
      </c>
      <c r="I405" s="3" t="str">
        <f>MID(Tabela1[[#This Row],[PESEL]],1,2)</f>
        <v>70</v>
      </c>
      <c r="J405" s="3" t="str">
        <f>IF(Tabela1[[#This Row],[1i2 rok]]=20,MID(Tabela1[[#This Row],[PESEL]],3,2)-20,MID(Tabela1[[#This Row],[PESEL]],3,2))</f>
        <v>12</v>
      </c>
      <c r="K405" s="3" t="str">
        <f>CONCATENATE(Tabela1[[#This Row],[miesiąc 1]]," ",Tabela1[[#This Row],[1i2 rok]],Tabela1[[#This Row],[3 i 4 rok]])</f>
        <v>12 1970</v>
      </c>
      <c r="L405" s="12" t="str">
        <f>CONCATENATE(MID(Tabela1[[#This Row],[Imie]],1,1),MID(Tabela1[[#This Row],[Nazwisko]],1,3),MID(Tabela1[[#This Row],[PESEL]],11,1))</f>
        <v>AZur3</v>
      </c>
    </row>
    <row r="406" spans="1:12" x14ac:dyDescent="0.25">
      <c r="A406" s="2" t="s">
        <v>941</v>
      </c>
      <c r="B406" s="3" t="s">
        <v>942</v>
      </c>
      <c r="C406" s="3" t="s">
        <v>166</v>
      </c>
      <c r="D406" s="3">
        <f t="shared" si="18"/>
        <v>0</v>
      </c>
      <c r="E406" s="3" t="str">
        <f t="shared" si="20"/>
        <v>b</v>
      </c>
      <c r="F406" s="3">
        <f t="shared" si="19"/>
        <v>0</v>
      </c>
      <c r="G406" s="8" t="str">
        <f>MID(Tabela1[[#This Row],[PESEL]],7,3)</f>
        <v>588</v>
      </c>
      <c r="H406" s="3">
        <f>IF(OR(MID(Tabela1[[#This Row],[PESEL]],3,1)="0",MID(Tabela1[[#This Row],[PESEL]],3,1)="1"),19,20)</f>
        <v>19</v>
      </c>
      <c r="I406" s="3" t="str">
        <f>MID(Tabela1[[#This Row],[PESEL]],1,2)</f>
        <v>71</v>
      </c>
      <c r="J406" s="3" t="str">
        <f>IF(Tabela1[[#This Row],[1i2 rok]]=20,MID(Tabela1[[#This Row],[PESEL]],3,2)-20,MID(Tabela1[[#This Row],[PESEL]],3,2))</f>
        <v>09</v>
      </c>
      <c r="K406" s="3" t="str">
        <f>CONCATENATE(Tabela1[[#This Row],[miesiąc 1]]," ",Tabela1[[#This Row],[1i2 rok]],Tabela1[[#This Row],[3 i 4 rok]])</f>
        <v>09 1971</v>
      </c>
      <c r="L406" s="12" t="str">
        <f>CONCATENATE(MID(Tabela1[[#This Row],[Imie]],1,1),MID(Tabela1[[#This Row],[Nazwisko]],1,3),MID(Tabela1[[#This Row],[PESEL]],11,1))</f>
        <v>JRęc6</v>
      </c>
    </row>
    <row r="407" spans="1:12" x14ac:dyDescent="0.25">
      <c r="A407" s="2" t="s">
        <v>943</v>
      </c>
      <c r="B407" s="3" t="s">
        <v>944</v>
      </c>
      <c r="C407" s="3" t="s">
        <v>448</v>
      </c>
      <c r="D407" s="3">
        <f t="shared" si="18"/>
        <v>1</v>
      </c>
      <c r="E407" s="3" t="str">
        <f t="shared" si="20"/>
        <v>a</v>
      </c>
      <c r="F407" s="3">
        <f t="shared" si="19"/>
        <v>0</v>
      </c>
      <c r="G407" s="8" t="str">
        <f>MID(Tabela1[[#This Row],[PESEL]],7,3)</f>
        <v>108</v>
      </c>
      <c r="H407" s="3">
        <f>IF(OR(MID(Tabela1[[#This Row],[PESEL]],3,1)="0",MID(Tabela1[[#This Row],[PESEL]],3,1)="1"),19,20)</f>
        <v>19</v>
      </c>
      <c r="I407" s="3" t="str">
        <f>MID(Tabela1[[#This Row],[PESEL]],1,2)</f>
        <v>71</v>
      </c>
      <c r="J407" s="3" t="str">
        <f>IF(Tabela1[[#This Row],[1i2 rok]]=20,MID(Tabela1[[#This Row],[PESEL]],3,2)-20,MID(Tabela1[[#This Row],[PESEL]],3,2))</f>
        <v>11</v>
      </c>
      <c r="K407" s="3" t="str">
        <f>CONCATENATE(Tabela1[[#This Row],[miesiąc 1]]," ",Tabela1[[#This Row],[1i2 rok]],Tabela1[[#This Row],[3 i 4 rok]])</f>
        <v>11 1971</v>
      </c>
      <c r="L407" s="12" t="str">
        <f>CONCATENATE(MID(Tabela1[[#This Row],[Imie]],1,1),MID(Tabela1[[#This Row],[Nazwisko]],1,3),MID(Tabela1[[#This Row],[PESEL]],11,1))</f>
        <v>HSte3</v>
      </c>
    </row>
    <row r="408" spans="1:12" x14ac:dyDescent="0.25">
      <c r="A408" s="2" t="s">
        <v>945</v>
      </c>
      <c r="B408" s="3" t="s">
        <v>946</v>
      </c>
      <c r="C408" s="3" t="s">
        <v>754</v>
      </c>
      <c r="D408" s="3">
        <f t="shared" si="18"/>
        <v>0</v>
      </c>
      <c r="E408" s="3" t="str">
        <f t="shared" si="20"/>
        <v>n</v>
      </c>
      <c r="F408" s="3">
        <f t="shared" si="19"/>
        <v>0</v>
      </c>
      <c r="G408" s="8" t="str">
        <f>MID(Tabela1[[#This Row],[PESEL]],7,3)</f>
        <v>775</v>
      </c>
      <c r="H408" s="3">
        <f>IF(OR(MID(Tabela1[[#This Row],[PESEL]],3,1)="0",MID(Tabela1[[#This Row],[PESEL]],3,1)="1"),19,20)</f>
        <v>19</v>
      </c>
      <c r="I408" s="3" t="str">
        <f>MID(Tabela1[[#This Row],[PESEL]],1,2)</f>
        <v>71</v>
      </c>
      <c r="J408" s="3" t="str">
        <f>IF(Tabela1[[#This Row],[1i2 rok]]=20,MID(Tabela1[[#This Row],[PESEL]],3,2)-20,MID(Tabela1[[#This Row],[PESEL]],3,2))</f>
        <v>11</v>
      </c>
      <c r="K408" s="3" t="str">
        <f>CONCATENATE(Tabela1[[#This Row],[miesiąc 1]]," ",Tabela1[[#This Row],[1i2 rok]],Tabela1[[#This Row],[3 i 4 rok]])</f>
        <v>11 1971</v>
      </c>
      <c r="L408" s="12" t="str">
        <f>CONCATENATE(MID(Tabela1[[#This Row],[Imie]],1,1),MID(Tabela1[[#This Row],[Nazwisko]],1,3),MID(Tabela1[[#This Row],[PESEL]],11,1))</f>
        <v>CSwi4</v>
      </c>
    </row>
    <row r="409" spans="1:12" x14ac:dyDescent="0.25">
      <c r="A409" s="2" t="s">
        <v>947</v>
      </c>
      <c r="B409" s="3" t="s">
        <v>948</v>
      </c>
      <c r="C409" s="3" t="s">
        <v>607</v>
      </c>
      <c r="D409" s="3">
        <f t="shared" si="18"/>
        <v>1</v>
      </c>
      <c r="E409" s="3" t="str">
        <f t="shared" si="20"/>
        <v>a</v>
      </c>
      <c r="F409" s="3">
        <f t="shared" si="19"/>
        <v>0</v>
      </c>
      <c r="G409" s="8" t="str">
        <f>MID(Tabela1[[#This Row],[PESEL]],7,3)</f>
        <v>616</v>
      </c>
      <c r="H409" s="3">
        <f>IF(OR(MID(Tabela1[[#This Row],[PESEL]],3,1)="0",MID(Tabela1[[#This Row],[PESEL]],3,1)="1"),19,20)</f>
        <v>19</v>
      </c>
      <c r="I409" s="3" t="str">
        <f>MID(Tabela1[[#This Row],[PESEL]],1,2)</f>
        <v>71</v>
      </c>
      <c r="J409" s="3" t="str">
        <f>IF(Tabela1[[#This Row],[1i2 rok]]=20,MID(Tabela1[[#This Row],[PESEL]],3,2)-20,MID(Tabela1[[#This Row],[PESEL]],3,2))</f>
        <v>12</v>
      </c>
      <c r="K409" s="3" t="str">
        <f>CONCATENATE(Tabela1[[#This Row],[miesiąc 1]]," ",Tabela1[[#This Row],[1i2 rok]],Tabela1[[#This Row],[3 i 4 rok]])</f>
        <v>12 1971</v>
      </c>
      <c r="L409" s="12" t="str">
        <f>CONCATENATE(MID(Tabela1[[#This Row],[Imie]],1,1),MID(Tabela1[[#This Row],[Nazwisko]],1,3),MID(Tabela1[[#This Row],[PESEL]],11,1))</f>
        <v>JSib3</v>
      </c>
    </row>
    <row r="410" spans="1:12" x14ac:dyDescent="0.25">
      <c r="A410" s="2" t="s">
        <v>949</v>
      </c>
      <c r="B410" s="3" t="s">
        <v>950</v>
      </c>
      <c r="C410" s="3" t="s">
        <v>951</v>
      </c>
      <c r="D410" s="3">
        <f t="shared" si="18"/>
        <v>1</v>
      </c>
      <c r="E410" s="3" t="str">
        <f t="shared" si="20"/>
        <v>a</v>
      </c>
      <c r="F410" s="3">
        <f t="shared" si="19"/>
        <v>0</v>
      </c>
      <c r="G410" s="8" t="str">
        <f>MID(Tabela1[[#This Row],[PESEL]],7,3)</f>
        <v>967</v>
      </c>
      <c r="H410" s="3">
        <f>IF(OR(MID(Tabela1[[#This Row],[PESEL]],3,1)="0",MID(Tabela1[[#This Row],[PESEL]],3,1)="1"),19,20)</f>
        <v>19</v>
      </c>
      <c r="I410" s="3" t="str">
        <f>MID(Tabela1[[#This Row],[PESEL]],1,2)</f>
        <v>72</v>
      </c>
      <c r="J410" s="3" t="str">
        <f>IF(Tabela1[[#This Row],[1i2 rok]]=20,MID(Tabela1[[#This Row],[PESEL]],3,2)-20,MID(Tabela1[[#This Row],[PESEL]],3,2))</f>
        <v>03</v>
      </c>
      <c r="K410" s="3" t="str">
        <f>CONCATENATE(Tabela1[[#This Row],[miesiąc 1]]," ",Tabela1[[#This Row],[1i2 rok]],Tabela1[[#This Row],[3 i 4 rok]])</f>
        <v>03 1972</v>
      </c>
      <c r="L410" s="12" t="str">
        <f>CONCATENATE(MID(Tabela1[[#This Row],[Imie]],1,1),MID(Tabela1[[#This Row],[Nazwisko]],1,3),MID(Tabela1[[#This Row],[PESEL]],11,1))</f>
        <v>LMak5</v>
      </c>
    </row>
    <row r="411" spans="1:12" x14ac:dyDescent="0.25">
      <c r="A411" s="2" t="s">
        <v>952</v>
      </c>
      <c r="B411" s="3" t="s">
        <v>953</v>
      </c>
      <c r="C411" s="3" t="s">
        <v>73</v>
      </c>
      <c r="D411" s="3">
        <f t="shared" si="18"/>
        <v>0</v>
      </c>
      <c r="E411" s="3" t="str">
        <f t="shared" si="20"/>
        <v>r</v>
      </c>
      <c r="F411" s="3">
        <f t="shared" si="19"/>
        <v>0</v>
      </c>
      <c r="G411" s="8" t="str">
        <f>MID(Tabela1[[#This Row],[PESEL]],7,3)</f>
        <v>995</v>
      </c>
      <c r="H411" s="3">
        <f>IF(OR(MID(Tabela1[[#This Row],[PESEL]],3,1)="0",MID(Tabela1[[#This Row],[PESEL]],3,1)="1"),19,20)</f>
        <v>19</v>
      </c>
      <c r="I411" s="3" t="str">
        <f>MID(Tabela1[[#This Row],[PESEL]],1,2)</f>
        <v>73</v>
      </c>
      <c r="J411" s="3" t="str">
        <f>IF(Tabela1[[#This Row],[1i2 rok]]=20,MID(Tabela1[[#This Row],[PESEL]],3,2)-20,MID(Tabela1[[#This Row],[PESEL]],3,2))</f>
        <v>01</v>
      </c>
      <c r="K411" s="3" t="str">
        <f>CONCATENATE(Tabela1[[#This Row],[miesiąc 1]]," ",Tabela1[[#This Row],[1i2 rok]],Tabela1[[#This Row],[3 i 4 rok]])</f>
        <v>01 1973</v>
      </c>
      <c r="L411" s="12" t="str">
        <f>CONCATENATE(MID(Tabela1[[#This Row],[Imie]],1,1),MID(Tabela1[[#This Row],[Nazwisko]],1,3),MID(Tabela1[[#This Row],[PESEL]],11,1))</f>
        <v>PDzi6</v>
      </c>
    </row>
    <row r="412" spans="1:12" x14ac:dyDescent="0.25">
      <c r="A412" s="2" t="s">
        <v>954</v>
      </c>
      <c r="B412" s="3" t="s">
        <v>955</v>
      </c>
      <c r="C412" s="3" t="s">
        <v>89</v>
      </c>
      <c r="D412" s="3">
        <f t="shared" si="18"/>
        <v>1</v>
      </c>
      <c r="E412" s="3" t="str">
        <f t="shared" si="20"/>
        <v>a</v>
      </c>
      <c r="F412" s="3">
        <f t="shared" si="19"/>
        <v>0</v>
      </c>
      <c r="G412" s="8" t="str">
        <f>MID(Tabela1[[#This Row],[PESEL]],7,3)</f>
        <v>713</v>
      </c>
      <c r="H412" s="3">
        <f>IF(OR(MID(Tabela1[[#This Row],[PESEL]],3,1)="0",MID(Tabela1[[#This Row],[PESEL]],3,1)="1"),19,20)</f>
        <v>19</v>
      </c>
      <c r="I412" s="3" t="str">
        <f>MID(Tabela1[[#This Row],[PESEL]],1,2)</f>
        <v>73</v>
      </c>
      <c r="J412" s="3" t="str">
        <f>IF(Tabela1[[#This Row],[1i2 rok]]=20,MID(Tabela1[[#This Row],[PESEL]],3,2)-20,MID(Tabela1[[#This Row],[PESEL]],3,2))</f>
        <v>07</v>
      </c>
      <c r="K412" s="3" t="str">
        <f>CONCATENATE(Tabela1[[#This Row],[miesiąc 1]]," ",Tabela1[[#This Row],[1i2 rok]],Tabela1[[#This Row],[3 i 4 rok]])</f>
        <v>07 1973</v>
      </c>
      <c r="L412" s="12" t="str">
        <f>CONCATENATE(MID(Tabela1[[#This Row],[Imie]],1,1),MID(Tabela1[[#This Row],[Nazwisko]],1,3),MID(Tabela1[[#This Row],[PESEL]],11,1))</f>
        <v>MLem8</v>
      </c>
    </row>
    <row r="413" spans="1:12" x14ac:dyDescent="0.25">
      <c r="A413" s="2" t="s">
        <v>956</v>
      </c>
      <c r="B413" s="3" t="s">
        <v>957</v>
      </c>
      <c r="C413" s="3" t="s">
        <v>448</v>
      </c>
      <c r="D413" s="3">
        <f t="shared" si="18"/>
        <v>1</v>
      </c>
      <c r="E413" s="3" t="str">
        <f t="shared" si="20"/>
        <v>a</v>
      </c>
      <c r="F413" s="3">
        <f t="shared" si="19"/>
        <v>0</v>
      </c>
      <c r="G413" s="8" t="str">
        <f>MID(Tabela1[[#This Row],[PESEL]],7,3)</f>
        <v>008</v>
      </c>
      <c r="H413" s="3">
        <f>IF(OR(MID(Tabela1[[#This Row],[PESEL]],3,1)="0",MID(Tabela1[[#This Row],[PESEL]],3,1)="1"),19,20)</f>
        <v>19</v>
      </c>
      <c r="I413" s="3" t="str">
        <f>MID(Tabela1[[#This Row],[PESEL]],1,2)</f>
        <v>73</v>
      </c>
      <c r="J413" s="3" t="str">
        <f>IF(Tabela1[[#This Row],[1i2 rok]]=20,MID(Tabela1[[#This Row],[PESEL]],3,2)-20,MID(Tabela1[[#This Row],[PESEL]],3,2))</f>
        <v>10</v>
      </c>
      <c r="K413" s="3" t="str">
        <f>CONCATENATE(Tabela1[[#This Row],[miesiąc 1]]," ",Tabela1[[#This Row],[1i2 rok]],Tabela1[[#This Row],[3 i 4 rok]])</f>
        <v>10 1973</v>
      </c>
      <c r="L413" s="12" t="str">
        <f>CONCATENATE(MID(Tabela1[[#This Row],[Imie]],1,1),MID(Tabela1[[#This Row],[Nazwisko]],1,3),MID(Tabela1[[#This Row],[PESEL]],11,1))</f>
        <v>HSta4</v>
      </c>
    </row>
    <row r="414" spans="1:12" x14ac:dyDescent="0.25">
      <c r="A414" s="2" t="s">
        <v>958</v>
      </c>
      <c r="B414" s="3" t="s">
        <v>207</v>
      </c>
      <c r="C414" s="3" t="s">
        <v>906</v>
      </c>
      <c r="D414" s="3">
        <f t="shared" si="18"/>
        <v>0</v>
      </c>
      <c r="E414" s="3" t="str">
        <f t="shared" si="20"/>
        <v>i</v>
      </c>
      <c r="F414" s="3">
        <f t="shared" si="19"/>
        <v>0</v>
      </c>
      <c r="G414" s="8" t="str">
        <f>MID(Tabela1[[#This Row],[PESEL]],7,3)</f>
        <v>285</v>
      </c>
      <c r="H414" s="3">
        <f>IF(OR(MID(Tabela1[[#This Row],[PESEL]],3,1)="0",MID(Tabela1[[#This Row],[PESEL]],3,1)="1"),19,20)</f>
        <v>19</v>
      </c>
      <c r="I414" s="3" t="str">
        <f>MID(Tabela1[[#This Row],[PESEL]],1,2)</f>
        <v>73</v>
      </c>
      <c r="J414" s="3" t="str">
        <f>IF(Tabela1[[#This Row],[1i2 rok]]=20,MID(Tabela1[[#This Row],[PESEL]],3,2)-20,MID(Tabela1[[#This Row],[PESEL]],3,2))</f>
        <v>11</v>
      </c>
      <c r="K414" s="3" t="str">
        <f>CONCATENATE(Tabela1[[#This Row],[miesiąc 1]]," ",Tabela1[[#This Row],[1i2 rok]],Tabela1[[#This Row],[3 i 4 rok]])</f>
        <v>11 1973</v>
      </c>
      <c r="L414" s="12" t="str">
        <f>CONCATENATE(MID(Tabela1[[#This Row],[Imie]],1,1),MID(Tabela1[[#This Row],[Nazwisko]],1,3),MID(Tabela1[[#This Row],[PESEL]],11,1))</f>
        <v>AWiz1</v>
      </c>
    </row>
    <row r="415" spans="1:12" x14ac:dyDescent="0.25">
      <c r="A415" s="2" t="s">
        <v>959</v>
      </c>
      <c r="B415" s="3" t="s">
        <v>960</v>
      </c>
      <c r="C415" s="3" t="s">
        <v>464</v>
      </c>
      <c r="D415" s="3">
        <f t="shared" si="18"/>
        <v>0</v>
      </c>
      <c r="E415" s="3" t="str">
        <f t="shared" si="20"/>
        <v>n</v>
      </c>
      <c r="F415" s="3">
        <f t="shared" si="19"/>
        <v>0</v>
      </c>
      <c r="G415" s="8" t="str">
        <f>MID(Tabela1[[#This Row],[PESEL]],7,3)</f>
        <v>495</v>
      </c>
      <c r="H415" s="3">
        <f>IF(OR(MID(Tabela1[[#This Row],[PESEL]],3,1)="0",MID(Tabela1[[#This Row],[PESEL]],3,1)="1"),19,20)</f>
        <v>19</v>
      </c>
      <c r="I415" s="3" t="str">
        <f>MID(Tabela1[[#This Row],[PESEL]],1,2)</f>
        <v>74</v>
      </c>
      <c r="J415" s="3" t="str">
        <f>IF(Tabela1[[#This Row],[1i2 rok]]=20,MID(Tabela1[[#This Row],[PESEL]],3,2)-20,MID(Tabela1[[#This Row],[PESEL]],3,2))</f>
        <v>04</v>
      </c>
      <c r="K415" s="3" t="str">
        <f>CONCATENATE(Tabela1[[#This Row],[miesiąc 1]]," ",Tabela1[[#This Row],[1i2 rok]],Tabela1[[#This Row],[3 i 4 rok]])</f>
        <v>04 1974</v>
      </c>
      <c r="L415" s="12" t="str">
        <f>CONCATENATE(MID(Tabela1[[#This Row],[Imie]],1,1),MID(Tabela1[[#This Row],[Nazwisko]],1,3),MID(Tabela1[[#This Row],[PESEL]],11,1))</f>
        <v>AZaw8</v>
      </c>
    </row>
    <row r="416" spans="1:12" x14ac:dyDescent="0.25">
      <c r="A416" s="2" t="s">
        <v>961</v>
      </c>
      <c r="B416" s="3" t="s">
        <v>962</v>
      </c>
      <c r="C416" s="3" t="s">
        <v>428</v>
      </c>
      <c r="D416" s="3">
        <f t="shared" si="18"/>
        <v>1</v>
      </c>
      <c r="E416" s="3" t="str">
        <f t="shared" si="20"/>
        <v>a</v>
      </c>
      <c r="F416" s="3">
        <f t="shared" si="19"/>
        <v>0</v>
      </c>
      <c r="G416" s="8" t="str">
        <f>MID(Tabela1[[#This Row],[PESEL]],7,3)</f>
        <v>845</v>
      </c>
      <c r="H416" s="3">
        <f>IF(OR(MID(Tabela1[[#This Row],[PESEL]],3,1)="0",MID(Tabela1[[#This Row],[PESEL]],3,1)="1"),19,20)</f>
        <v>19</v>
      </c>
      <c r="I416" s="3" t="str">
        <f>MID(Tabela1[[#This Row],[PESEL]],1,2)</f>
        <v>74</v>
      </c>
      <c r="J416" s="3" t="str">
        <f>IF(Tabela1[[#This Row],[1i2 rok]]=20,MID(Tabela1[[#This Row],[PESEL]],3,2)-20,MID(Tabela1[[#This Row],[PESEL]],3,2))</f>
        <v>12</v>
      </c>
      <c r="K416" s="3" t="str">
        <f>CONCATENATE(Tabela1[[#This Row],[miesiąc 1]]," ",Tabela1[[#This Row],[1i2 rok]],Tabela1[[#This Row],[3 i 4 rok]])</f>
        <v>12 1974</v>
      </c>
      <c r="L416" s="12" t="str">
        <f>CONCATENATE(MID(Tabela1[[#This Row],[Imie]],1,1),MID(Tabela1[[#This Row],[Nazwisko]],1,3),MID(Tabela1[[#This Row],[PESEL]],11,1))</f>
        <v>ZAda1</v>
      </c>
    </row>
    <row r="417" spans="1:12" x14ac:dyDescent="0.25">
      <c r="A417" s="2" t="s">
        <v>963</v>
      </c>
      <c r="B417" s="3" t="s">
        <v>964</v>
      </c>
      <c r="C417" s="3" t="s">
        <v>464</v>
      </c>
      <c r="D417" s="3">
        <f t="shared" si="18"/>
        <v>0</v>
      </c>
      <c r="E417" s="3" t="str">
        <f t="shared" si="20"/>
        <v>n</v>
      </c>
      <c r="F417" s="3">
        <f t="shared" si="19"/>
        <v>0</v>
      </c>
      <c r="G417" s="8" t="str">
        <f>MID(Tabela1[[#This Row],[PESEL]],7,3)</f>
        <v>085</v>
      </c>
      <c r="H417" s="3">
        <f>IF(OR(MID(Tabela1[[#This Row],[PESEL]],3,1)="0",MID(Tabela1[[#This Row],[PESEL]],3,1)="1"),19,20)</f>
        <v>19</v>
      </c>
      <c r="I417" s="3" t="str">
        <f>MID(Tabela1[[#This Row],[PESEL]],1,2)</f>
        <v>74</v>
      </c>
      <c r="J417" s="3" t="str">
        <f>IF(Tabela1[[#This Row],[1i2 rok]]=20,MID(Tabela1[[#This Row],[PESEL]],3,2)-20,MID(Tabela1[[#This Row],[PESEL]],3,2))</f>
        <v>12</v>
      </c>
      <c r="K417" s="3" t="str">
        <f>CONCATENATE(Tabela1[[#This Row],[miesiąc 1]]," ",Tabela1[[#This Row],[1i2 rok]],Tabela1[[#This Row],[3 i 4 rok]])</f>
        <v>12 1974</v>
      </c>
      <c r="L417" s="12" t="str">
        <f>CONCATENATE(MID(Tabela1[[#This Row],[Imie]],1,1),MID(Tabela1[[#This Row],[Nazwisko]],1,3),MID(Tabela1[[#This Row],[PESEL]],11,1))</f>
        <v>AYuk8</v>
      </c>
    </row>
    <row r="418" spans="1:12" x14ac:dyDescent="0.25">
      <c r="A418" s="2" t="s">
        <v>965</v>
      </c>
      <c r="B418" s="3" t="s">
        <v>966</v>
      </c>
      <c r="C418" s="3" t="s">
        <v>382</v>
      </c>
      <c r="D418" s="3">
        <f t="shared" si="18"/>
        <v>1</v>
      </c>
      <c r="E418" s="3" t="str">
        <f t="shared" si="20"/>
        <v>a</v>
      </c>
      <c r="F418" s="3">
        <f t="shared" si="19"/>
        <v>0</v>
      </c>
      <c r="G418" s="8" t="str">
        <f>MID(Tabela1[[#This Row],[PESEL]],7,3)</f>
        <v>842</v>
      </c>
      <c r="H418" s="3">
        <f>IF(OR(MID(Tabela1[[#This Row],[PESEL]],3,1)="0",MID(Tabela1[[#This Row],[PESEL]],3,1)="1"),19,20)</f>
        <v>19</v>
      </c>
      <c r="I418" s="3" t="str">
        <f>MID(Tabela1[[#This Row],[PESEL]],1,2)</f>
        <v>74</v>
      </c>
      <c r="J418" s="3" t="str">
        <f>IF(Tabela1[[#This Row],[1i2 rok]]=20,MID(Tabela1[[#This Row],[PESEL]],3,2)-20,MID(Tabela1[[#This Row],[PESEL]],3,2))</f>
        <v>12</v>
      </c>
      <c r="K418" s="3" t="str">
        <f>CONCATENATE(Tabela1[[#This Row],[miesiąc 1]]," ",Tabela1[[#This Row],[1i2 rok]],Tabela1[[#This Row],[3 i 4 rok]])</f>
        <v>12 1974</v>
      </c>
      <c r="L418" s="12" t="str">
        <f>CONCATENATE(MID(Tabela1[[#This Row],[Imie]],1,1),MID(Tabela1[[#This Row],[Nazwisko]],1,3),MID(Tabela1[[#This Row],[PESEL]],11,1))</f>
        <v>KPer6</v>
      </c>
    </row>
    <row r="419" spans="1:12" x14ac:dyDescent="0.25">
      <c r="A419" s="2" t="s">
        <v>967</v>
      </c>
      <c r="B419" s="3" t="s">
        <v>968</v>
      </c>
      <c r="C419" s="3" t="s">
        <v>73</v>
      </c>
      <c r="D419" s="3">
        <f t="shared" si="18"/>
        <v>0</v>
      </c>
      <c r="E419" s="3" t="str">
        <f t="shared" si="20"/>
        <v>r</v>
      </c>
      <c r="F419" s="3">
        <f t="shared" si="19"/>
        <v>0</v>
      </c>
      <c r="G419" s="8" t="str">
        <f>MID(Tabela1[[#This Row],[PESEL]],7,3)</f>
        <v>060</v>
      </c>
      <c r="H419" s="3">
        <f>IF(OR(MID(Tabela1[[#This Row],[PESEL]],3,1)="0",MID(Tabela1[[#This Row],[PESEL]],3,1)="1"),19,20)</f>
        <v>19</v>
      </c>
      <c r="I419" s="3" t="str">
        <f>MID(Tabela1[[#This Row],[PESEL]],1,2)</f>
        <v>75</v>
      </c>
      <c r="J419" s="3" t="str">
        <f>IF(Tabela1[[#This Row],[1i2 rok]]=20,MID(Tabela1[[#This Row],[PESEL]],3,2)-20,MID(Tabela1[[#This Row],[PESEL]],3,2))</f>
        <v>03</v>
      </c>
      <c r="K419" s="3" t="str">
        <f>CONCATENATE(Tabela1[[#This Row],[miesiąc 1]]," ",Tabela1[[#This Row],[1i2 rok]],Tabela1[[#This Row],[3 i 4 rok]])</f>
        <v>03 1975</v>
      </c>
      <c r="L419" s="12" t="str">
        <f>CONCATENATE(MID(Tabela1[[#This Row],[Imie]],1,1),MID(Tabela1[[#This Row],[Nazwisko]],1,3),MID(Tabela1[[#This Row],[PESEL]],11,1))</f>
        <v>PDus8</v>
      </c>
    </row>
    <row r="420" spans="1:12" x14ac:dyDescent="0.25">
      <c r="A420" s="2" t="s">
        <v>969</v>
      </c>
      <c r="B420" s="3" t="s">
        <v>970</v>
      </c>
      <c r="C420" s="3" t="s">
        <v>89</v>
      </c>
      <c r="D420" s="3">
        <f t="shared" si="18"/>
        <v>1</v>
      </c>
      <c r="E420" s="3" t="str">
        <f t="shared" si="20"/>
        <v>a</v>
      </c>
      <c r="F420" s="3">
        <f t="shared" si="19"/>
        <v>0</v>
      </c>
      <c r="G420" s="8" t="str">
        <f>MID(Tabela1[[#This Row],[PESEL]],7,3)</f>
        <v>627</v>
      </c>
      <c r="H420" s="3">
        <f>IF(OR(MID(Tabela1[[#This Row],[PESEL]],3,1)="0",MID(Tabela1[[#This Row],[PESEL]],3,1)="1"),19,20)</f>
        <v>19</v>
      </c>
      <c r="I420" s="3" t="str">
        <f>MID(Tabela1[[#This Row],[PESEL]],1,2)</f>
        <v>75</v>
      </c>
      <c r="J420" s="3" t="str">
        <f>IF(Tabela1[[#This Row],[1i2 rok]]=20,MID(Tabela1[[#This Row],[PESEL]],3,2)-20,MID(Tabela1[[#This Row],[PESEL]],3,2))</f>
        <v>11</v>
      </c>
      <c r="K420" s="3" t="str">
        <f>CONCATENATE(Tabela1[[#This Row],[miesiąc 1]]," ",Tabela1[[#This Row],[1i2 rok]],Tabela1[[#This Row],[3 i 4 rok]])</f>
        <v>11 1975</v>
      </c>
      <c r="L420" s="12" t="str">
        <f>CONCATENATE(MID(Tabela1[[#This Row],[Imie]],1,1),MID(Tabela1[[#This Row],[Nazwisko]],1,3),MID(Tabela1[[#This Row],[PESEL]],11,1))</f>
        <v>MKul7</v>
      </c>
    </row>
    <row r="421" spans="1:12" x14ac:dyDescent="0.25">
      <c r="A421" s="2" t="s">
        <v>971</v>
      </c>
      <c r="B421" s="3" t="s">
        <v>972</v>
      </c>
      <c r="C421" s="3" t="s">
        <v>973</v>
      </c>
      <c r="D421" s="3">
        <f t="shared" si="18"/>
        <v>1</v>
      </c>
      <c r="E421" s="3" t="str">
        <f t="shared" si="20"/>
        <v>a</v>
      </c>
      <c r="F421" s="3">
        <f t="shared" si="19"/>
        <v>0</v>
      </c>
      <c r="G421" s="8" t="str">
        <f>MID(Tabela1[[#This Row],[PESEL]],7,3)</f>
        <v>050</v>
      </c>
      <c r="H421" s="3">
        <f>IF(OR(MID(Tabela1[[#This Row],[PESEL]],3,1)="0",MID(Tabela1[[#This Row],[PESEL]],3,1)="1"),19,20)</f>
        <v>19</v>
      </c>
      <c r="I421" s="3" t="str">
        <f>MID(Tabela1[[#This Row],[PESEL]],1,2)</f>
        <v>75</v>
      </c>
      <c r="J421" s="3" t="str">
        <f>IF(Tabela1[[#This Row],[1i2 rok]]=20,MID(Tabela1[[#This Row],[PESEL]],3,2)-20,MID(Tabela1[[#This Row],[PESEL]],3,2))</f>
        <v>12</v>
      </c>
      <c r="K421" s="3" t="str">
        <f>CONCATENATE(Tabela1[[#This Row],[miesiąc 1]]," ",Tabela1[[#This Row],[1i2 rok]],Tabela1[[#This Row],[3 i 4 rok]])</f>
        <v>12 1975</v>
      </c>
      <c r="L421" s="12" t="str">
        <f>CONCATENATE(MID(Tabela1[[#This Row],[Imie]],1,1),MID(Tabela1[[#This Row],[Nazwisko]],1,3),MID(Tabela1[[#This Row],[PESEL]],11,1))</f>
        <v>AZyl5</v>
      </c>
    </row>
    <row r="422" spans="1:12" x14ac:dyDescent="0.25">
      <c r="A422" s="2" t="s">
        <v>974</v>
      </c>
      <c r="B422" s="3" t="s">
        <v>171</v>
      </c>
      <c r="C422" s="3" t="s">
        <v>105</v>
      </c>
      <c r="D422" s="3">
        <f t="shared" si="18"/>
        <v>0</v>
      </c>
      <c r="E422" s="3" t="str">
        <f t="shared" si="20"/>
        <v>r</v>
      </c>
      <c r="F422" s="3">
        <f t="shared" si="19"/>
        <v>0</v>
      </c>
      <c r="G422" s="8" t="str">
        <f>MID(Tabela1[[#This Row],[PESEL]],7,3)</f>
        <v>993</v>
      </c>
      <c r="H422" s="3">
        <f>IF(OR(MID(Tabela1[[#This Row],[PESEL]],3,1)="0",MID(Tabela1[[#This Row],[PESEL]],3,1)="1"),19,20)</f>
        <v>19</v>
      </c>
      <c r="I422" s="3" t="str">
        <f>MID(Tabela1[[#This Row],[PESEL]],1,2)</f>
        <v>75</v>
      </c>
      <c r="J422" s="3" t="str">
        <f>IF(Tabela1[[#This Row],[1i2 rok]]=20,MID(Tabela1[[#This Row],[PESEL]],3,2)-20,MID(Tabela1[[#This Row],[PESEL]],3,2))</f>
        <v>12</v>
      </c>
      <c r="K422" s="3" t="str">
        <f>CONCATENATE(Tabela1[[#This Row],[miesiąc 1]]," ",Tabela1[[#This Row],[1i2 rok]],Tabela1[[#This Row],[3 i 4 rok]])</f>
        <v>12 1975</v>
      </c>
      <c r="L422" s="12" t="str">
        <f>CONCATENATE(MID(Tabela1[[#This Row],[Imie]],1,1),MID(Tabela1[[#This Row],[Nazwisko]],1,3),MID(Tabela1[[#This Row],[PESEL]],11,1))</f>
        <v>KNow7</v>
      </c>
    </row>
    <row r="423" spans="1:12" x14ac:dyDescent="0.25">
      <c r="A423" s="2" t="s">
        <v>975</v>
      </c>
      <c r="B423" s="3" t="s">
        <v>976</v>
      </c>
      <c r="C423" s="3" t="s">
        <v>39</v>
      </c>
      <c r="D423" s="3">
        <f t="shared" si="18"/>
        <v>0</v>
      </c>
      <c r="E423" s="3" t="str">
        <f t="shared" si="20"/>
        <v>j</v>
      </c>
      <c r="F423" s="3">
        <f t="shared" si="19"/>
        <v>0</v>
      </c>
      <c r="G423" s="8" t="str">
        <f>MID(Tabela1[[#This Row],[PESEL]],7,3)</f>
        <v>545</v>
      </c>
      <c r="H423" s="3">
        <f>IF(OR(MID(Tabela1[[#This Row],[PESEL]],3,1)="0",MID(Tabela1[[#This Row],[PESEL]],3,1)="1"),19,20)</f>
        <v>19</v>
      </c>
      <c r="I423" s="3" t="str">
        <f>MID(Tabela1[[#This Row],[PESEL]],1,2)</f>
        <v>76</v>
      </c>
      <c r="J423" s="3" t="str">
        <f>IF(Tabela1[[#This Row],[1i2 rok]]=20,MID(Tabela1[[#This Row],[PESEL]],3,2)-20,MID(Tabela1[[#This Row],[PESEL]],3,2))</f>
        <v>04</v>
      </c>
      <c r="K423" s="3" t="str">
        <f>CONCATENATE(Tabela1[[#This Row],[miesiąc 1]]," ",Tabela1[[#This Row],[1i2 rok]],Tabela1[[#This Row],[3 i 4 rok]])</f>
        <v>04 1976</v>
      </c>
      <c r="L423" s="12" t="str">
        <f>CONCATENATE(MID(Tabela1[[#This Row],[Imie]],1,1),MID(Tabela1[[#This Row],[Nazwisko]],1,3),MID(Tabela1[[#This Row],[PESEL]],11,1))</f>
        <v>MLys5</v>
      </c>
    </row>
    <row r="424" spans="1:12" x14ac:dyDescent="0.25">
      <c r="A424" s="2" t="s">
        <v>977</v>
      </c>
      <c r="B424" s="3" t="s">
        <v>978</v>
      </c>
      <c r="C424" s="3" t="s">
        <v>979</v>
      </c>
      <c r="D424" s="3">
        <f t="shared" si="18"/>
        <v>1</v>
      </c>
      <c r="E424" s="3" t="str">
        <f t="shared" si="20"/>
        <v>a</v>
      </c>
      <c r="F424" s="3">
        <f t="shared" si="19"/>
        <v>0</v>
      </c>
      <c r="G424" s="8" t="str">
        <f>MID(Tabela1[[#This Row],[PESEL]],7,3)</f>
        <v>699</v>
      </c>
      <c r="H424" s="3">
        <f>IF(OR(MID(Tabela1[[#This Row],[PESEL]],3,1)="0",MID(Tabela1[[#This Row],[PESEL]],3,1)="1"),19,20)</f>
        <v>19</v>
      </c>
      <c r="I424" s="3" t="str">
        <f>MID(Tabela1[[#This Row],[PESEL]],1,2)</f>
        <v>76</v>
      </c>
      <c r="J424" s="3" t="str">
        <f>IF(Tabela1[[#This Row],[1i2 rok]]=20,MID(Tabela1[[#This Row],[PESEL]],3,2)-20,MID(Tabela1[[#This Row],[PESEL]],3,2))</f>
        <v>04</v>
      </c>
      <c r="K424" s="3" t="str">
        <f>CONCATENATE(Tabela1[[#This Row],[miesiąc 1]]," ",Tabela1[[#This Row],[1i2 rok]],Tabela1[[#This Row],[3 i 4 rok]])</f>
        <v>04 1976</v>
      </c>
      <c r="L424" s="12" t="str">
        <f>CONCATENATE(MID(Tabela1[[#This Row],[Imie]],1,1),MID(Tabela1[[#This Row],[Nazwisko]],1,3),MID(Tabela1[[#This Row],[PESEL]],11,1))</f>
        <v>AZdr9</v>
      </c>
    </row>
    <row r="425" spans="1:12" x14ac:dyDescent="0.25">
      <c r="A425" s="2" t="s">
        <v>980</v>
      </c>
      <c r="B425" s="3" t="s">
        <v>981</v>
      </c>
      <c r="C425" s="3" t="s">
        <v>226</v>
      </c>
      <c r="D425" s="3">
        <f t="shared" si="18"/>
        <v>1</v>
      </c>
      <c r="E425" s="3" t="str">
        <f t="shared" si="20"/>
        <v>a</v>
      </c>
      <c r="F425" s="3">
        <f t="shared" si="19"/>
        <v>0</v>
      </c>
      <c r="G425" s="8" t="str">
        <f>MID(Tabela1[[#This Row],[PESEL]],7,3)</f>
        <v>863</v>
      </c>
      <c r="H425" s="3">
        <f>IF(OR(MID(Tabela1[[#This Row],[PESEL]],3,1)="0",MID(Tabela1[[#This Row],[PESEL]],3,1)="1"),19,20)</f>
        <v>19</v>
      </c>
      <c r="I425" s="3" t="str">
        <f>MID(Tabela1[[#This Row],[PESEL]],1,2)</f>
        <v>76</v>
      </c>
      <c r="J425" s="3" t="str">
        <f>IF(Tabela1[[#This Row],[1i2 rok]]=20,MID(Tabela1[[#This Row],[PESEL]],3,2)-20,MID(Tabela1[[#This Row],[PESEL]],3,2))</f>
        <v>12</v>
      </c>
      <c r="K425" s="3" t="str">
        <f>CONCATENATE(Tabela1[[#This Row],[miesiąc 1]]," ",Tabela1[[#This Row],[1i2 rok]],Tabela1[[#This Row],[3 i 4 rok]])</f>
        <v>12 1976</v>
      </c>
      <c r="L425" s="12" t="str">
        <f>CONCATENATE(MID(Tabela1[[#This Row],[Imie]],1,1),MID(Tabela1[[#This Row],[Nazwisko]],1,3),MID(Tabela1[[#This Row],[PESEL]],11,1))</f>
        <v>UEng3</v>
      </c>
    </row>
    <row r="426" spans="1:12" x14ac:dyDescent="0.25">
      <c r="A426" s="2" t="s">
        <v>982</v>
      </c>
      <c r="B426" s="3" t="s">
        <v>983</v>
      </c>
      <c r="C426" s="3" t="s">
        <v>979</v>
      </c>
      <c r="D426" s="3">
        <f t="shared" si="18"/>
        <v>1</v>
      </c>
      <c r="E426" s="3" t="str">
        <f t="shared" si="20"/>
        <v>a</v>
      </c>
      <c r="F426" s="3">
        <f t="shared" si="19"/>
        <v>0</v>
      </c>
      <c r="G426" s="8" t="str">
        <f>MID(Tabela1[[#This Row],[PESEL]],7,3)</f>
        <v>520</v>
      </c>
      <c r="H426" s="3">
        <f>IF(OR(MID(Tabela1[[#This Row],[PESEL]],3,1)="0",MID(Tabela1[[#This Row],[PESEL]],3,1)="1"),19,20)</f>
        <v>19</v>
      </c>
      <c r="I426" s="3" t="str">
        <f>MID(Tabela1[[#This Row],[PESEL]],1,2)</f>
        <v>76</v>
      </c>
      <c r="J426" s="3" t="str">
        <f>IF(Tabela1[[#This Row],[1i2 rok]]=20,MID(Tabela1[[#This Row],[PESEL]],3,2)-20,MID(Tabela1[[#This Row],[PESEL]],3,2))</f>
        <v>12</v>
      </c>
      <c r="K426" s="3" t="str">
        <f>CONCATENATE(Tabela1[[#This Row],[miesiąc 1]]," ",Tabela1[[#This Row],[1i2 rok]],Tabela1[[#This Row],[3 i 4 rok]])</f>
        <v>12 1976</v>
      </c>
      <c r="L426" s="12" t="str">
        <f>CONCATENATE(MID(Tabela1[[#This Row],[Imie]],1,1),MID(Tabela1[[#This Row],[Nazwisko]],1,3),MID(Tabela1[[#This Row],[PESEL]],11,1))</f>
        <v>AZga8</v>
      </c>
    </row>
    <row r="427" spans="1:12" x14ac:dyDescent="0.25">
      <c r="A427" s="2" t="s">
        <v>984</v>
      </c>
      <c r="B427" s="3" t="s">
        <v>985</v>
      </c>
      <c r="C427" s="3" t="s">
        <v>260</v>
      </c>
      <c r="D427" s="3">
        <f t="shared" si="18"/>
        <v>0</v>
      </c>
      <c r="E427" s="3" t="str">
        <f t="shared" si="20"/>
        <v>p</v>
      </c>
      <c r="F427" s="3">
        <f t="shared" si="19"/>
        <v>0</v>
      </c>
      <c r="G427" s="8" t="str">
        <f>MID(Tabela1[[#This Row],[PESEL]],7,3)</f>
        <v>848</v>
      </c>
      <c r="H427" s="3">
        <f>IF(OR(MID(Tabela1[[#This Row],[PESEL]],3,1)="0",MID(Tabela1[[#This Row],[PESEL]],3,1)="1"),19,20)</f>
        <v>19</v>
      </c>
      <c r="I427" s="3" t="str">
        <f>MID(Tabela1[[#This Row],[PESEL]],1,2)</f>
        <v>77</v>
      </c>
      <c r="J427" s="3" t="str">
        <f>IF(Tabela1[[#This Row],[1i2 rok]]=20,MID(Tabela1[[#This Row],[PESEL]],3,2)-20,MID(Tabela1[[#This Row],[PESEL]],3,2))</f>
        <v>11</v>
      </c>
      <c r="K427" s="3" t="str">
        <f>CONCATENATE(Tabela1[[#This Row],[miesiąc 1]]," ",Tabela1[[#This Row],[1i2 rok]],Tabela1[[#This Row],[3 i 4 rok]])</f>
        <v>11 1977</v>
      </c>
      <c r="L427" s="12" t="str">
        <f>CONCATENATE(MID(Tabela1[[#This Row],[Imie]],1,1),MID(Tabela1[[#This Row],[Nazwisko]],1,3),MID(Tabela1[[#This Row],[PESEL]],11,1))</f>
        <v>FStr0</v>
      </c>
    </row>
    <row r="428" spans="1:12" x14ac:dyDescent="0.25">
      <c r="A428" s="2" t="s">
        <v>986</v>
      </c>
      <c r="B428" s="3" t="s">
        <v>987</v>
      </c>
      <c r="C428" s="3" t="s">
        <v>309</v>
      </c>
      <c r="D428" s="3">
        <f t="shared" si="18"/>
        <v>1</v>
      </c>
      <c r="E428" s="3" t="str">
        <f t="shared" si="20"/>
        <v>a</v>
      </c>
      <c r="F428" s="3">
        <f t="shared" si="19"/>
        <v>0</v>
      </c>
      <c r="G428" s="8" t="str">
        <f>MID(Tabela1[[#This Row],[PESEL]],7,3)</f>
        <v>150</v>
      </c>
      <c r="H428" s="3">
        <f>IF(OR(MID(Tabela1[[#This Row],[PESEL]],3,1)="0",MID(Tabela1[[#This Row],[PESEL]],3,1)="1"),19,20)</f>
        <v>19</v>
      </c>
      <c r="I428" s="3" t="str">
        <f>MID(Tabela1[[#This Row],[PESEL]],1,2)</f>
        <v>78</v>
      </c>
      <c r="J428" s="3" t="str">
        <f>IF(Tabela1[[#This Row],[1i2 rok]]=20,MID(Tabela1[[#This Row],[PESEL]],3,2)-20,MID(Tabela1[[#This Row],[PESEL]],3,2))</f>
        <v>01</v>
      </c>
      <c r="K428" s="3" t="str">
        <f>CONCATENATE(Tabela1[[#This Row],[miesiąc 1]]," ",Tabela1[[#This Row],[1i2 rok]],Tabela1[[#This Row],[3 i 4 rok]])</f>
        <v>01 1978</v>
      </c>
      <c r="L428" s="12" t="str">
        <f>CONCATENATE(MID(Tabela1[[#This Row],[Imie]],1,1),MID(Tabela1[[#This Row],[Nazwisko]],1,3),MID(Tabela1[[#This Row],[PESEL]],11,1))</f>
        <v>JRec8</v>
      </c>
    </row>
    <row r="429" spans="1:12" x14ac:dyDescent="0.25">
      <c r="A429" s="2" t="s">
        <v>988</v>
      </c>
      <c r="B429" s="3" t="s">
        <v>989</v>
      </c>
      <c r="C429" s="3" t="s">
        <v>419</v>
      </c>
      <c r="D429" s="3">
        <f t="shared" si="18"/>
        <v>1</v>
      </c>
      <c r="E429" s="3" t="str">
        <f t="shared" si="20"/>
        <v>a</v>
      </c>
      <c r="F429" s="3">
        <f t="shared" si="19"/>
        <v>0</v>
      </c>
      <c r="G429" s="8" t="str">
        <f>MID(Tabela1[[#This Row],[PESEL]],7,3)</f>
        <v>459</v>
      </c>
      <c r="H429" s="3">
        <f>IF(OR(MID(Tabela1[[#This Row],[PESEL]],3,1)="0",MID(Tabela1[[#This Row],[PESEL]],3,1)="1"),19,20)</f>
        <v>19</v>
      </c>
      <c r="I429" s="3" t="str">
        <f>MID(Tabela1[[#This Row],[PESEL]],1,2)</f>
        <v>78</v>
      </c>
      <c r="J429" s="3" t="str">
        <f>IF(Tabela1[[#This Row],[1i2 rok]]=20,MID(Tabela1[[#This Row],[PESEL]],3,2)-20,MID(Tabela1[[#This Row],[PESEL]],3,2))</f>
        <v>10</v>
      </c>
      <c r="K429" s="3" t="str">
        <f>CONCATENATE(Tabela1[[#This Row],[miesiąc 1]]," ",Tabela1[[#This Row],[1i2 rok]],Tabela1[[#This Row],[3 i 4 rok]])</f>
        <v>10 1978</v>
      </c>
      <c r="L429" s="12" t="str">
        <f>CONCATENATE(MID(Tabela1[[#This Row],[Imie]],1,1),MID(Tabela1[[#This Row],[Nazwisko]],1,3),MID(Tabela1[[#This Row],[PESEL]],11,1))</f>
        <v>LMaz3</v>
      </c>
    </row>
    <row r="430" spans="1:12" x14ac:dyDescent="0.25">
      <c r="A430" s="2" t="s">
        <v>990</v>
      </c>
      <c r="B430" s="3" t="s">
        <v>218</v>
      </c>
      <c r="C430" s="3" t="s">
        <v>166</v>
      </c>
      <c r="D430" s="3">
        <f t="shared" si="18"/>
        <v>0</v>
      </c>
      <c r="E430" s="3" t="str">
        <f t="shared" si="20"/>
        <v>b</v>
      </c>
      <c r="F430" s="3">
        <f t="shared" si="19"/>
        <v>0</v>
      </c>
      <c r="G430" s="8" t="str">
        <f>MID(Tabela1[[#This Row],[PESEL]],7,3)</f>
        <v>886</v>
      </c>
      <c r="H430" s="3">
        <f>IF(OR(MID(Tabela1[[#This Row],[PESEL]],3,1)="0",MID(Tabela1[[#This Row],[PESEL]],3,1)="1"),19,20)</f>
        <v>19</v>
      </c>
      <c r="I430" s="3" t="str">
        <f>MID(Tabela1[[#This Row],[PESEL]],1,2)</f>
        <v>78</v>
      </c>
      <c r="J430" s="3" t="str">
        <f>IF(Tabela1[[#This Row],[1i2 rok]]=20,MID(Tabela1[[#This Row],[PESEL]],3,2)-20,MID(Tabela1[[#This Row],[PESEL]],3,2))</f>
        <v>10</v>
      </c>
      <c r="K430" s="3" t="str">
        <f>CONCATENATE(Tabela1[[#This Row],[miesiąc 1]]," ",Tabela1[[#This Row],[1i2 rok]],Tabela1[[#This Row],[3 i 4 rok]])</f>
        <v>10 1978</v>
      </c>
      <c r="L430" s="12" t="str">
        <f>CONCATENATE(MID(Tabela1[[#This Row],[Imie]],1,1),MID(Tabela1[[#This Row],[Nazwisko]],1,3),MID(Tabela1[[#This Row],[PESEL]],11,1))</f>
        <v>JPot5</v>
      </c>
    </row>
    <row r="431" spans="1:12" x14ac:dyDescent="0.25">
      <c r="A431" s="2" t="s">
        <v>991</v>
      </c>
      <c r="B431" s="3" t="s">
        <v>992</v>
      </c>
      <c r="C431" s="3" t="s">
        <v>567</v>
      </c>
      <c r="D431" s="3">
        <f t="shared" si="18"/>
        <v>0</v>
      </c>
      <c r="E431" s="3" t="str">
        <f t="shared" si="20"/>
        <v>l</v>
      </c>
      <c r="F431" s="3">
        <f t="shared" si="19"/>
        <v>0</v>
      </c>
      <c r="G431" s="8" t="str">
        <f>MID(Tabela1[[#This Row],[PESEL]],7,3)</f>
        <v>890</v>
      </c>
      <c r="H431" s="3">
        <f>IF(OR(MID(Tabela1[[#This Row],[PESEL]],3,1)="0",MID(Tabela1[[#This Row],[PESEL]],3,1)="1"),19,20)</f>
        <v>19</v>
      </c>
      <c r="I431" s="3" t="str">
        <f>MID(Tabela1[[#This Row],[PESEL]],1,2)</f>
        <v>78</v>
      </c>
      <c r="J431" s="3" t="str">
        <f>IF(Tabela1[[#This Row],[1i2 rok]]=20,MID(Tabela1[[#This Row],[PESEL]],3,2)-20,MID(Tabela1[[#This Row],[PESEL]],3,2))</f>
        <v>12</v>
      </c>
      <c r="K431" s="3" t="str">
        <f>CONCATENATE(Tabela1[[#This Row],[miesiąc 1]]," ",Tabela1[[#This Row],[1i2 rok]],Tabela1[[#This Row],[3 i 4 rok]])</f>
        <v>12 1978</v>
      </c>
      <c r="L431" s="12" t="str">
        <f>CONCATENATE(MID(Tabela1[[#This Row],[Imie]],1,1),MID(Tabela1[[#This Row],[Nazwisko]],1,3),MID(Tabela1[[#This Row],[PESEL]],11,1))</f>
        <v>PFur8</v>
      </c>
    </row>
    <row r="432" spans="1:12" x14ac:dyDescent="0.25">
      <c r="A432" s="2" t="s">
        <v>993</v>
      </c>
      <c r="B432" s="3" t="s">
        <v>994</v>
      </c>
      <c r="C432" s="3" t="s">
        <v>419</v>
      </c>
      <c r="D432" s="3">
        <f t="shared" si="18"/>
        <v>1</v>
      </c>
      <c r="E432" s="3" t="str">
        <f t="shared" si="20"/>
        <v>a</v>
      </c>
      <c r="F432" s="3">
        <f t="shared" si="19"/>
        <v>0</v>
      </c>
      <c r="G432" s="8" t="str">
        <f>MID(Tabela1[[#This Row],[PESEL]],7,3)</f>
        <v>644</v>
      </c>
      <c r="H432" s="3">
        <f>IF(OR(MID(Tabela1[[#This Row],[PESEL]],3,1)="0",MID(Tabela1[[#This Row],[PESEL]],3,1)="1"),19,20)</f>
        <v>19</v>
      </c>
      <c r="I432" s="3" t="str">
        <f>MID(Tabela1[[#This Row],[PESEL]],1,2)</f>
        <v>79</v>
      </c>
      <c r="J432" s="3" t="str">
        <f>IF(Tabela1[[#This Row],[1i2 rok]]=20,MID(Tabela1[[#This Row],[PESEL]],3,2)-20,MID(Tabela1[[#This Row],[PESEL]],3,2))</f>
        <v>01</v>
      </c>
      <c r="K432" s="3" t="str">
        <f>CONCATENATE(Tabela1[[#This Row],[miesiąc 1]]," ",Tabela1[[#This Row],[1i2 rok]],Tabela1[[#This Row],[3 i 4 rok]])</f>
        <v>01 1979</v>
      </c>
      <c r="L432" s="12" t="str">
        <f>CONCATENATE(MID(Tabela1[[#This Row],[Imie]],1,1),MID(Tabela1[[#This Row],[Nazwisko]],1,3),MID(Tabela1[[#This Row],[PESEL]],11,1))</f>
        <v>LMar4</v>
      </c>
    </row>
    <row r="433" spans="1:12" x14ac:dyDescent="0.25">
      <c r="A433" s="2" t="s">
        <v>995</v>
      </c>
      <c r="B433" s="3" t="s">
        <v>996</v>
      </c>
      <c r="C433" s="3" t="s">
        <v>28</v>
      </c>
      <c r="D433" s="3">
        <f t="shared" si="18"/>
        <v>0</v>
      </c>
      <c r="E433" s="3" t="str">
        <f t="shared" si="20"/>
        <v>o</v>
      </c>
      <c r="F433" s="3">
        <f t="shared" si="19"/>
        <v>0</v>
      </c>
      <c r="G433" s="8" t="str">
        <f>MID(Tabela1[[#This Row],[PESEL]],7,3)</f>
        <v>278</v>
      </c>
      <c r="H433" s="3">
        <f>IF(OR(MID(Tabela1[[#This Row],[PESEL]],3,1)="0",MID(Tabela1[[#This Row],[PESEL]],3,1)="1"),19,20)</f>
        <v>19</v>
      </c>
      <c r="I433" s="3" t="str">
        <f>MID(Tabela1[[#This Row],[PESEL]],1,2)</f>
        <v>79</v>
      </c>
      <c r="J433" s="3" t="str">
        <f>IF(Tabela1[[#This Row],[1i2 rok]]=20,MID(Tabela1[[#This Row],[PESEL]],3,2)-20,MID(Tabela1[[#This Row],[PESEL]],3,2))</f>
        <v>07</v>
      </c>
      <c r="K433" s="3" t="str">
        <f>CONCATENATE(Tabela1[[#This Row],[miesiąc 1]]," ",Tabela1[[#This Row],[1i2 rok]],Tabela1[[#This Row],[3 i 4 rok]])</f>
        <v>07 1979</v>
      </c>
      <c r="L433" s="12" t="str">
        <f>CONCATENATE(MID(Tabela1[[#This Row],[Imie]],1,1),MID(Tabela1[[#This Row],[Nazwisko]],1,3),MID(Tabela1[[#This Row],[PESEL]],11,1))</f>
        <v>BTom1</v>
      </c>
    </row>
    <row r="434" spans="1:12" x14ac:dyDescent="0.25">
      <c r="A434" s="2" t="s">
        <v>997</v>
      </c>
      <c r="B434" s="3" t="s">
        <v>998</v>
      </c>
      <c r="C434" s="3" t="s">
        <v>260</v>
      </c>
      <c r="D434" s="3">
        <f t="shared" si="18"/>
        <v>0</v>
      </c>
      <c r="E434" s="3" t="str">
        <f t="shared" si="20"/>
        <v>p</v>
      </c>
      <c r="F434" s="3">
        <f t="shared" si="19"/>
        <v>0</v>
      </c>
      <c r="G434" s="8" t="str">
        <f>MID(Tabela1[[#This Row],[PESEL]],7,3)</f>
        <v>467</v>
      </c>
      <c r="H434" s="3">
        <f>IF(OR(MID(Tabela1[[#This Row],[PESEL]],3,1)="0",MID(Tabela1[[#This Row],[PESEL]],3,1)="1"),19,20)</f>
        <v>19</v>
      </c>
      <c r="I434" s="3" t="str">
        <f>MID(Tabela1[[#This Row],[PESEL]],1,2)</f>
        <v>79</v>
      </c>
      <c r="J434" s="3" t="str">
        <f>IF(Tabela1[[#This Row],[1i2 rok]]=20,MID(Tabela1[[#This Row],[PESEL]],3,2)-20,MID(Tabela1[[#This Row],[PESEL]],3,2))</f>
        <v>10</v>
      </c>
      <c r="K434" s="3" t="str">
        <f>CONCATENATE(Tabela1[[#This Row],[miesiąc 1]]," ",Tabela1[[#This Row],[1i2 rok]],Tabela1[[#This Row],[3 i 4 rok]])</f>
        <v>10 1979</v>
      </c>
      <c r="L434" s="12" t="str">
        <f>CONCATENATE(MID(Tabela1[[#This Row],[Imie]],1,1),MID(Tabela1[[#This Row],[Nazwisko]],1,3),MID(Tabela1[[#This Row],[PESEL]],11,1))</f>
        <v>FStr7</v>
      </c>
    </row>
    <row r="435" spans="1:12" x14ac:dyDescent="0.25">
      <c r="A435" s="2" t="s">
        <v>999</v>
      </c>
      <c r="B435" s="3" t="s">
        <v>1000</v>
      </c>
      <c r="C435" s="3" t="s">
        <v>284</v>
      </c>
      <c r="D435" s="3">
        <f t="shared" si="18"/>
        <v>1</v>
      </c>
      <c r="E435" s="3" t="str">
        <f t="shared" si="20"/>
        <v>a</v>
      </c>
      <c r="F435" s="3">
        <f t="shared" si="19"/>
        <v>0</v>
      </c>
      <c r="G435" s="8" t="str">
        <f>MID(Tabela1[[#This Row],[PESEL]],7,3)</f>
        <v>737</v>
      </c>
      <c r="H435" s="3">
        <f>IF(OR(MID(Tabela1[[#This Row],[PESEL]],3,1)="0",MID(Tabela1[[#This Row],[PESEL]],3,1)="1"),19,20)</f>
        <v>19</v>
      </c>
      <c r="I435" s="3" t="str">
        <f>MID(Tabela1[[#This Row],[PESEL]],1,2)</f>
        <v>79</v>
      </c>
      <c r="J435" s="3" t="str">
        <f>IF(Tabela1[[#This Row],[1i2 rok]]=20,MID(Tabela1[[#This Row],[PESEL]],3,2)-20,MID(Tabela1[[#This Row],[PESEL]],3,2))</f>
        <v>11</v>
      </c>
      <c r="K435" s="3" t="str">
        <f>CONCATENATE(Tabela1[[#This Row],[miesiąc 1]]," ",Tabela1[[#This Row],[1i2 rok]],Tabela1[[#This Row],[3 i 4 rok]])</f>
        <v>11 1979</v>
      </c>
      <c r="L435" s="12" t="str">
        <f>CONCATENATE(MID(Tabela1[[#This Row],[Imie]],1,1),MID(Tabela1[[#This Row],[Nazwisko]],1,3),MID(Tabela1[[#This Row],[PESEL]],11,1))</f>
        <v>ESzc9</v>
      </c>
    </row>
    <row r="436" spans="1:12" x14ac:dyDescent="0.25">
      <c r="A436" s="2" t="s">
        <v>1001</v>
      </c>
      <c r="B436" s="3" t="s">
        <v>1002</v>
      </c>
      <c r="C436" s="3" t="s">
        <v>1003</v>
      </c>
      <c r="D436" s="3">
        <f t="shared" si="18"/>
        <v>1</v>
      </c>
      <c r="E436" s="3" t="str">
        <f t="shared" si="20"/>
        <v>a</v>
      </c>
      <c r="F436" s="3">
        <f t="shared" si="19"/>
        <v>0</v>
      </c>
      <c r="G436" s="8" t="str">
        <f>MID(Tabela1[[#This Row],[PESEL]],7,3)</f>
        <v>108</v>
      </c>
      <c r="H436" s="3">
        <f>IF(OR(MID(Tabela1[[#This Row],[PESEL]],3,1)="0",MID(Tabela1[[#This Row],[PESEL]],3,1)="1"),19,20)</f>
        <v>19</v>
      </c>
      <c r="I436" s="3" t="str">
        <f>MID(Tabela1[[#This Row],[PESEL]],1,2)</f>
        <v>81</v>
      </c>
      <c r="J436" s="3" t="str">
        <f>IF(Tabela1[[#This Row],[1i2 rok]]=20,MID(Tabela1[[#This Row],[PESEL]],3,2)-20,MID(Tabela1[[#This Row],[PESEL]],3,2))</f>
        <v>08</v>
      </c>
      <c r="K436" s="3" t="str">
        <f>CONCATENATE(Tabela1[[#This Row],[miesiąc 1]]," ",Tabela1[[#This Row],[1i2 rok]],Tabela1[[#This Row],[3 i 4 rok]])</f>
        <v>08 1981</v>
      </c>
      <c r="L436" s="12" t="str">
        <f>CONCATENATE(MID(Tabela1[[#This Row],[Imie]],1,1),MID(Tabela1[[#This Row],[Nazwisko]],1,3),MID(Tabela1[[#This Row],[PESEL]],11,1))</f>
        <v>AWam3</v>
      </c>
    </row>
    <row r="437" spans="1:12" x14ac:dyDescent="0.25">
      <c r="A437" s="2" t="s">
        <v>1004</v>
      </c>
      <c r="B437" s="3" t="s">
        <v>1005</v>
      </c>
      <c r="C437" s="3" t="s">
        <v>260</v>
      </c>
      <c r="D437" s="3">
        <f t="shared" si="18"/>
        <v>0</v>
      </c>
      <c r="E437" s="3" t="str">
        <f t="shared" si="20"/>
        <v>p</v>
      </c>
      <c r="F437" s="3">
        <f t="shared" si="19"/>
        <v>0</v>
      </c>
      <c r="G437" s="8" t="str">
        <f>MID(Tabela1[[#This Row],[PESEL]],7,3)</f>
        <v>487</v>
      </c>
      <c r="H437" s="3">
        <f>IF(OR(MID(Tabela1[[#This Row],[PESEL]],3,1)="0",MID(Tabela1[[#This Row],[PESEL]],3,1)="1"),19,20)</f>
        <v>19</v>
      </c>
      <c r="I437" s="3" t="str">
        <f>MID(Tabela1[[#This Row],[PESEL]],1,2)</f>
        <v>81</v>
      </c>
      <c r="J437" s="3" t="str">
        <f>IF(Tabela1[[#This Row],[1i2 rok]]=20,MID(Tabela1[[#This Row],[PESEL]],3,2)-20,MID(Tabela1[[#This Row],[PESEL]],3,2))</f>
        <v>10</v>
      </c>
      <c r="K437" s="3" t="str">
        <f>CONCATENATE(Tabela1[[#This Row],[miesiąc 1]]," ",Tabela1[[#This Row],[1i2 rok]],Tabela1[[#This Row],[3 i 4 rok]])</f>
        <v>10 1981</v>
      </c>
      <c r="L437" s="12" t="str">
        <f>CONCATENATE(MID(Tabela1[[#This Row],[Imie]],1,1),MID(Tabela1[[#This Row],[Nazwisko]],1,3),MID(Tabela1[[#This Row],[PESEL]],11,1))</f>
        <v>FSpy0</v>
      </c>
    </row>
    <row r="438" spans="1:12" x14ac:dyDescent="0.25">
      <c r="A438" s="2" t="s">
        <v>1006</v>
      </c>
      <c r="B438" s="3" t="s">
        <v>1007</v>
      </c>
      <c r="C438" s="3" t="s">
        <v>263</v>
      </c>
      <c r="D438" s="3">
        <f t="shared" si="18"/>
        <v>1</v>
      </c>
      <c r="E438" s="3" t="str">
        <f t="shared" si="20"/>
        <v>a</v>
      </c>
      <c r="F438" s="3">
        <f t="shared" si="19"/>
        <v>0</v>
      </c>
      <c r="G438" s="8" t="str">
        <f>MID(Tabela1[[#This Row],[PESEL]],7,3)</f>
        <v>192</v>
      </c>
      <c r="H438" s="3">
        <f>IF(OR(MID(Tabela1[[#This Row],[PESEL]],3,1)="0",MID(Tabela1[[#This Row],[PESEL]],3,1)="1"),19,20)</f>
        <v>19</v>
      </c>
      <c r="I438" s="3" t="str">
        <f>MID(Tabela1[[#This Row],[PESEL]],1,2)</f>
        <v>82</v>
      </c>
      <c r="J438" s="3" t="str">
        <f>IF(Tabela1[[#This Row],[1i2 rok]]=20,MID(Tabela1[[#This Row],[PESEL]],3,2)-20,MID(Tabela1[[#This Row],[PESEL]],3,2))</f>
        <v>07</v>
      </c>
      <c r="K438" s="3" t="str">
        <f>CONCATENATE(Tabela1[[#This Row],[miesiąc 1]]," ",Tabela1[[#This Row],[1i2 rok]],Tabela1[[#This Row],[3 i 4 rok]])</f>
        <v>07 1982</v>
      </c>
      <c r="L438" s="12" t="str">
        <f>CONCATENATE(MID(Tabela1[[#This Row],[Imie]],1,1),MID(Tabela1[[#This Row],[Nazwisko]],1,3),MID(Tabela1[[#This Row],[PESEL]],11,1))</f>
        <v>KBia7</v>
      </c>
    </row>
    <row r="439" spans="1:12" x14ac:dyDescent="0.25">
      <c r="A439" s="2" t="s">
        <v>1008</v>
      </c>
      <c r="B439" s="3" t="s">
        <v>1009</v>
      </c>
      <c r="C439" s="3" t="s">
        <v>1010</v>
      </c>
      <c r="D439" s="3">
        <f t="shared" si="18"/>
        <v>1</v>
      </c>
      <c r="E439" s="3" t="str">
        <f t="shared" si="20"/>
        <v>a</v>
      </c>
      <c r="F439" s="3">
        <f t="shared" si="19"/>
        <v>0</v>
      </c>
      <c r="G439" s="8" t="str">
        <f>MID(Tabela1[[#This Row],[PESEL]],7,3)</f>
        <v>472</v>
      </c>
      <c r="H439" s="3">
        <f>IF(OR(MID(Tabela1[[#This Row],[PESEL]],3,1)="0",MID(Tabela1[[#This Row],[PESEL]],3,1)="1"),19,20)</f>
        <v>19</v>
      </c>
      <c r="I439" s="3" t="str">
        <f>MID(Tabela1[[#This Row],[PESEL]],1,2)</f>
        <v>83</v>
      </c>
      <c r="J439" s="3" t="str">
        <f>IF(Tabela1[[#This Row],[1i2 rok]]=20,MID(Tabela1[[#This Row],[PESEL]],3,2)-20,MID(Tabela1[[#This Row],[PESEL]],3,2))</f>
        <v>04</v>
      </c>
      <c r="K439" s="3" t="str">
        <f>CONCATENATE(Tabela1[[#This Row],[miesiąc 1]]," ",Tabela1[[#This Row],[1i2 rok]],Tabela1[[#This Row],[3 i 4 rok]])</f>
        <v>04 1983</v>
      </c>
      <c r="L439" s="12" t="str">
        <f>CONCATENATE(MID(Tabela1[[#This Row],[Imie]],1,1),MID(Tabela1[[#This Row],[Nazwisko]],1,3),MID(Tabela1[[#This Row],[PESEL]],11,1))</f>
        <v>ABsk2</v>
      </c>
    </row>
    <row r="440" spans="1:12" x14ac:dyDescent="0.25">
      <c r="A440" s="2" t="s">
        <v>1011</v>
      </c>
      <c r="B440" s="3" t="s">
        <v>1012</v>
      </c>
      <c r="C440" s="3" t="s">
        <v>111</v>
      </c>
      <c r="D440" s="3">
        <f t="shared" si="18"/>
        <v>1</v>
      </c>
      <c r="E440" s="3" t="str">
        <f t="shared" si="20"/>
        <v>a</v>
      </c>
      <c r="F440" s="3">
        <f t="shared" si="19"/>
        <v>0</v>
      </c>
      <c r="G440" s="8" t="str">
        <f>MID(Tabela1[[#This Row],[PESEL]],7,3)</f>
        <v>943</v>
      </c>
      <c r="H440" s="3">
        <f>IF(OR(MID(Tabela1[[#This Row],[PESEL]],3,1)="0",MID(Tabela1[[#This Row],[PESEL]],3,1)="1"),19,20)</f>
        <v>19</v>
      </c>
      <c r="I440" s="3" t="str">
        <f>MID(Tabela1[[#This Row],[PESEL]],1,2)</f>
        <v>84</v>
      </c>
      <c r="J440" s="3" t="str">
        <f>IF(Tabela1[[#This Row],[1i2 rok]]=20,MID(Tabela1[[#This Row],[PESEL]],3,2)-20,MID(Tabela1[[#This Row],[PESEL]],3,2))</f>
        <v>05</v>
      </c>
      <c r="K440" s="3" t="str">
        <f>CONCATENATE(Tabela1[[#This Row],[miesiąc 1]]," ",Tabela1[[#This Row],[1i2 rok]],Tabela1[[#This Row],[3 i 4 rok]])</f>
        <v>05 1984</v>
      </c>
      <c r="L440" s="12" t="str">
        <f>CONCATENATE(MID(Tabela1[[#This Row],[Imie]],1,1),MID(Tabela1[[#This Row],[Nazwisko]],1,3),MID(Tabela1[[#This Row],[PESEL]],11,1))</f>
        <v>AWoj7</v>
      </c>
    </row>
    <row r="441" spans="1:12" x14ac:dyDescent="0.25">
      <c r="A441" s="2" t="s">
        <v>1013</v>
      </c>
      <c r="B441" s="3" t="s">
        <v>1014</v>
      </c>
      <c r="C441" s="3" t="s">
        <v>936</v>
      </c>
      <c r="D441" s="3">
        <f t="shared" si="18"/>
        <v>0</v>
      </c>
      <c r="E441" s="3" t="str">
        <f t="shared" si="20"/>
        <v>k</v>
      </c>
      <c r="F441" s="3">
        <f t="shared" si="19"/>
        <v>0</v>
      </c>
      <c r="G441" s="8" t="str">
        <f>MID(Tabela1[[#This Row],[PESEL]],7,3)</f>
        <v>948</v>
      </c>
      <c r="H441" s="3">
        <f>IF(OR(MID(Tabela1[[#This Row],[PESEL]],3,1)="0",MID(Tabela1[[#This Row],[PESEL]],3,1)="1"),19,20)</f>
        <v>19</v>
      </c>
      <c r="I441" s="3" t="str">
        <f>MID(Tabela1[[#This Row],[PESEL]],1,2)</f>
        <v>84</v>
      </c>
      <c r="J441" s="3" t="str">
        <f>IF(Tabela1[[#This Row],[1i2 rok]]=20,MID(Tabela1[[#This Row],[PESEL]],3,2)-20,MID(Tabela1[[#This Row],[PESEL]],3,2))</f>
        <v>05</v>
      </c>
      <c r="K441" s="3" t="str">
        <f>CONCATENATE(Tabela1[[#This Row],[miesiąc 1]]," ",Tabela1[[#This Row],[1i2 rok]],Tabela1[[#This Row],[3 i 4 rok]])</f>
        <v>05 1984</v>
      </c>
      <c r="L441" s="12" t="str">
        <f>CONCATENATE(MID(Tabela1[[#This Row],[Imie]],1,1),MID(Tabela1[[#This Row],[Nazwisko]],1,3),MID(Tabela1[[#This Row],[PESEL]],11,1))</f>
        <v>DSzc4</v>
      </c>
    </row>
    <row r="442" spans="1:12" x14ac:dyDescent="0.25">
      <c r="A442" s="4" t="s">
        <v>1015</v>
      </c>
      <c r="B442" s="5" t="s">
        <v>1016</v>
      </c>
      <c r="C442" s="5" t="s">
        <v>1017</v>
      </c>
      <c r="D442" s="5">
        <f t="shared" si="18"/>
        <v>1</v>
      </c>
      <c r="E442" s="5" t="str">
        <f t="shared" si="20"/>
        <v>s</v>
      </c>
      <c r="F442" s="5">
        <f t="shared" si="19"/>
        <v>1</v>
      </c>
      <c r="G442" s="8" t="str">
        <f>MID(Tabela1[[#This Row],[PESEL]],7,3)</f>
        <v>401</v>
      </c>
      <c r="H442" s="3">
        <f>IF(OR(MID(Tabela1[[#This Row],[PESEL]],3,1)="0",MID(Tabela1[[#This Row],[PESEL]],3,1)="1"),19,20)</f>
        <v>19</v>
      </c>
      <c r="I442" s="3" t="str">
        <f>MID(Tabela1[[#This Row],[PESEL]],1,2)</f>
        <v>84</v>
      </c>
      <c r="J442" s="3" t="str">
        <f>IF(Tabela1[[#This Row],[1i2 rok]]=20,MID(Tabela1[[#This Row],[PESEL]],3,2)-20,MID(Tabela1[[#This Row],[PESEL]],3,2))</f>
        <v>05</v>
      </c>
      <c r="K442" s="3" t="str">
        <f>CONCATENATE(Tabela1[[#This Row],[miesiąc 1]]," ",Tabela1[[#This Row],[1i2 rok]],Tabela1[[#This Row],[3 i 4 rok]])</f>
        <v>05 1984</v>
      </c>
      <c r="L442" s="12" t="str">
        <f>CONCATENATE(MID(Tabela1[[#This Row],[Imie]],1,1),MID(Tabela1[[#This Row],[Nazwisko]],1,3),MID(Tabela1[[#This Row],[PESEL]],11,1))</f>
        <v>IHel9</v>
      </c>
    </row>
    <row r="443" spans="1:12" x14ac:dyDescent="0.25">
      <c r="A443" s="4" t="s">
        <v>1018</v>
      </c>
      <c r="B443" s="5" t="s">
        <v>1019</v>
      </c>
      <c r="C443" s="5" t="s">
        <v>1020</v>
      </c>
      <c r="D443" s="5">
        <f t="shared" si="18"/>
        <v>1</v>
      </c>
      <c r="E443" s="5" t="str">
        <f t="shared" si="20"/>
        <v>s</v>
      </c>
      <c r="F443" s="5">
        <f t="shared" si="19"/>
        <v>1</v>
      </c>
      <c r="G443" s="8" t="str">
        <f>MID(Tabela1[[#This Row],[PESEL]],7,3)</f>
        <v>851</v>
      </c>
      <c r="H443" s="3">
        <f>IF(OR(MID(Tabela1[[#This Row],[PESEL]],3,1)="0",MID(Tabela1[[#This Row],[PESEL]],3,1)="1"),19,20)</f>
        <v>19</v>
      </c>
      <c r="I443" s="3" t="str">
        <f>MID(Tabela1[[#This Row],[PESEL]],1,2)</f>
        <v>84</v>
      </c>
      <c r="J443" s="3" t="str">
        <f>IF(Tabela1[[#This Row],[1i2 rok]]=20,MID(Tabela1[[#This Row],[PESEL]],3,2)-20,MID(Tabela1[[#This Row],[PESEL]],3,2))</f>
        <v>11</v>
      </c>
      <c r="K443" s="3" t="str">
        <f>CONCATENATE(Tabela1[[#This Row],[miesiąc 1]]," ",Tabela1[[#This Row],[1i2 rok]],Tabela1[[#This Row],[3 i 4 rok]])</f>
        <v>11 1984</v>
      </c>
      <c r="L443" s="12" t="str">
        <f>CONCATENATE(MID(Tabela1[[#This Row],[Imie]],1,1),MID(Tabela1[[#This Row],[Nazwisko]],1,3),MID(Tabela1[[#This Row],[PESEL]],11,1))</f>
        <v>DFel5</v>
      </c>
    </row>
    <row r="444" spans="1:12" x14ac:dyDescent="0.25">
      <c r="A444" s="2" t="s">
        <v>1021</v>
      </c>
      <c r="B444" s="3" t="s">
        <v>1022</v>
      </c>
      <c r="C444" s="3" t="s">
        <v>419</v>
      </c>
      <c r="D444" s="3">
        <f t="shared" si="18"/>
        <v>1</v>
      </c>
      <c r="E444" s="3" t="str">
        <f t="shared" si="20"/>
        <v>a</v>
      </c>
      <c r="F444" s="3">
        <f t="shared" si="19"/>
        <v>0</v>
      </c>
      <c r="G444" s="8" t="str">
        <f>MID(Tabela1[[#This Row],[PESEL]],7,3)</f>
        <v>794</v>
      </c>
      <c r="H444" s="3">
        <f>IF(OR(MID(Tabela1[[#This Row],[PESEL]],3,1)="0",MID(Tabela1[[#This Row],[PESEL]],3,1)="1"),19,20)</f>
        <v>19</v>
      </c>
      <c r="I444" s="3" t="str">
        <f>MID(Tabela1[[#This Row],[PESEL]],1,2)</f>
        <v>85</v>
      </c>
      <c r="J444" s="3" t="str">
        <f>IF(Tabela1[[#This Row],[1i2 rok]]=20,MID(Tabela1[[#This Row],[PESEL]],3,2)-20,MID(Tabela1[[#This Row],[PESEL]],3,2))</f>
        <v>03</v>
      </c>
      <c r="K444" s="3" t="str">
        <f>CONCATENATE(Tabela1[[#This Row],[miesiąc 1]]," ",Tabela1[[#This Row],[1i2 rok]],Tabela1[[#This Row],[3 i 4 rok]])</f>
        <v>03 1985</v>
      </c>
      <c r="L444" s="12" t="str">
        <f>CONCATENATE(MID(Tabela1[[#This Row],[Imie]],1,1),MID(Tabela1[[#This Row],[Nazwisko]],1,3),MID(Tabela1[[#This Row],[PESEL]],11,1))</f>
        <v>LMro3</v>
      </c>
    </row>
    <row r="445" spans="1:12" x14ac:dyDescent="0.25">
      <c r="A445" s="2" t="s">
        <v>1023</v>
      </c>
      <c r="B445" s="3" t="s">
        <v>1024</v>
      </c>
      <c r="C445" s="3" t="s">
        <v>166</v>
      </c>
      <c r="D445" s="3">
        <f t="shared" si="18"/>
        <v>0</v>
      </c>
      <c r="E445" s="3" t="str">
        <f t="shared" si="20"/>
        <v>b</v>
      </c>
      <c r="F445" s="3">
        <f t="shared" si="19"/>
        <v>0</v>
      </c>
      <c r="G445" s="8" t="str">
        <f>MID(Tabela1[[#This Row],[PESEL]],7,3)</f>
        <v>356</v>
      </c>
      <c r="H445" s="3">
        <f>IF(OR(MID(Tabela1[[#This Row],[PESEL]],3,1)="0",MID(Tabela1[[#This Row],[PESEL]],3,1)="1"),19,20)</f>
        <v>19</v>
      </c>
      <c r="I445" s="3" t="str">
        <f>MID(Tabela1[[#This Row],[PESEL]],1,2)</f>
        <v>85</v>
      </c>
      <c r="J445" s="3" t="str">
        <f>IF(Tabela1[[#This Row],[1i2 rok]]=20,MID(Tabela1[[#This Row],[PESEL]],3,2)-20,MID(Tabela1[[#This Row],[PESEL]],3,2))</f>
        <v>05</v>
      </c>
      <c r="K445" s="3" t="str">
        <f>CONCATENATE(Tabela1[[#This Row],[miesiąc 1]]," ",Tabela1[[#This Row],[1i2 rok]],Tabela1[[#This Row],[3 i 4 rok]])</f>
        <v>05 1985</v>
      </c>
      <c r="L445" s="12" t="str">
        <f>CONCATENATE(MID(Tabela1[[#This Row],[Imie]],1,1),MID(Tabela1[[#This Row],[Nazwisko]],1,3),MID(Tabela1[[#This Row],[PESEL]],11,1))</f>
        <v>JRem4</v>
      </c>
    </row>
    <row r="446" spans="1:12" x14ac:dyDescent="0.25">
      <c r="A446" s="2" t="s">
        <v>1025</v>
      </c>
      <c r="B446" s="3" t="s">
        <v>1026</v>
      </c>
      <c r="C446" s="3" t="s">
        <v>275</v>
      </c>
      <c r="D446" s="3">
        <f t="shared" si="18"/>
        <v>1</v>
      </c>
      <c r="E446" s="3" t="str">
        <f t="shared" si="20"/>
        <v>a</v>
      </c>
      <c r="F446" s="3">
        <f t="shared" si="19"/>
        <v>0</v>
      </c>
      <c r="G446" s="8" t="str">
        <f>MID(Tabela1[[#This Row],[PESEL]],7,3)</f>
        <v>686</v>
      </c>
      <c r="H446" s="3">
        <f>IF(OR(MID(Tabela1[[#This Row],[PESEL]],3,1)="0",MID(Tabela1[[#This Row],[PESEL]],3,1)="1"),19,20)</f>
        <v>19</v>
      </c>
      <c r="I446" s="3" t="str">
        <f>MID(Tabela1[[#This Row],[PESEL]],1,2)</f>
        <v>85</v>
      </c>
      <c r="J446" s="3" t="str">
        <f>IF(Tabela1[[#This Row],[1i2 rok]]=20,MID(Tabela1[[#This Row],[PESEL]],3,2)-20,MID(Tabela1[[#This Row],[PESEL]],3,2))</f>
        <v>05</v>
      </c>
      <c r="K446" s="3" t="str">
        <f>CONCATENATE(Tabela1[[#This Row],[miesiąc 1]]," ",Tabela1[[#This Row],[1i2 rok]],Tabela1[[#This Row],[3 i 4 rok]])</f>
        <v>05 1985</v>
      </c>
      <c r="L446" s="12" t="str">
        <f>CONCATENATE(MID(Tabela1[[#This Row],[Imie]],1,1),MID(Tabela1[[#This Row],[Nazwisko]],1,3),MID(Tabela1[[#This Row],[PESEL]],11,1))</f>
        <v>MKle3</v>
      </c>
    </row>
    <row r="447" spans="1:12" x14ac:dyDescent="0.25">
      <c r="A447" s="2" t="s">
        <v>1027</v>
      </c>
      <c r="B447" s="3" t="s">
        <v>1028</v>
      </c>
      <c r="C447" s="3" t="s">
        <v>20</v>
      </c>
      <c r="D447" s="3">
        <f t="shared" si="18"/>
        <v>0</v>
      </c>
      <c r="E447" s="3" t="str">
        <f t="shared" si="20"/>
        <v>k</v>
      </c>
      <c r="F447" s="3">
        <f t="shared" si="19"/>
        <v>0</v>
      </c>
      <c r="G447" s="8" t="str">
        <f>MID(Tabela1[[#This Row],[PESEL]],7,3)</f>
        <v>051</v>
      </c>
      <c r="H447" s="3">
        <f>IF(OR(MID(Tabela1[[#This Row],[PESEL]],3,1)="0",MID(Tabela1[[#This Row],[PESEL]],3,1)="1"),19,20)</f>
        <v>19</v>
      </c>
      <c r="I447" s="3" t="str">
        <f>MID(Tabela1[[#This Row],[PESEL]],1,2)</f>
        <v>85</v>
      </c>
      <c r="J447" s="3" t="str">
        <f>IF(Tabela1[[#This Row],[1i2 rok]]=20,MID(Tabela1[[#This Row],[PESEL]],3,2)-20,MID(Tabela1[[#This Row],[PESEL]],3,2))</f>
        <v>05</v>
      </c>
      <c r="K447" s="3" t="str">
        <f>CONCATENATE(Tabela1[[#This Row],[miesiąc 1]]," ",Tabela1[[#This Row],[1i2 rok]],Tabela1[[#This Row],[3 i 4 rok]])</f>
        <v>05 1985</v>
      </c>
      <c r="L447" s="12" t="str">
        <f>CONCATENATE(MID(Tabela1[[#This Row],[Imie]],1,1),MID(Tabela1[[#This Row],[Nazwisko]],1,3),MID(Tabela1[[#This Row],[PESEL]],11,1))</f>
        <v>PGes5</v>
      </c>
    </row>
    <row r="448" spans="1:12" x14ac:dyDescent="0.25">
      <c r="A448" s="2" t="s">
        <v>1029</v>
      </c>
      <c r="B448" s="3" t="s">
        <v>1030</v>
      </c>
      <c r="C448" s="3" t="s">
        <v>1031</v>
      </c>
      <c r="D448" s="3">
        <f t="shared" si="18"/>
        <v>1</v>
      </c>
      <c r="E448" s="3" t="str">
        <f t="shared" si="20"/>
        <v>a</v>
      </c>
      <c r="F448" s="3">
        <f t="shared" si="19"/>
        <v>0</v>
      </c>
      <c r="G448" s="8" t="str">
        <f>MID(Tabela1[[#This Row],[PESEL]],7,3)</f>
        <v>792</v>
      </c>
      <c r="H448" s="3">
        <f>IF(OR(MID(Tabela1[[#This Row],[PESEL]],3,1)="0",MID(Tabela1[[#This Row],[PESEL]],3,1)="1"),19,20)</f>
        <v>19</v>
      </c>
      <c r="I448" s="3" t="str">
        <f>MID(Tabela1[[#This Row],[PESEL]],1,2)</f>
        <v>85</v>
      </c>
      <c r="J448" s="3" t="str">
        <f>IF(Tabela1[[#This Row],[1i2 rok]]=20,MID(Tabela1[[#This Row],[PESEL]],3,2)-20,MID(Tabela1[[#This Row],[PESEL]],3,2))</f>
        <v>11</v>
      </c>
      <c r="K448" s="3" t="str">
        <f>CONCATENATE(Tabela1[[#This Row],[miesiąc 1]]," ",Tabela1[[#This Row],[1i2 rok]],Tabela1[[#This Row],[3 i 4 rok]])</f>
        <v>11 1985</v>
      </c>
      <c r="L448" s="12" t="str">
        <f>CONCATENATE(MID(Tabela1[[#This Row],[Imie]],1,1),MID(Tabela1[[#This Row],[Nazwisko]],1,3),MID(Tabela1[[#This Row],[PESEL]],11,1))</f>
        <v>RFra3</v>
      </c>
    </row>
    <row r="449" spans="1:12" x14ac:dyDescent="0.25">
      <c r="A449" s="2" t="s">
        <v>1032</v>
      </c>
      <c r="B449" s="3" t="s">
        <v>1033</v>
      </c>
      <c r="C449" s="3" t="s">
        <v>266</v>
      </c>
      <c r="D449" s="3">
        <f t="shared" si="18"/>
        <v>1</v>
      </c>
      <c r="E449" s="3" t="str">
        <f t="shared" si="20"/>
        <v>a</v>
      </c>
      <c r="F449" s="3">
        <f t="shared" si="19"/>
        <v>0</v>
      </c>
      <c r="G449" s="8" t="str">
        <f>MID(Tabela1[[#This Row],[PESEL]],7,3)</f>
        <v>953</v>
      </c>
      <c r="H449" s="3">
        <f>IF(OR(MID(Tabela1[[#This Row],[PESEL]],3,1)="0",MID(Tabela1[[#This Row],[PESEL]],3,1)="1"),19,20)</f>
        <v>19</v>
      </c>
      <c r="I449" s="3" t="str">
        <f>MID(Tabela1[[#This Row],[PESEL]],1,2)</f>
        <v>86</v>
      </c>
      <c r="J449" s="3" t="str">
        <f>IF(Tabela1[[#This Row],[1i2 rok]]=20,MID(Tabela1[[#This Row],[PESEL]],3,2)-20,MID(Tabela1[[#This Row],[PESEL]],3,2))</f>
        <v>06</v>
      </c>
      <c r="K449" s="3" t="str">
        <f>CONCATENATE(Tabela1[[#This Row],[miesiąc 1]]," ",Tabela1[[#This Row],[1i2 rok]],Tabela1[[#This Row],[3 i 4 rok]])</f>
        <v>06 1986</v>
      </c>
      <c r="L449" s="12" t="str">
        <f>CONCATENATE(MID(Tabela1[[#This Row],[Imie]],1,1),MID(Tabela1[[#This Row],[Nazwisko]],1,3),MID(Tabela1[[#This Row],[PESEL]],11,1))</f>
        <v>NJur5</v>
      </c>
    </row>
    <row r="450" spans="1:12" x14ac:dyDescent="0.25">
      <c r="A450" s="2" t="s">
        <v>1034</v>
      </c>
      <c r="B450" s="3" t="s">
        <v>1007</v>
      </c>
      <c r="C450" s="3" t="s">
        <v>413</v>
      </c>
      <c r="D450" s="3">
        <f t="shared" si="18"/>
        <v>1</v>
      </c>
      <c r="E450" s="3" t="str">
        <f t="shared" si="20"/>
        <v>a</v>
      </c>
      <c r="F450" s="3">
        <f t="shared" si="19"/>
        <v>0</v>
      </c>
      <c r="G450" s="8" t="str">
        <f>MID(Tabela1[[#This Row],[PESEL]],7,3)</f>
        <v>111</v>
      </c>
      <c r="H450" s="3">
        <f>IF(OR(MID(Tabela1[[#This Row],[PESEL]],3,1)="0",MID(Tabela1[[#This Row],[PESEL]],3,1)="1"),19,20)</f>
        <v>19</v>
      </c>
      <c r="I450" s="3" t="str">
        <f>MID(Tabela1[[#This Row],[PESEL]],1,2)</f>
        <v>86</v>
      </c>
      <c r="J450" s="3" t="str">
        <f>IF(Tabela1[[#This Row],[1i2 rok]]=20,MID(Tabela1[[#This Row],[PESEL]],3,2)-20,MID(Tabela1[[#This Row],[PESEL]],3,2))</f>
        <v>07</v>
      </c>
      <c r="K450" s="3" t="str">
        <f>CONCATENATE(Tabela1[[#This Row],[miesiąc 1]]," ",Tabela1[[#This Row],[1i2 rok]],Tabela1[[#This Row],[3 i 4 rok]])</f>
        <v>07 1986</v>
      </c>
      <c r="L450" s="12" t="str">
        <f>CONCATENATE(MID(Tabela1[[#This Row],[Imie]],1,1),MID(Tabela1[[#This Row],[Nazwisko]],1,3),MID(Tabela1[[#This Row],[PESEL]],11,1))</f>
        <v>KBia5</v>
      </c>
    </row>
    <row r="451" spans="1:12" x14ac:dyDescent="0.25">
      <c r="A451" s="2" t="s">
        <v>1035</v>
      </c>
      <c r="B451" s="3" t="s">
        <v>1036</v>
      </c>
      <c r="C451" s="3" t="s">
        <v>214</v>
      </c>
      <c r="D451" s="3">
        <f t="shared" ref="D451:D495" si="21">IF(MOD(MID(A451,10,1),2)=0,1,0)</f>
        <v>1</v>
      </c>
      <c r="E451" s="3" t="str">
        <f t="shared" si="20"/>
        <v>a</v>
      </c>
      <c r="F451" s="3">
        <f t="shared" ref="F451:F495" si="22">IF(AND(D451=1,E451&lt;&gt;"a"),1,0)</f>
        <v>0</v>
      </c>
      <c r="G451" s="8" t="str">
        <f>MID(Tabela1[[#This Row],[PESEL]],7,3)</f>
        <v>305</v>
      </c>
      <c r="H451" s="3">
        <f>IF(OR(MID(Tabela1[[#This Row],[PESEL]],3,1)="0",MID(Tabela1[[#This Row],[PESEL]],3,1)="1"),19,20)</f>
        <v>19</v>
      </c>
      <c r="I451" s="3" t="str">
        <f>MID(Tabela1[[#This Row],[PESEL]],1,2)</f>
        <v>86</v>
      </c>
      <c r="J451" s="3" t="str">
        <f>IF(Tabela1[[#This Row],[1i2 rok]]=20,MID(Tabela1[[#This Row],[PESEL]],3,2)-20,MID(Tabela1[[#This Row],[PESEL]],3,2))</f>
        <v>07</v>
      </c>
      <c r="K451" s="3" t="str">
        <f>CONCATENATE(Tabela1[[#This Row],[miesiąc 1]]," ",Tabela1[[#This Row],[1i2 rok]],Tabela1[[#This Row],[3 i 4 rok]])</f>
        <v>07 1986</v>
      </c>
      <c r="L451" s="12" t="str">
        <f>CONCATENATE(MID(Tabela1[[#This Row],[Imie]],1,1),MID(Tabela1[[#This Row],[Nazwisko]],1,3),MID(Tabela1[[#This Row],[PESEL]],11,1))</f>
        <v>MKol3</v>
      </c>
    </row>
    <row r="452" spans="1:12" x14ac:dyDescent="0.25">
      <c r="A452" s="2" t="s">
        <v>1037</v>
      </c>
      <c r="B452" s="3" t="s">
        <v>1038</v>
      </c>
      <c r="C452" s="3" t="s">
        <v>1039</v>
      </c>
      <c r="D452" s="3">
        <f t="shared" si="21"/>
        <v>1</v>
      </c>
      <c r="E452" s="3" t="str">
        <f t="shared" ref="E452:E495" si="23">MID(C452,LEN(C452),1)</f>
        <v>a</v>
      </c>
      <c r="F452" s="3">
        <f t="shared" si="22"/>
        <v>0</v>
      </c>
      <c r="G452" s="8" t="str">
        <f>MID(Tabela1[[#This Row],[PESEL]],7,3)</f>
        <v>325</v>
      </c>
      <c r="H452" s="3">
        <f>IF(OR(MID(Tabela1[[#This Row],[PESEL]],3,1)="0",MID(Tabela1[[#This Row],[PESEL]],3,1)="1"),19,20)</f>
        <v>19</v>
      </c>
      <c r="I452" s="3" t="str">
        <f>MID(Tabela1[[#This Row],[PESEL]],1,2)</f>
        <v>86</v>
      </c>
      <c r="J452" s="3" t="str">
        <f>IF(Tabela1[[#This Row],[1i2 rok]]=20,MID(Tabela1[[#This Row],[PESEL]],3,2)-20,MID(Tabela1[[#This Row],[PESEL]],3,2))</f>
        <v>07</v>
      </c>
      <c r="K452" s="3" t="str">
        <f>CONCATENATE(Tabela1[[#This Row],[miesiąc 1]]," ",Tabela1[[#This Row],[1i2 rok]],Tabela1[[#This Row],[3 i 4 rok]])</f>
        <v>07 1986</v>
      </c>
      <c r="L452" s="12" t="str">
        <f>CONCATENATE(MID(Tabela1[[#This Row],[Imie]],1,1),MID(Tabela1[[#This Row],[Nazwisko]],1,3),MID(Tabela1[[#This Row],[PESEL]],11,1))</f>
        <v>JPro3</v>
      </c>
    </row>
    <row r="453" spans="1:12" x14ac:dyDescent="0.25">
      <c r="A453" s="2" t="s">
        <v>1040</v>
      </c>
      <c r="B453" s="3" t="s">
        <v>1041</v>
      </c>
      <c r="C453" s="3" t="s">
        <v>233</v>
      </c>
      <c r="D453" s="3">
        <f t="shared" si="21"/>
        <v>1</v>
      </c>
      <c r="E453" s="3" t="str">
        <f t="shared" si="23"/>
        <v>a</v>
      </c>
      <c r="F453" s="3">
        <f t="shared" si="22"/>
        <v>0</v>
      </c>
      <c r="G453" s="8" t="str">
        <f>MID(Tabela1[[#This Row],[PESEL]],7,3)</f>
        <v>411</v>
      </c>
      <c r="H453" s="3">
        <f>IF(OR(MID(Tabela1[[#This Row],[PESEL]],3,1)="0",MID(Tabela1[[#This Row],[PESEL]],3,1)="1"),19,20)</f>
        <v>19</v>
      </c>
      <c r="I453" s="3" t="str">
        <f>MID(Tabela1[[#This Row],[PESEL]],1,2)</f>
        <v>86</v>
      </c>
      <c r="J453" s="3" t="str">
        <f>IF(Tabela1[[#This Row],[1i2 rok]]=20,MID(Tabela1[[#This Row],[PESEL]],3,2)-20,MID(Tabela1[[#This Row],[PESEL]],3,2))</f>
        <v>08</v>
      </c>
      <c r="K453" s="3" t="str">
        <f>CONCATENATE(Tabela1[[#This Row],[miesiąc 1]]," ",Tabela1[[#This Row],[1i2 rok]],Tabela1[[#This Row],[3 i 4 rok]])</f>
        <v>08 1986</v>
      </c>
      <c r="L453" s="12" t="str">
        <f>CONCATENATE(MID(Tabela1[[#This Row],[Imie]],1,1),MID(Tabela1[[#This Row],[Nazwisko]],1,3),MID(Tabela1[[#This Row],[PESEL]],11,1))</f>
        <v>WCie9</v>
      </c>
    </row>
    <row r="454" spans="1:12" x14ac:dyDescent="0.25">
      <c r="A454" s="2" t="s">
        <v>1042</v>
      </c>
      <c r="B454" s="3" t="s">
        <v>1043</v>
      </c>
      <c r="C454" s="3" t="s">
        <v>89</v>
      </c>
      <c r="D454" s="3">
        <f t="shared" si="21"/>
        <v>1</v>
      </c>
      <c r="E454" s="3" t="str">
        <f t="shared" si="23"/>
        <v>a</v>
      </c>
      <c r="F454" s="3">
        <f t="shared" si="22"/>
        <v>0</v>
      </c>
      <c r="G454" s="8" t="str">
        <f>MID(Tabela1[[#This Row],[PESEL]],7,3)</f>
        <v>433</v>
      </c>
      <c r="H454" s="3">
        <f>IF(OR(MID(Tabela1[[#This Row],[PESEL]],3,1)="0",MID(Tabela1[[#This Row],[PESEL]],3,1)="1"),19,20)</f>
        <v>19</v>
      </c>
      <c r="I454" s="3" t="str">
        <f>MID(Tabela1[[#This Row],[PESEL]],1,2)</f>
        <v>86</v>
      </c>
      <c r="J454" s="3" t="str">
        <f>IF(Tabela1[[#This Row],[1i2 rok]]=20,MID(Tabela1[[#This Row],[PESEL]],3,2)-20,MID(Tabela1[[#This Row],[PESEL]],3,2))</f>
        <v>08</v>
      </c>
      <c r="K454" s="3" t="str">
        <f>CONCATENATE(Tabela1[[#This Row],[miesiąc 1]]," ",Tabela1[[#This Row],[1i2 rok]],Tabela1[[#This Row],[3 i 4 rok]])</f>
        <v>08 1986</v>
      </c>
      <c r="L454" s="12" t="str">
        <f>CONCATENATE(MID(Tabela1[[#This Row],[Imie]],1,1),MID(Tabela1[[#This Row],[Nazwisko]],1,3),MID(Tabela1[[#This Row],[PESEL]],11,1))</f>
        <v>MLan5</v>
      </c>
    </row>
    <row r="455" spans="1:12" x14ac:dyDescent="0.25">
      <c r="A455" s="2" t="s">
        <v>1044</v>
      </c>
      <c r="B455" s="3" t="s">
        <v>1045</v>
      </c>
      <c r="C455" s="3" t="s">
        <v>1046</v>
      </c>
      <c r="D455" s="3">
        <f t="shared" si="21"/>
        <v>0</v>
      </c>
      <c r="E455" s="3" t="str">
        <f t="shared" si="23"/>
        <v>z</v>
      </c>
      <c r="F455" s="3">
        <f t="shared" si="22"/>
        <v>0</v>
      </c>
      <c r="G455" s="8" t="str">
        <f>MID(Tabela1[[#This Row],[PESEL]],7,3)</f>
        <v>953</v>
      </c>
      <c r="H455" s="3">
        <f>IF(OR(MID(Tabela1[[#This Row],[PESEL]],3,1)="0",MID(Tabela1[[#This Row],[PESEL]],3,1)="1"),19,20)</f>
        <v>19</v>
      </c>
      <c r="I455" s="3" t="str">
        <f>MID(Tabela1[[#This Row],[PESEL]],1,2)</f>
        <v>87</v>
      </c>
      <c r="J455" s="3" t="str">
        <f>IF(Tabela1[[#This Row],[1i2 rok]]=20,MID(Tabela1[[#This Row],[PESEL]],3,2)-20,MID(Tabela1[[#This Row],[PESEL]],3,2))</f>
        <v>07</v>
      </c>
      <c r="K455" s="3" t="str">
        <f>CONCATENATE(Tabela1[[#This Row],[miesiąc 1]]," ",Tabela1[[#This Row],[1i2 rok]],Tabela1[[#This Row],[3 i 4 rok]])</f>
        <v>07 1987</v>
      </c>
      <c r="L455" s="12" t="str">
        <f>CONCATENATE(MID(Tabela1[[#This Row],[Imie]],1,1),MID(Tabela1[[#This Row],[Nazwisko]],1,3),MID(Tabela1[[#This Row],[PESEL]],11,1))</f>
        <v>MKul2</v>
      </c>
    </row>
    <row r="456" spans="1:12" x14ac:dyDescent="0.25">
      <c r="A456" s="2" t="s">
        <v>1047</v>
      </c>
      <c r="B456" s="3" t="s">
        <v>1048</v>
      </c>
      <c r="C456" s="3" t="s">
        <v>83</v>
      </c>
      <c r="D456" s="3">
        <f t="shared" si="21"/>
        <v>1</v>
      </c>
      <c r="E456" s="3" t="str">
        <f t="shared" si="23"/>
        <v>a</v>
      </c>
      <c r="F456" s="3">
        <f t="shared" si="22"/>
        <v>0</v>
      </c>
      <c r="G456" s="8" t="str">
        <f>MID(Tabela1[[#This Row],[PESEL]],7,3)</f>
        <v>646</v>
      </c>
      <c r="H456" s="3">
        <f>IF(OR(MID(Tabela1[[#This Row],[PESEL]],3,1)="0",MID(Tabela1[[#This Row],[PESEL]],3,1)="1"),19,20)</f>
        <v>19</v>
      </c>
      <c r="I456" s="3" t="str">
        <f>MID(Tabela1[[#This Row],[PESEL]],1,2)</f>
        <v>87</v>
      </c>
      <c r="J456" s="3" t="str">
        <f>IF(Tabela1[[#This Row],[1i2 rok]]=20,MID(Tabela1[[#This Row],[PESEL]],3,2)-20,MID(Tabela1[[#This Row],[PESEL]],3,2))</f>
        <v>07</v>
      </c>
      <c r="K456" s="3" t="str">
        <f>CONCATENATE(Tabela1[[#This Row],[miesiąc 1]]," ",Tabela1[[#This Row],[1i2 rok]],Tabela1[[#This Row],[3 i 4 rok]])</f>
        <v>07 1987</v>
      </c>
      <c r="L456" s="12" t="str">
        <f>CONCATENATE(MID(Tabela1[[#This Row],[Imie]],1,1),MID(Tabela1[[#This Row],[Nazwisko]],1,3),MID(Tabela1[[#This Row],[PESEL]],11,1))</f>
        <v>MKlu2</v>
      </c>
    </row>
    <row r="457" spans="1:12" x14ac:dyDescent="0.25">
      <c r="A457" s="2" t="s">
        <v>1049</v>
      </c>
      <c r="B457" s="3" t="s">
        <v>1050</v>
      </c>
      <c r="C457" s="3" t="s">
        <v>194</v>
      </c>
      <c r="D457" s="3">
        <f t="shared" si="21"/>
        <v>1</v>
      </c>
      <c r="E457" s="3" t="str">
        <f t="shared" si="23"/>
        <v>a</v>
      </c>
      <c r="F457" s="3">
        <f t="shared" si="22"/>
        <v>0</v>
      </c>
      <c r="G457" s="8" t="str">
        <f>MID(Tabela1[[#This Row],[PESEL]],7,3)</f>
        <v>242</v>
      </c>
      <c r="H457" s="3">
        <f>IF(OR(MID(Tabela1[[#This Row],[PESEL]],3,1)="0",MID(Tabela1[[#This Row],[PESEL]],3,1)="1"),19,20)</f>
        <v>19</v>
      </c>
      <c r="I457" s="3" t="str">
        <f>MID(Tabela1[[#This Row],[PESEL]],1,2)</f>
        <v>87</v>
      </c>
      <c r="J457" s="3" t="str">
        <f>IF(Tabela1[[#This Row],[1i2 rok]]=20,MID(Tabela1[[#This Row],[PESEL]],3,2)-20,MID(Tabela1[[#This Row],[PESEL]],3,2))</f>
        <v>07</v>
      </c>
      <c r="K457" s="3" t="str">
        <f>CONCATENATE(Tabela1[[#This Row],[miesiąc 1]]," ",Tabela1[[#This Row],[1i2 rok]],Tabela1[[#This Row],[3 i 4 rok]])</f>
        <v>07 1987</v>
      </c>
      <c r="L457" s="12" t="str">
        <f>CONCATENATE(MID(Tabela1[[#This Row],[Imie]],1,1),MID(Tabela1[[#This Row],[Nazwisko]],1,3),MID(Tabela1[[#This Row],[PESEL]],11,1))</f>
        <v>ATrz9</v>
      </c>
    </row>
    <row r="458" spans="1:12" x14ac:dyDescent="0.25">
      <c r="A458" s="2" t="s">
        <v>1051</v>
      </c>
      <c r="B458" s="3" t="s">
        <v>1052</v>
      </c>
      <c r="C458" s="3" t="s">
        <v>194</v>
      </c>
      <c r="D458" s="3">
        <f t="shared" si="21"/>
        <v>1</v>
      </c>
      <c r="E458" s="3" t="str">
        <f t="shared" si="23"/>
        <v>a</v>
      </c>
      <c r="F458" s="3">
        <f t="shared" si="22"/>
        <v>0</v>
      </c>
      <c r="G458" s="8" t="str">
        <f>MID(Tabela1[[#This Row],[PESEL]],7,3)</f>
        <v>045</v>
      </c>
      <c r="H458" s="3">
        <f>IF(OR(MID(Tabela1[[#This Row],[PESEL]],3,1)="0",MID(Tabela1[[#This Row],[PESEL]],3,1)="1"),19,20)</f>
        <v>19</v>
      </c>
      <c r="I458" s="3" t="str">
        <f>MID(Tabela1[[#This Row],[PESEL]],1,2)</f>
        <v>88</v>
      </c>
      <c r="J458" s="3" t="str">
        <f>IF(Tabela1[[#This Row],[1i2 rok]]=20,MID(Tabela1[[#This Row],[PESEL]],3,2)-20,MID(Tabela1[[#This Row],[PESEL]],3,2))</f>
        <v>08</v>
      </c>
      <c r="K458" s="3" t="str">
        <f>CONCATENATE(Tabela1[[#This Row],[miesiąc 1]]," ",Tabela1[[#This Row],[1i2 rok]],Tabela1[[#This Row],[3 i 4 rok]])</f>
        <v>08 1988</v>
      </c>
      <c r="L458" s="12" t="str">
        <f>CONCATENATE(MID(Tabela1[[#This Row],[Imie]],1,1),MID(Tabela1[[#This Row],[Nazwisko]],1,3),MID(Tabela1[[#This Row],[PESEL]],11,1))</f>
        <v>ATom9</v>
      </c>
    </row>
    <row r="459" spans="1:12" x14ac:dyDescent="0.25">
      <c r="A459" s="2" t="s">
        <v>1053</v>
      </c>
      <c r="B459" s="3" t="s">
        <v>1054</v>
      </c>
      <c r="C459" s="3" t="s">
        <v>166</v>
      </c>
      <c r="D459" s="3">
        <f t="shared" si="21"/>
        <v>0</v>
      </c>
      <c r="E459" s="3" t="str">
        <f t="shared" si="23"/>
        <v>b</v>
      </c>
      <c r="F459" s="3">
        <f t="shared" si="22"/>
        <v>0</v>
      </c>
      <c r="G459" s="8" t="str">
        <f>MID(Tabela1[[#This Row],[PESEL]],7,3)</f>
        <v>162</v>
      </c>
      <c r="H459" s="3">
        <f>IF(OR(MID(Tabela1[[#This Row],[PESEL]],3,1)="0",MID(Tabela1[[#This Row],[PESEL]],3,1)="1"),19,20)</f>
        <v>19</v>
      </c>
      <c r="I459" s="3" t="str">
        <f>MID(Tabela1[[#This Row],[PESEL]],1,2)</f>
        <v>88</v>
      </c>
      <c r="J459" s="3" t="str">
        <f>IF(Tabela1[[#This Row],[1i2 rok]]=20,MID(Tabela1[[#This Row],[PESEL]],3,2)-20,MID(Tabela1[[#This Row],[PESEL]],3,2))</f>
        <v>08</v>
      </c>
      <c r="K459" s="3" t="str">
        <f>CONCATENATE(Tabela1[[#This Row],[miesiąc 1]]," ",Tabela1[[#This Row],[1i2 rok]],Tabela1[[#This Row],[3 i 4 rok]])</f>
        <v>08 1988</v>
      </c>
      <c r="L459" s="12" t="str">
        <f>CONCATENATE(MID(Tabela1[[#This Row],[Imie]],1,1),MID(Tabela1[[#This Row],[Nazwisko]],1,3),MID(Tabela1[[#This Row],[PESEL]],11,1))</f>
        <v>JPrz6</v>
      </c>
    </row>
    <row r="460" spans="1:12" x14ac:dyDescent="0.25">
      <c r="A460" s="2" t="s">
        <v>1055</v>
      </c>
      <c r="B460" s="3" t="s">
        <v>1056</v>
      </c>
      <c r="C460" s="3" t="s">
        <v>70</v>
      </c>
      <c r="D460" s="3">
        <f t="shared" si="21"/>
        <v>1</v>
      </c>
      <c r="E460" s="3" t="str">
        <f t="shared" si="23"/>
        <v>a</v>
      </c>
      <c r="F460" s="3">
        <f t="shared" si="22"/>
        <v>0</v>
      </c>
      <c r="G460" s="8" t="str">
        <f>MID(Tabela1[[#This Row],[PESEL]],7,3)</f>
        <v>019</v>
      </c>
      <c r="H460" s="3">
        <f>IF(OR(MID(Tabela1[[#This Row],[PESEL]],3,1)="0",MID(Tabela1[[#This Row],[PESEL]],3,1)="1"),19,20)</f>
        <v>19</v>
      </c>
      <c r="I460" s="3" t="str">
        <f>MID(Tabela1[[#This Row],[PESEL]],1,2)</f>
        <v>88</v>
      </c>
      <c r="J460" s="3" t="str">
        <f>IF(Tabela1[[#This Row],[1i2 rok]]=20,MID(Tabela1[[#This Row],[PESEL]],3,2)-20,MID(Tabela1[[#This Row],[PESEL]],3,2))</f>
        <v>08</v>
      </c>
      <c r="K460" s="3" t="str">
        <f>CONCATENATE(Tabela1[[#This Row],[miesiąc 1]]," ",Tabela1[[#This Row],[1i2 rok]],Tabela1[[#This Row],[3 i 4 rok]])</f>
        <v>08 1988</v>
      </c>
      <c r="L460" s="12" t="str">
        <f>CONCATENATE(MID(Tabela1[[#This Row],[Imie]],1,1),MID(Tabela1[[#This Row],[Nazwisko]],1,3),MID(Tabela1[[#This Row],[PESEL]],11,1))</f>
        <v>NGrz8</v>
      </c>
    </row>
    <row r="461" spans="1:12" x14ac:dyDescent="0.25">
      <c r="A461" s="2" t="s">
        <v>1057</v>
      </c>
      <c r="B461" s="3" t="s">
        <v>1058</v>
      </c>
      <c r="C461" s="3" t="s">
        <v>223</v>
      </c>
      <c r="D461" s="3">
        <f t="shared" si="21"/>
        <v>0</v>
      </c>
      <c r="E461" s="3" t="str">
        <f t="shared" si="23"/>
        <v>w</v>
      </c>
      <c r="F461" s="3">
        <f t="shared" si="22"/>
        <v>0</v>
      </c>
      <c r="G461" s="8" t="str">
        <f>MID(Tabela1[[#This Row],[PESEL]],7,3)</f>
        <v>329</v>
      </c>
      <c r="H461" s="3">
        <f>IF(OR(MID(Tabela1[[#This Row],[PESEL]],3,1)="0",MID(Tabela1[[#This Row],[PESEL]],3,1)="1"),19,20)</f>
        <v>19</v>
      </c>
      <c r="I461" s="3" t="str">
        <f>MID(Tabela1[[#This Row],[PESEL]],1,2)</f>
        <v>88</v>
      </c>
      <c r="J461" s="3" t="str">
        <f>IF(Tabela1[[#This Row],[1i2 rok]]=20,MID(Tabela1[[#This Row],[PESEL]],3,2)-20,MID(Tabela1[[#This Row],[PESEL]],3,2))</f>
        <v>10</v>
      </c>
      <c r="K461" s="3" t="str">
        <f>CONCATENATE(Tabela1[[#This Row],[miesiąc 1]]," ",Tabela1[[#This Row],[1i2 rok]],Tabela1[[#This Row],[3 i 4 rok]])</f>
        <v>10 1988</v>
      </c>
      <c r="L461" s="12" t="str">
        <f>CONCATENATE(MID(Tabela1[[#This Row],[Imie]],1,1),MID(Tabela1[[#This Row],[Nazwisko]],1,3),MID(Tabela1[[#This Row],[PESEL]],11,1))</f>
        <v>SDer1</v>
      </c>
    </row>
    <row r="462" spans="1:12" x14ac:dyDescent="0.25">
      <c r="A462" s="2" t="s">
        <v>1059</v>
      </c>
      <c r="B462" s="3" t="s">
        <v>1060</v>
      </c>
      <c r="C462" s="3" t="s">
        <v>419</v>
      </c>
      <c r="D462" s="3">
        <f t="shared" si="21"/>
        <v>1</v>
      </c>
      <c r="E462" s="3" t="str">
        <f t="shared" si="23"/>
        <v>a</v>
      </c>
      <c r="F462" s="3">
        <f t="shared" si="22"/>
        <v>0</v>
      </c>
      <c r="G462" s="8" t="str">
        <f>MID(Tabela1[[#This Row],[PESEL]],7,3)</f>
        <v>945</v>
      </c>
      <c r="H462" s="3">
        <f>IF(OR(MID(Tabela1[[#This Row],[PESEL]],3,1)="0",MID(Tabela1[[#This Row],[PESEL]],3,1)="1"),19,20)</f>
        <v>19</v>
      </c>
      <c r="I462" s="3" t="str">
        <f>MID(Tabela1[[#This Row],[PESEL]],1,2)</f>
        <v>88</v>
      </c>
      <c r="J462" s="3" t="str">
        <f>IF(Tabela1[[#This Row],[1i2 rok]]=20,MID(Tabela1[[#This Row],[PESEL]],3,2)-20,MID(Tabela1[[#This Row],[PESEL]],3,2))</f>
        <v>11</v>
      </c>
      <c r="K462" s="3" t="str">
        <f>CONCATENATE(Tabela1[[#This Row],[miesiąc 1]]," ",Tabela1[[#This Row],[1i2 rok]],Tabela1[[#This Row],[3 i 4 rok]])</f>
        <v>11 1988</v>
      </c>
      <c r="L462" s="12" t="str">
        <f>CONCATENATE(MID(Tabela1[[#This Row],[Imie]],1,1),MID(Tabela1[[#This Row],[Nazwisko]],1,3),MID(Tabela1[[#This Row],[PESEL]],11,1))</f>
        <v>LMis5</v>
      </c>
    </row>
    <row r="463" spans="1:12" x14ac:dyDescent="0.25">
      <c r="A463" s="2" t="s">
        <v>1061</v>
      </c>
      <c r="B463" s="3" t="s">
        <v>1062</v>
      </c>
      <c r="C463" s="3" t="s">
        <v>89</v>
      </c>
      <c r="D463" s="3">
        <f t="shared" si="21"/>
        <v>1</v>
      </c>
      <c r="E463" s="3" t="str">
        <f t="shared" si="23"/>
        <v>a</v>
      </c>
      <c r="F463" s="3">
        <f t="shared" si="22"/>
        <v>0</v>
      </c>
      <c r="G463" s="8" t="str">
        <f>MID(Tabela1[[#This Row],[PESEL]],7,3)</f>
        <v>624</v>
      </c>
      <c r="H463" s="3">
        <f>IF(OR(MID(Tabela1[[#This Row],[PESEL]],3,1)="0",MID(Tabela1[[#This Row],[PESEL]],3,1)="1"),19,20)</f>
        <v>19</v>
      </c>
      <c r="I463" s="3" t="str">
        <f>MID(Tabela1[[#This Row],[PESEL]],1,2)</f>
        <v>88</v>
      </c>
      <c r="J463" s="3" t="str">
        <f>IF(Tabela1[[#This Row],[1i2 rok]]=20,MID(Tabela1[[#This Row],[PESEL]],3,2)-20,MID(Tabela1[[#This Row],[PESEL]],3,2))</f>
        <v>12</v>
      </c>
      <c r="K463" s="3" t="str">
        <f>CONCATENATE(Tabela1[[#This Row],[miesiąc 1]]," ",Tabela1[[#This Row],[1i2 rok]],Tabela1[[#This Row],[3 i 4 rok]])</f>
        <v>12 1988</v>
      </c>
      <c r="L463" s="12" t="str">
        <f>CONCATENATE(MID(Tabela1[[#This Row],[Imie]],1,1),MID(Tabela1[[#This Row],[Nazwisko]],1,3),MID(Tabela1[[#This Row],[PESEL]],11,1))</f>
        <v>MKwi7</v>
      </c>
    </row>
    <row r="464" spans="1:12" x14ac:dyDescent="0.25">
      <c r="A464" s="2" t="s">
        <v>1063</v>
      </c>
      <c r="B464" s="3" t="s">
        <v>1064</v>
      </c>
      <c r="C464" s="3" t="s">
        <v>147</v>
      </c>
      <c r="D464" s="3">
        <f t="shared" si="21"/>
        <v>1</v>
      </c>
      <c r="E464" s="3" t="str">
        <f t="shared" si="23"/>
        <v>a</v>
      </c>
      <c r="F464" s="3">
        <f t="shared" si="22"/>
        <v>0</v>
      </c>
      <c r="G464" s="8" t="str">
        <f>MID(Tabela1[[#This Row],[PESEL]],7,3)</f>
        <v>936</v>
      </c>
      <c r="H464" s="3">
        <f>IF(OR(MID(Tabela1[[#This Row],[PESEL]],3,1)="0",MID(Tabela1[[#This Row],[PESEL]],3,1)="1"),19,20)</f>
        <v>19</v>
      </c>
      <c r="I464" s="3" t="str">
        <f>MID(Tabela1[[#This Row],[PESEL]],1,2)</f>
        <v>89</v>
      </c>
      <c r="J464" s="3" t="str">
        <f>IF(Tabela1[[#This Row],[1i2 rok]]=20,MID(Tabela1[[#This Row],[PESEL]],3,2)-20,MID(Tabela1[[#This Row],[PESEL]],3,2))</f>
        <v>01</v>
      </c>
      <c r="K464" s="3" t="str">
        <f>CONCATENATE(Tabela1[[#This Row],[miesiąc 1]]," ",Tabela1[[#This Row],[1i2 rok]],Tabela1[[#This Row],[3 i 4 rok]])</f>
        <v>01 1989</v>
      </c>
      <c r="L464" s="12" t="str">
        <f>CONCATENATE(MID(Tabela1[[#This Row],[Imie]],1,1),MID(Tabela1[[#This Row],[Nazwisko]],1,3),MID(Tabela1[[#This Row],[PESEL]],11,1))</f>
        <v>MKad4</v>
      </c>
    </row>
    <row r="465" spans="1:12" x14ac:dyDescent="0.25">
      <c r="A465" s="2" t="s">
        <v>1065</v>
      </c>
      <c r="B465" s="3" t="s">
        <v>1066</v>
      </c>
      <c r="C465" s="3" t="s">
        <v>142</v>
      </c>
      <c r="D465" s="3">
        <f t="shared" si="21"/>
        <v>1</v>
      </c>
      <c r="E465" s="3" t="str">
        <f t="shared" si="23"/>
        <v>a</v>
      </c>
      <c r="F465" s="3">
        <f t="shared" si="22"/>
        <v>0</v>
      </c>
      <c r="G465" s="8" t="str">
        <f>MID(Tabela1[[#This Row],[PESEL]],7,3)</f>
        <v>377</v>
      </c>
      <c r="H465" s="3">
        <f>IF(OR(MID(Tabela1[[#This Row],[PESEL]],3,1)="0",MID(Tabela1[[#This Row],[PESEL]],3,1)="1"),19,20)</f>
        <v>19</v>
      </c>
      <c r="I465" s="3" t="str">
        <f>MID(Tabela1[[#This Row],[PESEL]],1,2)</f>
        <v>89</v>
      </c>
      <c r="J465" s="3" t="str">
        <f>IF(Tabela1[[#This Row],[1i2 rok]]=20,MID(Tabela1[[#This Row],[PESEL]],3,2)-20,MID(Tabela1[[#This Row],[PESEL]],3,2))</f>
        <v>01</v>
      </c>
      <c r="K465" s="3" t="str">
        <f>CONCATENATE(Tabela1[[#This Row],[miesiąc 1]]," ",Tabela1[[#This Row],[1i2 rok]],Tabela1[[#This Row],[3 i 4 rok]])</f>
        <v>01 1989</v>
      </c>
      <c r="L465" s="12" t="str">
        <f>CONCATENATE(MID(Tabela1[[#This Row],[Imie]],1,1),MID(Tabela1[[#This Row],[Nazwisko]],1,3),MID(Tabela1[[#This Row],[PESEL]],11,1))</f>
        <v>KNow4</v>
      </c>
    </row>
    <row r="466" spans="1:12" x14ac:dyDescent="0.25">
      <c r="A466" s="2" t="s">
        <v>1067</v>
      </c>
      <c r="B466" s="3" t="s">
        <v>1068</v>
      </c>
      <c r="C466" s="3" t="s">
        <v>56</v>
      </c>
      <c r="D466" s="3">
        <f t="shared" si="21"/>
        <v>1</v>
      </c>
      <c r="E466" s="3" t="str">
        <f t="shared" si="23"/>
        <v>a</v>
      </c>
      <c r="F466" s="3">
        <f t="shared" si="22"/>
        <v>0</v>
      </c>
      <c r="G466" s="8" t="str">
        <f>MID(Tabela1[[#This Row],[PESEL]],7,3)</f>
        <v>297</v>
      </c>
      <c r="H466" s="3">
        <f>IF(OR(MID(Tabela1[[#This Row],[PESEL]],3,1)="0",MID(Tabela1[[#This Row],[PESEL]],3,1)="1"),19,20)</f>
        <v>19</v>
      </c>
      <c r="I466" s="3" t="str">
        <f>MID(Tabela1[[#This Row],[PESEL]],1,2)</f>
        <v>89</v>
      </c>
      <c r="J466" s="3" t="str">
        <f>IF(Tabela1[[#This Row],[1i2 rok]]=20,MID(Tabela1[[#This Row],[PESEL]],3,2)-20,MID(Tabela1[[#This Row],[PESEL]],3,2))</f>
        <v>01</v>
      </c>
      <c r="K466" s="3" t="str">
        <f>CONCATENATE(Tabela1[[#This Row],[miesiąc 1]]," ",Tabela1[[#This Row],[1i2 rok]],Tabela1[[#This Row],[3 i 4 rok]])</f>
        <v>01 1989</v>
      </c>
      <c r="L466" s="12" t="str">
        <f>CONCATENATE(MID(Tabela1[[#This Row],[Imie]],1,1),MID(Tabela1[[#This Row],[Nazwisko]],1,3),MID(Tabela1[[#This Row],[PESEL]],11,1))</f>
        <v>AWil0</v>
      </c>
    </row>
    <row r="467" spans="1:12" x14ac:dyDescent="0.25">
      <c r="A467" s="2" t="s">
        <v>1069</v>
      </c>
      <c r="B467" s="3" t="s">
        <v>1070</v>
      </c>
      <c r="C467" s="3" t="s">
        <v>260</v>
      </c>
      <c r="D467" s="3">
        <f t="shared" si="21"/>
        <v>0</v>
      </c>
      <c r="E467" s="3" t="str">
        <f t="shared" si="23"/>
        <v>p</v>
      </c>
      <c r="F467" s="3">
        <f t="shared" si="22"/>
        <v>0</v>
      </c>
      <c r="G467" s="8" t="str">
        <f>MID(Tabela1[[#This Row],[PESEL]],7,3)</f>
        <v>813</v>
      </c>
      <c r="H467" s="3">
        <f>IF(OR(MID(Tabela1[[#This Row],[PESEL]],3,1)="0",MID(Tabela1[[#This Row],[PESEL]],3,1)="1"),19,20)</f>
        <v>19</v>
      </c>
      <c r="I467" s="3" t="str">
        <f>MID(Tabela1[[#This Row],[PESEL]],1,2)</f>
        <v>89</v>
      </c>
      <c r="J467" s="3" t="str">
        <f>IF(Tabela1[[#This Row],[1i2 rok]]=20,MID(Tabela1[[#This Row],[PESEL]],3,2)-20,MID(Tabela1[[#This Row],[PESEL]],3,2))</f>
        <v>01</v>
      </c>
      <c r="K467" s="3" t="str">
        <f>CONCATENATE(Tabela1[[#This Row],[miesiąc 1]]," ",Tabela1[[#This Row],[1i2 rok]],Tabela1[[#This Row],[3 i 4 rok]])</f>
        <v>01 1989</v>
      </c>
      <c r="L467" s="12" t="str">
        <f>CONCATENATE(MID(Tabela1[[#This Row],[Imie]],1,1),MID(Tabela1[[#This Row],[Nazwisko]],1,3),MID(Tabela1[[#This Row],[PESEL]],11,1))</f>
        <v>FStr9</v>
      </c>
    </row>
    <row r="468" spans="1:12" x14ac:dyDescent="0.25">
      <c r="A468" s="2" t="s">
        <v>1071</v>
      </c>
      <c r="B468" s="3" t="s">
        <v>1072</v>
      </c>
      <c r="C468" s="3" t="s">
        <v>121</v>
      </c>
      <c r="D468" s="3">
        <f t="shared" si="21"/>
        <v>0</v>
      </c>
      <c r="E468" s="3" t="str">
        <f t="shared" si="23"/>
        <v>n</v>
      </c>
      <c r="F468" s="3">
        <f t="shared" si="22"/>
        <v>0</v>
      </c>
      <c r="G468" s="8" t="str">
        <f>MID(Tabela1[[#This Row],[PESEL]],7,3)</f>
        <v>303</v>
      </c>
      <c r="H468" s="3">
        <f>IF(OR(MID(Tabela1[[#This Row],[PESEL]],3,1)="0",MID(Tabela1[[#This Row],[PESEL]],3,1)="1"),19,20)</f>
        <v>19</v>
      </c>
      <c r="I468" s="3" t="str">
        <f>MID(Tabela1[[#This Row],[PESEL]],1,2)</f>
        <v>89</v>
      </c>
      <c r="J468" s="3" t="str">
        <f>IF(Tabela1[[#This Row],[1i2 rok]]=20,MID(Tabela1[[#This Row],[PESEL]],3,2)-20,MID(Tabela1[[#This Row],[PESEL]],3,2))</f>
        <v>01</v>
      </c>
      <c r="K468" s="3" t="str">
        <f>CONCATENATE(Tabela1[[#This Row],[miesiąc 1]]," ",Tabela1[[#This Row],[1i2 rok]],Tabela1[[#This Row],[3 i 4 rok]])</f>
        <v>01 1989</v>
      </c>
      <c r="L468" s="12" t="str">
        <f>CONCATENATE(MID(Tabela1[[#This Row],[Imie]],1,1),MID(Tabela1[[#This Row],[Nazwisko]],1,3),MID(Tabela1[[#This Row],[PESEL]],11,1))</f>
        <v>JPis7</v>
      </c>
    </row>
    <row r="469" spans="1:12" x14ac:dyDescent="0.25">
      <c r="A469" s="2" t="s">
        <v>1073</v>
      </c>
      <c r="B469" s="3" t="s">
        <v>1074</v>
      </c>
      <c r="C469" s="3" t="s">
        <v>166</v>
      </c>
      <c r="D469" s="3">
        <f t="shared" si="21"/>
        <v>0</v>
      </c>
      <c r="E469" s="3" t="str">
        <f t="shared" si="23"/>
        <v>b</v>
      </c>
      <c r="F469" s="3">
        <f t="shared" si="22"/>
        <v>0</v>
      </c>
      <c r="G469" s="8" t="str">
        <f>MID(Tabela1[[#This Row],[PESEL]],7,3)</f>
        <v>653</v>
      </c>
      <c r="H469" s="3">
        <f>IF(OR(MID(Tabela1[[#This Row],[PESEL]],3,1)="0",MID(Tabela1[[#This Row],[PESEL]],3,1)="1"),19,20)</f>
        <v>19</v>
      </c>
      <c r="I469" s="3" t="str">
        <f>MID(Tabela1[[#This Row],[PESEL]],1,2)</f>
        <v>89</v>
      </c>
      <c r="J469" s="3" t="str">
        <f>IF(Tabela1[[#This Row],[1i2 rok]]=20,MID(Tabela1[[#This Row],[PESEL]],3,2)-20,MID(Tabela1[[#This Row],[PESEL]],3,2))</f>
        <v>02</v>
      </c>
      <c r="K469" s="3" t="str">
        <f>CONCATENATE(Tabela1[[#This Row],[miesiąc 1]]," ",Tabela1[[#This Row],[1i2 rok]],Tabela1[[#This Row],[3 i 4 rok]])</f>
        <v>02 1989</v>
      </c>
      <c r="L469" s="12" t="str">
        <f>CONCATENATE(MID(Tabela1[[#This Row],[Imie]],1,1),MID(Tabela1[[#This Row],[Nazwisko]],1,3),MID(Tabela1[[#This Row],[PESEL]],11,1))</f>
        <v>JRad4</v>
      </c>
    </row>
    <row r="470" spans="1:12" x14ac:dyDescent="0.25">
      <c r="A470" s="2" t="s">
        <v>1075</v>
      </c>
      <c r="B470" s="3" t="s">
        <v>1076</v>
      </c>
      <c r="C470" s="3" t="s">
        <v>121</v>
      </c>
      <c r="D470" s="3">
        <f t="shared" si="21"/>
        <v>0</v>
      </c>
      <c r="E470" s="3" t="str">
        <f t="shared" si="23"/>
        <v>n</v>
      </c>
      <c r="F470" s="3">
        <f t="shared" si="22"/>
        <v>0</v>
      </c>
      <c r="G470" s="8" t="str">
        <f>MID(Tabela1[[#This Row],[PESEL]],7,3)</f>
        <v>684</v>
      </c>
      <c r="H470" s="3">
        <f>IF(OR(MID(Tabela1[[#This Row],[PESEL]],3,1)="0",MID(Tabela1[[#This Row],[PESEL]],3,1)="1"),19,20)</f>
        <v>19</v>
      </c>
      <c r="I470" s="3" t="str">
        <f>MID(Tabela1[[#This Row],[PESEL]],1,2)</f>
        <v>89</v>
      </c>
      <c r="J470" s="3" t="str">
        <f>IF(Tabela1[[#This Row],[1i2 rok]]=20,MID(Tabela1[[#This Row],[PESEL]],3,2)-20,MID(Tabela1[[#This Row],[PESEL]],3,2))</f>
        <v>02</v>
      </c>
      <c r="K470" s="3" t="str">
        <f>CONCATENATE(Tabela1[[#This Row],[miesiąc 1]]," ",Tabela1[[#This Row],[1i2 rok]],Tabela1[[#This Row],[3 i 4 rok]])</f>
        <v>02 1989</v>
      </c>
      <c r="L470" s="12" t="str">
        <f>CONCATENATE(MID(Tabela1[[#This Row],[Imie]],1,1),MID(Tabela1[[#This Row],[Nazwisko]],1,3),MID(Tabela1[[#This Row],[PESEL]],11,1))</f>
        <v>JPie3</v>
      </c>
    </row>
    <row r="471" spans="1:12" x14ac:dyDescent="0.25">
      <c r="A471" s="2" t="s">
        <v>1077</v>
      </c>
      <c r="B471" s="3" t="s">
        <v>123</v>
      </c>
      <c r="C471" s="3" t="s">
        <v>223</v>
      </c>
      <c r="D471" s="3">
        <f t="shared" si="21"/>
        <v>0</v>
      </c>
      <c r="E471" s="3" t="str">
        <f t="shared" si="23"/>
        <v>w</v>
      </c>
      <c r="F471" s="3">
        <f t="shared" si="22"/>
        <v>0</v>
      </c>
      <c r="G471" s="8" t="str">
        <f>MID(Tabela1[[#This Row],[PESEL]],7,3)</f>
        <v>976</v>
      </c>
      <c r="H471" s="3">
        <f>IF(OR(MID(Tabela1[[#This Row],[PESEL]],3,1)="0",MID(Tabela1[[#This Row],[PESEL]],3,1)="1"),19,20)</f>
        <v>19</v>
      </c>
      <c r="I471" s="3" t="str">
        <f>MID(Tabela1[[#This Row],[PESEL]],1,2)</f>
        <v>89</v>
      </c>
      <c r="J471" s="3" t="str">
        <f>IF(Tabela1[[#This Row],[1i2 rok]]=20,MID(Tabela1[[#This Row],[PESEL]],3,2)-20,MID(Tabela1[[#This Row],[PESEL]],3,2))</f>
        <v>02</v>
      </c>
      <c r="K471" s="3" t="str">
        <f>CONCATENATE(Tabela1[[#This Row],[miesiąc 1]]," ",Tabela1[[#This Row],[1i2 rok]],Tabela1[[#This Row],[3 i 4 rok]])</f>
        <v>02 1989</v>
      </c>
      <c r="L471" s="12" t="str">
        <f>CONCATENATE(MID(Tabela1[[#This Row],[Imie]],1,1),MID(Tabela1[[#This Row],[Nazwisko]],1,3),MID(Tabela1[[#This Row],[PESEL]],11,1))</f>
        <v>SDab7</v>
      </c>
    </row>
    <row r="472" spans="1:12" x14ac:dyDescent="0.25">
      <c r="A472" s="2" t="s">
        <v>1078</v>
      </c>
      <c r="B472" s="3" t="s">
        <v>1079</v>
      </c>
      <c r="C472" s="3" t="s">
        <v>64</v>
      </c>
      <c r="D472" s="3">
        <f t="shared" si="21"/>
        <v>0</v>
      </c>
      <c r="E472" s="3" t="str">
        <f t="shared" si="23"/>
        <v>j</v>
      </c>
      <c r="F472" s="3">
        <f t="shared" si="22"/>
        <v>0</v>
      </c>
      <c r="G472" s="8" t="str">
        <f>MID(Tabela1[[#This Row],[PESEL]],7,3)</f>
        <v>799</v>
      </c>
      <c r="H472" s="3">
        <f>IF(OR(MID(Tabela1[[#This Row],[PESEL]],3,1)="0",MID(Tabela1[[#This Row],[PESEL]],3,1)="1"),19,20)</f>
        <v>19</v>
      </c>
      <c r="I472" s="3" t="str">
        <f>MID(Tabela1[[#This Row],[PESEL]],1,2)</f>
        <v>89</v>
      </c>
      <c r="J472" s="3" t="str">
        <f>IF(Tabela1[[#This Row],[1i2 rok]]=20,MID(Tabela1[[#This Row],[PESEL]],3,2)-20,MID(Tabela1[[#This Row],[PESEL]],3,2))</f>
        <v>02</v>
      </c>
      <c r="K472" s="3" t="str">
        <f>CONCATENATE(Tabela1[[#This Row],[miesiąc 1]]," ",Tabela1[[#This Row],[1i2 rok]],Tabela1[[#This Row],[3 i 4 rok]])</f>
        <v>02 1989</v>
      </c>
      <c r="L472" s="12" t="str">
        <f>CONCATENATE(MID(Tabela1[[#This Row],[Imie]],1,1),MID(Tabela1[[#This Row],[Nazwisko]],1,3),MID(Tabela1[[#This Row],[PESEL]],11,1))</f>
        <v>MBen4</v>
      </c>
    </row>
    <row r="473" spans="1:12" x14ac:dyDescent="0.25">
      <c r="A473" s="2" t="s">
        <v>1080</v>
      </c>
      <c r="B473" s="3" t="s">
        <v>1081</v>
      </c>
      <c r="C473" s="3" t="s">
        <v>17</v>
      </c>
      <c r="D473" s="3">
        <f t="shared" si="21"/>
        <v>0</v>
      </c>
      <c r="E473" s="3" t="str">
        <f t="shared" si="23"/>
        <v>z</v>
      </c>
      <c r="F473" s="3">
        <f t="shared" si="22"/>
        <v>0</v>
      </c>
      <c r="G473" s="8" t="str">
        <f>MID(Tabela1[[#This Row],[PESEL]],7,3)</f>
        <v>433</v>
      </c>
      <c r="H473" s="3">
        <f>IF(OR(MID(Tabela1[[#This Row],[PESEL]],3,1)="0",MID(Tabela1[[#This Row],[PESEL]],3,1)="1"),19,20)</f>
        <v>19</v>
      </c>
      <c r="I473" s="3" t="str">
        <f>MID(Tabela1[[#This Row],[PESEL]],1,2)</f>
        <v>89</v>
      </c>
      <c r="J473" s="3" t="str">
        <f>IF(Tabela1[[#This Row],[1i2 rok]]=20,MID(Tabela1[[#This Row],[PESEL]],3,2)-20,MID(Tabela1[[#This Row],[PESEL]],3,2))</f>
        <v>03</v>
      </c>
      <c r="K473" s="3" t="str">
        <f>CONCATENATE(Tabela1[[#This Row],[miesiąc 1]]," ",Tabela1[[#This Row],[1i2 rok]],Tabela1[[#This Row],[3 i 4 rok]])</f>
        <v>03 1989</v>
      </c>
      <c r="L473" s="12" t="str">
        <f>CONCATENATE(MID(Tabela1[[#This Row],[Imie]],1,1),MID(Tabela1[[#This Row],[Nazwisko]],1,3),MID(Tabela1[[#This Row],[PESEL]],11,1))</f>
        <v>MKor0</v>
      </c>
    </row>
    <row r="474" spans="1:12" x14ac:dyDescent="0.25">
      <c r="A474" s="2" t="s">
        <v>1082</v>
      </c>
      <c r="B474" s="3" t="s">
        <v>1083</v>
      </c>
      <c r="C474" s="3" t="s">
        <v>1084</v>
      </c>
      <c r="D474" s="3">
        <f t="shared" si="21"/>
        <v>1</v>
      </c>
      <c r="E474" s="3" t="str">
        <f t="shared" si="23"/>
        <v>a</v>
      </c>
      <c r="F474" s="3">
        <f t="shared" si="22"/>
        <v>0</v>
      </c>
      <c r="G474" s="8" t="str">
        <f>MID(Tabela1[[#This Row],[PESEL]],7,3)</f>
        <v>852</v>
      </c>
      <c r="H474" s="3">
        <f>IF(OR(MID(Tabela1[[#This Row],[PESEL]],3,1)="0",MID(Tabela1[[#This Row],[PESEL]],3,1)="1"),19,20)</f>
        <v>19</v>
      </c>
      <c r="I474" s="3" t="str">
        <f>MID(Tabela1[[#This Row],[PESEL]],1,2)</f>
        <v>89</v>
      </c>
      <c r="J474" s="3" t="str">
        <f>IF(Tabela1[[#This Row],[1i2 rok]]=20,MID(Tabela1[[#This Row],[PESEL]],3,2)-20,MID(Tabela1[[#This Row],[PESEL]],3,2))</f>
        <v>04</v>
      </c>
      <c r="K474" s="3" t="str">
        <f>CONCATENATE(Tabela1[[#This Row],[miesiąc 1]]," ",Tabela1[[#This Row],[1i2 rok]],Tabela1[[#This Row],[3 i 4 rok]])</f>
        <v>04 1989</v>
      </c>
      <c r="L474" s="12" t="str">
        <f>CONCATENATE(MID(Tabela1[[#This Row],[Imie]],1,1),MID(Tabela1[[#This Row],[Nazwisko]],1,3),MID(Tabela1[[#This Row],[PESEL]],11,1))</f>
        <v>NJac1</v>
      </c>
    </row>
    <row r="475" spans="1:12" x14ac:dyDescent="0.25">
      <c r="A475" s="2" t="s">
        <v>1085</v>
      </c>
      <c r="B475" s="3" t="s">
        <v>1086</v>
      </c>
      <c r="C475" s="3" t="s">
        <v>428</v>
      </c>
      <c r="D475" s="3">
        <f t="shared" si="21"/>
        <v>1</v>
      </c>
      <c r="E475" s="3" t="str">
        <f t="shared" si="23"/>
        <v>a</v>
      </c>
      <c r="F475" s="3">
        <f t="shared" si="22"/>
        <v>0</v>
      </c>
      <c r="G475" s="8" t="str">
        <f>MID(Tabela1[[#This Row],[PESEL]],7,3)</f>
        <v>054</v>
      </c>
      <c r="H475" s="3">
        <f>IF(OR(MID(Tabela1[[#This Row],[PESEL]],3,1)="0",MID(Tabela1[[#This Row],[PESEL]],3,1)="1"),19,20)</f>
        <v>19</v>
      </c>
      <c r="I475" s="3" t="str">
        <f>MID(Tabela1[[#This Row],[PESEL]],1,2)</f>
        <v>89</v>
      </c>
      <c r="J475" s="3" t="str">
        <f>IF(Tabela1[[#This Row],[1i2 rok]]=20,MID(Tabela1[[#This Row],[PESEL]],3,2)-20,MID(Tabela1[[#This Row],[PESEL]],3,2))</f>
        <v>04</v>
      </c>
      <c r="K475" s="3" t="str">
        <f>CONCATENATE(Tabela1[[#This Row],[miesiąc 1]]," ",Tabela1[[#This Row],[1i2 rok]],Tabela1[[#This Row],[3 i 4 rok]])</f>
        <v>04 1989</v>
      </c>
      <c r="L475" s="12" t="str">
        <f>CONCATENATE(MID(Tabela1[[#This Row],[Imie]],1,1),MID(Tabela1[[#This Row],[Nazwisko]],1,3),MID(Tabela1[[#This Row],[PESEL]],11,1))</f>
        <v>ZBro0</v>
      </c>
    </row>
    <row r="476" spans="1:12" x14ac:dyDescent="0.25">
      <c r="A476" s="2" t="s">
        <v>1087</v>
      </c>
      <c r="B476" s="3" t="s">
        <v>1088</v>
      </c>
      <c r="C476" s="3" t="s">
        <v>275</v>
      </c>
      <c r="D476" s="3">
        <f t="shared" si="21"/>
        <v>1</v>
      </c>
      <c r="E476" s="3" t="str">
        <f t="shared" si="23"/>
        <v>a</v>
      </c>
      <c r="F476" s="3">
        <f t="shared" si="22"/>
        <v>0</v>
      </c>
      <c r="G476" s="8" t="str">
        <f>MID(Tabela1[[#This Row],[PESEL]],7,3)</f>
        <v>333</v>
      </c>
      <c r="H476" s="3">
        <f>IF(OR(MID(Tabela1[[#This Row],[PESEL]],3,1)="0",MID(Tabela1[[#This Row],[PESEL]],3,1)="1"),19,20)</f>
        <v>19</v>
      </c>
      <c r="I476" s="3" t="str">
        <f>MID(Tabela1[[#This Row],[PESEL]],1,2)</f>
        <v>89</v>
      </c>
      <c r="J476" s="3" t="str">
        <f>IF(Tabela1[[#This Row],[1i2 rok]]=20,MID(Tabela1[[#This Row],[PESEL]],3,2)-20,MID(Tabela1[[#This Row],[PESEL]],3,2))</f>
        <v>04</v>
      </c>
      <c r="K476" s="3" t="str">
        <f>CONCATENATE(Tabela1[[#This Row],[miesiąc 1]]," ",Tabela1[[#This Row],[1i2 rok]],Tabela1[[#This Row],[3 i 4 rok]])</f>
        <v>04 1989</v>
      </c>
      <c r="L476" s="12" t="str">
        <f>CONCATENATE(MID(Tabela1[[#This Row],[Imie]],1,1),MID(Tabela1[[#This Row],[Nazwisko]],1,3),MID(Tabela1[[#This Row],[PESEL]],11,1))</f>
        <v>MKle8</v>
      </c>
    </row>
    <row r="477" spans="1:12" x14ac:dyDescent="0.25">
      <c r="A477" s="2" t="s">
        <v>1089</v>
      </c>
      <c r="B477" s="3" t="s">
        <v>1090</v>
      </c>
      <c r="C477" s="3" t="s">
        <v>25</v>
      </c>
      <c r="D477" s="3">
        <f t="shared" si="21"/>
        <v>0</v>
      </c>
      <c r="E477" s="3" t="str">
        <f t="shared" si="23"/>
        <v>k</v>
      </c>
      <c r="F477" s="3">
        <f t="shared" si="22"/>
        <v>0</v>
      </c>
      <c r="G477" s="8" t="str">
        <f>MID(Tabela1[[#This Row],[PESEL]],7,3)</f>
        <v>764</v>
      </c>
      <c r="H477" s="3">
        <f>IF(OR(MID(Tabela1[[#This Row],[PESEL]],3,1)="0",MID(Tabela1[[#This Row],[PESEL]],3,1)="1"),19,20)</f>
        <v>19</v>
      </c>
      <c r="I477" s="3" t="str">
        <f>MID(Tabela1[[#This Row],[PESEL]],1,2)</f>
        <v>89</v>
      </c>
      <c r="J477" s="3" t="str">
        <f>IF(Tabela1[[#This Row],[1i2 rok]]=20,MID(Tabela1[[#This Row],[PESEL]],3,2)-20,MID(Tabela1[[#This Row],[PESEL]],3,2))</f>
        <v>04</v>
      </c>
      <c r="K477" s="3" t="str">
        <f>CONCATENATE(Tabela1[[#This Row],[miesiąc 1]]," ",Tabela1[[#This Row],[1i2 rok]],Tabela1[[#This Row],[3 i 4 rok]])</f>
        <v>04 1989</v>
      </c>
      <c r="L477" s="12" t="str">
        <f>CONCATENATE(MID(Tabela1[[#This Row],[Imie]],1,1),MID(Tabela1[[#This Row],[Nazwisko]],1,3),MID(Tabela1[[#This Row],[PESEL]],11,1))</f>
        <v>JCio3</v>
      </c>
    </row>
    <row r="478" spans="1:12" x14ac:dyDescent="0.25">
      <c r="A478" s="2" t="s">
        <v>1091</v>
      </c>
      <c r="B478" s="3" t="s">
        <v>1092</v>
      </c>
      <c r="C478" s="3" t="s">
        <v>219</v>
      </c>
      <c r="D478" s="3">
        <f t="shared" si="21"/>
        <v>0</v>
      </c>
      <c r="E478" s="3" t="str">
        <f t="shared" si="23"/>
        <v>z</v>
      </c>
      <c r="F478" s="3">
        <f t="shared" si="22"/>
        <v>0</v>
      </c>
      <c r="G478" s="8" t="str">
        <f>MID(Tabela1[[#This Row],[PESEL]],7,3)</f>
        <v>334</v>
      </c>
      <c r="H478" s="3">
        <f>IF(OR(MID(Tabela1[[#This Row],[PESEL]],3,1)="0",MID(Tabela1[[#This Row],[PESEL]],3,1)="1"),19,20)</f>
        <v>19</v>
      </c>
      <c r="I478" s="3" t="str">
        <f>MID(Tabela1[[#This Row],[PESEL]],1,2)</f>
        <v>89</v>
      </c>
      <c r="J478" s="3" t="str">
        <f>IF(Tabela1[[#This Row],[1i2 rok]]=20,MID(Tabela1[[#This Row],[PESEL]],3,2)-20,MID(Tabela1[[#This Row],[PESEL]],3,2))</f>
        <v>04</v>
      </c>
      <c r="K478" s="3" t="str">
        <f>CONCATENATE(Tabela1[[#This Row],[miesiąc 1]]," ",Tabela1[[#This Row],[1i2 rok]],Tabela1[[#This Row],[3 i 4 rok]])</f>
        <v>04 1989</v>
      </c>
      <c r="L478" s="12" t="str">
        <f>CONCATENATE(MID(Tabela1[[#This Row],[Imie]],1,1),MID(Tabela1[[#This Row],[Nazwisko]],1,3),MID(Tabela1[[#This Row],[PESEL]],11,1))</f>
        <v>MBry2</v>
      </c>
    </row>
    <row r="479" spans="1:12" x14ac:dyDescent="0.25">
      <c r="A479" s="2" t="s">
        <v>1093</v>
      </c>
      <c r="B479" s="3" t="s">
        <v>1094</v>
      </c>
      <c r="C479" s="3" t="s">
        <v>1095</v>
      </c>
      <c r="D479" s="3">
        <f t="shared" si="21"/>
        <v>0</v>
      </c>
      <c r="E479" s="3" t="str">
        <f t="shared" si="23"/>
        <v>a</v>
      </c>
      <c r="F479" s="3">
        <f t="shared" si="22"/>
        <v>0</v>
      </c>
      <c r="G479" s="8" t="str">
        <f>MID(Tabela1[[#This Row],[PESEL]],7,3)</f>
        <v>204</v>
      </c>
      <c r="H479" s="3">
        <f>IF(OR(MID(Tabela1[[#This Row],[PESEL]],3,1)="0",MID(Tabela1[[#This Row],[PESEL]],3,1)="1"),19,20)</f>
        <v>19</v>
      </c>
      <c r="I479" s="3" t="str">
        <f>MID(Tabela1[[#This Row],[PESEL]],1,2)</f>
        <v>89</v>
      </c>
      <c r="J479" s="3" t="str">
        <f>IF(Tabela1[[#This Row],[1i2 rok]]=20,MID(Tabela1[[#This Row],[PESEL]],3,2)-20,MID(Tabela1[[#This Row],[PESEL]],3,2))</f>
        <v>04</v>
      </c>
      <c r="K479" s="3" t="str">
        <f>CONCATENATE(Tabela1[[#This Row],[miesiąc 1]]," ",Tabela1[[#This Row],[1i2 rok]],Tabela1[[#This Row],[3 i 4 rok]])</f>
        <v>04 1989</v>
      </c>
      <c r="L479" s="12" t="str">
        <f>CONCATENATE(MID(Tabela1[[#This Row],[Imie]],1,1),MID(Tabela1[[#This Row],[Nazwisko]],1,3),MID(Tabela1[[#This Row],[PESEL]],11,1))</f>
        <v>AWit4</v>
      </c>
    </row>
    <row r="480" spans="1:12" x14ac:dyDescent="0.25">
      <c r="A480" s="2" t="s">
        <v>1096</v>
      </c>
      <c r="B480" s="3" t="s">
        <v>1097</v>
      </c>
      <c r="C480" s="3" t="s">
        <v>166</v>
      </c>
      <c r="D480" s="3">
        <f t="shared" si="21"/>
        <v>0</v>
      </c>
      <c r="E480" s="3" t="str">
        <f t="shared" si="23"/>
        <v>b</v>
      </c>
      <c r="F480" s="3">
        <f t="shared" si="22"/>
        <v>0</v>
      </c>
      <c r="G480" s="8" t="str">
        <f>MID(Tabela1[[#This Row],[PESEL]],7,3)</f>
        <v>509</v>
      </c>
      <c r="H480" s="3">
        <f>IF(OR(MID(Tabela1[[#This Row],[PESEL]],3,1)="0",MID(Tabela1[[#This Row],[PESEL]],3,1)="1"),19,20)</f>
        <v>19</v>
      </c>
      <c r="I480" s="3" t="str">
        <f>MID(Tabela1[[#This Row],[PESEL]],1,2)</f>
        <v>89</v>
      </c>
      <c r="J480" s="3" t="str">
        <f>IF(Tabela1[[#This Row],[1i2 rok]]=20,MID(Tabela1[[#This Row],[PESEL]],3,2)-20,MID(Tabela1[[#This Row],[PESEL]],3,2))</f>
        <v>04</v>
      </c>
      <c r="K480" s="3" t="str">
        <f>CONCATENATE(Tabela1[[#This Row],[miesiąc 1]]," ",Tabela1[[#This Row],[1i2 rok]],Tabela1[[#This Row],[3 i 4 rok]])</f>
        <v>04 1989</v>
      </c>
      <c r="L480" s="12" t="str">
        <f>CONCATENATE(MID(Tabela1[[#This Row],[Imie]],1,1),MID(Tabela1[[#This Row],[Nazwisko]],1,3),MID(Tabela1[[#This Row],[PESEL]],11,1))</f>
        <v>JRad3</v>
      </c>
    </row>
    <row r="481" spans="1:12" x14ac:dyDescent="0.25">
      <c r="A481" s="2" t="s">
        <v>1098</v>
      </c>
      <c r="B481" s="3" t="s">
        <v>1099</v>
      </c>
      <c r="C481" s="3" t="s">
        <v>137</v>
      </c>
      <c r="D481" s="3">
        <f t="shared" si="21"/>
        <v>1</v>
      </c>
      <c r="E481" s="3" t="str">
        <f t="shared" si="23"/>
        <v>a</v>
      </c>
      <c r="F481" s="3">
        <f t="shared" si="22"/>
        <v>0</v>
      </c>
      <c r="G481" s="8" t="str">
        <f>MID(Tabela1[[#This Row],[PESEL]],7,3)</f>
        <v>850</v>
      </c>
      <c r="H481" s="3">
        <f>IF(OR(MID(Tabela1[[#This Row],[PESEL]],3,1)="0",MID(Tabela1[[#This Row],[PESEL]],3,1)="1"),19,20)</f>
        <v>19</v>
      </c>
      <c r="I481" s="3" t="str">
        <f>MID(Tabela1[[#This Row],[PESEL]],1,2)</f>
        <v>89</v>
      </c>
      <c r="J481" s="3" t="str">
        <f>IF(Tabela1[[#This Row],[1i2 rok]]=20,MID(Tabela1[[#This Row],[PESEL]],3,2)-20,MID(Tabela1[[#This Row],[PESEL]],3,2))</f>
        <v>05</v>
      </c>
      <c r="K481" s="3" t="str">
        <f>CONCATENATE(Tabela1[[#This Row],[miesiąc 1]]," ",Tabela1[[#This Row],[1i2 rok]],Tabela1[[#This Row],[3 i 4 rok]])</f>
        <v>05 1989</v>
      </c>
      <c r="L481" s="12" t="str">
        <f>CONCATENATE(MID(Tabela1[[#This Row],[Imie]],1,1),MID(Tabela1[[#This Row],[Nazwisko]],1,3),MID(Tabela1[[#This Row],[PESEL]],11,1))</f>
        <v>MKor9</v>
      </c>
    </row>
    <row r="482" spans="1:12" x14ac:dyDescent="0.25">
      <c r="A482" s="2" t="s">
        <v>1100</v>
      </c>
      <c r="B482" s="3" t="s">
        <v>1101</v>
      </c>
      <c r="C482" s="3" t="s">
        <v>287</v>
      </c>
      <c r="D482" s="3">
        <f t="shared" si="21"/>
        <v>0</v>
      </c>
      <c r="E482" s="3" t="str">
        <f t="shared" si="23"/>
        <v>d</v>
      </c>
      <c r="F482" s="3">
        <f t="shared" si="22"/>
        <v>0</v>
      </c>
      <c r="G482" s="8" t="str">
        <f>MID(Tabela1[[#This Row],[PESEL]],7,3)</f>
        <v>951</v>
      </c>
      <c r="H482" s="3">
        <f>IF(OR(MID(Tabela1[[#This Row],[PESEL]],3,1)="0",MID(Tabela1[[#This Row],[PESEL]],3,1)="1"),19,20)</f>
        <v>19</v>
      </c>
      <c r="I482" s="3" t="str">
        <f>MID(Tabela1[[#This Row],[PESEL]],1,2)</f>
        <v>89</v>
      </c>
      <c r="J482" s="3" t="str">
        <f>IF(Tabela1[[#This Row],[1i2 rok]]=20,MID(Tabela1[[#This Row],[PESEL]],3,2)-20,MID(Tabela1[[#This Row],[PESEL]],3,2))</f>
        <v>05</v>
      </c>
      <c r="K482" s="3" t="str">
        <f>CONCATENATE(Tabela1[[#This Row],[miesiąc 1]]," ",Tabela1[[#This Row],[1i2 rok]],Tabela1[[#This Row],[3 i 4 rok]])</f>
        <v>05 1989</v>
      </c>
      <c r="L482" s="12" t="str">
        <f>CONCATENATE(MID(Tabela1[[#This Row],[Imie]],1,1),MID(Tabela1[[#This Row],[Nazwisko]],1,3),MID(Tabela1[[#This Row],[PESEL]],11,1))</f>
        <v>DSzr2</v>
      </c>
    </row>
    <row r="483" spans="1:12" x14ac:dyDescent="0.25">
      <c r="A483" s="2" t="s">
        <v>1102</v>
      </c>
      <c r="B483" s="3" t="s">
        <v>1103</v>
      </c>
      <c r="C483" s="3" t="s">
        <v>617</v>
      </c>
      <c r="D483" s="3">
        <f t="shared" si="21"/>
        <v>1</v>
      </c>
      <c r="E483" s="3" t="str">
        <f t="shared" si="23"/>
        <v>a</v>
      </c>
      <c r="F483" s="3">
        <f t="shared" si="22"/>
        <v>0</v>
      </c>
      <c r="G483" s="8" t="str">
        <f>MID(Tabela1[[#This Row],[PESEL]],7,3)</f>
        <v>448</v>
      </c>
      <c r="H483" s="3">
        <f>IF(OR(MID(Tabela1[[#This Row],[PESEL]],3,1)="0",MID(Tabela1[[#This Row],[PESEL]],3,1)="1"),19,20)</f>
        <v>19</v>
      </c>
      <c r="I483" s="3" t="str">
        <f>MID(Tabela1[[#This Row],[PESEL]],1,2)</f>
        <v>89</v>
      </c>
      <c r="J483" s="3" t="str">
        <f>IF(Tabela1[[#This Row],[1i2 rok]]=20,MID(Tabela1[[#This Row],[PESEL]],3,2)-20,MID(Tabela1[[#This Row],[PESEL]],3,2))</f>
        <v>06</v>
      </c>
      <c r="K483" s="3" t="str">
        <f>CONCATENATE(Tabela1[[#This Row],[miesiąc 1]]," ",Tabela1[[#This Row],[1i2 rok]],Tabela1[[#This Row],[3 i 4 rok]])</f>
        <v>06 1989</v>
      </c>
      <c r="L483" s="12" t="str">
        <f>CONCATENATE(MID(Tabela1[[#This Row],[Imie]],1,1),MID(Tabela1[[#This Row],[Nazwisko]],1,3),MID(Tabela1[[#This Row],[PESEL]],11,1))</f>
        <v>LMur3</v>
      </c>
    </row>
    <row r="484" spans="1:12" x14ac:dyDescent="0.25">
      <c r="A484" s="2" t="s">
        <v>1104</v>
      </c>
      <c r="B484" s="3" t="s">
        <v>1105</v>
      </c>
      <c r="C484" s="3" t="s">
        <v>89</v>
      </c>
      <c r="D484" s="3">
        <f t="shared" si="21"/>
        <v>1</v>
      </c>
      <c r="E484" s="3" t="str">
        <f t="shared" si="23"/>
        <v>a</v>
      </c>
      <c r="F484" s="3">
        <f t="shared" si="22"/>
        <v>0</v>
      </c>
      <c r="G484" s="8" t="str">
        <f>MID(Tabela1[[#This Row],[PESEL]],7,3)</f>
        <v>198</v>
      </c>
      <c r="H484" s="3">
        <f>IF(OR(MID(Tabela1[[#This Row],[PESEL]],3,1)="0",MID(Tabela1[[#This Row],[PESEL]],3,1)="1"),19,20)</f>
        <v>19</v>
      </c>
      <c r="I484" s="3" t="str">
        <f>MID(Tabela1[[#This Row],[PESEL]],1,2)</f>
        <v>89</v>
      </c>
      <c r="J484" s="3" t="str">
        <f>IF(Tabela1[[#This Row],[1i2 rok]]=20,MID(Tabela1[[#This Row],[PESEL]],3,2)-20,MID(Tabela1[[#This Row],[PESEL]],3,2))</f>
        <v>08</v>
      </c>
      <c r="K484" s="3" t="str">
        <f>CONCATENATE(Tabela1[[#This Row],[miesiąc 1]]," ",Tabela1[[#This Row],[1i2 rok]],Tabela1[[#This Row],[3 i 4 rok]])</f>
        <v>08 1989</v>
      </c>
      <c r="L484" s="12" t="str">
        <f>CONCATENATE(MID(Tabela1[[#This Row],[Imie]],1,1),MID(Tabela1[[#This Row],[Nazwisko]],1,3),MID(Tabela1[[#This Row],[PESEL]],11,1))</f>
        <v>MKur1</v>
      </c>
    </row>
    <row r="485" spans="1:12" x14ac:dyDescent="0.25">
      <c r="A485" s="2" t="s">
        <v>1106</v>
      </c>
      <c r="B485" s="3" t="s">
        <v>1107</v>
      </c>
      <c r="C485" s="3" t="s">
        <v>50</v>
      </c>
      <c r="D485" s="3">
        <f t="shared" si="21"/>
        <v>0</v>
      </c>
      <c r="E485" s="3" t="str">
        <f t="shared" si="23"/>
        <v>f</v>
      </c>
      <c r="F485" s="3">
        <f t="shared" si="22"/>
        <v>0</v>
      </c>
      <c r="G485" s="8" t="str">
        <f>MID(Tabela1[[#This Row],[PESEL]],7,3)</f>
        <v>798</v>
      </c>
      <c r="H485" s="3">
        <f>IF(OR(MID(Tabela1[[#This Row],[PESEL]],3,1)="0",MID(Tabela1[[#This Row],[PESEL]],3,1)="1"),19,20)</f>
        <v>19</v>
      </c>
      <c r="I485" s="3" t="str">
        <f>MID(Tabela1[[#This Row],[PESEL]],1,2)</f>
        <v>89</v>
      </c>
      <c r="J485" s="3" t="str">
        <f>IF(Tabela1[[#This Row],[1i2 rok]]=20,MID(Tabela1[[#This Row],[PESEL]],3,2)-20,MID(Tabela1[[#This Row],[PESEL]],3,2))</f>
        <v>08</v>
      </c>
      <c r="K485" s="3" t="str">
        <f>CONCATENATE(Tabela1[[#This Row],[miesiąc 1]]," ",Tabela1[[#This Row],[1i2 rok]],Tabela1[[#This Row],[3 i 4 rok]])</f>
        <v>08 1989</v>
      </c>
      <c r="L485" s="12" t="str">
        <f>CONCATENATE(MID(Tabela1[[#This Row],[Imie]],1,1),MID(Tabela1[[#This Row],[Nazwisko]],1,3),MID(Tabela1[[#This Row],[PESEL]],11,1))</f>
        <v>OHry9</v>
      </c>
    </row>
    <row r="486" spans="1:12" x14ac:dyDescent="0.25">
      <c r="A486" s="2" t="s">
        <v>1108</v>
      </c>
      <c r="B486" s="3" t="s">
        <v>586</v>
      </c>
      <c r="C486" s="3" t="s">
        <v>223</v>
      </c>
      <c r="D486" s="3">
        <f t="shared" si="21"/>
        <v>0</v>
      </c>
      <c r="E486" s="3" t="str">
        <f t="shared" si="23"/>
        <v>w</v>
      </c>
      <c r="F486" s="3">
        <f t="shared" si="22"/>
        <v>0</v>
      </c>
      <c r="G486" s="8" t="str">
        <f>MID(Tabela1[[#This Row],[PESEL]],7,3)</f>
        <v>085</v>
      </c>
      <c r="H486" s="3">
        <f>IF(OR(MID(Tabela1[[#This Row],[PESEL]],3,1)="0",MID(Tabela1[[#This Row],[PESEL]],3,1)="1"),19,20)</f>
        <v>19</v>
      </c>
      <c r="I486" s="3" t="str">
        <f>MID(Tabela1[[#This Row],[PESEL]],1,2)</f>
        <v>89</v>
      </c>
      <c r="J486" s="3" t="str">
        <f>IF(Tabela1[[#This Row],[1i2 rok]]=20,MID(Tabela1[[#This Row],[PESEL]],3,2)-20,MID(Tabela1[[#This Row],[PESEL]],3,2))</f>
        <v>08</v>
      </c>
      <c r="K486" s="3" t="str">
        <f>CONCATENATE(Tabela1[[#This Row],[miesiąc 1]]," ",Tabela1[[#This Row],[1i2 rok]],Tabela1[[#This Row],[3 i 4 rok]])</f>
        <v>08 1989</v>
      </c>
      <c r="L486" s="12" t="str">
        <f>CONCATENATE(MID(Tabela1[[#This Row],[Imie]],1,1),MID(Tabela1[[#This Row],[Nazwisko]],1,3),MID(Tabela1[[#This Row],[PESEL]],11,1))</f>
        <v>SCie9</v>
      </c>
    </row>
    <row r="487" spans="1:12" x14ac:dyDescent="0.25">
      <c r="A487" s="2" t="s">
        <v>1109</v>
      </c>
      <c r="B487" s="3" t="s">
        <v>1110</v>
      </c>
      <c r="C487" s="3" t="s">
        <v>1111</v>
      </c>
      <c r="D487" s="3">
        <f t="shared" si="21"/>
        <v>0</v>
      </c>
      <c r="E487" s="3" t="str">
        <f t="shared" si="23"/>
        <v>l</v>
      </c>
      <c r="F487" s="3">
        <f t="shared" si="22"/>
        <v>0</v>
      </c>
      <c r="G487" s="8" t="str">
        <f>MID(Tabela1[[#This Row],[PESEL]],7,3)</f>
        <v>822</v>
      </c>
      <c r="H487" s="3">
        <f>IF(OR(MID(Tabela1[[#This Row],[PESEL]],3,1)="0",MID(Tabela1[[#This Row],[PESEL]],3,1)="1"),19,20)</f>
        <v>19</v>
      </c>
      <c r="I487" s="3" t="str">
        <f>MID(Tabela1[[#This Row],[PESEL]],1,2)</f>
        <v>89</v>
      </c>
      <c r="J487" s="3" t="str">
        <f>IF(Tabela1[[#This Row],[1i2 rok]]=20,MID(Tabela1[[#This Row],[PESEL]],3,2)-20,MID(Tabela1[[#This Row],[PESEL]],3,2))</f>
        <v>09</v>
      </c>
      <c r="K487" s="3" t="str">
        <f>CONCATENATE(Tabela1[[#This Row],[miesiąc 1]]," ",Tabela1[[#This Row],[1i2 rok]],Tabela1[[#This Row],[3 i 4 rok]])</f>
        <v>09 1989</v>
      </c>
      <c r="L487" s="12" t="str">
        <f>CONCATENATE(MID(Tabela1[[#This Row],[Imie]],1,1),MID(Tabela1[[#This Row],[Nazwisko]],1,3),MID(Tabela1[[#This Row],[PESEL]],11,1))</f>
        <v>KMie0</v>
      </c>
    </row>
    <row r="488" spans="1:12" x14ac:dyDescent="0.25">
      <c r="A488" s="2" t="s">
        <v>1112</v>
      </c>
      <c r="B488" s="3" t="s">
        <v>1113</v>
      </c>
      <c r="C488" s="3" t="s">
        <v>36</v>
      </c>
      <c r="D488" s="3">
        <f t="shared" si="21"/>
        <v>0</v>
      </c>
      <c r="E488" s="3" t="str">
        <f t="shared" si="23"/>
        <v>n</v>
      </c>
      <c r="F488" s="3">
        <f t="shared" si="22"/>
        <v>0</v>
      </c>
      <c r="G488" s="8" t="str">
        <f>MID(Tabela1[[#This Row],[PESEL]],7,3)</f>
        <v>927</v>
      </c>
      <c r="H488" s="3">
        <f>IF(OR(MID(Tabela1[[#This Row],[PESEL]],3,1)="0",MID(Tabela1[[#This Row],[PESEL]],3,1)="1"),19,20)</f>
        <v>19</v>
      </c>
      <c r="I488" s="3" t="str">
        <f>MID(Tabela1[[#This Row],[PESEL]],1,2)</f>
        <v>89</v>
      </c>
      <c r="J488" s="3" t="str">
        <f>IF(Tabela1[[#This Row],[1i2 rok]]=20,MID(Tabela1[[#This Row],[PESEL]],3,2)-20,MID(Tabela1[[#This Row],[PESEL]],3,2))</f>
        <v>10</v>
      </c>
      <c r="K488" s="3" t="str">
        <f>CONCATENATE(Tabela1[[#This Row],[miesiąc 1]]," ",Tabela1[[#This Row],[1i2 rok]],Tabela1[[#This Row],[3 i 4 rok]])</f>
        <v>10 1989</v>
      </c>
      <c r="L488" s="12" t="str">
        <f>CONCATENATE(MID(Tabela1[[#This Row],[Imie]],1,1),MID(Tabela1[[#This Row],[Nazwisko]],1,3),MID(Tabela1[[#This Row],[PESEL]],11,1))</f>
        <v>MLup2</v>
      </c>
    </row>
    <row r="489" spans="1:12" x14ac:dyDescent="0.25">
      <c r="A489" s="2" t="s">
        <v>1114</v>
      </c>
      <c r="B489" s="3" t="s">
        <v>1115</v>
      </c>
      <c r="C489" s="3" t="s">
        <v>464</v>
      </c>
      <c r="D489" s="3">
        <f t="shared" si="21"/>
        <v>0</v>
      </c>
      <c r="E489" s="3" t="str">
        <f t="shared" si="23"/>
        <v>n</v>
      </c>
      <c r="F489" s="3">
        <f t="shared" si="22"/>
        <v>0</v>
      </c>
      <c r="G489" s="8" t="str">
        <f>MID(Tabela1[[#This Row],[PESEL]],7,3)</f>
        <v>881</v>
      </c>
      <c r="H489" s="3">
        <f>IF(OR(MID(Tabela1[[#This Row],[PESEL]],3,1)="0",MID(Tabela1[[#This Row],[PESEL]],3,1)="1"),19,20)</f>
        <v>19</v>
      </c>
      <c r="I489" s="3" t="str">
        <f>MID(Tabela1[[#This Row],[PESEL]],1,2)</f>
        <v>89</v>
      </c>
      <c r="J489" s="3" t="str">
        <f>IF(Tabela1[[#This Row],[1i2 rok]]=20,MID(Tabela1[[#This Row],[PESEL]],3,2)-20,MID(Tabela1[[#This Row],[PESEL]],3,2))</f>
        <v>10</v>
      </c>
      <c r="K489" s="3" t="str">
        <f>CONCATENATE(Tabela1[[#This Row],[miesiąc 1]]," ",Tabela1[[#This Row],[1i2 rok]],Tabela1[[#This Row],[3 i 4 rok]])</f>
        <v>10 1989</v>
      </c>
      <c r="L489" s="12" t="str">
        <f>CONCATENATE(MID(Tabela1[[#This Row],[Imie]],1,1),MID(Tabela1[[#This Row],[Nazwisko]],1,3),MID(Tabela1[[#This Row],[PESEL]],11,1))</f>
        <v>AWyd1</v>
      </c>
    </row>
    <row r="490" spans="1:12" x14ac:dyDescent="0.25">
      <c r="A490" s="2" t="s">
        <v>1116</v>
      </c>
      <c r="B490" s="3" t="s">
        <v>1117</v>
      </c>
      <c r="C490" s="3" t="s">
        <v>340</v>
      </c>
      <c r="D490" s="3">
        <f t="shared" si="21"/>
        <v>1</v>
      </c>
      <c r="E490" s="3" t="str">
        <f t="shared" si="23"/>
        <v>a</v>
      </c>
      <c r="F490" s="3">
        <f t="shared" si="22"/>
        <v>0</v>
      </c>
      <c r="G490" s="8" t="str">
        <f>MID(Tabela1[[#This Row],[PESEL]],7,3)</f>
        <v>668</v>
      </c>
      <c r="H490" s="3">
        <f>IF(OR(MID(Tabela1[[#This Row],[PESEL]],3,1)="0",MID(Tabela1[[#This Row],[PESEL]],3,1)="1"),19,20)</f>
        <v>19</v>
      </c>
      <c r="I490" s="3" t="str">
        <f>MID(Tabela1[[#This Row],[PESEL]],1,2)</f>
        <v>89</v>
      </c>
      <c r="J490" s="3" t="str">
        <f>IF(Tabela1[[#This Row],[1i2 rok]]=20,MID(Tabela1[[#This Row],[PESEL]],3,2)-20,MID(Tabela1[[#This Row],[PESEL]],3,2))</f>
        <v>11</v>
      </c>
      <c r="K490" s="3" t="str">
        <f>CONCATENATE(Tabela1[[#This Row],[miesiąc 1]]," ",Tabela1[[#This Row],[1i2 rok]],Tabela1[[#This Row],[3 i 4 rok]])</f>
        <v>11 1989</v>
      </c>
      <c r="L490" s="12" t="str">
        <f>CONCATENATE(MID(Tabela1[[#This Row],[Imie]],1,1),MID(Tabela1[[#This Row],[Nazwisko]],1,3),MID(Tabela1[[#This Row],[PESEL]],11,1))</f>
        <v>ATar5</v>
      </c>
    </row>
    <row r="491" spans="1:12" x14ac:dyDescent="0.25">
      <c r="A491" s="2" t="s">
        <v>1118</v>
      </c>
      <c r="B491" s="3" t="s">
        <v>1119</v>
      </c>
      <c r="C491" s="3" t="s">
        <v>86</v>
      </c>
      <c r="D491" s="3">
        <f t="shared" si="21"/>
        <v>1</v>
      </c>
      <c r="E491" s="3" t="str">
        <f t="shared" si="23"/>
        <v>a</v>
      </c>
      <c r="F491" s="3">
        <f t="shared" si="22"/>
        <v>0</v>
      </c>
      <c r="G491" s="8" t="str">
        <f>MID(Tabela1[[#This Row],[PESEL]],7,3)</f>
        <v>521</v>
      </c>
      <c r="H491" s="3">
        <f>IF(OR(MID(Tabela1[[#This Row],[PESEL]],3,1)="0",MID(Tabela1[[#This Row],[PESEL]],3,1)="1"),19,20)</f>
        <v>19</v>
      </c>
      <c r="I491" s="3" t="str">
        <f>MID(Tabela1[[#This Row],[PESEL]],1,2)</f>
        <v>89</v>
      </c>
      <c r="J491" s="3" t="str">
        <f>IF(Tabela1[[#This Row],[1i2 rok]]=20,MID(Tabela1[[#This Row],[PESEL]],3,2)-20,MID(Tabela1[[#This Row],[PESEL]],3,2))</f>
        <v>12</v>
      </c>
      <c r="K491" s="3" t="str">
        <f>CONCATENATE(Tabela1[[#This Row],[miesiąc 1]]," ",Tabela1[[#This Row],[1i2 rok]],Tabela1[[#This Row],[3 i 4 rok]])</f>
        <v>12 1989</v>
      </c>
      <c r="L491" s="12" t="str">
        <f>CONCATENATE(MID(Tabela1[[#This Row],[Imie]],1,1),MID(Tabela1[[#This Row],[Nazwisko]],1,3),MID(Tabela1[[#This Row],[PESEL]],11,1))</f>
        <v>ZAda1</v>
      </c>
    </row>
    <row r="492" spans="1:12" x14ac:dyDescent="0.25">
      <c r="A492" s="2" t="s">
        <v>1120</v>
      </c>
      <c r="B492" s="3" t="s">
        <v>1121</v>
      </c>
      <c r="C492" s="3" t="s">
        <v>223</v>
      </c>
      <c r="D492" s="3">
        <f t="shared" si="21"/>
        <v>0</v>
      </c>
      <c r="E492" s="3" t="str">
        <f t="shared" si="23"/>
        <v>w</v>
      </c>
      <c r="F492" s="3">
        <f t="shared" si="22"/>
        <v>0</v>
      </c>
      <c r="G492" s="8" t="str">
        <f>MID(Tabela1[[#This Row],[PESEL]],7,3)</f>
        <v>201</v>
      </c>
      <c r="H492" s="3">
        <f>IF(OR(MID(Tabela1[[#This Row],[PESEL]],3,1)="0",MID(Tabela1[[#This Row],[PESEL]],3,1)="1"),19,20)</f>
        <v>19</v>
      </c>
      <c r="I492" s="3" t="str">
        <f>MID(Tabela1[[#This Row],[PESEL]],1,2)</f>
        <v>90</v>
      </c>
      <c r="J492" s="3" t="str">
        <f>IF(Tabela1[[#This Row],[1i2 rok]]=20,MID(Tabela1[[#This Row],[PESEL]],3,2)-20,MID(Tabela1[[#This Row],[PESEL]],3,2))</f>
        <v>05</v>
      </c>
      <c r="K492" s="3" t="str">
        <f>CONCATENATE(Tabela1[[#This Row],[miesiąc 1]]," ",Tabela1[[#This Row],[1i2 rok]],Tabela1[[#This Row],[3 i 4 rok]])</f>
        <v>05 1990</v>
      </c>
      <c r="L492" s="12" t="str">
        <f>CONCATENATE(MID(Tabela1[[#This Row],[Imie]],1,1),MID(Tabela1[[#This Row],[Nazwisko]],1,3),MID(Tabela1[[#This Row],[PESEL]],11,1))</f>
        <v>SBur6</v>
      </c>
    </row>
    <row r="493" spans="1:12" x14ac:dyDescent="0.25">
      <c r="A493" s="2" t="s">
        <v>1122</v>
      </c>
      <c r="B493" s="3" t="s">
        <v>1123</v>
      </c>
      <c r="C493" s="3" t="s">
        <v>92</v>
      </c>
      <c r="D493" s="3">
        <f t="shared" si="21"/>
        <v>0</v>
      </c>
      <c r="E493" s="3" t="str">
        <f t="shared" si="23"/>
        <v>r</v>
      </c>
      <c r="F493" s="3">
        <f t="shared" si="22"/>
        <v>0</v>
      </c>
      <c r="G493" s="8" t="str">
        <f>MID(Tabela1[[#This Row],[PESEL]],7,3)</f>
        <v>043</v>
      </c>
      <c r="H493" s="3">
        <f>IF(OR(MID(Tabela1[[#This Row],[PESEL]],3,1)="0",MID(Tabela1[[#This Row],[PESEL]],3,1)="1"),19,20)</f>
        <v>19</v>
      </c>
      <c r="I493" s="3" t="str">
        <f>MID(Tabela1[[#This Row],[PESEL]],1,2)</f>
        <v>90</v>
      </c>
      <c r="J493" s="3" t="str">
        <f>IF(Tabela1[[#This Row],[1i2 rok]]=20,MID(Tabela1[[#This Row],[PESEL]],3,2)-20,MID(Tabela1[[#This Row],[PESEL]],3,2))</f>
        <v>11</v>
      </c>
      <c r="K493" s="3" t="str">
        <f>CONCATENATE(Tabela1[[#This Row],[miesiąc 1]]," ",Tabela1[[#This Row],[1i2 rok]],Tabela1[[#This Row],[3 i 4 rok]])</f>
        <v>11 1990</v>
      </c>
      <c r="L493" s="12" t="str">
        <f>CONCATENATE(MID(Tabela1[[#This Row],[Imie]],1,1),MID(Tabela1[[#This Row],[Nazwisko]],1,3),MID(Tabela1[[#This Row],[PESEL]],11,1))</f>
        <v>IRyb3</v>
      </c>
    </row>
    <row r="494" spans="1:12" x14ac:dyDescent="0.25">
      <c r="A494" s="2" t="s">
        <v>1124</v>
      </c>
      <c r="B494" s="3" t="s">
        <v>168</v>
      </c>
      <c r="C494" s="3" t="s">
        <v>880</v>
      </c>
      <c r="D494" s="3">
        <f t="shared" si="21"/>
        <v>0</v>
      </c>
      <c r="E494" s="3" t="str">
        <f t="shared" si="23"/>
        <v>s</v>
      </c>
      <c r="F494" s="3">
        <f t="shared" si="22"/>
        <v>0</v>
      </c>
      <c r="G494" s="8" t="str">
        <f>MID(Tabela1[[#This Row],[PESEL]],7,3)</f>
        <v>913</v>
      </c>
      <c r="H494" s="3">
        <f>IF(OR(MID(Tabela1[[#This Row],[PESEL]],3,1)="0",MID(Tabela1[[#This Row],[PESEL]],3,1)="1"),19,20)</f>
        <v>19</v>
      </c>
      <c r="I494" s="3" t="str">
        <f>MID(Tabela1[[#This Row],[PESEL]],1,2)</f>
        <v>91</v>
      </c>
      <c r="J494" s="3" t="str">
        <f>IF(Tabela1[[#This Row],[1i2 rok]]=20,MID(Tabela1[[#This Row],[PESEL]],3,2)-20,MID(Tabela1[[#This Row],[PESEL]],3,2))</f>
        <v>02</v>
      </c>
      <c r="K494" s="3" t="str">
        <f>CONCATENATE(Tabela1[[#This Row],[miesiąc 1]]," ",Tabela1[[#This Row],[1i2 rok]],Tabela1[[#This Row],[3 i 4 rok]])</f>
        <v>02 1991</v>
      </c>
      <c r="L494" s="12" t="str">
        <f>CONCATENATE(MID(Tabela1[[#This Row],[Imie]],1,1),MID(Tabela1[[#This Row],[Nazwisko]],1,3),MID(Tabela1[[#This Row],[PESEL]],11,1))</f>
        <v>AWoj0</v>
      </c>
    </row>
    <row r="495" spans="1:12" x14ac:dyDescent="0.25">
      <c r="A495" s="2" t="s">
        <v>1125</v>
      </c>
      <c r="B495" s="3" t="s">
        <v>1126</v>
      </c>
      <c r="C495" s="3" t="s">
        <v>121</v>
      </c>
      <c r="D495" s="3">
        <f t="shared" si="21"/>
        <v>0</v>
      </c>
      <c r="E495" s="3" t="str">
        <f t="shared" si="23"/>
        <v>n</v>
      </c>
      <c r="F495" s="3">
        <f t="shared" si="22"/>
        <v>0</v>
      </c>
      <c r="G495" s="8" t="str">
        <f>MID(Tabela1[[#This Row],[PESEL]],7,3)</f>
        <v>093</v>
      </c>
      <c r="H495" s="3">
        <f>IF(OR(MID(Tabela1[[#This Row],[PESEL]],3,1)="0",MID(Tabela1[[#This Row],[PESEL]],3,1)="1"),19,20)</f>
        <v>19</v>
      </c>
      <c r="I495" s="3" t="str">
        <f>MID(Tabela1[[#This Row],[PESEL]],1,2)</f>
        <v>92</v>
      </c>
      <c r="J495" s="3" t="str">
        <f>IF(Tabela1[[#This Row],[1i2 rok]]=20,MID(Tabela1[[#This Row],[PESEL]],3,2)-20,MID(Tabela1[[#This Row],[PESEL]],3,2))</f>
        <v>08</v>
      </c>
      <c r="K495" s="3" t="str">
        <f>CONCATENATE(Tabela1[[#This Row],[miesiąc 1]]," ",Tabela1[[#This Row],[1i2 rok]],Tabela1[[#This Row],[3 i 4 rok]])</f>
        <v>08 1992</v>
      </c>
      <c r="L495" s="12" t="str">
        <f>CONCATENATE(MID(Tabela1[[#This Row],[Imie]],1,1),MID(Tabela1[[#This Row],[Nazwisko]],1,3),MID(Tabela1[[#This Row],[PESEL]],11,1))</f>
        <v>JPaw3</v>
      </c>
    </row>
  </sheetData>
  <phoneticPr fontId="1" type="noConversion"/>
  <conditionalFormatting sqref="F2:F495">
    <cfRule type="cellIs" dxfId="5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3A5E-33F4-4A6A-9757-81411C7EF490}">
  <dimension ref="A1:Q495"/>
  <sheetViews>
    <sheetView tabSelected="1" workbookViewId="0">
      <selection activeCell="O9" sqref="O9:Q18"/>
    </sheetView>
  </sheetViews>
  <sheetFormatPr defaultRowHeight="15" x14ac:dyDescent="0.25"/>
  <cols>
    <col min="1" max="1" width="21.5703125" customWidth="1"/>
    <col min="2" max="2" width="14.85546875" customWidth="1"/>
    <col min="3" max="3" width="19.7109375" customWidth="1"/>
    <col min="5" max="5" width="13.5703125" customWidth="1"/>
    <col min="6" max="6" width="25.7109375" customWidth="1"/>
    <col min="7" max="7" width="38" customWidth="1"/>
    <col min="15" max="16" width="13.28515625" customWidth="1"/>
    <col min="17" max="17" width="12.5703125" customWidth="1"/>
  </cols>
  <sheetData>
    <row r="1" spans="1:17" x14ac:dyDescent="0.25">
      <c r="A1" s="2" t="s">
        <v>0</v>
      </c>
      <c r="B1" s="3" t="s">
        <v>1</v>
      </c>
      <c r="C1" s="3" t="s">
        <v>2</v>
      </c>
      <c r="D1" s="3" t="s">
        <v>1127</v>
      </c>
      <c r="E1" s="3" t="s">
        <v>1128</v>
      </c>
      <c r="F1" s="3" t="s">
        <v>1129</v>
      </c>
      <c r="G1" s="3" t="s">
        <v>1132</v>
      </c>
    </row>
    <row r="2" spans="1:17" x14ac:dyDescent="0.25">
      <c r="A2" s="2" t="s">
        <v>1118</v>
      </c>
      <c r="B2" s="3" t="s">
        <v>1119</v>
      </c>
      <c r="C2" s="3" t="s">
        <v>86</v>
      </c>
      <c r="D2" s="3">
        <f>IF(MOD(MID(A2,10,1),2)=0,1,0)</f>
        <v>1</v>
      </c>
      <c r="E2" s="3" t="str">
        <f>MID(C2,LEN(C2),1)</f>
        <v>a</v>
      </c>
      <c r="F2" s="3">
        <f>IF(AND(D2=1,E2&lt;&gt;"a"),1,0)</f>
        <v>0</v>
      </c>
      <c r="G2" s="3" t="s">
        <v>1133</v>
      </c>
    </row>
    <row r="3" spans="1:17" x14ac:dyDescent="0.25">
      <c r="A3" s="2" t="s">
        <v>961</v>
      </c>
      <c r="B3" s="3" t="s">
        <v>962</v>
      </c>
      <c r="C3" s="3" t="s">
        <v>428</v>
      </c>
      <c r="D3" s="3">
        <f>IF(MOD(MID(A3,10,1),2)=0,1,0)</f>
        <v>1</v>
      </c>
      <c r="E3" s="3" t="str">
        <f>MID(C3,LEN(C3),1)</f>
        <v>a</v>
      </c>
      <c r="F3" s="3">
        <f>IF(AND(D3=1,E3&lt;&gt;"a"),1,0)</f>
        <v>0</v>
      </c>
      <c r="G3" s="3">
        <f>IF(AND(B2=Tabela13[[#This Row],[Nazwisko]],C2=Tabela13[[#This Row],[Imie]]),1,0)</f>
        <v>0</v>
      </c>
    </row>
    <row r="4" spans="1:17" x14ac:dyDescent="0.25">
      <c r="A4" s="2" t="s">
        <v>608</v>
      </c>
      <c r="B4" s="3" t="s">
        <v>609</v>
      </c>
      <c r="C4" s="3" t="s">
        <v>53</v>
      </c>
      <c r="D4" s="3">
        <f>IF(MOD(MID(A4,10,1),2)=0,1,0)</f>
        <v>0</v>
      </c>
      <c r="E4" s="3" t="str">
        <f>MID(C4,LEN(C4),1)</f>
        <v>h</v>
      </c>
      <c r="F4" s="3">
        <f>IF(AND(D4=1,E4&lt;&gt;"a"),1,0)</f>
        <v>0</v>
      </c>
      <c r="G4" s="3">
        <f>IF(AND(B3=Tabela13[[#This Row],[Nazwisko]],C3=Tabela13[[#This Row],[Imie]]),1,0)</f>
        <v>0</v>
      </c>
    </row>
    <row r="5" spans="1:17" x14ac:dyDescent="0.25">
      <c r="A5" s="2" t="s">
        <v>183</v>
      </c>
      <c r="B5" s="3" t="s">
        <v>184</v>
      </c>
      <c r="C5" s="3" t="s">
        <v>53</v>
      </c>
      <c r="D5" s="3">
        <f>IF(MOD(MID(A5,10,1),2)=0,1,0)</f>
        <v>0</v>
      </c>
      <c r="E5" s="3" t="str">
        <f>MID(C5,LEN(C5),1)</f>
        <v>h</v>
      </c>
      <c r="F5" s="3">
        <f>IF(AND(D5=1,E5&lt;&gt;"a"),1,0)</f>
        <v>0</v>
      </c>
      <c r="G5" s="3">
        <f>IF(AND(B4=Tabela13[[#This Row],[Nazwisko]],C4=Tabela13[[#This Row],[Imie]]),1,0)</f>
        <v>0</v>
      </c>
    </row>
    <row r="6" spans="1:17" x14ac:dyDescent="0.25">
      <c r="A6" s="2" t="s">
        <v>84</v>
      </c>
      <c r="B6" s="3" t="s">
        <v>85</v>
      </c>
      <c r="C6" s="3" t="s">
        <v>86</v>
      </c>
      <c r="D6" s="3">
        <f>IF(MOD(MID(A6,10,1),2)=0,1,0)</f>
        <v>1</v>
      </c>
      <c r="E6" s="3" t="str">
        <f>MID(C6,LEN(C6),1)</f>
        <v>a</v>
      </c>
      <c r="F6" s="3">
        <f>IF(AND(D6=1,E6&lt;&gt;"a"),1,0)</f>
        <v>0</v>
      </c>
      <c r="G6" s="3">
        <f>IF(AND(B5=Tabela13[[#This Row],[Nazwisko]],C5=Tabela13[[#This Row],[Imie]]),1,0)</f>
        <v>0</v>
      </c>
    </row>
    <row r="7" spans="1:17" x14ac:dyDescent="0.25">
      <c r="A7" s="2" t="s">
        <v>51</v>
      </c>
      <c r="B7" s="3" t="s">
        <v>52</v>
      </c>
      <c r="C7" s="3" t="s">
        <v>53</v>
      </c>
      <c r="D7" s="3">
        <f>IF(MOD(MID(A7,10,1),2)=0,1,0)</f>
        <v>0</v>
      </c>
      <c r="E7" s="3" t="str">
        <f>MID(C7,LEN(C7),1)</f>
        <v>h</v>
      </c>
      <c r="F7" s="3">
        <f>IF(AND(D7=1,E7&lt;&gt;"a"),1,0)</f>
        <v>0</v>
      </c>
      <c r="G7" s="3">
        <f>IF(AND(B6=Tabela13[[#This Row],[Nazwisko]],C6=Tabela13[[#This Row],[Imie]]),1,0)</f>
        <v>0</v>
      </c>
    </row>
    <row r="8" spans="1:17" x14ac:dyDescent="0.25">
      <c r="A8" s="2" t="s">
        <v>719</v>
      </c>
      <c r="B8" s="3" t="s">
        <v>720</v>
      </c>
      <c r="C8" s="3" t="s">
        <v>721</v>
      </c>
      <c r="D8" s="3">
        <f>IF(MOD(MID(A8,10,1),2)=0,1,0)</f>
        <v>1</v>
      </c>
      <c r="E8" s="3" t="str">
        <f>MID(C8,LEN(C8),1)</f>
        <v>a</v>
      </c>
      <c r="F8" s="3">
        <f>IF(AND(D8=1,E8&lt;&gt;"a"),1,0)</f>
        <v>0</v>
      </c>
      <c r="G8" s="3">
        <f>IF(AND(B7=Tabela13[[#This Row],[Nazwisko]],C7=Tabela13[[#This Row],[Imie]]),1,0)</f>
        <v>0</v>
      </c>
    </row>
    <row r="9" spans="1:17" x14ac:dyDescent="0.25">
      <c r="A9" s="2" t="s">
        <v>761</v>
      </c>
      <c r="B9" s="3" t="s">
        <v>762</v>
      </c>
      <c r="C9" s="3" t="s">
        <v>86</v>
      </c>
      <c r="D9" s="3">
        <f>IF(MOD(MID(A9,10,1),2)=0,1,0)</f>
        <v>1</v>
      </c>
      <c r="E9" s="3" t="str">
        <f>MID(C9,LEN(C9),1)</f>
        <v>a</v>
      </c>
      <c r="F9" s="3">
        <f>IF(AND(D9=1,E9&lt;&gt;"a"),1,0)</f>
        <v>0</v>
      </c>
      <c r="G9" s="3">
        <f>IF(AND(B8=Tabela13[[#This Row],[Nazwisko]],C8=Tabela13[[#This Row],[Imie]]),1,0)</f>
        <v>0</v>
      </c>
      <c r="O9" t="s">
        <v>0</v>
      </c>
      <c r="P9" t="s">
        <v>1</v>
      </c>
      <c r="Q9" t="s">
        <v>2</v>
      </c>
    </row>
    <row r="10" spans="1:17" x14ac:dyDescent="0.25">
      <c r="A10" s="2" t="s">
        <v>143</v>
      </c>
      <c r="B10" s="3" t="s">
        <v>144</v>
      </c>
      <c r="C10" s="3" t="s">
        <v>86</v>
      </c>
      <c r="D10" s="3">
        <f>IF(MOD(MID(A10,10,1),2)=0,1,0)</f>
        <v>1</v>
      </c>
      <c r="E10" s="3" t="str">
        <f>MID(C10,LEN(C10),1)</f>
        <v>a</v>
      </c>
      <c r="F10" s="3">
        <f>IF(AND(D10=1,E10&lt;&gt;"a"),1,0)</f>
        <v>0</v>
      </c>
      <c r="G10" s="3">
        <f>IF(AND(B9=Tabela13[[#This Row],[Nazwisko]],C9=Tabela13[[#This Row],[Imie]]),1,0)</f>
        <v>0</v>
      </c>
      <c r="O10" s="1" t="str">
        <f>A193</f>
        <v>59031152059</v>
      </c>
      <c r="P10" t="str">
        <f>B193</f>
        <v>Kowalczyk</v>
      </c>
      <c r="Q10" t="str">
        <f>C193</f>
        <v>Mateusz</v>
      </c>
    </row>
    <row r="11" spans="1:17" x14ac:dyDescent="0.25">
      <c r="A11" s="2" t="s">
        <v>509</v>
      </c>
      <c r="B11" s="3" t="s">
        <v>510</v>
      </c>
      <c r="C11" s="3" t="s">
        <v>511</v>
      </c>
      <c r="D11" s="3">
        <f>IF(MOD(MID(A11,10,1),2)=0,1,0)</f>
        <v>0</v>
      </c>
      <c r="E11" s="3" t="str">
        <f>MID(C11,LEN(C11),1)</f>
        <v>d</v>
      </c>
      <c r="F11" s="3">
        <f>IF(AND(D11=1,E11&lt;&gt;"a"),1,0)</f>
        <v>0</v>
      </c>
      <c r="G11" s="3">
        <f>IF(AND(B10=Tabela13[[#This Row],[Nazwisko]],C10=Tabela13[[#This Row],[Imie]]),1,0)</f>
        <v>0</v>
      </c>
      <c r="O11" s="1" t="str">
        <f>A194</f>
        <v>66100294134</v>
      </c>
      <c r="P11" t="str">
        <f>B194</f>
        <v>Kowalczyk</v>
      </c>
      <c r="Q11" t="str">
        <f>C194</f>
        <v>Mateusz</v>
      </c>
    </row>
    <row r="12" spans="1:17" x14ac:dyDescent="0.25">
      <c r="A12" s="2" t="s">
        <v>188</v>
      </c>
      <c r="B12" s="3" t="s">
        <v>189</v>
      </c>
      <c r="C12" s="3" t="s">
        <v>44</v>
      </c>
      <c r="D12" s="3">
        <f>IF(MOD(MID(A12,10,1),2)=0,1,0)</f>
        <v>0</v>
      </c>
      <c r="E12" s="3" t="str">
        <f>MID(C12,LEN(C12),1)</f>
        <v>r</v>
      </c>
      <c r="F12" s="3">
        <f>IF(AND(D12=1,E12&lt;&gt;"a"),1,0)</f>
        <v>0</v>
      </c>
      <c r="G12" s="3">
        <f>IF(AND(B11=Tabela13[[#This Row],[Nazwisko]],C11=Tabela13[[#This Row],[Imie]]),1,0)</f>
        <v>0</v>
      </c>
      <c r="O12" t="str">
        <f>A198</f>
        <v>09211700664</v>
      </c>
      <c r="P12" t="str">
        <f>B198</f>
        <v>Kozlowska</v>
      </c>
      <c r="Q12" t="str">
        <f>C198</f>
        <v>Malgorzata</v>
      </c>
    </row>
    <row r="13" spans="1:17" x14ac:dyDescent="0.25">
      <c r="A13" s="2" t="s">
        <v>1078</v>
      </c>
      <c r="B13" s="3" t="s">
        <v>1079</v>
      </c>
      <c r="C13" s="3" t="s">
        <v>64</v>
      </c>
      <c r="D13" s="3">
        <f>IF(MOD(MID(A13,10,1),2)=0,1,0)</f>
        <v>0</v>
      </c>
      <c r="E13" s="3" t="str">
        <f>MID(C13,LEN(C13),1)</f>
        <v>j</v>
      </c>
      <c r="F13" s="3">
        <f>IF(AND(D13=1,E13&lt;&gt;"a"),1,0)</f>
        <v>0</v>
      </c>
      <c r="G13" s="3">
        <f>IF(AND(B12=Tabela13[[#This Row],[Nazwisko]],C12=Tabela13[[#This Row],[Imie]]),1,0)</f>
        <v>0</v>
      </c>
      <c r="O13" t="str">
        <f t="shared" ref="O13:O14" si="0">A199</f>
        <v>09313003607</v>
      </c>
      <c r="P13" t="str">
        <f t="shared" ref="P13:Q13" si="1">B199</f>
        <v>Kozlowska</v>
      </c>
      <c r="Q13" t="str">
        <f t="shared" si="1"/>
        <v>Malgorzata</v>
      </c>
    </row>
    <row r="14" spans="1:17" x14ac:dyDescent="0.25">
      <c r="A14" s="2" t="s">
        <v>858</v>
      </c>
      <c r="B14" s="3" t="s">
        <v>859</v>
      </c>
      <c r="C14" s="3" t="s">
        <v>860</v>
      </c>
      <c r="D14" s="3">
        <f>IF(MOD(MID(A14,10,1),2)=0,1,0)</f>
        <v>0</v>
      </c>
      <c r="E14" s="3" t="str">
        <f>MID(C14,LEN(C14),1)</f>
        <v>r</v>
      </c>
      <c r="F14" s="3">
        <f>IF(AND(D14=1,E14&lt;&gt;"a"),1,0)</f>
        <v>0</v>
      </c>
      <c r="G14" s="3">
        <f>IF(AND(B13=Tabela13[[#This Row],[Nazwisko]],C13=Tabela13[[#This Row],[Imie]]),1,0)</f>
        <v>0</v>
      </c>
      <c r="O14" t="str">
        <f t="shared" si="0"/>
        <v>67112966668</v>
      </c>
      <c r="P14" t="str">
        <f t="shared" ref="P14:Q14" si="2">B200</f>
        <v>Kozlowska</v>
      </c>
      <c r="Q14" t="str">
        <f t="shared" si="2"/>
        <v>Malgorzata</v>
      </c>
    </row>
    <row r="15" spans="1:17" x14ac:dyDescent="0.25">
      <c r="A15" s="2" t="s">
        <v>861</v>
      </c>
      <c r="B15" s="3" t="s">
        <v>862</v>
      </c>
      <c r="C15" s="3" t="s">
        <v>73</v>
      </c>
      <c r="D15" s="3">
        <f>IF(MOD(MID(A15,10,1),2)=0,1,0)</f>
        <v>0</v>
      </c>
      <c r="E15" s="3" t="str">
        <f>MID(C15,LEN(C15),1)</f>
        <v>r</v>
      </c>
      <c r="F15" s="3">
        <f>IF(AND(D15=1,E15&lt;&gt;"a"),1,0)</f>
        <v>0</v>
      </c>
      <c r="G15" s="3">
        <f>IF(AND(B14=Tabela13[[#This Row],[Nazwisko]],C14=Tabela13[[#This Row],[Imie]]),1,0)</f>
        <v>0</v>
      </c>
      <c r="O15" s="1" t="str">
        <f>A267</f>
        <v>08322201772</v>
      </c>
      <c r="P15" s="1" t="str">
        <f t="shared" ref="P15:Q15" si="3">B267</f>
        <v>Michalak</v>
      </c>
      <c r="Q15" s="1" t="str">
        <f t="shared" si="3"/>
        <v>Krzysztof</v>
      </c>
    </row>
    <row r="16" spans="1:17" x14ac:dyDescent="0.25">
      <c r="A16" s="2" t="s">
        <v>175</v>
      </c>
      <c r="B16" s="3" t="s">
        <v>176</v>
      </c>
      <c r="C16" s="3" t="s">
        <v>86</v>
      </c>
      <c r="D16" s="3">
        <f>IF(MOD(MID(A16,10,1),2)=0,1,0)</f>
        <v>1</v>
      </c>
      <c r="E16" s="3" t="str">
        <f>MID(C16,LEN(C16),1)</f>
        <v>a</v>
      </c>
      <c r="F16" s="3">
        <f>IF(AND(D16=1,E16&lt;&gt;"a"),1,0)</f>
        <v>0</v>
      </c>
      <c r="G16" s="3">
        <f>IF(AND(B15=Tabela13[[#This Row],[Nazwisko]],C15=Tabela13[[#This Row],[Imie]]),1,0)</f>
        <v>0</v>
      </c>
      <c r="O16" s="1" t="str">
        <f>A268</f>
        <v>09311310792</v>
      </c>
      <c r="P16" s="1" t="str">
        <f t="shared" ref="P16:Q16" si="4">B268</f>
        <v>Michalak</v>
      </c>
      <c r="Q16" s="1" t="str">
        <f t="shared" si="4"/>
        <v>Krzysztof</v>
      </c>
    </row>
    <row r="17" spans="1:17" x14ac:dyDescent="0.25">
      <c r="A17" s="2" t="s">
        <v>1006</v>
      </c>
      <c r="B17" s="3" t="s">
        <v>1007</v>
      </c>
      <c r="C17" s="3" t="s">
        <v>263</v>
      </c>
      <c r="D17" s="3">
        <f>IF(MOD(MID(A17,10,1),2)=0,1,0)</f>
        <v>1</v>
      </c>
      <c r="E17" s="3" t="str">
        <f>MID(C17,LEN(C17),1)</f>
        <v>a</v>
      </c>
      <c r="F17" s="3">
        <f>IF(AND(D17=1,E17&lt;&gt;"a"),1,0)</f>
        <v>0</v>
      </c>
      <c r="G17" s="3">
        <f>IF(AND(B16=Tabela13[[#This Row],[Nazwisko]],C16=Tabela13[[#This Row],[Imie]]),1,0)</f>
        <v>0</v>
      </c>
      <c r="O17" s="1" t="str">
        <f>A455</f>
        <v>08321103754</v>
      </c>
      <c r="P17" s="1" t="str">
        <f>B455</f>
        <v>Wizniewski</v>
      </c>
      <c r="Q17" s="1" t="str">
        <f>C455</f>
        <v>Andrzej</v>
      </c>
    </row>
    <row r="18" spans="1:17" x14ac:dyDescent="0.25">
      <c r="A18" s="2" t="s">
        <v>1034</v>
      </c>
      <c r="B18" s="3" t="s">
        <v>1007</v>
      </c>
      <c r="C18" s="3" t="s">
        <v>413</v>
      </c>
      <c r="D18" s="3">
        <f>IF(MOD(MID(A18,10,1),2)=0,1,0)</f>
        <v>1</v>
      </c>
      <c r="E18" s="3" t="str">
        <f>MID(C18,LEN(C18),1)</f>
        <v>a</v>
      </c>
      <c r="F18" s="3">
        <f>IF(AND(D18=1,E18&lt;&gt;"a"),1,0)</f>
        <v>0</v>
      </c>
      <c r="G18" s="3">
        <f>IF(AND(B17=Tabela13[[#This Row],[Nazwisko]],C17=Tabela13[[#This Row],[Imie]]),1,0)</f>
        <v>0</v>
      </c>
      <c r="O18" s="1" t="str">
        <f>A456</f>
        <v>09321501177</v>
      </c>
      <c r="P18" s="1" t="str">
        <f>B456</f>
        <v>Wizniewski</v>
      </c>
      <c r="Q18" s="1" t="str">
        <f>C456</f>
        <v>Andrzej</v>
      </c>
    </row>
    <row r="19" spans="1:17" x14ac:dyDescent="0.25">
      <c r="A19" s="2" t="s">
        <v>197</v>
      </c>
      <c r="B19" s="3" t="s">
        <v>198</v>
      </c>
      <c r="C19" s="3" t="s">
        <v>199</v>
      </c>
      <c r="D19" s="3">
        <f>IF(MOD(MID(A19,10,1),2)=0,1,0)</f>
        <v>1</v>
      </c>
      <c r="E19" s="3" t="str">
        <f>MID(C19,LEN(C19),1)</f>
        <v>a</v>
      </c>
      <c r="F19" s="3">
        <f>IF(AND(D19=1,E19&lt;&gt;"a"),1,0)</f>
        <v>0</v>
      </c>
      <c r="G19" s="3">
        <f>IF(AND(B18=Tabela13[[#This Row],[Nazwisko]],C18=Tabela13[[#This Row],[Imie]]),1,0)</f>
        <v>0</v>
      </c>
    </row>
    <row r="20" spans="1:17" x14ac:dyDescent="0.25">
      <c r="A20" s="2" t="s">
        <v>555</v>
      </c>
      <c r="B20" s="3" t="s">
        <v>556</v>
      </c>
      <c r="C20" s="3" t="s">
        <v>428</v>
      </c>
      <c r="D20" s="3">
        <f>IF(MOD(MID(A20,10,1),2)=0,1,0)</f>
        <v>1</v>
      </c>
      <c r="E20" s="3" t="str">
        <f>MID(C20,LEN(C20),1)</f>
        <v>a</v>
      </c>
      <c r="F20" s="3">
        <f>IF(AND(D20=1,E20&lt;&gt;"a"),1,0)</f>
        <v>0</v>
      </c>
      <c r="G20" s="3">
        <f>IF(AND(B19=Tabela13[[#This Row],[Nazwisko]],C19=Tabela13[[#This Row],[Imie]]),1,0)</f>
        <v>0</v>
      </c>
    </row>
    <row r="21" spans="1:17" x14ac:dyDescent="0.25">
      <c r="A21" s="2" t="s">
        <v>664</v>
      </c>
      <c r="B21" s="3" t="s">
        <v>665</v>
      </c>
      <c r="C21" s="3" t="s">
        <v>666</v>
      </c>
      <c r="D21" s="3">
        <f>IF(MOD(MID(A21,10,1),2)=0,1,0)</f>
        <v>0</v>
      </c>
      <c r="E21" s="3" t="str">
        <f>MID(C21,LEN(C21),1)</f>
        <v>z</v>
      </c>
      <c r="F21" s="3">
        <f>IF(AND(D21=1,E21&lt;&gt;"a"),1,0)</f>
        <v>0</v>
      </c>
      <c r="G21" s="3">
        <f>IF(AND(B20=Tabela13[[#This Row],[Nazwisko]],C20=Tabela13[[#This Row],[Imie]]),1,0)</f>
        <v>0</v>
      </c>
    </row>
    <row r="22" spans="1:17" x14ac:dyDescent="0.25">
      <c r="A22" s="2" t="s">
        <v>486</v>
      </c>
      <c r="B22" s="3" t="s">
        <v>487</v>
      </c>
      <c r="C22" s="3" t="s">
        <v>488</v>
      </c>
      <c r="D22" s="3">
        <f>IF(MOD(MID(A22,10,1),2)=0,1,0)</f>
        <v>0</v>
      </c>
      <c r="E22" s="3" t="str">
        <f>MID(C22,LEN(C22),1)</f>
        <v>n</v>
      </c>
      <c r="F22" s="3">
        <f>IF(AND(D22=1,E22&lt;&gt;"a"),1,0)</f>
        <v>0</v>
      </c>
      <c r="G22" s="3">
        <f>IF(AND(B21=Tabela13[[#This Row],[Nazwisko]],C21=Tabela13[[#This Row],[Imie]]),1,0)</f>
        <v>0</v>
      </c>
    </row>
    <row r="23" spans="1:17" x14ac:dyDescent="0.25">
      <c r="A23" s="2" t="s">
        <v>145</v>
      </c>
      <c r="B23" s="3" t="s">
        <v>146</v>
      </c>
      <c r="C23" s="3" t="s">
        <v>147</v>
      </c>
      <c r="D23" s="3">
        <f>IF(MOD(MID(A23,10,1),2)=0,1,0)</f>
        <v>1</v>
      </c>
      <c r="E23" s="3" t="str">
        <f>MID(C23,LEN(C23),1)</f>
        <v>a</v>
      </c>
      <c r="F23" s="3">
        <f>IF(AND(D23=1,E23&lt;&gt;"a"),1,0)</f>
        <v>0</v>
      </c>
      <c r="G23" s="3">
        <f>IF(AND(B22=Tabela13[[#This Row],[Nazwisko]],C22=Tabela13[[#This Row],[Imie]]),1,0)</f>
        <v>0</v>
      </c>
    </row>
    <row r="24" spans="1:17" x14ac:dyDescent="0.25">
      <c r="A24" s="2" t="s">
        <v>449</v>
      </c>
      <c r="B24" s="3" t="s">
        <v>450</v>
      </c>
      <c r="C24" s="3" t="s">
        <v>194</v>
      </c>
      <c r="D24" s="3">
        <f>IF(MOD(MID(A24,10,1),2)=0,1,0)</f>
        <v>1</v>
      </c>
      <c r="E24" s="3" t="str">
        <f>MID(C24,LEN(C24),1)</f>
        <v>a</v>
      </c>
      <c r="F24" s="3">
        <f>IF(AND(D24=1,E24&lt;&gt;"a"),1,0)</f>
        <v>0</v>
      </c>
      <c r="G24" s="3">
        <f>IF(AND(B23=Tabela13[[#This Row],[Nazwisko]],C23=Tabela13[[#This Row],[Imie]]),1,0)</f>
        <v>0</v>
      </c>
    </row>
    <row r="25" spans="1:17" x14ac:dyDescent="0.25">
      <c r="A25" s="2" t="s">
        <v>553</v>
      </c>
      <c r="B25" s="3" t="s">
        <v>554</v>
      </c>
      <c r="C25" s="3" t="s">
        <v>187</v>
      </c>
      <c r="D25" s="3">
        <f>IF(MOD(MID(A25,10,1),2)=0,1,0)</f>
        <v>1</v>
      </c>
      <c r="E25" s="3" t="str">
        <f>MID(C25,LEN(C25),1)</f>
        <v>a</v>
      </c>
      <c r="F25" s="3">
        <f>IF(AND(D25=1,E25&lt;&gt;"a"),1,0)</f>
        <v>0</v>
      </c>
      <c r="G25" s="3">
        <f>IF(AND(B24=Tabela13[[#This Row],[Nazwisko]],C24=Tabela13[[#This Row],[Imie]]),1,0)</f>
        <v>0</v>
      </c>
    </row>
    <row r="26" spans="1:17" x14ac:dyDescent="0.25">
      <c r="A26" s="2" t="s">
        <v>1085</v>
      </c>
      <c r="B26" s="3" t="s">
        <v>1086</v>
      </c>
      <c r="C26" s="3" t="s">
        <v>428</v>
      </c>
      <c r="D26" s="3">
        <f>IF(MOD(MID(A26,10,1),2)=0,1,0)</f>
        <v>1</v>
      </c>
      <c r="E26" s="3" t="str">
        <f>MID(C26,LEN(C26),1)</f>
        <v>a</v>
      </c>
      <c r="F26" s="3">
        <f>IF(AND(D26=1,E26&lt;&gt;"a"),1,0)</f>
        <v>0</v>
      </c>
      <c r="G26" s="3">
        <f>IF(AND(B25=Tabela13[[#This Row],[Nazwisko]],C25=Tabela13[[#This Row],[Imie]]),1,0)</f>
        <v>0</v>
      </c>
    </row>
    <row r="27" spans="1:17" x14ac:dyDescent="0.25">
      <c r="A27" s="2" t="s">
        <v>913</v>
      </c>
      <c r="B27" s="3" t="s">
        <v>914</v>
      </c>
      <c r="C27" s="3" t="s">
        <v>428</v>
      </c>
      <c r="D27" s="3">
        <f>IF(MOD(MID(A27,10,1),2)=0,1,0)</f>
        <v>1</v>
      </c>
      <c r="E27" s="3" t="str">
        <f>MID(C27,LEN(C27),1)</f>
        <v>a</v>
      </c>
      <c r="F27" s="3">
        <f>IF(AND(D27=1,E27&lt;&gt;"a"),1,0)</f>
        <v>0</v>
      </c>
      <c r="G27" s="3">
        <f>IF(AND(B26=Tabela13[[#This Row],[Nazwisko]],C26=Tabela13[[#This Row],[Imie]]),1,0)</f>
        <v>0</v>
      </c>
    </row>
    <row r="28" spans="1:17" x14ac:dyDescent="0.25">
      <c r="A28" s="2" t="s">
        <v>1091</v>
      </c>
      <c r="B28" s="3" t="s">
        <v>1092</v>
      </c>
      <c r="C28" s="3" t="s">
        <v>219</v>
      </c>
      <c r="D28" s="3">
        <f>IF(MOD(MID(A28,10,1),2)=0,1,0)</f>
        <v>0</v>
      </c>
      <c r="E28" s="3" t="str">
        <f>MID(C28,LEN(C28),1)</f>
        <v>z</v>
      </c>
      <c r="F28" s="3">
        <f>IF(AND(D28=1,E28&lt;&gt;"a"),1,0)</f>
        <v>0</v>
      </c>
      <c r="G28" s="3">
        <f>IF(AND(B27=Tabela13[[#This Row],[Nazwisko]],C27=Tabela13[[#This Row],[Imie]]),1,0)</f>
        <v>0</v>
      </c>
    </row>
    <row r="29" spans="1:17" x14ac:dyDescent="0.25">
      <c r="A29" s="2" t="s">
        <v>497</v>
      </c>
      <c r="B29" s="3" t="s">
        <v>498</v>
      </c>
      <c r="C29" s="3" t="s">
        <v>499</v>
      </c>
      <c r="D29" s="3">
        <f>IF(MOD(MID(A29,10,1),2)=0,1,0)</f>
        <v>0</v>
      </c>
      <c r="E29" s="3" t="str">
        <f>MID(C29,LEN(C29),1)</f>
        <v>z</v>
      </c>
      <c r="F29" s="3">
        <f>IF(AND(D29=1,E29&lt;&gt;"a"),1,0)</f>
        <v>0</v>
      </c>
      <c r="G29" s="3">
        <f>IF(AND(B28=Tabela13[[#This Row],[Nazwisko]],C28=Tabela13[[#This Row],[Imie]]),1,0)</f>
        <v>0</v>
      </c>
    </row>
    <row r="30" spans="1:17" x14ac:dyDescent="0.25">
      <c r="A30" s="2" t="s">
        <v>1008</v>
      </c>
      <c r="B30" s="3" t="s">
        <v>1009</v>
      </c>
      <c r="C30" s="3" t="s">
        <v>1010</v>
      </c>
      <c r="D30" s="3">
        <f>IF(MOD(MID(A30,10,1),2)=0,1,0)</f>
        <v>1</v>
      </c>
      <c r="E30" s="3" t="str">
        <f>MID(C30,LEN(C30),1)</f>
        <v>a</v>
      </c>
      <c r="F30" s="3">
        <f>IF(AND(D30=1,E30&lt;&gt;"a"),1,0)</f>
        <v>0</v>
      </c>
      <c r="G30" s="3">
        <f>IF(AND(B29=Tabela13[[#This Row],[Nazwisko]],C29=Tabela13[[#This Row],[Imie]]),1,0)</f>
        <v>0</v>
      </c>
    </row>
    <row r="31" spans="1:17" x14ac:dyDescent="0.25">
      <c r="A31" s="2" t="s">
        <v>545</v>
      </c>
      <c r="B31" s="3" t="s">
        <v>546</v>
      </c>
      <c r="C31" s="3" t="s">
        <v>17</v>
      </c>
      <c r="D31" s="3">
        <f>IF(MOD(MID(A31,10,1),2)=0,1,0)</f>
        <v>0</v>
      </c>
      <c r="E31" s="3" t="str">
        <f>MID(C31,LEN(C31),1)</f>
        <v>z</v>
      </c>
      <c r="F31" s="3">
        <f>IF(AND(D31=1,E31&lt;&gt;"a"),1,0)</f>
        <v>0</v>
      </c>
      <c r="G31" s="3">
        <f>IF(AND(B30=Tabela13[[#This Row],[Nazwisko]],C30=Tabela13[[#This Row],[Imie]]),1,0)</f>
        <v>0</v>
      </c>
    </row>
    <row r="32" spans="1:17" x14ac:dyDescent="0.25">
      <c r="A32" s="2" t="s">
        <v>669</v>
      </c>
      <c r="B32" s="3" t="s">
        <v>670</v>
      </c>
      <c r="C32" s="3" t="s">
        <v>671</v>
      </c>
      <c r="D32" s="3">
        <f>IF(MOD(MID(A32,10,1),2)=0,1,0)</f>
        <v>0</v>
      </c>
      <c r="E32" s="3" t="str">
        <f>MID(C32,LEN(C32),1)</f>
        <v>k</v>
      </c>
      <c r="F32" s="3">
        <f>IF(AND(D32=1,E32&lt;&gt;"a"),1,0)</f>
        <v>0</v>
      </c>
      <c r="G32" s="3">
        <f>IF(AND(B31=Tabela13[[#This Row],[Nazwisko]],C31=Tabela13[[#This Row],[Imie]]),1,0)</f>
        <v>0</v>
      </c>
    </row>
    <row r="33" spans="1:7" x14ac:dyDescent="0.25">
      <c r="A33" s="2" t="s">
        <v>680</v>
      </c>
      <c r="B33" s="3" t="s">
        <v>681</v>
      </c>
      <c r="C33" s="3" t="s">
        <v>499</v>
      </c>
      <c r="D33" s="3">
        <f>IF(MOD(MID(A33,10,1),2)=0,1,0)</f>
        <v>0</v>
      </c>
      <c r="E33" s="3" t="str">
        <f>MID(C33,LEN(C33),1)</f>
        <v>z</v>
      </c>
      <c r="F33" s="3">
        <f>IF(AND(D33=1,E33&lt;&gt;"a"),1,0)</f>
        <v>0</v>
      </c>
      <c r="G33" s="3">
        <f>IF(AND(B32=Tabela13[[#This Row],[Nazwisko]],C32=Tabela13[[#This Row],[Imie]]),1,0)</f>
        <v>0</v>
      </c>
    </row>
    <row r="34" spans="1:7" x14ac:dyDescent="0.25">
      <c r="A34" s="2" t="s">
        <v>426</v>
      </c>
      <c r="B34" s="3" t="s">
        <v>427</v>
      </c>
      <c r="C34" s="3" t="s">
        <v>428</v>
      </c>
      <c r="D34" s="3">
        <f>IF(MOD(MID(A34,10,1),2)=0,1,0)</f>
        <v>1</v>
      </c>
      <c r="E34" s="3" t="str">
        <f>MID(C34,LEN(C34),1)</f>
        <v>a</v>
      </c>
      <c r="F34" s="3">
        <f>IF(AND(D34=1,E34&lt;&gt;"a"),1,0)</f>
        <v>0</v>
      </c>
      <c r="G34" s="3">
        <f>IF(AND(B33=Tabela13[[#This Row],[Nazwisko]],C33=Tabela13[[#This Row],[Imie]]),1,0)</f>
        <v>0</v>
      </c>
    </row>
    <row r="35" spans="1:7" x14ac:dyDescent="0.25">
      <c r="A35" s="2" t="s">
        <v>1120</v>
      </c>
      <c r="B35" s="3" t="s">
        <v>1121</v>
      </c>
      <c r="C35" s="3" t="s">
        <v>223</v>
      </c>
      <c r="D35" s="3">
        <f>IF(MOD(MID(A35,10,1),2)=0,1,0)</f>
        <v>0</v>
      </c>
      <c r="E35" s="3" t="str">
        <f>MID(C35,LEN(C35),1)</f>
        <v>w</v>
      </c>
      <c r="F35" s="3">
        <f>IF(AND(D35=1,E35&lt;&gt;"a"),1,0)</f>
        <v>0</v>
      </c>
      <c r="G35" s="3">
        <f>IF(AND(B34=Tabela13[[#This Row],[Nazwisko]],C34=Tabela13[[#This Row],[Imie]]),1,0)</f>
        <v>0</v>
      </c>
    </row>
    <row r="36" spans="1:7" x14ac:dyDescent="0.25">
      <c r="A36" s="2" t="s">
        <v>261</v>
      </c>
      <c r="B36" s="3" t="s">
        <v>262</v>
      </c>
      <c r="C36" s="3" t="s">
        <v>263</v>
      </c>
      <c r="D36" s="3">
        <f>IF(MOD(MID(A36,10,1),2)=0,1,0)</f>
        <v>1</v>
      </c>
      <c r="E36" s="3" t="str">
        <f>MID(C36,LEN(C36),1)</f>
        <v>a</v>
      </c>
      <c r="F36" s="3">
        <f>IF(AND(D36=1,E36&lt;&gt;"a"),1,0)</f>
        <v>0</v>
      </c>
      <c r="G36" s="3">
        <f>IF(AND(B35=Tabela13[[#This Row],[Nazwisko]],C35=Tabela13[[#This Row],[Imie]]),1,0)</f>
        <v>0</v>
      </c>
    </row>
    <row r="37" spans="1:7" x14ac:dyDescent="0.25">
      <c r="A37" s="2" t="s">
        <v>603</v>
      </c>
      <c r="B37" s="3" t="s">
        <v>604</v>
      </c>
      <c r="C37" s="3" t="s">
        <v>233</v>
      </c>
      <c r="D37" s="3">
        <f>IF(MOD(MID(A37,10,1),2)=0,1,0)</f>
        <v>1</v>
      </c>
      <c r="E37" s="3" t="str">
        <f>MID(C37,LEN(C37),1)</f>
        <v>a</v>
      </c>
      <c r="F37" s="3">
        <f>IF(AND(D37=1,E37&lt;&gt;"a"),1,0)</f>
        <v>0</v>
      </c>
      <c r="G37" s="3">
        <f>IF(AND(B36=Tabela13[[#This Row],[Nazwisko]],C36=Tabela13[[#This Row],[Imie]]),1,0)</f>
        <v>0</v>
      </c>
    </row>
    <row r="38" spans="1:7" x14ac:dyDescent="0.25">
      <c r="A38" s="2" t="s">
        <v>590</v>
      </c>
      <c r="B38" s="3" t="s">
        <v>591</v>
      </c>
      <c r="C38" s="3" t="s">
        <v>166</v>
      </c>
      <c r="D38" s="3">
        <f>IF(MOD(MID(A38,10,1),2)=0,1,0)</f>
        <v>0</v>
      </c>
      <c r="E38" s="3" t="str">
        <f>MID(C38,LEN(C38),1)</f>
        <v>b</v>
      </c>
      <c r="F38" s="3">
        <f>IF(AND(D38=1,E38&lt;&gt;"a"),1,0)</f>
        <v>0</v>
      </c>
      <c r="G38" s="3">
        <f>IF(AND(B37=Tabela13[[#This Row],[Nazwisko]],C37=Tabela13[[#This Row],[Imie]]),1,0)</f>
        <v>0</v>
      </c>
    </row>
    <row r="39" spans="1:7" x14ac:dyDescent="0.25">
      <c r="A39" s="2" t="s">
        <v>23</v>
      </c>
      <c r="B39" s="3" t="s">
        <v>24</v>
      </c>
      <c r="C39" s="3" t="s">
        <v>25</v>
      </c>
      <c r="D39" s="3">
        <f>IF(MOD(MID(A39,10,1),2)=0,1,0)</f>
        <v>0</v>
      </c>
      <c r="E39" s="3" t="str">
        <f>MID(C39,LEN(C39),1)</f>
        <v>k</v>
      </c>
      <c r="F39" s="3">
        <f>IF(AND(D39=1,E39&lt;&gt;"a"),1,0)</f>
        <v>0</v>
      </c>
      <c r="G39" s="3">
        <f>IF(AND(B38=Tabela13[[#This Row],[Nazwisko]],C38=Tabela13[[#This Row],[Imie]]),1,0)</f>
        <v>0</v>
      </c>
    </row>
    <row r="40" spans="1:7" x14ac:dyDescent="0.25">
      <c r="A40" s="2" t="s">
        <v>157</v>
      </c>
      <c r="B40" s="3" t="s">
        <v>158</v>
      </c>
      <c r="C40" s="3" t="s">
        <v>47</v>
      </c>
      <c r="D40" s="3">
        <f>IF(MOD(MID(A40,10,1),2)=0,1,0)</f>
        <v>0</v>
      </c>
      <c r="E40" s="3" t="str">
        <f>MID(C40,LEN(C40),1)</f>
        <v>n</v>
      </c>
      <c r="F40" s="3">
        <f>IF(AND(D40=1,E40&lt;&gt;"a"),1,0)</f>
        <v>0</v>
      </c>
      <c r="G40" s="3">
        <f>IF(AND(B39=Tabela13[[#This Row],[Nazwisko]],C39=Tabela13[[#This Row],[Imie]]),1,0)</f>
        <v>0</v>
      </c>
    </row>
    <row r="41" spans="1:7" x14ac:dyDescent="0.25">
      <c r="A41" s="2" t="s">
        <v>693</v>
      </c>
      <c r="B41" s="3" t="s">
        <v>694</v>
      </c>
      <c r="C41" s="3" t="s">
        <v>214</v>
      </c>
      <c r="D41" s="3">
        <f>IF(MOD(MID(A41,10,1),2)=0,1,0)</f>
        <v>1</v>
      </c>
      <c r="E41" s="3" t="str">
        <f>MID(C41,LEN(C41),1)</f>
        <v>a</v>
      </c>
      <c r="F41" s="3">
        <f>IF(AND(D41=1,E41&lt;&gt;"a"),1,0)</f>
        <v>0</v>
      </c>
      <c r="G41" s="3">
        <f>IF(AND(B40=Tabela13[[#This Row],[Nazwisko]],C40=Tabela13[[#This Row],[Imie]]),1,0)</f>
        <v>0</v>
      </c>
    </row>
    <row r="42" spans="1:7" x14ac:dyDescent="0.25">
      <c r="A42" s="2" t="s">
        <v>1040</v>
      </c>
      <c r="B42" s="3" t="s">
        <v>1041</v>
      </c>
      <c r="C42" s="3" t="s">
        <v>233</v>
      </c>
      <c r="D42" s="3">
        <f>IF(MOD(MID(A42,10,1),2)=0,1,0)</f>
        <v>1</v>
      </c>
      <c r="E42" s="3" t="str">
        <f>MID(C42,LEN(C42),1)</f>
        <v>a</v>
      </c>
      <c r="F42" s="3">
        <f>IF(AND(D42=1,E42&lt;&gt;"a"),1,0)</f>
        <v>0</v>
      </c>
      <c r="G42" s="3">
        <f>IF(AND(B41=Tabela13[[#This Row],[Nazwisko]],C41=Tabela13[[#This Row],[Imie]]),1,0)</f>
        <v>0</v>
      </c>
    </row>
    <row r="43" spans="1:7" x14ac:dyDescent="0.25">
      <c r="A43" s="2" t="s">
        <v>585</v>
      </c>
      <c r="B43" s="3" t="s">
        <v>586</v>
      </c>
      <c r="C43" s="3" t="s">
        <v>47</v>
      </c>
      <c r="D43" s="3">
        <f>IF(MOD(MID(A43,10,1),2)=0,1,0)</f>
        <v>0</v>
      </c>
      <c r="E43" s="3" t="str">
        <f>MID(C43,LEN(C43),1)</f>
        <v>n</v>
      </c>
      <c r="F43" s="3">
        <f>IF(AND(D43=1,E43&lt;&gt;"a"),1,0)</f>
        <v>0</v>
      </c>
      <c r="G43" s="3">
        <f>IF(AND(B42=Tabela13[[#This Row],[Nazwisko]],C42=Tabela13[[#This Row],[Imie]]),1,0)</f>
        <v>0</v>
      </c>
    </row>
    <row r="44" spans="1:7" x14ac:dyDescent="0.25">
      <c r="A44" s="2" t="s">
        <v>1108</v>
      </c>
      <c r="B44" s="3" t="s">
        <v>586</v>
      </c>
      <c r="C44" s="3" t="s">
        <v>223</v>
      </c>
      <c r="D44" s="3">
        <f>IF(MOD(MID(A44,10,1),2)=0,1,0)</f>
        <v>0</v>
      </c>
      <c r="E44" s="3" t="str">
        <f>MID(C44,LEN(C44),1)</f>
        <v>w</v>
      </c>
      <c r="F44" s="3">
        <f>IF(AND(D44=1,E44&lt;&gt;"a"),1,0)</f>
        <v>0</v>
      </c>
      <c r="G44" s="3">
        <f>IF(AND(B43=Tabela13[[#This Row],[Nazwisko]],C43=Tabela13[[#This Row],[Imie]]),1,0)</f>
        <v>0</v>
      </c>
    </row>
    <row r="45" spans="1:7" x14ac:dyDescent="0.25">
      <c r="A45" s="2" t="s">
        <v>1089</v>
      </c>
      <c r="B45" s="3" t="s">
        <v>1090</v>
      </c>
      <c r="C45" s="3" t="s">
        <v>25</v>
      </c>
      <c r="D45" s="3">
        <f>IF(MOD(MID(A45,10,1),2)=0,1,0)</f>
        <v>0</v>
      </c>
      <c r="E45" s="3" t="str">
        <f>MID(C45,LEN(C45),1)</f>
        <v>k</v>
      </c>
      <c r="F45" s="3">
        <f>IF(AND(D45=1,E45&lt;&gt;"a"),1,0)</f>
        <v>0</v>
      </c>
      <c r="G45" s="3">
        <f>IF(AND(B44=Tabela13[[#This Row],[Nazwisko]],C44=Tabela13[[#This Row],[Imie]]),1,0)</f>
        <v>0</v>
      </c>
    </row>
    <row r="46" spans="1:7" x14ac:dyDescent="0.25">
      <c r="A46" s="2" t="s">
        <v>231</v>
      </c>
      <c r="B46" s="3" t="s">
        <v>232</v>
      </c>
      <c r="C46" s="3" t="s">
        <v>233</v>
      </c>
      <c r="D46" s="3">
        <f>IF(MOD(MID(A46,10,1),2)=0,1,0)</f>
        <v>1</v>
      </c>
      <c r="E46" s="3" t="str">
        <f>MID(C46,LEN(C46),1)</f>
        <v>a</v>
      </c>
      <c r="F46" s="3">
        <f>IF(AND(D46=1,E46&lt;&gt;"a"),1,0)</f>
        <v>0</v>
      </c>
      <c r="G46" s="3">
        <f>IF(AND(B45=Tabela13[[#This Row],[Nazwisko]],C45=Tabela13[[#This Row],[Imie]]),1,0)</f>
        <v>0</v>
      </c>
    </row>
    <row r="47" spans="1:7" x14ac:dyDescent="0.25">
      <c r="A47" s="2" t="s">
        <v>185</v>
      </c>
      <c r="B47" s="3" t="s">
        <v>186</v>
      </c>
      <c r="C47" s="3" t="s">
        <v>187</v>
      </c>
      <c r="D47" s="3">
        <f>IF(MOD(MID(A47,10,1),2)=0,1,0)</f>
        <v>1</v>
      </c>
      <c r="E47" s="3" t="str">
        <f>MID(C47,LEN(C47),1)</f>
        <v>a</v>
      </c>
      <c r="F47" s="3">
        <f>IF(AND(D47=1,E47&lt;&gt;"a"),1,0)</f>
        <v>0</v>
      </c>
      <c r="G47" s="3">
        <f>IF(AND(B46=Tabela13[[#This Row],[Nazwisko]],C46=Tabela13[[#This Row],[Imie]]),1,0)</f>
        <v>0</v>
      </c>
    </row>
    <row r="48" spans="1:7" x14ac:dyDescent="0.25">
      <c r="A48" s="2" t="s">
        <v>722</v>
      </c>
      <c r="B48" s="3" t="s">
        <v>723</v>
      </c>
      <c r="C48" s="3" t="s">
        <v>47</v>
      </c>
      <c r="D48" s="3">
        <f>IF(MOD(MID(A48,10,1),2)=0,1,0)</f>
        <v>0</v>
      </c>
      <c r="E48" s="3" t="str">
        <f>MID(C48,LEN(C48),1)</f>
        <v>n</v>
      </c>
      <c r="F48" s="3">
        <f>IF(AND(D48=1,E48&lt;&gt;"a"),1,0)</f>
        <v>0</v>
      </c>
      <c r="G48" s="3">
        <f>IF(AND(B47=Tabela13[[#This Row],[Nazwisko]],C47=Tabela13[[#This Row],[Imie]]),1,0)</f>
        <v>0</v>
      </c>
    </row>
    <row r="49" spans="1:7" x14ac:dyDescent="0.25">
      <c r="A49" s="2" t="s">
        <v>660</v>
      </c>
      <c r="B49" s="3" t="s">
        <v>661</v>
      </c>
      <c r="C49" s="3" t="s">
        <v>413</v>
      </c>
      <c r="D49" s="3">
        <f>IF(MOD(MID(A49,10,1),2)=0,1,0)</f>
        <v>1</v>
      </c>
      <c r="E49" s="3" t="str">
        <f>MID(C49,LEN(C49),1)</f>
        <v>a</v>
      </c>
      <c r="F49" s="3">
        <f>IF(AND(D49=1,E49&lt;&gt;"a"),1,0)</f>
        <v>0</v>
      </c>
      <c r="G49" s="3">
        <f>IF(AND(B48=Tabela13[[#This Row],[Nazwisko]],C48=Tabela13[[#This Row],[Imie]]),1,0)</f>
        <v>0</v>
      </c>
    </row>
    <row r="50" spans="1:7" x14ac:dyDescent="0.25">
      <c r="A50" s="2" t="s">
        <v>632</v>
      </c>
      <c r="B50" s="3" t="s">
        <v>633</v>
      </c>
      <c r="C50" s="3" t="s">
        <v>233</v>
      </c>
      <c r="D50" s="3">
        <f>IF(MOD(MID(A50,10,1),2)=0,1,0)</f>
        <v>1</v>
      </c>
      <c r="E50" s="3" t="str">
        <f>MID(C50,LEN(C50),1)</f>
        <v>a</v>
      </c>
      <c r="F50" s="3">
        <f>IF(AND(D50=1,E50&lt;&gt;"a"),1,0)</f>
        <v>0</v>
      </c>
      <c r="G50" s="3">
        <f>IF(AND(B49=Tabela13[[#This Row],[Nazwisko]],C49=Tabela13[[#This Row],[Imie]]),1,0)</f>
        <v>0</v>
      </c>
    </row>
    <row r="51" spans="1:7" x14ac:dyDescent="0.25">
      <c r="A51" s="2" t="s">
        <v>242</v>
      </c>
      <c r="B51" s="3" t="s">
        <v>243</v>
      </c>
      <c r="C51" s="3" t="s">
        <v>233</v>
      </c>
      <c r="D51" s="3">
        <f>IF(MOD(MID(A51,10,1),2)=0,1,0)</f>
        <v>1</v>
      </c>
      <c r="E51" s="3" t="str">
        <f>MID(C51,LEN(C51),1)</f>
        <v>a</v>
      </c>
      <c r="F51" s="3">
        <f>IF(AND(D51=1,E51&lt;&gt;"a"),1,0)</f>
        <v>0</v>
      </c>
      <c r="G51" s="3">
        <f>IF(AND(B50=Tabela13[[#This Row],[Nazwisko]],C50=Tabela13[[#This Row],[Imie]]),1,0)</f>
        <v>0</v>
      </c>
    </row>
    <row r="52" spans="1:7" x14ac:dyDescent="0.25">
      <c r="A52" s="2" t="s">
        <v>403</v>
      </c>
      <c r="B52" s="3" t="s">
        <v>243</v>
      </c>
      <c r="C52" s="3" t="s">
        <v>404</v>
      </c>
      <c r="D52" s="3">
        <f>IF(MOD(MID(A52,10,1),2)=0,1,0)</f>
        <v>1</v>
      </c>
      <c r="E52" s="3" t="str">
        <f>MID(C52,LEN(C52),1)</f>
        <v>a</v>
      </c>
      <c r="F52" s="3">
        <f>IF(AND(D52=1,E52&lt;&gt;"a"),1,0)</f>
        <v>0</v>
      </c>
      <c r="G52" s="3">
        <f>IF(AND(B51=Tabela13[[#This Row],[Nazwisko]],C51=Tabela13[[#This Row],[Imie]]),1,0)</f>
        <v>0</v>
      </c>
    </row>
    <row r="53" spans="1:7" x14ac:dyDescent="0.25">
      <c r="A53" s="2" t="s">
        <v>293</v>
      </c>
      <c r="B53" s="3" t="s">
        <v>294</v>
      </c>
      <c r="C53" s="3" t="s">
        <v>295</v>
      </c>
      <c r="D53" s="3">
        <f>IF(MOD(MID(A53,10,1),2)=0,1,0)</f>
        <v>1</v>
      </c>
      <c r="E53" s="3" t="str">
        <f>MID(C53,LEN(C53),1)</f>
        <v>a</v>
      </c>
      <c r="F53" s="3">
        <f>IF(AND(D53=1,E53&lt;&gt;"a"),1,0)</f>
        <v>0</v>
      </c>
      <c r="G53" s="3">
        <f>IF(AND(B52=Tabela13[[#This Row],[Nazwisko]],C52=Tabela13[[#This Row],[Imie]]),1,0)</f>
        <v>0</v>
      </c>
    </row>
    <row r="54" spans="1:7" x14ac:dyDescent="0.25">
      <c r="A54" s="2" t="s">
        <v>45</v>
      </c>
      <c r="B54" s="3" t="s">
        <v>46</v>
      </c>
      <c r="C54" s="3" t="s">
        <v>47</v>
      </c>
      <c r="D54" s="3">
        <f>IF(MOD(MID(A54,10,1),2)=0,1,0)</f>
        <v>0</v>
      </c>
      <c r="E54" s="3" t="str">
        <f>MID(C54,LEN(C54),1)</f>
        <v>n</v>
      </c>
      <c r="F54" s="3">
        <f>IF(AND(D54=1,E54&lt;&gt;"a"),1,0)</f>
        <v>0</v>
      </c>
      <c r="G54" s="3">
        <f>IF(AND(B53=Tabela13[[#This Row],[Nazwisko]],C53=Tabela13[[#This Row],[Imie]]),1,0)</f>
        <v>0</v>
      </c>
    </row>
    <row r="55" spans="1:7" x14ac:dyDescent="0.25">
      <c r="A55" s="2" t="s">
        <v>122</v>
      </c>
      <c r="B55" s="3" t="s">
        <v>123</v>
      </c>
      <c r="C55" s="3" t="s">
        <v>47</v>
      </c>
      <c r="D55" s="3">
        <f>IF(MOD(MID(A55,10,1),2)=0,1,0)</f>
        <v>0</v>
      </c>
      <c r="E55" s="3" t="str">
        <f>MID(C55,LEN(C55),1)</f>
        <v>n</v>
      </c>
      <c r="F55" s="3">
        <f>IF(AND(D55=1,E55&lt;&gt;"a"),1,0)</f>
        <v>0</v>
      </c>
      <c r="G55" s="3">
        <f>IF(AND(B54=Tabela13[[#This Row],[Nazwisko]],C54=Tabela13[[#This Row],[Imie]]),1,0)</f>
        <v>0</v>
      </c>
    </row>
    <row r="56" spans="1:7" x14ac:dyDescent="0.25">
      <c r="A56" s="2" t="s">
        <v>229</v>
      </c>
      <c r="B56" s="3" t="s">
        <v>123</v>
      </c>
      <c r="C56" s="3" t="s">
        <v>230</v>
      </c>
      <c r="D56" s="3">
        <f>IF(MOD(MID(A56,10,1),2)=0,1,0)</f>
        <v>0</v>
      </c>
      <c r="E56" s="3" t="str">
        <f>MID(C56,LEN(C56),1)</f>
        <v>n</v>
      </c>
      <c r="F56" s="3">
        <f>IF(AND(D56=1,E56&lt;&gt;"a"),1,0)</f>
        <v>0</v>
      </c>
      <c r="G56" s="3">
        <f>IF(AND(B55=Tabela13[[#This Row],[Nazwisko]],C55=Tabela13[[#This Row],[Imie]]),1,0)</f>
        <v>0</v>
      </c>
    </row>
    <row r="57" spans="1:7" x14ac:dyDescent="0.25">
      <c r="A57" s="2" t="s">
        <v>1077</v>
      </c>
      <c r="B57" s="3" t="s">
        <v>123</v>
      </c>
      <c r="C57" s="3" t="s">
        <v>223</v>
      </c>
      <c r="D57" s="3">
        <f>IF(MOD(MID(A57,10,1),2)=0,1,0)</f>
        <v>0</v>
      </c>
      <c r="E57" s="3" t="str">
        <f>MID(C57,LEN(C57),1)</f>
        <v>w</v>
      </c>
      <c r="F57" s="3">
        <f>IF(AND(D57=1,E57&lt;&gt;"a"),1,0)</f>
        <v>0</v>
      </c>
      <c r="G57" s="3">
        <f>IF(AND(B56=Tabela13[[#This Row],[Nazwisko]],C56=Tabela13[[#This Row],[Imie]]),1,0)</f>
        <v>0</v>
      </c>
    </row>
    <row r="58" spans="1:7" x14ac:dyDescent="0.25">
      <c r="A58" s="2" t="s">
        <v>422</v>
      </c>
      <c r="B58" s="3" t="s">
        <v>423</v>
      </c>
      <c r="C58" s="3" t="s">
        <v>295</v>
      </c>
      <c r="D58" s="3">
        <f>IF(MOD(MID(A58,10,1),2)=0,1,0)</f>
        <v>1</v>
      </c>
      <c r="E58" s="3" t="str">
        <f>MID(C58,LEN(C58),1)</f>
        <v>a</v>
      </c>
      <c r="F58" s="3">
        <f>IF(AND(D58=1,E58&lt;&gt;"a"),1,0)</f>
        <v>0</v>
      </c>
      <c r="G58" s="3">
        <f>IF(AND(B57=Tabela13[[#This Row],[Nazwisko]],C57=Tabela13[[#This Row],[Imie]]),1,0)</f>
        <v>0</v>
      </c>
    </row>
    <row r="59" spans="1:7" x14ac:dyDescent="0.25">
      <c r="A59" s="2" t="s">
        <v>491</v>
      </c>
      <c r="B59" s="3" t="s">
        <v>492</v>
      </c>
      <c r="C59" s="3" t="s">
        <v>223</v>
      </c>
      <c r="D59" s="3">
        <f>IF(MOD(MID(A59,10,1),2)=0,1,0)</f>
        <v>0</v>
      </c>
      <c r="E59" s="3" t="str">
        <f>MID(C59,LEN(C59),1)</f>
        <v>w</v>
      </c>
      <c r="F59" s="3">
        <f>IF(AND(D59=1,E59&lt;&gt;"a"),1,0)</f>
        <v>0</v>
      </c>
      <c r="G59" s="3">
        <f>IF(AND(B58=Tabela13[[#This Row],[Nazwisko]],C58=Tabela13[[#This Row],[Imie]]),1,0)</f>
        <v>0</v>
      </c>
    </row>
    <row r="60" spans="1:7" x14ac:dyDescent="0.25">
      <c r="A60" s="2" t="s">
        <v>221</v>
      </c>
      <c r="B60" s="3" t="s">
        <v>222</v>
      </c>
      <c r="C60" s="3" t="s">
        <v>223</v>
      </c>
      <c r="D60" s="3">
        <f>IF(MOD(MID(A60,10,1),2)=0,1,0)</f>
        <v>0</v>
      </c>
      <c r="E60" s="3" t="str">
        <f>MID(C60,LEN(C60),1)</f>
        <v>w</v>
      </c>
      <c r="F60" s="3">
        <f>IF(AND(D60=1,E60&lt;&gt;"a"),1,0)</f>
        <v>0</v>
      </c>
      <c r="G60" s="3">
        <f>IF(AND(B59=Tabela13[[#This Row],[Nazwisko]],C59=Tabela13[[#This Row],[Imie]]),1,0)</f>
        <v>0</v>
      </c>
    </row>
    <row r="61" spans="1:7" x14ac:dyDescent="0.25">
      <c r="A61" s="2" t="s">
        <v>1057</v>
      </c>
      <c r="B61" s="3" t="s">
        <v>1058</v>
      </c>
      <c r="C61" s="3" t="s">
        <v>223</v>
      </c>
      <c r="D61" s="3">
        <f>IF(MOD(MID(A61,10,1),2)=0,1,0)</f>
        <v>0</v>
      </c>
      <c r="E61" s="3" t="str">
        <f>MID(C61,LEN(C61),1)</f>
        <v>w</v>
      </c>
      <c r="F61" s="3">
        <f>IF(AND(D61=1,E61&lt;&gt;"a"),1,0)</f>
        <v>0</v>
      </c>
      <c r="G61" s="3">
        <f>IF(AND(B60=Tabela13[[#This Row],[Nazwisko]],C60=Tabela13[[#This Row],[Imie]]),1,0)</f>
        <v>0</v>
      </c>
    </row>
    <row r="62" spans="1:7" x14ac:dyDescent="0.25">
      <c r="A62" s="2" t="s">
        <v>613</v>
      </c>
      <c r="B62" s="3" t="s">
        <v>614</v>
      </c>
      <c r="C62" s="3" t="s">
        <v>295</v>
      </c>
      <c r="D62" s="3">
        <f>IF(MOD(MID(A62,10,1),2)=0,1,0)</f>
        <v>1</v>
      </c>
      <c r="E62" s="3" t="str">
        <f>MID(C62,LEN(C62),1)</f>
        <v>a</v>
      </c>
      <c r="F62" s="3">
        <f>IF(AND(D62=1,E62&lt;&gt;"a"),1,0)</f>
        <v>0</v>
      </c>
      <c r="G62" s="3">
        <f>IF(AND(B61=Tabela13[[#This Row],[Nazwisko]],C61=Tabela13[[#This Row],[Imie]]),1,0)</f>
        <v>0</v>
      </c>
    </row>
    <row r="63" spans="1:7" x14ac:dyDescent="0.25">
      <c r="A63" s="2" t="s">
        <v>708</v>
      </c>
      <c r="B63" s="3" t="s">
        <v>709</v>
      </c>
      <c r="C63" s="3" t="s">
        <v>246</v>
      </c>
      <c r="D63" s="3">
        <f>IF(MOD(MID(A63,10,1),2)=0,1,0)</f>
        <v>0</v>
      </c>
      <c r="E63" s="3" t="str">
        <f>MID(C63,LEN(C63),1)</f>
        <v>n</v>
      </c>
      <c r="F63" s="3">
        <f>IF(AND(D63=1,E63&lt;&gt;"a"),1,0)</f>
        <v>0</v>
      </c>
      <c r="G63" s="3">
        <f>IF(AND(B62=Tabela13[[#This Row],[Nazwisko]],C62=Tabela13[[#This Row],[Imie]]),1,0)</f>
        <v>0</v>
      </c>
    </row>
    <row r="64" spans="1:7" x14ac:dyDescent="0.25">
      <c r="A64" s="2" t="s">
        <v>244</v>
      </c>
      <c r="B64" s="3" t="s">
        <v>245</v>
      </c>
      <c r="C64" s="3" t="s">
        <v>246</v>
      </c>
      <c r="D64" s="3">
        <f>IF(MOD(MID(A64,10,1),2)=0,1,0)</f>
        <v>0</v>
      </c>
      <c r="E64" s="3" t="str">
        <f>MID(C64,LEN(C64),1)</f>
        <v>n</v>
      </c>
      <c r="F64" s="3">
        <f>IF(AND(D64=1,E64&lt;&gt;"a"),1,0)</f>
        <v>0</v>
      </c>
      <c r="G64" s="3">
        <f>IF(AND(B63=Tabela13[[#This Row],[Nazwisko]],C63=Tabela13[[#This Row],[Imie]]),1,0)</f>
        <v>0</v>
      </c>
    </row>
    <row r="65" spans="1:7" x14ac:dyDescent="0.25">
      <c r="A65" s="2" t="s">
        <v>622</v>
      </c>
      <c r="B65" s="3" t="s">
        <v>623</v>
      </c>
      <c r="C65" s="3" t="s">
        <v>624</v>
      </c>
      <c r="D65" s="3">
        <f>IF(MOD(MID(A65,10,1),2)=0,1,0)</f>
        <v>0</v>
      </c>
      <c r="E65" s="3" t="str">
        <f>MID(C65,LEN(C65),1)</f>
        <v>r</v>
      </c>
      <c r="F65" s="3">
        <f>IF(AND(D65=1,E65&lt;&gt;"a"),1,0)</f>
        <v>0</v>
      </c>
      <c r="G65" s="3">
        <f>IF(AND(B64=Tabela13[[#This Row],[Nazwisko]],C64=Tabela13[[#This Row],[Imie]]),1,0)</f>
        <v>0</v>
      </c>
    </row>
    <row r="66" spans="1:7" x14ac:dyDescent="0.25">
      <c r="A66" s="2" t="s">
        <v>819</v>
      </c>
      <c r="B66" s="3" t="s">
        <v>820</v>
      </c>
      <c r="C66" s="3" t="s">
        <v>821</v>
      </c>
      <c r="D66" s="3">
        <f>IF(MOD(MID(A66,10,1),2)=0,1,0)</f>
        <v>0</v>
      </c>
      <c r="E66" s="3" t="str">
        <f>MID(C66,LEN(C66),1)</f>
        <v>d</v>
      </c>
      <c r="F66" s="3">
        <f>IF(AND(D66=1,E66&lt;&gt;"a"),1,0)</f>
        <v>0</v>
      </c>
      <c r="G66" s="3">
        <f>IF(AND(B65=Tabela13[[#This Row],[Nazwisko]],C65=Tabela13[[#This Row],[Imie]]),1,0)</f>
        <v>0</v>
      </c>
    </row>
    <row r="67" spans="1:7" x14ac:dyDescent="0.25">
      <c r="A67" s="2" t="s">
        <v>420</v>
      </c>
      <c r="B67" s="3" t="s">
        <v>421</v>
      </c>
      <c r="C67" s="3" t="s">
        <v>295</v>
      </c>
      <c r="D67" s="3">
        <f>IF(MOD(MID(A67,10,1),2)=0,1,0)</f>
        <v>1</v>
      </c>
      <c r="E67" s="3" t="str">
        <f>MID(C67,LEN(C67),1)</f>
        <v>a</v>
      </c>
      <c r="F67" s="3">
        <f>IF(AND(D67=1,E67&lt;&gt;"a"),1,0)</f>
        <v>0</v>
      </c>
      <c r="G67" s="3">
        <f>IF(AND(B66=Tabela13[[#This Row],[Nazwisko]],C66=Tabela13[[#This Row],[Imie]]),1,0)</f>
        <v>0</v>
      </c>
    </row>
    <row r="68" spans="1:7" x14ac:dyDescent="0.25">
      <c r="A68" s="2" t="s">
        <v>672</v>
      </c>
      <c r="B68" s="3" t="s">
        <v>673</v>
      </c>
      <c r="C68" s="3" t="s">
        <v>73</v>
      </c>
      <c r="D68" s="3">
        <f>IF(MOD(MID(A68,10,1),2)=0,1,0)</f>
        <v>0</v>
      </c>
      <c r="E68" s="3" t="str">
        <f>MID(C68,LEN(C68),1)</f>
        <v>r</v>
      </c>
      <c r="F68" s="3">
        <f>IF(AND(D68=1,E68&lt;&gt;"a"),1,0)</f>
        <v>0</v>
      </c>
      <c r="G68" s="3">
        <f>IF(AND(B67=Tabela13[[#This Row],[Nazwisko]],C67=Tabela13[[#This Row],[Imie]]),1,0)</f>
        <v>0</v>
      </c>
    </row>
    <row r="69" spans="1:7" x14ac:dyDescent="0.25">
      <c r="A69" s="2" t="s">
        <v>765</v>
      </c>
      <c r="B69" s="3" t="s">
        <v>766</v>
      </c>
      <c r="C69" s="3" t="s">
        <v>767</v>
      </c>
      <c r="D69" s="3">
        <f>IF(MOD(MID(A69,10,1),2)=0,1,0)</f>
        <v>1</v>
      </c>
      <c r="E69" s="3" t="str">
        <f>MID(C69,LEN(C69),1)</f>
        <v>a</v>
      </c>
      <c r="F69" s="3">
        <f>IF(AND(D69=1,E69&lt;&gt;"a"),1,0)</f>
        <v>0</v>
      </c>
      <c r="G69" s="3">
        <f>IF(AND(B68=Tabela13[[#This Row],[Nazwisko]],C68=Tabela13[[#This Row],[Imie]]),1,0)</f>
        <v>0</v>
      </c>
    </row>
    <row r="70" spans="1:7" x14ac:dyDescent="0.25">
      <c r="A70" s="2" t="s">
        <v>523</v>
      </c>
      <c r="B70" s="3" t="s">
        <v>524</v>
      </c>
      <c r="C70" s="3" t="s">
        <v>73</v>
      </c>
      <c r="D70" s="3">
        <f>IF(MOD(MID(A70,10,1),2)=0,1,0)</f>
        <v>0</v>
      </c>
      <c r="E70" s="3" t="str">
        <f>MID(C70,LEN(C70),1)</f>
        <v>r</v>
      </c>
      <c r="F70" s="3">
        <f>IF(AND(D70=1,E70&lt;&gt;"a"),1,0)</f>
        <v>0</v>
      </c>
      <c r="G70" s="3">
        <f>IF(AND(B69=Tabela13[[#This Row],[Nazwisko]],C69=Tabela13[[#This Row],[Imie]]),1,0)</f>
        <v>0</v>
      </c>
    </row>
    <row r="71" spans="1:7" x14ac:dyDescent="0.25">
      <c r="A71" s="2" t="s">
        <v>967</v>
      </c>
      <c r="B71" s="3" t="s">
        <v>968</v>
      </c>
      <c r="C71" s="3" t="s">
        <v>73</v>
      </c>
      <c r="D71" s="3">
        <f>IF(MOD(MID(A71,10,1),2)=0,1,0)</f>
        <v>0</v>
      </c>
      <c r="E71" s="3" t="str">
        <f>MID(C71,LEN(C71),1)</f>
        <v>r</v>
      </c>
      <c r="F71" s="3">
        <f>IF(AND(D71=1,E71&lt;&gt;"a"),1,0)</f>
        <v>0</v>
      </c>
      <c r="G71" s="3">
        <f>IF(AND(B70=Tabela13[[#This Row],[Nazwisko]],C70=Tabela13[[#This Row],[Imie]]),1,0)</f>
        <v>0</v>
      </c>
    </row>
    <row r="72" spans="1:7" x14ac:dyDescent="0.25">
      <c r="A72" s="2" t="s">
        <v>952</v>
      </c>
      <c r="B72" s="3" t="s">
        <v>953</v>
      </c>
      <c r="C72" s="3" t="s">
        <v>73</v>
      </c>
      <c r="D72" s="3">
        <f>IF(MOD(MID(A72,10,1),2)=0,1,0)</f>
        <v>0</v>
      </c>
      <c r="E72" s="3" t="str">
        <f>MID(C72,LEN(C72),1)</f>
        <v>r</v>
      </c>
      <c r="F72" s="3">
        <f>IF(AND(D72=1,E72&lt;&gt;"a"),1,0)</f>
        <v>0</v>
      </c>
      <c r="G72" s="3">
        <f>IF(AND(B71=Tabela13[[#This Row],[Nazwisko]],C71=Tabela13[[#This Row],[Imie]]),1,0)</f>
        <v>0</v>
      </c>
    </row>
    <row r="73" spans="1:7" x14ac:dyDescent="0.25">
      <c r="A73" s="2" t="s">
        <v>435</v>
      </c>
      <c r="B73" s="3" t="s">
        <v>436</v>
      </c>
      <c r="C73" s="3" t="s">
        <v>437</v>
      </c>
      <c r="D73" s="3">
        <f>IF(MOD(MID(A73,10,1),2)=0,1,0)</f>
        <v>1</v>
      </c>
      <c r="E73" s="3" t="str">
        <f>MID(C73,LEN(C73),1)</f>
        <v>a</v>
      </c>
      <c r="F73" s="3">
        <f>IF(AND(D73=1,E73&lt;&gt;"a"),1,0)</f>
        <v>0</v>
      </c>
      <c r="G73" s="3">
        <f>IF(AND(B72=Tabela13[[#This Row],[Nazwisko]],C72=Tabela13[[#This Row],[Imie]]),1,0)</f>
        <v>0</v>
      </c>
    </row>
    <row r="74" spans="1:7" x14ac:dyDescent="0.25">
      <c r="A74" s="2" t="s">
        <v>980</v>
      </c>
      <c r="B74" s="3" t="s">
        <v>981</v>
      </c>
      <c r="C74" s="3" t="s">
        <v>226</v>
      </c>
      <c r="D74" s="3">
        <f>IF(MOD(MID(A74,10,1),2)=0,1,0)</f>
        <v>1</v>
      </c>
      <c r="E74" s="3" t="str">
        <f>MID(C74,LEN(C74),1)</f>
        <v>a</v>
      </c>
      <c r="F74" s="3">
        <f>IF(AND(D74=1,E74&lt;&gt;"a"),1,0)</f>
        <v>0</v>
      </c>
      <c r="G74" s="3">
        <f>IF(AND(B73=Tabela13[[#This Row],[Nazwisko]],C73=Tabela13[[#This Row],[Imie]]),1,0)</f>
        <v>0</v>
      </c>
    </row>
    <row r="75" spans="1:7" x14ac:dyDescent="0.25">
      <c r="A75" s="2" t="s">
        <v>224</v>
      </c>
      <c r="B75" s="3" t="s">
        <v>225</v>
      </c>
      <c r="C75" s="3" t="s">
        <v>226</v>
      </c>
      <c r="D75" s="3">
        <f>IF(MOD(MID(A75,10,1),2)=0,1,0)</f>
        <v>1</v>
      </c>
      <c r="E75" s="3" t="str">
        <f>MID(C75,LEN(C75),1)</f>
        <v>a</v>
      </c>
      <c r="F75" s="3">
        <f>IF(AND(D75=1,E75&lt;&gt;"a"),1,0)</f>
        <v>0</v>
      </c>
      <c r="G75" s="3">
        <f>IF(AND(B74=Tabela13[[#This Row],[Nazwisko]],C74=Tabela13[[#This Row],[Imie]]),1,0)</f>
        <v>0</v>
      </c>
    </row>
    <row r="76" spans="1:7" x14ac:dyDescent="0.25">
      <c r="A76" s="4" t="s">
        <v>1018</v>
      </c>
      <c r="B76" s="5" t="s">
        <v>1019</v>
      </c>
      <c r="C76" s="5" t="s">
        <v>1020</v>
      </c>
      <c r="D76" s="5">
        <f>IF(MOD(MID(A76,10,1),2)=0,1,0)</f>
        <v>1</v>
      </c>
      <c r="E76" s="5" t="str">
        <f>MID(C76,LEN(C76),1)</f>
        <v>s</v>
      </c>
      <c r="F76" s="5">
        <f>IF(AND(D76=1,E76&lt;&gt;"a"),1,0)</f>
        <v>1</v>
      </c>
      <c r="G76" s="3">
        <f>IF(AND(B75=Tabela13[[#This Row],[Nazwisko]],C75=Tabela13[[#This Row],[Imie]]),1,0)</f>
        <v>0</v>
      </c>
    </row>
    <row r="77" spans="1:7" x14ac:dyDescent="0.25">
      <c r="A77" s="2" t="s">
        <v>682</v>
      </c>
      <c r="B77" s="3" t="s">
        <v>683</v>
      </c>
      <c r="C77" s="3" t="s">
        <v>73</v>
      </c>
      <c r="D77" s="3">
        <f>IF(MOD(MID(A77,10,1),2)=0,1,0)</f>
        <v>0</v>
      </c>
      <c r="E77" s="3" t="str">
        <f>MID(C77,LEN(C77),1)</f>
        <v>r</v>
      </c>
      <c r="F77" s="3">
        <f>IF(AND(D77=1,E77&lt;&gt;"a"),1,0)</f>
        <v>0</v>
      </c>
      <c r="G77" s="3">
        <f>IF(AND(B76=Tabela13[[#This Row],[Nazwisko]],C76=Tabela13[[#This Row],[Imie]]),1,0)</f>
        <v>0</v>
      </c>
    </row>
    <row r="78" spans="1:7" x14ac:dyDescent="0.25">
      <c r="A78" s="2" t="s">
        <v>915</v>
      </c>
      <c r="B78" s="3" t="s">
        <v>916</v>
      </c>
      <c r="C78" s="3" t="s">
        <v>211</v>
      </c>
      <c r="D78" s="3">
        <f>IF(MOD(MID(A78,10,1),2)=0,1,0)</f>
        <v>1</v>
      </c>
      <c r="E78" s="3" t="str">
        <f>MID(C78,LEN(C78),1)</f>
        <v>a</v>
      </c>
      <c r="F78" s="3">
        <f>IF(AND(D78=1,E78&lt;&gt;"a"),1,0)</f>
        <v>0</v>
      </c>
      <c r="G78" s="3">
        <f>IF(AND(B77=Tabela13[[#This Row],[Nazwisko]],C77=Tabela13[[#This Row],[Imie]]),1,0)</f>
        <v>0</v>
      </c>
    </row>
    <row r="79" spans="1:7" x14ac:dyDescent="0.25">
      <c r="A79" s="2" t="s">
        <v>117</v>
      </c>
      <c r="B79" s="3" t="s">
        <v>118</v>
      </c>
      <c r="C79" s="3" t="s">
        <v>73</v>
      </c>
      <c r="D79" s="3">
        <f>IF(MOD(MID(A79,10,1),2)=0,1,0)</f>
        <v>0</v>
      </c>
      <c r="E79" s="3" t="str">
        <f>MID(C79,LEN(C79),1)</f>
        <v>r</v>
      </c>
      <c r="F79" s="3">
        <f>IF(AND(D79=1,E79&lt;&gt;"a"),1,0)</f>
        <v>0</v>
      </c>
      <c r="G79" s="3">
        <f>IF(AND(B78=Tabela13[[#This Row],[Nazwisko]],C78=Tabela13[[#This Row],[Imie]]),1,0)</f>
        <v>0</v>
      </c>
    </row>
    <row r="80" spans="1:7" x14ac:dyDescent="0.25">
      <c r="A80" s="2" t="s">
        <v>209</v>
      </c>
      <c r="B80" s="3" t="s">
        <v>210</v>
      </c>
      <c r="C80" s="3" t="s">
        <v>211</v>
      </c>
      <c r="D80" s="3">
        <f>IF(MOD(MID(A80,10,1),2)=0,1,0)</f>
        <v>1</v>
      </c>
      <c r="E80" s="3" t="str">
        <f>MID(C80,LEN(C80),1)</f>
        <v>a</v>
      </c>
      <c r="F80" s="3">
        <f>IF(AND(D80=1,E80&lt;&gt;"a"),1,0)</f>
        <v>0</v>
      </c>
      <c r="G80" s="3">
        <f>IF(AND(B79=Tabela13[[#This Row],[Nazwisko]],C79=Tabela13[[#This Row],[Imie]]),1,0)</f>
        <v>0</v>
      </c>
    </row>
    <row r="81" spans="1:7" x14ac:dyDescent="0.25">
      <c r="A81" s="2" t="s">
        <v>649</v>
      </c>
      <c r="B81" s="3" t="s">
        <v>650</v>
      </c>
      <c r="C81" s="3" t="s">
        <v>651</v>
      </c>
      <c r="D81" s="3">
        <f>IF(MOD(MID(A81,10,1),2)=0,1,0)</f>
        <v>1</v>
      </c>
      <c r="E81" s="3" t="str">
        <f>MID(C81,LEN(C81),1)</f>
        <v>a</v>
      </c>
      <c r="F81" s="3">
        <f>IF(AND(D81=1,E81&lt;&gt;"a"),1,0)</f>
        <v>0</v>
      </c>
      <c r="G81" s="3">
        <f>IF(AND(B80=Tabela13[[#This Row],[Nazwisko]],C80=Tabela13[[#This Row],[Imie]]),1,0)</f>
        <v>0</v>
      </c>
    </row>
    <row r="82" spans="1:7" x14ac:dyDescent="0.25">
      <c r="A82" s="2" t="s">
        <v>119</v>
      </c>
      <c r="B82" s="3" t="s">
        <v>120</v>
      </c>
      <c r="C82" s="3" t="s">
        <v>121</v>
      </c>
      <c r="D82" s="3">
        <f>IF(MOD(MID(A82,10,1),2)=0,1,0)</f>
        <v>0</v>
      </c>
      <c r="E82" s="3" t="str">
        <f>MID(C82,LEN(C82),1)</f>
        <v>n</v>
      </c>
      <c r="F82" s="3">
        <f>IF(AND(D82=1,E82&lt;&gt;"a"),1,0)</f>
        <v>0</v>
      </c>
      <c r="G82" s="3">
        <f>IF(AND(B81=Tabela13[[#This Row],[Nazwisko]],C81=Tabela13[[#This Row],[Imie]]),1,0)</f>
        <v>0</v>
      </c>
    </row>
    <row r="83" spans="1:7" x14ac:dyDescent="0.25">
      <c r="A83" s="2" t="s">
        <v>735</v>
      </c>
      <c r="B83" s="3" t="s">
        <v>120</v>
      </c>
      <c r="C83" s="3" t="s">
        <v>73</v>
      </c>
      <c r="D83" s="3">
        <f>IF(MOD(MID(A83,10,1),2)=0,1,0)</f>
        <v>0</v>
      </c>
      <c r="E83" s="3" t="str">
        <f>MID(C83,LEN(C83),1)</f>
        <v>r</v>
      </c>
      <c r="F83" s="3">
        <f>IF(AND(D83=1,E83&lt;&gt;"a"),1,0)</f>
        <v>0</v>
      </c>
      <c r="G83" s="3">
        <f>IF(AND(B82=Tabela13[[#This Row],[Nazwisko]],C82=Tabela13[[#This Row],[Imie]]),1,0)</f>
        <v>0</v>
      </c>
    </row>
    <row r="84" spans="1:7" x14ac:dyDescent="0.25">
      <c r="A84" s="2" t="s">
        <v>1029</v>
      </c>
      <c r="B84" s="3" t="s">
        <v>1030</v>
      </c>
      <c r="C84" s="3" t="s">
        <v>1031</v>
      </c>
      <c r="D84" s="3">
        <f>IF(MOD(MID(A84,10,1),2)=0,1,0)</f>
        <v>1</v>
      </c>
      <c r="E84" s="3" t="str">
        <f>MID(C84,LEN(C84),1)</f>
        <v>a</v>
      </c>
      <c r="F84" s="3">
        <f>IF(AND(D84=1,E84&lt;&gt;"a"),1,0)</f>
        <v>0</v>
      </c>
      <c r="G84" s="3">
        <f>IF(AND(B83=Tabela13[[#This Row],[Nazwisko]],C83=Tabela13[[#This Row],[Imie]]),1,0)</f>
        <v>0</v>
      </c>
    </row>
    <row r="85" spans="1:7" x14ac:dyDescent="0.25">
      <c r="A85" s="2" t="s">
        <v>71</v>
      </c>
      <c r="B85" s="3" t="s">
        <v>72</v>
      </c>
      <c r="C85" s="3" t="s">
        <v>73</v>
      </c>
      <c r="D85" s="3">
        <f>IF(MOD(MID(A85,10,1),2)=0,1,0)</f>
        <v>0</v>
      </c>
      <c r="E85" s="3" t="str">
        <f>MID(C85,LEN(C85),1)</f>
        <v>r</v>
      </c>
      <c r="F85" s="3">
        <f>IF(AND(D85=1,E85&lt;&gt;"a"),1,0)</f>
        <v>0</v>
      </c>
      <c r="G85" s="3">
        <f>IF(AND(B84=Tabela13[[#This Row],[Nazwisko]],C84=Tabela13[[#This Row],[Imie]]),1,0)</f>
        <v>0</v>
      </c>
    </row>
    <row r="86" spans="1:7" x14ac:dyDescent="0.25">
      <c r="A86" s="2" t="s">
        <v>991</v>
      </c>
      <c r="B86" s="3" t="s">
        <v>992</v>
      </c>
      <c r="C86" s="3" t="s">
        <v>567</v>
      </c>
      <c r="D86" s="3">
        <f>IF(MOD(MID(A86,10,1),2)=0,1,0)</f>
        <v>0</v>
      </c>
      <c r="E86" s="3" t="str">
        <f>MID(C86,LEN(C86),1)</f>
        <v>l</v>
      </c>
      <c r="F86" s="3">
        <f>IF(AND(D86=1,E86&lt;&gt;"a"),1,0)</f>
        <v>0</v>
      </c>
      <c r="G86" s="3">
        <f>IF(AND(B85=Tabela13[[#This Row],[Nazwisko]],C85=Tabela13[[#This Row],[Imie]]),1,0)</f>
        <v>0</v>
      </c>
    </row>
    <row r="87" spans="1:7" x14ac:dyDescent="0.25">
      <c r="A87" s="2" t="s">
        <v>407</v>
      </c>
      <c r="B87" s="3" t="s">
        <v>408</v>
      </c>
      <c r="C87" s="3" t="s">
        <v>409</v>
      </c>
      <c r="D87" s="3">
        <f>IF(MOD(MID(A87,10,1),2)=0,1,0)</f>
        <v>1</v>
      </c>
      <c r="E87" s="3" t="str">
        <f>MID(C87,LEN(C87),1)</f>
        <v>a</v>
      </c>
      <c r="F87" s="3">
        <f>IF(AND(D87=1,E87&lt;&gt;"a"),1,0)</f>
        <v>0</v>
      </c>
      <c r="G87" s="3">
        <f>IF(AND(B86=Tabela13[[#This Row],[Nazwisko]],C86=Tabela13[[#This Row],[Imie]]),1,0)</f>
        <v>0</v>
      </c>
    </row>
    <row r="88" spans="1:7" x14ac:dyDescent="0.25">
      <c r="A88" s="2" t="s">
        <v>438</v>
      </c>
      <c r="B88" s="3" t="s">
        <v>439</v>
      </c>
      <c r="C88" s="3" t="s">
        <v>409</v>
      </c>
      <c r="D88" s="3">
        <f>IF(MOD(MID(A88,10,1),2)=0,1,0)</f>
        <v>1</v>
      </c>
      <c r="E88" s="3" t="str">
        <f>MID(C88,LEN(C88),1)</f>
        <v>a</v>
      </c>
      <c r="F88" s="3">
        <f>IF(AND(D88=1,E88&lt;&gt;"a"),1,0)</f>
        <v>0</v>
      </c>
      <c r="G88" s="3">
        <f>IF(AND(B87=Tabela13[[#This Row],[Nazwisko]],C87=Tabela13[[#This Row],[Imie]]),1,0)</f>
        <v>0</v>
      </c>
    </row>
    <row r="89" spans="1:7" x14ac:dyDescent="0.25">
      <c r="A89" s="2" t="s">
        <v>177</v>
      </c>
      <c r="B89" s="3" t="s">
        <v>178</v>
      </c>
      <c r="C89" s="3" t="s">
        <v>179</v>
      </c>
      <c r="D89" s="3">
        <f>IF(MOD(MID(A89,10,1),2)=0,1,0)</f>
        <v>1</v>
      </c>
      <c r="E89" s="3" t="str">
        <f>MID(C89,LEN(C89),1)</f>
        <v>a</v>
      </c>
      <c r="F89" s="3">
        <f>IF(AND(D89=1,E89&lt;&gt;"a"),1,0)</f>
        <v>0</v>
      </c>
      <c r="G89" s="3">
        <f>IF(AND(B88=Tabela13[[#This Row],[Nazwisko]],C88=Tabela13[[#This Row],[Imie]]),1,0)</f>
        <v>0</v>
      </c>
    </row>
    <row r="90" spans="1:7" x14ac:dyDescent="0.25">
      <c r="A90" s="2" t="s">
        <v>565</v>
      </c>
      <c r="B90" s="3" t="s">
        <v>566</v>
      </c>
      <c r="C90" s="3" t="s">
        <v>567</v>
      </c>
      <c r="D90" s="3">
        <f>IF(MOD(MID(A90,10,1),2)=0,1,0)</f>
        <v>0</v>
      </c>
      <c r="E90" s="3" t="str">
        <f>MID(C90,LEN(C90),1)</f>
        <v>l</v>
      </c>
      <c r="F90" s="3">
        <f>IF(AND(D90=1,E90&lt;&gt;"a"),1,0)</f>
        <v>0</v>
      </c>
      <c r="G90" s="3">
        <f>IF(AND(B89=Tabela13[[#This Row],[Nazwisko]],C89=Tabela13[[#This Row],[Imie]]),1,0)</f>
        <v>0</v>
      </c>
    </row>
    <row r="91" spans="1:7" x14ac:dyDescent="0.25">
      <c r="A91" s="2" t="s">
        <v>1027</v>
      </c>
      <c r="B91" s="3" t="s">
        <v>1028</v>
      </c>
      <c r="C91" s="3" t="s">
        <v>20</v>
      </c>
      <c r="D91" s="3">
        <f>IF(MOD(MID(A91,10,1),2)=0,1,0)</f>
        <v>0</v>
      </c>
      <c r="E91" s="3" t="str">
        <f>MID(C91,LEN(C91),1)</f>
        <v>k</v>
      </c>
      <c r="F91" s="3">
        <f>IF(AND(D91=1,E91&lt;&gt;"a"),1,0)</f>
        <v>0</v>
      </c>
      <c r="G91" s="3">
        <f>IF(AND(B90=Tabela13[[#This Row],[Nazwisko]],C90=Tabela13[[#This Row],[Imie]]),1,0)</f>
        <v>0</v>
      </c>
    </row>
    <row r="92" spans="1:7" x14ac:dyDescent="0.25">
      <c r="A92" s="2" t="s">
        <v>18</v>
      </c>
      <c r="B92" s="3" t="s">
        <v>19</v>
      </c>
      <c r="C92" s="3" t="s">
        <v>20</v>
      </c>
      <c r="D92" s="3">
        <f>IF(MOD(MID(A92,10,1),2)=0,1,0)</f>
        <v>0</v>
      </c>
      <c r="E92" s="3" t="str">
        <f>MID(C92,LEN(C92),1)</f>
        <v>k</v>
      </c>
      <c r="F92" s="3">
        <f>IF(AND(D92=1,E92&lt;&gt;"a"),1,0)</f>
        <v>0</v>
      </c>
      <c r="G92" s="3">
        <f>IF(AND(B91=Tabela13[[#This Row],[Nazwisko]],C91=Tabela13[[#This Row],[Imie]]),1,0)</f>
        <v>0</v>
      </c>
    </row>
    <row r="93" spans="1:7" x14ac:dyDescent="0.25">
      <c r="A93" s="2" t="s">
        <v>817</v>
      </c>
      <c r="B93" s="3" t="s">
        <v>818</v>
      </c>
      <c r="C93" s="3" t="s">
        <v>20</v>
      </c>
      <c r="D93" s="3">
        <f>IF(MOD(MID(A93,10,1),2)=0,1,0)</f>
        <v>0</v>
      </c>
      <c r="E93" s="3" t="str">
        <f>MID(C93,LEN(C93),1)</f>
        <v>k</v>
      </c>
      <c r="F93" s="3">
        <f>IF(AND(D93=1,E93&lt;&gt;"a"),1,0)</f>
        <v>0</v>
      </c>
      <c r="G93" s="3">
        <f>IF(AND(B92=Tabela13[[#This Row],[Nazwisko]],C92=Tabela13[[#This Row],[Imie]]),1,0)</f>
        <v>0</v>
      </c>
    </row>
    <row r="94" spans="1:7" x14ac:dyDescent="0.25">
      <c r="A94" s="2" t="s">
        <v>32</v>
      </c>
      <c r="B94" s="3" t="s">
        <v>33</v>
      </c>
      <c r="C94" s="3" t="s">
        <v>20</v>
      </c>
      <c r="D94" s="3">
        <f>IF(MOD(MID(A94,10,1),2)=0,1,0)</f>
        <v>0</v>
      </c>
      <c r="E94" s="3" t="str">
        <f>MID(C94,LEN(C94),1)</f>
        <v>k</v>
      </c>
      <c r="F94" s="3">
        <f>IF(AND(D94=1,E94&lt;&gt;"a"),1,0)</f>
        <v>0</v>
      </c>
      <c r="G94" s="3">
        <f>IF(AND(B93=Tabela13[[#This Row],[Nazwisko]],C93=Tabela13[[#This Row],[Imie]]),1,0)</f>
        <v>0</v>
      </c>
    </row>
    <row r="95" spans="1:7" x14ac:dyDescent="0.25">
      <c r="A95" s="2" t="s">
        <v>180</v>
      </c>
      <c r="B95" s="3" t="s">
        <v>181</v>
      </c>
      <c r="C95" s="3" t="s">
        <v>182</v>
      </c>
      <c r="D95" s="3">
        <f>IF(MOD(MID(A95,10,1),2)=0,1,0)</f>
        <v>1</v>
      </c>
      <c r="E95" s="3" t="str">
        <f>MID(C95,LEN(C95),1)</f>
        <v>a</v>
      </c>
      <c r="F95" s="3">
        <f>IF(AND(D95=1,E95&lt;&gt;"a"),1,0)</f>
        <v>0</v>
      </c>
      <c r="G95" s="3">
        <f>IF(AND(B94=Tabela13[[#This Row],[Nazwisko]],C94=Tabela13[[#This Row],[Imie]]),1,0)</f>
        <v>0</v>
      </c>
    </row>
    <row r="96" spans="1:7" x14ac:dyDescent="0.25">
      <c r="A96" s="2" t="s">
        <v>890</v>
      </c>
      <c r="B96" s="3" t="s">
        <v>891</v>
      </c>
      <c r="C96" s="3" t="s">
        <v>892</v>
      </c>
      <c r="D96" s="3">
        <f>IF(MOD(MID(A96,10,1),2)=0,1,0)</f>
        <v>1</v>
      </c>
      <c r="E96" s="3" t="str">
        <f>MID(C96,LEN(C96),1)</f>
        <v>a</v>
      </c>
      <c r="F96" s="3">
        <f>IF(AND(D96=1,E96&lt;&gt;"a"),1,0)</f>
        <v>0</v>
      </c>
      <c r="G96" s="3">
        <f>IF(AND(B95=Tabela13[[#This Row],[Nazwisko]],C95=Tabela13[[#This Row],[Imie]]),1,0)</f>
        <v>0</v>
      </c>
    </row>
    <row r="97" spans="1:7" x14ac:dyDescent="0.25">
      <c r="A97" s="2" t="s">
        <v>467</v>
      </c>
      <c r="B97" s="3" t="s">
        <v>468</v>
      </c>
      <c r="C97" s="3" t="s">
        <v>20</v>
      </c>
      <c r="D97" s="3">
        <f>IF(MOD(MID(A97,10,1),2)=0,1,0)</f>
        <v>0</v>
      </c>
      <c r="E97" s="3" t="str">
        <f>MID(C97,LEN(C97),1)</f>
        <v>k</v>
      </c>
      <c r="F97" s="3">
        <f>IF(AND(D97=1,E97&lt;&gt;"a"),1,0)</f>
        <v>0</v>
      </c>
      <c r="G97" s="3">
        <f>IF(AND(B96=Tabela13[[#This Row],[Nazwisko]],C96=Tabela13[[#This Row],[Imie]]),1,0)</f>
        <v>0</v>
      </c>
    </row>
    <row r="98" spans="1:7" x14ac:dyDescent="0.25">
      <c r="A98" s="2" t="s">
        <v>667</v>
      </c>
      <c r="B98" s="3" t="s">
        <v>668</v>
      </c>
      <c r="C98" s="3" t="s">
        <v>131</v>
      </c>
      <c r="D98" s="3">
        <f>IF(MOD(MID(A98,10,1),2)=0,1,0)</f>
        <v>1</v>
      </c>
      <c r="E98" s="3" t="str">
        <f>MID(C98,LEN(C98),1)</f>
        <v>a</v>
      </c>
      <c r="F98" s="3">
        <f>IF(AND(D98=1,E98&lt;&gt;"a"),1,0)</f>
        <v>0</v>
      </c>
      <c r="G98" s="3">
        <f>IF(AND(B97=Tabela13[[#This Row],[Nazwisko]],C97=Tabela13[[#This Row],[Imie]]),1,0)</f>
        <v>0</v>
      </c>
    </row>
    <row r="99" spans="1:7" x14ac:dyDescent="0.25">
      <c r="A99" s="2" t="s">
        <v>354</v>
      </c>
      <c r="B99" s="3" t="s">
        <v>355</v>
      </c>
      <c r="C99" s="3" t="s">
        <v>356</v>
      </c>
      <c r="D99" s="3">
        <f>IF(MOD(MID(A99,10,1),2)=0,1,0)</f>
        <v>0</v>
      </c>
      <c r="E99" s="3" t="str">
        <f>MID(C99,LEN(C99),1)</f>
        <v>k</v>
      </c>
      <c r="F99" s="3">
        <f>IF(AND(D99=1,E99&lt;&gt;"a"),1,0)</f>
        <v>0</v>
      </c>
      <c r="G99" s="3">
        <f>IF(AND(B98=Tabela13[[#This Row],[Nazwisko]],C98=Tabela13[[#This Row],[Imie]]),1,0)</f>
        <v>0</v>
      </c>
    </row>
    <row r="100" spans="1:7" x14ac:dyDescent="0.25">
      <c r="A100" s="2" t="s">
        <v>324</v>
      </c>
      <c r="B100" s="3" t="s">
        <v>325</v>
      </c>
      <c r="C100" s="3" t="s">
        <v>131</v>
      </c>
      <c r="D100" s="3">
        <f>IF(MOD(MID(A100,10,1),2)=0,1,0)</f>
        <v>1</v>
      </c>
      <c r="E100" s="3" t="str">
        <f>MID(C100,LEN(C100),1)</f>
        <v>a</v>
      </c>
      <c r="F100" s="3">
        <f>IF(AND(D100=1,E100&lt;&gt;"a"),1,0)</f>
        <v>0</v>
      </c>
      <c r="G100" s="3">
        <f>IF(AND(B99=Tabela13[[#This Row],[Nazwisko]],C99=Tabela13[[#This Row],[Imie]]),1,0)</f>
        <v>0</v>
      </c>
    </row>
    <row r="101" spans="1:7" x14ac:dyDescent="0.25">
      <c r="A101" s="2" t="s">
        <v>541</v>
      </c>
      <c r="B101" s="3" t="s">
        <v>542</v>
      </c>
      <c r="C101" s="3" t="s">
        <v>179</v>
      </c>
      <c r="D101" s="3">
        <f>IF(MOD(MID(A101,10,1),2)=0,1,0)</f>
        <v>1</v>
      </c>
      <c r="E101" s="3" t="str">
        <f>MID(C101,LEN(C101),1)</f>
        <v>a</v>
      </c>
      <c r="F101" s="3">
        <f>IF(AND(D101=1,E101&lt;&gt;"a"),1,0)</f>
        <v>0</v>
      </c>
      <c r="G101" s="3">
        <f>IF(AND(B100=Tabela13[[#This Row],[Nazwisko]],C100=Tabela13[[#This Row],[Imie]]),1,0)</f>
        <v>0</v>
      </c>
    </row>
    <row r="102" spans="1:7" x14ac:dyDescent="0.25">
      <c r="A102" s="2" t="s">
        <v>195</v>
      </c>
      <c r="B102" s="3" t="s">
        <v>196</v>
      </c>
      <c r="C102" s="3" t="s">
        <v>20</v>
      </c>
      <c r="D102" s="3">
        <f>IF(MOD(MID(A102,10,1),2)=0,1,0)</f>
        <v>0</v>
      </c>
      <c r="E102" s="3" t="str">
        <f>MID(C102,LEN(C102),1)</f>
        <v>k</v>
      </c>
      <c r="F102" s="3">
        <f>IF(AND(D102=1,E102&lt;&gt;"a"),1,0)</f>
        <v>0</v>
      </c>
      <c r="G102" s="3">
        <f>IF(AND(B101=Tabela13[[#This Row],[Nazwisko]],C101=Tabela13[[#This Row],[Imie]]),1,0)</f>
        <v>0</v>
      </c>
    </row>
    <row r="103" spans="1:7" x14ac:dyDescent="0.25">
      <c r="A103" s="2" t="s">
        <v>129</v>
      </c>
      <c r="B103" s="3" t="s">
        <v>130</v>
      </c>
      <c r="C103" s="3" t="s">
        <v>131</v>
      </c>
      <c r="D103" s="3">
        <f>IF(MOD(MID(A103,10,1),2)=0,1,0)</f>
        <v>1</v>
      </c>
      <c r="E103" s="3" t="str">
        <f>MID(C103,LEN(C103),1)</f>
        <v>a</v>
      </c>
      <c r="F103" s="3">
        <f>IF(AND(D103=1,E103&lt;&gt;"a"),1,0)</f>
        <v>0</v>
      </c>
      <c r="G103" s="3">
        <f>IF(AND(B102=Tabela13[[#This Row],[Nazwisko]],C102=Tabela13[[#This Row],[Imie]]),1,0)</f>
        <v>0</v>
      </c>
    </row>
    <row r="104" spans="1:7" x14ac:dyDescent="0.25">
      <c r="A104" s="2" t="s">
        <v>525</v>
      </c>
      <c r="B104" s="3" t="s">
        <v>526</v>
      </c>
      <c r="C104" s="3" t="s">
        <v>114</v>
      </c>
      <c r="D104" s="3">
        <f>IF(MOD(MID(A104,10,1),2)=0,1,0)</f>
        <v>0</v>
      </c>
      <c r="E104" s="3" t="str">
        <f>MID(C104,LEN(C104),1)</f>
        <v>r</v>
      </c>
      <c r="F104" s="3">
        <f>IF(AND(D104=1,E104&lt;&gt;"a"),1,0)</f>
        <v>0</v>
      </c>
      <c r="G104" s="3">
        <f>IF(AND(B103=Tabela13[[#This Row],[Nazwisko]],C103=Tabela13[[#This Row],[Imie]]),1,0)</f>
        <v>0</v>
      </c>
    </row>
    <row r="105" spans="1:7" x14ac:dyDescent="0.25">
      <c r="A105" s="2" t="s">
        <v>739</v>
      </c>
      <c r="B105" s="3" t="s">
        <v>740</v>
      </c>
      <c r="C105" s="3" t="s">
        <v>131</v>
      </c>
      <c r="D105" s="3">
        <f>IF(MOD(MID(A105,10,1),2)=0,1,0)</f>
        <v>1</v>
      </c>
      <c r="E105" s="3" t="str">
        <f>MID(C105,LEN(C105),1)</f>
        <v>a</v>
      </c>
      <c r="F105" s="3">
        <f>IF(AND(D105=1,E105&lt;&gt;"a"),1,0)</f>
        <v>0</v>
      </c>
      <c r="G105" s="3">
        <f>IF(AND(B104=Tabela13[[#This Row],[Nazwisko]],C104=Tabela13[[#This Row],[Imie]]),1,0)</f>
        <v>0</v>
      </c>
    </row>
    <row r="106" spans="1:7" x14ac:dyDescent="0.25">
      <c r="A106" s="2" t="s">
        <v>190</v>
      </c>
      <c r="B106" s="3" t="s">
        <v>191</v>
      </c>
      <c r="C106" s="3" t="s">
        <v>114</v>
      </c>
      <c r="D106" s="3">
        <f>IF(MOD(MID(A106,10,1),2)=0,1,0)</f>
        <v>0</v>
      </c>
      <c r="E106" s="3" t="str">
        <f>MID(C106,LEN(C106),1)</f>
        <v>r</v>
      </c>
      <c r="F106" s="3">
        <f>IF(AND(D106=1,E106&lt;&gt;"a"),1,0)</f>
        <v>0</v>
      </c>
      <c r="G106" s="3">
        <f>IF(AND(B105=Tabela13[[#This Row],[Nazwisko]],C105=Tabela13[[#This Row],[Imie]]),1,0)</f>
        <v>0</v>
      </c>
    </row>
    <row r="107" spans="1:7" x14ac:dyDescent="0.25">
      <c r="A107" s="2" t="s">
        <v>112</v>
      </c>
      <c r="B107" s="3" t="s">
        <v>113</v>
      </c>
      <c r="C107" s="3" t="s">
        <v>114</v>
      </c>
      <c r="D107" s="3">
        <f>IF(MOD(MID(A107,10,1),2)=0,1,0)</f>
        <v>0</v>
      </c>
      <c r="E107" s="3" t="str">
        <f>MID(C107,LEN(C107),1)</f>
        <v>r</v>
      </c>
      <c r="F107" s="3">
        <f>IF(AND(D107=1,E107&lt;&gt;"a"),1,0)</f>
        <v>0</v>
      </c>
      <c r="G107" s="3">
        <f>IF(AND(B106=Tabela13[[#This Row],[Nazwisko]],C106=Tabela13[[#This Row],[Imie]]),1,0)</f>
        <v>0</v>
      </c>
    </row>
    <row r="108" spans="1:7" x14ac:dyDescent="0.25">
      <c r="A108" s="2" t="s">
        <v>59</v>
      </c>
      <c r="B108" s="3" t="s">
        <v>60</v>
      </c>
      <c r="C108" s="3" t="s">
        <v>61</v>
      </c>
      <c r="D108" s="3">
        <f>IF(MOD(MID(A108,10,1),2)=0,1,0)</f>
        <v>0</v>
      </c>
      <c r="E108" s="3" t="str">
        <f>MID(C108,LEN(C108),1)</f>
        <v>r</v>
      </c>
      <c r="F108" s="3">
        <f>IF(AND(D108=1,E108&lt;&gt;"a"),1,0)</f>
        <v>0</v>
      </c>
      <c r="G108" s="3">
        <f>IF(AND(B107=Tabela13[[#This Row],[Nazwisko]],C107=Tabela13[[#This Row],[Imie]]),1,0)</f>
        <v>0</v>
      </c>
    </row>
    <row r="109" spans="1:7" x14ac:dyDescent="0.25">
      <c r="A109" s="2" t="s">
        <v>1055</v>
      </c>
      <c r="B109" s="3" t="s">
        <v>1056</v>
      </c>
      <c r="C109" s="3" t="s">
        <v>70</v>
      </c>
      <c r="D109" s="3">
        <f>IF(MOD(MID(A109,10,1),2)=0,1,0)</f>
        <v>1</v>
      </c>
      <c r="E109" s="3" t="str">
        <f>MID(C109,LEN(C109),1)</f>
        <v>a</v>
      </c>
      <c r="F109" s="3">
        <f>IF(AND(D109=1,E109&lt;&gt;"a"),1,0)</f>
        <v>0</v>
      </c>
      <c r="G109" s="3">
        <f>IF(AND(B108=Tabela13[[#This Row],[Nazwisko]],C108=Tabela13[[#This Row],[Imie]]),1,0)</f>
        <v>0</v>
      </c>
    </row>
    <row r="110" spans="1:7" x14ac:dyDescent="0.25">
      <c r="A110" s="2" t="s">
        <v>833</v>
      </c>
      <c r="B110" s="3" t="s">
        <v>834</v>
      </c>
      <c r="C110" s="3" t="s">
        <v>61</v>
      </c>
      <c r="D110" s="3">
        <f>IF(MOD(MID(A110,10,1),2)=0,1,0)</f>
        <v>0</v>
      </c>
      <c r="E110" s="3" t="str">
        <f>MID(C110,LEN(C110),1)</f>
        <v>r</v>
      </c>
      <c r="F110" s="3">
        <f>IF(AND(D110=1,E110&lt;&gt;"a"),1,0)</f>
        <v>0</v>
      </c>
      <c r="G110" s="3">
        <f>IF(AND(B109=Tabela13[[#This Row],[Nazwisko]],C109=Tabela13[[#This Row],[Imie]]),1,0)</f>
        <v>0</v>
      </c>
    </row>
    <row r="111" spans="1:7" x14ac:dyDescent="0.25">
      <c r="A111" s="2" t="s">
        <v>68</v>
      </c>
      <c r="B111" s="3" t="s">
        <v>69</v>
      </c>
      <c r="C111" s="3" t="s">
        <v>70</v>
      </c>
      <c r="D111" s="3">
        <f>IF(MOD(MID(A111,10,1),2)=0,1,0)</f>
        <v>1</v>
      </c>
      <c r="E111" s="3" t="str">
        <f>MID(C111,LEN(C111),1)</f>
        <v>a</v>
      </c>
      <c r="F111" s="3">
        <f>IF(AND(D111=1,E111&lt;&gt;"a"),1,0)</f>
        <v>0</v>
      </c>
      <c r="G111" s="3">
        <f>IF(AND(B110=Tabela13[[#This Row],[Nazwisko]],C110=Tabela13[[#This Row],[Imie]]),1,0)</f>
        <v>0</v>
      </c>
    </row>
    <row r="112" spans="1:7" x14ac:dyDescent="0.25">
      <c r="A112" s="2" t="s">
        <v>853</v>
      </c>
      <c r="B112" s="3" t="s">
        <v>854</v>
      </c>
      <c r="C112" s="3" t="s">
        <v>855</v>
      </c>
      <c r="D112" s="3">
        <f>IF(MOD(MID(A112,10,1),2)=0,1,0)</f>
        <v>0</v>
      </c>
      <c r="E112" s="3" t="str">
        <f>MID(C112,LEN(C112),1)</f>
        <v>r</v>
      </c>
      <c r="F112" s="3">
        <f>IF(AND(D112=1,E112&lt;&gt;"a"),1,0)</f>
        <v>0</v>
      </c>
      <c r="G112" s="3">
        <f>IF(AND(B111=Tabela13[[#This Row],[Nazwisko]],C111=Tabela13[[#This Row],[Imie]]),1,0)</f>
        <v>0</v>
      </c>
    </row>
    <row r="113" spans="1:7" x14ac:dyDescent="0.25">
      <c r="A113" s="2" t="s">
        <v>599</v>
      </c>
      <c r="B113" s="3" t="s">
        <v>600</v>
      </c>
      <c r="C113" s="3" t="s">
        <v>70</v>
      </c>
      <c r="D113" s="3">
        <f>IF(MOD(MID(A113,10,1),2)=0,1,0)</f>
        <v>1</v>
      </c>
      <c r="E113" s="3" t="str">
        <f>MID(C113,LEN(C113),1)</f>
        <v>a</v>
      </c>
      <c r="F113" s="3">
        <f>IF(AND(D113=1,E113&lt;&gt;"a"),1,0)</f>
        <v>0</v>
      </c>
      <c r="G113" s="3">
        <f>IF(AND(B112=Tabela13[[#This Row],[Nazwisko]],C112=Tabela13[[#This Row],[Imie]]),1,0)</f>
        <v>0</v>
      </c>
    </row>
    <row r="114" spans="1:7" x14ac:dyDescent="0.25">
      <c r="A114" s="2" t="s">
        <v>810</v>
      </c>
      <c r="B114" s="3" t="s">
        <v>811</v>
      </c>
      <c r="C114" s="3" t="s">
        <v>812</v>
      </c>
      <c r="D114" s="3">
        <f>IF(MOD(MID(A114,10,1),2)=0,1,0)</f>
        <v>0</v>
      </c>
      <c r="E114" s="3" t="str">
        <f>MID(C114,LEN(C114),1)</f>
        <v>d</v>
      </c>
      <c r="F114" s="3">
        <f>IF(AND(D114=1,E114&lt;&gt;"a"),1,0)</f>
        <v>0</v>
      </c>
      <c r="G114" s="3">
        <f>IF(AND(B113=Tabela13[[#This Row],[Nazwisko]],C113=Tabela13[[#This Row],[Imie]]),1,0)</f>
        <v>0</v>
      </c>
    </row>
    <row r="115" spans="1:7" x14ac:dyDescent="0.25">
      <c r="A115" s="4" t="s">
        <v>1015</v>
      </c>
      <c r="B115" s="5" t="s">
        <v>1016</v>
      </c>
      <c r="C115" s="5" t="s">
        <v>1017</v>
      </c>
      <c r="D115" s="5">
        <f>IF(MOD(MID(A115,10,1),2)=0,1,0)</f>
        <v>1</v>
      </c>
      <c r="E115" s="5" t="str">
        <f>MID(C115,LEN(C115),1)</f>
        <v>s</v>
      </c>
      <c r="F115" s="5">
        <f>IF(AND(D115=1,E115&lt;&gt;"a"),1,0)</f>
        <v>1</v>
      </c>
      <c r="G115" s="3">
        <f>IF(AND(B114=Tabela13[[#This Row],[Nazwisko]],C114=Tabela13[[#This Row],[Imie]]),1,0)</f>
        <v>0</v>
      </c>
    </row>
    <row r="116" spans="1:7" x14ac:dyDescent="0.25">
      <c r="A116" s="2" t="s">
        <v>827</v>
      </c>
      <c r="B116" s="3" t="s">
        <v>828</v>
      </c>
      <c r="C116" s="3" t="s">
        <v>829</v>
      </c>
      <c r="D116" s="3">
        <f>IF(MOD(MID(A116,10,1),2)=0,1,0)</f>
        <v>1</v>
      </c>
      <c r="E116" s="3" t="str">
        <f>MID(C116,LEN(C116),1)</f>
        <v>a</v>
      </c>
      <c r="F116" s="3">
        <f>IF(AND(D116=1,E116&lt;&gt;"a"),1,0)</f>
        <v>0</v>
      </c>
      <c r="G116" s="3">
        <f>IF(AND(B115=Tabela13[[#This Row],[Nazwisko]],C115=Tabela13[[#This Row],[Imie]]),1,0)</f>
        <v>0</v>
      </c>
    </row>
    <row r="117" spans="1:7" x14ac:dyDescent="0.25">
      <c r="A117" s="2" t="s">
        <v>835</v>
      </c>
      <c r="B117" s="3" t="s">
        <v>836</v>
      </c>
      <c r="C117" s="3" t="s">
        <v>829</v>
      </c>
      <c r="D117" s="3">
        <f>IF(MOD(MID(A117,10,1),2)=0,1,0)</f>
        <v>1</v>
      </c>
      <c r="E117" s="3" t="str">
        <f>MID(C117,LEN(C117),1)</f>
        <v>a</v>
      </c>
      <c r="F117" s="3">
        <f>IF(AND(D117=1,E117&lt;&gt;"a"),1,0)</f>
        <v>0</v>
      </c>
      <c r="G117" s="3">
        <f>IF(AND(B116=Tabela13[[#This Row],[Nazwisko]],C116=Tabela13[[#This Row],[Imie]]),1,0)</f>
        <v>0</v>
      </c>
    </row>
    <row r="118" spans="1:7" x14ac:dyDescent="0.25">
      <c r="A118" s="2" t="s">
        <v>727</v>
      </c>
      <c r="B118" s="3" t="s">
        <v>728</v>
      </c>
      <c r="C118" s="3" t="s">
        <v>729</v>
      </c>
      <c r="D118" s="3">
        <f>IF(MOD(MID(A118,10,1),2)=0,1,0)</f>
        <v>1</v>
      </c>
      <c r="E118" s="3" t="str">
        <f>MID(C118,LEN(C118),1)</f>
        <v>a</v>
      </c>
      <c r="F118" s="3">
        <f>IF(AND(D118=1,E118&lt;&gt;"a"),1,0)</f>
        <v>0</v>
      </c>
      <c r="G118" s="3">
        <f>IF(AND(B117=Tabela13[[#This Row],[Nazwisko]],C117=Tabela13[[#This Row],[Imie]]),1,0)</f>
        <v>0</v>
      </c>
    </row>
    <row r="119" spans="1:7" x14ac:dyDescent="0.25">
      <c r="A119" s="2" t="s">
        <v>1106</v>
      </c>
      <c r="B119" s="3" t="s">
        <v>1107</v>
      </c>
      <c r="C119" s="3" t="s">
        <v>50</v>
      </c>
      <c r="D119" s="3">
        <f>IF(MOD(MID(A119,10,1),2)=0,1,0)</f>
        <v>0</v>
      </c>
      <c r="E119" s="3" t="str">
        <f>MID(C119,LEN(C119),1)</f>
        <v>f</v>
      </c>
      <c r="F119" s="3">
        <f>IF(AND(D119=1,E119&lt;&gt;"a"),1,0)</f>
        <v>0</v>
      </c>
      <c r="G119" s="3">
        <f>IF(AND(B118=Tabela13[[#This Row],[Nazwisko]],C118=Tabela13[[#This Row],[Imie]]),1,0)</f>
        <v>0</v>
      </c>
    </row>
    <row r="120" spans="1:7" x14ac:dyDescent="0.25">
      <c r="A120" s="2" t="s">
        <v>48</v>
      </c>
      <c r="B120" s="3" t="s">
        <v>49</v>
      </c>
      <c r="C120" s="3" t="s">
        <v>50</v>
      </c>
      <c r="D120" s="3">
        <f>IF(MOD(MID(A120,10,1),2)=0,1,0)</f>
        <v>0</v>
      </c>
      <c r="E120" s="3" t="str">
        <f>MID(C120,LEN(C120),1)</f>
        <v>f</v>
      </c>
      <c r="F120" s="3">
        <f>IF(AND(D120=1,E120&lt;&gt;"a"),1,0)</f>
        <v>0</v>
      </c>
      <c r="G120" s="3">
        <f>IF(AND(B119=Tabela13[[#This Row],[Nazwisko]],C119=Tabela13[[#This Row],[Imie]]),1,0)</f>
        <v>0</v>
      </c>
    </row>
    <row r="121" spans="1:7" x14ac:dyDescent="0.25">
      <c r="A121" s="2" t="s">
        <v>6</v>
      </c>
      <c r="B121" s="3" t="s">
        <v>7</v>
      </c>
      <c r="C121" s="3" t="s">
        <v>8</v>
      </c>
      <c r="D121" s="3">
        <f>IF(MOD(MID(A121,10,1),2)=0,1,0)</f>
        <v>0</v>
      </c>
      <c r="E121" s="3" t="str">
        <f>MID(C121,LEN(C121),1)</f>
        <v>m</v>
      </c>
      <c r="F121" s="3">
        <f>IF(AND(D121=1,E121&lt;&gt;"a"),1,0)</f>
        <v>0</v>
      </c>
      <c r="G121" s="3">
        <f>IF(AND(B120=Tabela13[[#This Row],[Nazwisko]],C120=Tabela13[[#This Row],[Imie]]),1,0)</f>
        <v>0</v>
      </c>
    </row>
    <row r="122" spans="1:7" x14ac:dyDescent="0.25">
      <c r="A122" s="2" t="s">
        <v>1082</v>
      </c>
      <c r="B122" s="3" t="s">
        <v>1083</v>
      </c>
      <c r="C122" s="3" t="s">
        <v>1084</v>
      </c>
      <c r="D122" s="3">
        <f>IF(MOD(MID(A122,10,1),2)=0,1,0)</f>
        <v>1</v>
      </c>
      <c r="E122" s="3" t="str">
        <f>MID(C122,LEN(C122),1)</f>
        <v>a</v>
      </c>
      <c r="F122" s="3">
        <f>IF(AND(D122=1,E122&lt;&gt;"a"),1,0)</f>
        <v>0</v>
      </c>
      <c r="G122" s="3">
        <f>IF(AND(B121=Tabela13[[#This Row],[Nazwisko]],C121=Tabela13[[#This Row],[Imie]]),1,0)</f>
        <v>0</v>
      </c>
    </row>
    <row r="123" spans="1:7" x14ac:dyDescent="0.25">
      <c r="A123" s="2" t="s">
        <v>239</v>
      </c>
      <c r="B123" s="3" t="s">
        <v>240</v>
      </c>
      <c r="C123" s="3" t="s">
        <v>241</v>
      </c>
      <c r="D123" s="3">
        <f>IF(MOD(MID(A123,10,1),2)=0,1,0)</f>
        <v>1</v>
      </c>
      <c r="E123" s="3" t="str">
        <f>MID(C123,LEN(C123),1)</f>
        <v>a</v>
      </c>
      <c r="F123" s="3">
        <f>IF(AND(D123=1,E123&lt;&gt;"a"),1,0)</f>
        <v>0</v>
      </c>
      <c r="G123" s="3">
        <f>IF(AND(B122=Tabela13[[#This Row],[Nazwisko]],C122=Tabela13[[#This Row],[Imie]]),1,0)</f>
        <v>0</v>
      </c>
    </row>
    <row r="124" spans="1:7" x14ac:dyDescent="0.25">
      <c r="A124" s="2" t="s">
        <v>134</v>
      </c>
      <c r="B124" s="3" t="s">
        <v>135</v>
      </c>
      <c r="C124" s="3" t="s">
        <v>8</v>
      </c>
      <c r="D124" s="3">
        <f>IF(MOD(MID(A124,10,1),2)=0,1,0)</f>
        <v>0</v>
      </c>
      <c r="E124" s="3" t="str">
        <f>MID(C124,LEN(C124),1)</f>
        <v>m</v>
      </c>
      <c r="F124" s="3">
        <f>IF(AND(D124=1,E124&lt;&gt;"a"),1,0)</f>
        <v>0</v>
      </c>
      <c r="G124" s="3">
        <f>IF(AND(B123=Tabela13[[#This Row],[Nazwisko]],C123=Tabela13[[#This Row],[Imie]]),1,0)</f>
        <v>0</v>
      </c>
    </row>
    <row r="125" spans="1:7" x14ac:dyDescent="0.25">
      <c r="A125" s="2" t="s">
        <v>387</v>
      </c>
      <c r="B125" s="3" t="s">
        <v>388</v>
      </c>
      <c r="C125" s="3" t="s">
        <v>241</v>
      </c>
      <c r="D125" s="3">
        <f>IF(MOD(MID(A125,10,1),2)=0,1,0)</f>
        <v>1</v>
      </c>
      <c r="E125" s="3" t="str">
        <f>MID(C125,LEN(C125),1)</f>
        <v>a</v>
      </c>
      <c r="F125" s="3">
        <f>IF(AND(D125=1,E125&lt;&gt;"a"),1,0)</f>
        <v>0</v>
      </c>
      <c r="G125" s="3">
        <f>IF(AND(B124=Tabela13[[#This Row],[Nazwisko]],C124=Tabela13[[#This Row],[Imie]]),1,0)</f>
        <v>0</v>
      </c>
    </row>
    <row r="126" spans="1:7" x14ac:dyDescent="0.25">
      <c r="A126" s="2" t="s">
        <v>610</v>
      </c>
      <c r="B126" s="3" t="s">
        <v>611</v>
      </c>
      <c r="C126" s="3" t="s">
        <v>241</v>
      </c>
      <c r="D126" s="3">
        <f>IF(MOD(MID(A126,10,1),2)=0,1,0)</f>
        <v>1</v>
      </c>
      <c r="E126" s="3" t="str">
        <f>MID(C126,LEN(C126),1)</f>
        <v>a</v>
      </c>
      <c r="F126" s="3">
        <f>IF(AND(D126=1,E126&lt;&gt;"a"),1,0)</f>
        <v>0</v>
      </c>
      <c r="G126" s="3">
        <f>IF(AND(B125=Tabela13[[#This Row],[Nazwisko]],C125=Tabela13[[#This Row],[Imie]]),1,0)</f>
        <v>0</v>
      </c>
    </row>
    <row r="127" spans="1:7" x14ac:dyDescent="0.25">
      <c r="A127" s="2" t="s">
        <v>895</v>
      </c>
      <c r="B127" s="3" t="s">
        <v>896</v>
      </c>
      <c r="C127" s="3" t="s">
        <v>8</v>
      </c>
      <c r="D127" s="3">
        <f>IF(MOD(MID(A127,10,1),2)=0,1,0)</f>
        <v>0</v>
      </c>
      <c r="E127" s="3" t="str">
        <f>MID(C127,LEN(C127),1)</f>
        <v>m</v>
      </c>
      <c r="F127" s="3">
        <f>IF(AND(D127=1,E127&lt;&gt;"a"),1,0)</f>
        <v>0</v>
      </c>
      <c r="G127" s="3">
        <f>IF(AND(B126=Tabela13[[#This Row],[Nazwisko]],C126=Tabela13[[#This Row],[Imie]]),1,0)</f>
        <v>0</v>
      </c>
    </row>
    <row r="128" spans="1:7" x14ac:dyDescent="0.25">
      <c r="A128" s="2" t="s">
        <v>57</v>
      </c>
      <c r="B128" s="3" t="s">
        <v>58</v>
      </c>
      <c r="C128" s="3" t="s">
        <v>8</v>
      </c>
      <c r="D128" s="3">
        <f>IF(MOD(MID(A128,10,1),2)=0,1,0)</f>
        <v>0</v>
      </c>
      <c r="E128" s="3" t="str">
        <f>MID(C128,LEN(C128),1)</f>
        <v>m</v>
      </c>
      <c r="F128" s="3">
        <f>IF(AND(D128=1,E128&lt;&gt;"a"),1,0)</f>
        <v>0</v>
      </c>
      <c r="G128" s="3">
        <f>IF(AND(B127=Tabela13[[#This Row],[Nazwisko]],C127=Tabela13[[#This Row],[Imie]]),1,0)</f>
        <v>0</v>
      </c>
    </row>
    <row r="129" spans="1:7" x14ac:dyDescent="0.25">
      <c r="A129" s="2" t="s">
        <v>21</v>
      </c>
      <c r="B129" s="3" t="s">
        <v>22</v>
      </c>
      <c r="C129" s="3" t="s">
        <v>8</v>
      </c>
      <c r="D129" s="3">
        <f>IF(MOD(MID(A129,10,1),2)=0,1,0)</f>
        <v>0</v>
      </c>
      <c r="E129" s="3" t="str">
        <f>MID(C129,LEN(C129),1)</f>
        <v>m</v>
      </c>
      <c r="F129" s="3">
        <f>IF(AND(D129=1,E129&lt;&gt;"a"),1,0)</f>
        <v>0</v>
      </c>
      <c r="G129" s="3">
        <f>IF(AND(B128=Tabela13[[#This Row],[Nazwisko]],C128=Tabela13[[#This Row],[Imie]]),1,0)</f>
        <v>0</v>
      </c>
    </row>
    <row r="130" spans="1:7" x14ac:dyDescent="0.25">
      <c r="A130" s="2" t="s">
        <v>74</v>
      </c>
      <c r="B130" s="3" t="s">
        <v>75</v>
      </c>
      <c r="C130" s="3" t="s">
        <v>8</v>
      </c>
      <c r="D130" s="3">
        <f>IF(MOD(MID(A130,10,1),2)=0,1,0)</f>
        <v>0</v>
      </c>
      <c r="E130" s="3" t="str">
        <f>MID(C130,LEN(C130),1)</f>
        <v>m</v>
      </c>
      <c r="F130" s="3">
        <f>IF(AND(D130=1,E130&lt;&gt;"a"),1,0)</f>
        <v>0</v>
      </c>
      <c r="G130" s="3">
        <f>IF(AND(B129=Tabela13[[#This Row],[Nazwisko]],C129=Tabela13[[#This Row],[Imie]]),1,0)</f>
        <v>0</v>
      </c>
    </row>
    <row r="131" spans="1:7" x14ac:dyDescent="0.25">
      <c r="A131" s="2" t="s">
        <v>455</v>
      </c>
      <c r="B131" s="3" t="s">
        <v>456</v>
      </c>
      <c r="C131" s="3" t="s">
        <v>457</v>
      </c>
      <c r="D131" s="3">
        <f>IF(MOD(MID(A131,10,1),2)=0,1,0)</f>
        <v>0</v>
      </c>
      <c r="E131" s="3" t="str">
        <f>MID(C131,LEN(C131),1)</f>
        <v>o</v>
      </c>
      <c r="F131" s="3">
        <f>IF(AND(D131=1,E131&lt;&gt;"a"),1,0)</f>
        <v>0</v>
      </c>
      <c r="G131" s="3">
        <f>IF(AND(B130=Tabela13[[#This Row],[Nazwisko]],C130=Tabela13[[#This Row],[Imie]]),1,0)</f>
        <v>0</v>
      </c>
    </row>
    <row r="132" spans="1:7" x14ac:dyDescent="0.25">
      <c r="A132" s="2" t="s">
        <v>743</v>
      </c>
      <c r="B132" s="3" t="s">
        <v>744</v>
      </c>
      <c r="C132" s="3" t="s">
        <v>241</v>
      </c>
      <c r="D132" s="3">
        <f>IF(MOD(MID(A132,10,1),2)=0,1,0)</f>
        <v>1</v>
      </c>
      <c r="E132" s="3" t="str">
        <f>MID(C132,LEN(C132),1)</f>
        <v>a</v>
      </c>
      <c r="F132" s="3">
        <f>IF(AND(D132=1,E132&lt;&gt;"a"),1,0)</f>
        <v>0</v>
      </c>
      <c r="G132" s="3">
        <f>IF(AND(B131=Tabela13[[#This Row],[Nazwisko]],C131=Tabela13[[#This Row],[Imie]]),1,0)</f>
        <v>0</v>
      </c>
    </row>
    <row r="133" spans="1:7" x14ac:dyDescent="0.25">
      <c r="A133" s="2" t="s">
        <v>444</v>
      </c>
      <c r="B133" s="3" t="s">
        <v>445</v>
      </c>
      <c r="C133" s="3" t="s">
        <v>241</v>
      </c>
      <c r="D133" s="3">
        <f>IF(MOD(MID(A133,10,1),2)=0,1,0)</f>
        <v>1</v>
      </c>
      <c r="E133" s="3" t="str">
        <f>MID(C133,LEN(C133),1)</f>
        <v>a</v>
      </c>
      <c r="F133" s="3">
        <f>IF(AND(D133=1,E133&lt;&gt;"a"),1,0)</f>
        <v>0</v>
      </c>
      <c r="G133" s="3">
        <f>IF(AND(B132=Tabela13[[#This Row],[Nazwisko]],C132=Tabela13[[#This Row],[Imie]]),1,0)</f>
        <v>0</v>
      </c>
    </row>
    <row r="134" spans="1:7" x14ac:dyDescent="0.25">
      <c r="A134" s="2" t="s">
        <v>620</v>
      </c>
      <c r="B134" s="3" t="s">
        <v>621</v>
      </c>
      <c r="C134" s="3" t="s">
        <v>241</v>
      </c>
      <c r="D134" s="3">
        <f>IF(MOD(MID(A134,10,1),2)=0,1,0)</f>
        <v>1</v>
      </c>
      <c r="E134" s="3" t="str">
        <f>MID(C134,LEN(C134),1)</f>
        <v>a</v>
      </c>
      <c r="F134" s="3">
        <f>IF(AND(D134=1,E134&lt;&gt;"a"),1,0)</f>
        <v>0</v>
      </c>
      <c r="G134" s="3">
        <f>IF(AND(B133=Tabela13[[#This Row],[Nazwisko]],C133=Tabela13[[#This Row],[Imie]]),1,0)</f>
        <v>0</v>
      </c>
    </row>
    <row r="135" spans="1:7" x14ac:dyDescent="0.25">
      <c r="A135" s="2" t="s">
        <v>473</v>
      </c>
      <c r="B135" s="3" t="s">
        <v>474</v>
      </c>
      <c r="C135" s="3" t="s">
        <v>475</v>
      </c>
      <c r="D135" s="3">
        <f>IF(MOD(MID(A135,10,1),2)=0,1,0)</f>
        <v>0</v>
      </c>
      <c r="E135" s="3" t="str">
        <f>MID(C135,LEN(C135),1)</f>
        <v>l</v>
      </c>
      <c r="F135" s="3">
        <f>IF(AND(D135=1,E135&lt;&gt;"a"),1,0)</f>
        <v>0</v>
      </c>
      <c r="G135" s="3">
        <f>IF(AND(B134=Tabela13[[#This Row],[Nazwisko]],C134=Tabela13[[#This Row],[Imie]]),1,0)</f>
        <v>0</v>
      </c>
    </row>
    <row r="136" spans="1:7" x14ac:dyDescent="0.25">
      <c r="A136" s="2" t="s">
        <v>267</v>
      </c>
      <c r="B136" s="3" t="s">
        <v>268</v>
      </c>
      <c r="C136" s="3" t="s">
        <v>269</v>
      </c>
      <c r="D136" s="3">
        <f>IF(MOD(MID(A136,10,1),2)=0,1,0)</f>
        <v>0</v>
      </c>
      <c r="E136" s="3" t="str">
        <f>MID(C136,LEN(C136),1)</f>
        <v>z</v>
      </c>
      <c r="F136" s="3">
        <f>IF(AND(D136=1,E136&lt;&gt;"a"),1,0)</f>
        <v>0</v>
      </c>
      <c r="G136" s="3">
        <f>IF(AND(B135=Tabela13[[#This Row],[Nazwisko]],C135=Tabela13[[#This Row],[Imie]]),1,0)</f>
        <v>0</v>
      </c>
    </row>
    <row r="137" spans="1:7" x14ac:dyDescent="0.25">
      <c r="A137" s="2" t="s">
        <v>264</v>
      </c>
      <c r="B137" s="3" t="s">
        <v>265</v>
      </c>
      <c r="C137" s="3" t="s">
        <v>266</v>
      </c>
      <c r="D137" s="3">
        <f>IF(MOD(MID(A137,10,1),2)=0,1,0)</f>
        <v>1</v>
      </c>
      <c r="E137" s="3" t="str">
        <f>MID(C137,LEN(C137),1)</f>
        <v>a</v>
      </c>
      <c r="F137" s="3">
        <f>IF(AND(D137=1,E137&lt;&gt;"a"),1,0)</f>
        <v>0</v>
      </c>
      <c r="G137" s="3">
        <f>IF(AND(B136=Tabela13[[#This Row],[Nazwisko]],C136=Tabela13[[#This Row],[Imie]]),1,0)</f>
        <v>0</v>
      </c>
    </row>
    <row r="138" spans="1:7" x14ac:dyDescent="0.25">
      <c r="A138" s="2" t="s">
        <v>777</v>
      </c>
      <c r="B138" s="3" t="s">
        <v>778</v>
      </c>
      <c r="C138" s="3" t="s">
        <v>266</v>
      </c>
      <c r="D138" s="3">
        <f>IF(MOD(MID(A138,10,1),2)=0,1,0)</f>
        <v>1</v>
      </c>
      <c r="E138" s="3" t="str">
        <f>MID(C138,LEN(C138),1)</f>
        <v>a</v>
      </c>
      <c r="F138" s="3">
        <f>IF(AND(D138=1,E138&lt;&gt;"a"),1,0)</f>
        <v>0</v>
      </c>
      <c r="G138" s="3">
        <f>IF(AND(B137=Tabela13[[#This Row],[Nazwisko]],C137=Tabela13[[#This Row],[Imie]]),1,0)</f>
        <v>0</v>
      </c>
    </row>
    <row r="139" spans="1:7" x14ac:dyDescent="0.25">
      <c r="A139" s="2" t="s">
        <v>148</v>
      </c>
      <c r="B139" s="3" t="s">
        <v>149</v>
      </c>
      <c r="C139" s="3" t="s">
        <v>64</v>
      </c>
      <c r="D139" s="3">
        <f>IF(MOD(MID(A139,10,1),2)=0,1,0)</f>
        <v>0</v>
      </c>
      <c r="E139" s="3" t="str">
        <f>MID(C139,LEN(C139),1)</f>
        <v>j</v>
      </c>
      <c r="F139" s="3">
        <f>IF(AND(D139=1,E139&lt;&gt;"a"),1,0)</f>
        <v>0</v>
      </c>
      <c r="G139" s="3">
        <f>IF(AND(B138=Tabela13[[#This Row],[Nazwisko]],C138=Tabela13[[#This Row],[Imie]]),1,0)</f>
        <v>0</v>
      </c>
    </row>
    <row r="140" spans="1:7" x14ac:dyDescent="0.25">
      <c r="A140" s="2" t="s">
        <v>310</v>
      </c>
      <c r="B140" s="3" t="s">
        <v>311</v>
      </c>
      <c r="C140" s="3" t="s">
        <v>64</v>
      </c>
      <c r="D140" s="3">
        <f>IF(MOD(MID(A140,10,1),2)=0,1,0)</f>
        <v>0</v>
      </c>
      <c r="E140" s="3" t="str">
        <f>MID(C140,LEN(C140),1)</f>
        <v>j</v>
      </c>
      <c r="F140" s="3">
        <f>IF(AND(D140=1,E140&lt;&gt;"a"),1,0)</f>
        <v>0</v>
      </c>
      <c r="G140" s="3">
        <f>IF(AND(B139=Tabela13[[#This Row],[Nazwisko]],C139=Tabela13[[#This Row],[Imie]]),1,0)</f>
        <v>0</v>
      </c>
    </row>
    <row r="141" spans="1:7" x14ac:dyDescent="0.25">
      <c r="A141" s="2" t="s">
        <v>314</v>
      </c>
      <c r="B141" s="3" t="s">
        <v>315</v>
      </c>
      <c r="C141" s="3" t="s">
        <v>64</v>
      </c>
      <c r="D141" s="3">
        <f>IF(MOD(MID(A141,10,1),2)=0,1,0)</f>
        <v>0</v>
      </c>
      <c r="E141" s="3" t="str">
        <f>MID(C141,LEN(C141),1)</f>
        <v>j</v>
      </c>
      <c r="F141" s="3">
        <f>IF(AND(D141=1,E141&lt;&gt;"a"),1,0)</f>
        <v>0</v>
      </c>
      <c r="G141" s="3">
        <f>IF(AND(B140=Tabela13[[#This Row],[Nazwisko]],C140=Tabela13[[#This Row],[Imie]]),1,0)</f>
        <v>0</v>
      </c>
    </row>
    <row r="142" spans="1:7" x14ac:dyDescent="0.25">
      <c r="A142" s="2" t="s">
        <v>1032</v>
      </c>
      <c r="B142" s="3" t="s">
        <v>1033</v>
      </c>
      <c r="C142" s="3" t="s">
        <v>266</v>
      </c>
      <c r="D142" s="3">
        <f>IF(MOD(MID(A142,10,1),2)=0,1,0)</f>
        <v>1</v>
      </c>
      <c r="E142" s="3" t="str">
        <f>MID(C142,LEN(C142),1)</f>
        <v>a</v>
      </c>
      <c r="F142" s="3">
        <f>IF(AND(D142=1,E142&lt;&gt;"a"),1,0)</f>
        <v>0</v>
      </c>
      <c r="G142" s="3">
        <f>IF(AND(B141=Tabela13[[#This Row],[Nazwisko]],C141=Tabela13[[#This Row],[Imie]]),1,0)</f>
        <v>0</v>
      </c>
    </row>
    <row r="143" spans="1:7" x14ac:dyDescent="0.25">
      <c r="A143" s="2" t="s">
        <v>937</v>
      </c>
      <c r="B143" s="3" t="s">
        <v>938</v>
      </c>
      <c r="C143" s="3" t="s">
        <v>266</v>
      </c>
      <c r="D143" s="3">
        <f>IF(MOD(MID(A143,10,1),2)=0,1,0)</f>
        <v>1</v>
      </c>
      <c r="E143" s="3" t="str">
        <f>MID(C143,LEN(C143),1)</f>
        <v>a</v>
      </c>
      <c r="F143" s="3">
        <f>IF(AND(D143=1,E143&lt;&gt;"a"),1,0)</f>
        <v>0</v>
      </c>
      <c r="G143" s="3">
        <f>IF(AND(B142=Tabela13[[#This Row],[Nazwisko]],C142=Tabela13[[#This Row],[Imie]]),1,0)</f>
        <v>0</v>
      </c>
    </row>
    <row r="144" spans="1:7" x14ac:dyDescent="0.25">
      <c r="A144" s="2" t="s">
        <v>674</v>
      </c>
      <c r="B144" s="3" t="s">
        <v>675</v>
      </c>
      <c r="C144" s="3" t="s">
        <v>64</v>
      </c>
      <c r="D144" s="3">
        <f>IF(MOD(MID(A144,10,1),2)=0,1,0)</f>
        <v>0</v>
      </c>
      <c r="E144" s="3" t="str">
        <f>MID(C144,LEN(C144),1)</f>
        <v>j</v>
      </c>
      <c r="F144" s="3">
        <f>IF(AND(D144=1,E144&lt;&gt;"a"),1,0)</f>
        <v>0</v>
      </c>
      <c r="G144" s="3">
        <f>IF(AND(B143=Tabela13[[#This Row],[Nazwisko]],C143=Tabela13[[#This Row],[Imie]]),1,0)</f>
        <v>0</v>
      </c>
    </row>
    <row r="145" spans="1:7" x14ac:dyDescent="0.25">
      <c r="A145" s="2" t="s">
        <v>1063</v>
      </c>
      <c r="B145" s="3" t="s">
        <v>1064</v>
      </c>
      <c r="C145" s="3" t="s">
        <v>147</v>
      </c>
      <c r="D145" s="3">
        <f>IF(MOD(MID(A145,10,1),2)=0,1,0)</f>
        <v>1</v>
      </c>
      <c r="E145" s="3" t="str">
        <f>MID(C145,LEN(C145),1)</f>
        <v>a</v>
      </c>
      <c r="F145" s="3">
        <f>IF(AND(D145=1,E145&lt;&gt;"a"),1,0)</f>
        <v>0</v>
      </c>
      <c r="G145" s="3">
        <f>IF(AND(B144=Tabela13[[#This Row],[Nazwisko]],C144=Tabela13[[#This Row],[Imie]]),1,0)</f>
        <v>0</v>
      </c>
    </row>
    <row r="146" spans="1:7" x14ac:dyDescent="0.25">
      <c r="A146" s="2" t="s">
        <v>837</v>
      </c>
      <c r="B146" s="3" t="s">
        <v>838</v>
      </c>
      <c r="C146" s="3" t="s">
        <v>147</v>
      </c>
      <c r="D146" s="3">
        <f>IF(MOD(MID(A146,10,1),2)=0,1,0)</f>
        <v>1</v>
      </c>
      <c r="E146" s="3" t="str">
        <f>MID(C146,LEN(C146),1)</f>
        <v>a</v>
      </c>
      <c r="F146" s="3">
        <f>IF(AND(D146=1,E146&lt;&gt;"a"),1,0)</f>
        <v>0</v>
      </c>
      <c r="G146" s="3">
        <f>IF(AND(B145=Tabela13[[#This Row],[Nazwisko]],C145=Tabela13[[#This Row],[Imie]]),1,0)</f>
        <v>0</v>
      </c>
    </row>
    <row r="147" spans="1:7" x14ac:dyDescent="0.25">
      <c r="A147" s="2" t="s">
        <v>299</v>
      </c>
      <c r="B147" s="3" t="s">
        <v>300</v>
      </c>
      <c r="C147" s="3" t="s">
        <v>64</v>
      </c>
      <c r="D147" s="3">
        <f>IF(MOD(MID(A147,10,1),2)=0,1,0)</f>
        <v>0</v>
      </c>
      <c r="E147" s="3" t="str">
        <f>MID(C147,LEN(C147),1)</f>
        <v>j</v>
      </c>
      <c r="F147" s="3">
        <f>IF(AND(D147=1,E147&lt;&gt;"a"),1,0)</f>
        <v>0</v>
      </c>
      <c r="G147" s="3">
        <f>IF(AND(B146=Tabela13[[#This Row],[Nazwisko]],C146=Tabela13[[#This Row],[Imie]]),1,0)</f>
        <v>0</v>
      </c>
    </row>
    <row r="148" spans="1:7" x14ac:dyDescent="0.25">
      <c r="A148" s="2" t="s">
        <v>62</v>
      </c>
      <c r="B148" s="3" t="s">
        <v>63</v>
      </c>
      <c r="C148" s="3" t="s">
        <v>64</v>
      </c>
      <c r="D148" s="3">
        <f>IF(MOD(MID(A148,10,1),2)=0,1,0)</f>
        <v>0</v>
      </c>
      <c r="E148" s="3" t="str">
        <f>MID(C148,LEN(C148),1)</f>
        <v>j</v>
      </c>
      <c r="F148" s="3">
        <f>IF(AND(D148=1,E148&lt;&gt;"a"),1,0)</f>
        <v>0</v>
      </c>
      <c r="G148" s="3">
        <f>IF(AND(B147=Tabela13[[#This Row],[Nazwisko]],C147=Tabela13[[#This Row],[Imie]]),1,0)</f>
        <v>0</v>
      </c>
    </row>
    <row r="149" spans="1:7" x14ac:dyDescent="0.25">
      <c r="A149" s="2" t="s">
        <v>433</v>
      </c>
      <c r="B149" s="3" t="s">
        <v>434</v>
      </c>
      <c r="C149" s="3" t="s">
        <v>147</v>
      </c>
      <c r="D149" s="3">
        <f>IF(MOD(MID(A149,10,1),2)=0,1,0)</f>
        <v>1</v>
      </c>
      <c r="E149" s="3" t="str">
        <f>MID(C149,LEN(C149),1)</f>
        <v>a</v>
      </c>
      <c r="F149" s="3">
        <f>IF(AND(D149=1,E149&lt;&gt;"a"),1,0)</f>
        <v>0</v>
      </c>
      <c r="G149" s="3">
        <f>IF(AND(B148=Tabela13[[#This Row],[Nazwisko]],C148=Tabela13[[#This Row],[Imie]]),1,0)</f>
        <v>0</v>
      </c>
    </row>
    <row r="150" spans="1:7" x14ac:dyDescent="0.25">
      <c r="A150" s="2" t="s">
        <v>106</v>
      </c>
      <c r="B150" s="3" t="s">
        <v>107</v>
      </c>
      <c r="C150" s="3" t="s">
        <v>108</v>
      </c>
      <c r="D150" s="3">
        <f>IF(MOD(MID(A150,10,1),2)=0,1,0)</f>
        <v>0</v>
      </c>
      <c r="E150" s="3" t="str">
        <f>MID(C150,LEN(C150),1)</f>
        <v>l</v>
      </c>
      <c r="F150" s="3">
        <f>IF(AND(D150=1,E150&lt;&gt;"a"),1,0)</f>
        <v>0</v>
      </c>
      <c r="G150" s="3">
        <f>IF(AND(B149=Tabela13[[#This Row],[Nazwisko]],C149=Tabela13[[#This Row],[Imie]]),1,0)</f>
        <v>0</v>
      </c>
    </row>
    <row r="151" spans="1:7" x14ac:dyDescent="0.25">
      <c r="A151" s="2" t="s">
        <v>755</v>
      </c>
      <c r="B151" s="3" t="s">
        <v>107</v>
      </c>
      <c r="C151" s="3" t="s">
        <v>64</v>
      </c>
      <c r="D151" s="3">
        <f>IF(MOD(MID(A151,10,1),2)=0,1,0)</f>
        <v>0</v>
      </c>
      <c r="E151" s="3" t="str">
        <f>MID(C151,LEN(C151),1)</f>
        <v>j</v>
      </c>
      <c r="F151" s="3">
        <f>IF(AND(D151=1,E151&lt;&gt;"a"),1,0)</f>
        <v>0</v>
      </c>
      <c r="G151" s="3">
        <f>IF(AND(B150=Tabela13[[#This Row],[Nazwisko]],C150=Tabela13[[#This Row],[Imie]]),1,0)</f>
        <v>0</v>
      </c>
    </row>
    <row r="152" spans="1:7" x14ac:dyDescent="0.25">
      <c r="A152" s="2" t="s">
        <v>788</v>
      </c>
      <c r="B152" s="3" t="s">
        <v>789</v>
      </c>
      <c r="C152" s="3" t="s">
        <v>345</v>
      </c>
      <c r="D152" s="3">
        <f>IF(MOD(MID(A152,10,1),2)=0,1,0)</f>
        <v>1</v>
      </c>
      <c r="E152" s="3" t="str">
        <f>MID(C152,LEN(C152),1)</f>
        <v>a</v>
      </c>
      <c r="F152" s="3">
        <f>IF(AND(D152=1,E152&lt;&gt;"a"),1,0)</f>
        <v>0</v>
      </c>
      <c r="G152" s="3">
        <f>IF(AND(B151=Tabela13[[#This Row],[Nazwisko]],C151=Tabela13[[#This Row],[Imie]]),1,0)</f>
        <v>0</v>
      </c>
    </row>
    <row r="153" spans="1:7" x14ac:dyDescent="0.25">
      <c r="A153" s="2" t="s">
        <v>652</v>
      </c>
      <c r="B153" s="3" t="s">
        <v>653</v>
      </c>
      <c r="C153" s="3" t="s">
        <v>345</v>
      </c>
      <c r="D153" s="3">
        <f>IF(MOD(MID(A153,10,1),2)=0,1,0)</f>
        <v>1</v>
      </c>
      <c r="E153" s="3" t="str">
        <f>MID(C153,LEN(C153),1)</f>
        <v>a</v>
      </c>
      <c r="F153" s="3">
        <f>IF(AND(D153=1,E153&lt;&gt;"a"),1,0)</f>
        <v>0</v>
      </c>
      <c r="G153" s="3">
        <f>IF(AND(B152=Tabela13[[#This Row],[Nazwisko]],C152=Tabela13[[#This Row],[Imie]]),1,0)</f>
        <v>0</v>
      </c>
    </row>
    <row r="154" spans="1:7" x14ac:dyDescent="0.25">
      <c r="A154" s="2" t="s">
        <v>360</v>
      </c>
      <c r="B154" s="3" t="s">
        <v>361</v>
      </c>
      <c r="C154" s="3" t="s">
        <v>345</v>
      </c>
      <c r="D154" s="3">
        <f>IF(MOD(MID(A154,10,1),2)=0,1,0)</f>
        <v>1</v>
      </c>
      <c r="E154" s="3" t="str">
        <f>MID(C154,LEN(C154),1)</f>
        <v>a</v>
      </c>
      <c r="F154" s="3">
        <f>IF(AND(D154=1,E154&lt;&gt;"a"),1,0)</f>
        <v>0</v>
      </c>
      <c r="G154" s="3">
        <f>IF(AND(B153=Tabela13[[#This Row],[Nazwisko]],C153=Tabela13[[#This Row],[Imie]]),1,0)</f>
        <v>0</v>
      </c>
    </row>
    <row r="155" spans="1:7" x14ac:dyDescent="0.25">
      <c r="A155" s="2" t="s">
        <v>343</v>
      </c>
      <c r="B155" s="3" t="s">
        <v>344</v>
      </c>
      <c r="C155" s="3" t="s">
        <v>345</v>
      </c>
      <c r="D155" s="3">
        <f>IF(MOD(MID(A155,10,1),2)=0,1,0)</f>
        <v>1</v>
      </c>
      <c r="E155" s="3" t="str">
        <f>MID(C155,LEN(C155),1)</f>
        <v>a</v>
      </c>
      <c r="F155" s="3">
        <f>IF(AND(D155=1,E155&lt;&gt;"a"),1,0)</f>
        <v>0</v>
      </c>
      <c r="G155" s="3">
        <f>IF(AND(B154=Tabela13[[#This Row],[Nazwisko]],C154=Tabela13[[#This Row],[Imie]]),1,0)</f>
        <v>0</v>
      </c>
    </row>
    <row r="156" spans="1:7" x14ac:dyDescent="0.25">
      <c r="A156" s="2" t="s">
        <v>745</v>
      </c>
      <c r="B156" s="3" t="s">
        <v>746</v>
      </c>
      <c r="C156" s="3" t="s">
        <v>345</v>
      </c>
      <c r="D156" s="3">
        <f>IF(MOD(MID(A156,10,1),2)=0,1,0)</f>
        <v>1</v>
      </c>
      <c r="E156" s="3" t="str">
        <f>MID(C156,LEN(C156),1)</f>
        <v>a</v>
      </c>
      <c r="F156" s="3">
        <f>IF(AND(D156=1,E156&lt;&gt;"a"),1,0)</f>
        <v>0</v>
      </c>
      <c r="G156" s="3">
        <f>IF(AND(B155=Tabela13[[#This Row],[Nazwisko]],C155=Tabela13[[#This Row],[Imie]]),1,0)</f>
        <v>0</v>
      </c>
    </row>
    <row r="157" spans="1:7" x14ac:dyDescent="0.25">
      <c r="A157" s="2" t="s">
        <v>645</v>
      </c>
      <c r="B157" s="3" t="s">
        <v>646</v>
      </c>
      <c r="C157" s="3" t="s">
        <v>345</v>
      </c>
      <c r="D157" s="3">
        <f>IF(MOD(MID(A157,10,1),2)=0,1,0)</f>
        <v>1</v>
      </c>
      <c r="E157" s="3" t="str">
        <f>MID(C157,LEN(C157),1)</f>
        <v>a</v>
      </c>
      <c r="F157" s="3">
        <f>IF(AND(D157=1,E157&lt;&gt;"a"),1,0)</f>
        <v>0</v>
      </c>
      <c r="G157" s="3">
        <f>IF(AND(B156=Tabela13[[#This Row],[Nazwisko]],C156=Tabela13[[#This Row],[Imie]]),1,0)</f>
        <v>0</v>
      </c>
    </row>
    <row r="158" spans="1:7" x14ac:dyDescent="0.25">
      <c r="A158" s="2" t="s">
        <v>794</v>
      </c>
      <c r="B158" s="3" t="s">
        <v>795</v>
      </c>
      <c r="C158" s="3" t="s">
        <v>108</v>
      </c>
      <c r="D158" s="3">
        <f>IF(MOD(MID(A158,10,1),2)=0,1,0)</f>
        <v>0</v>
      </c>
      <c r="E158" s="3" t="str">
        <f>MID(C158,LEN(C158),1)</f>
        <v>l</v>
      </c>
      <c r="F158" s="3">
        <f>IF(AND(D158=1,E158&lt;&gt;"a"),1,0)</f>
        <v>0</v>
      </c>
      <c r="G158" s="3">
        <f>IF(AND(B157=Tabela13[[#This Row],[Nazwisko]],C157=Tabela13[[#This Row],[Imie]]),1,0)</f>
        <v>0</v>
      </c>
    </row>
    <row r="159" spans="1:7" x14ac:dyDescent="0.25">
      <c r="A159" s="2" t="s">
        <v>273</v>
      </c>
      <c r="B159" s="3" t="s">
        <v>274</v>
      </c>
      <c r="C159" s="3" t="s">
        <v>275</v>
      </c>
      <c r="D159" s="3">
        <f>IF(MOD(MID(A159,10,1),2)=0,1,0)</f>
        <v>1</v>
      </c>
      <c r="E159" s="3" t="str">
        <f>MID(C159,LEN(C159),1)</f>
        <v>a</v>
      </c>
      <c r="F159" s="3">
        <f>IF(AND(D159=1,E159&lt;&gt;"a"),1,0)</f>
        <v>0</v>
      </c>
      <c r="G159" s="3">
        <f>IF(AND(B158=Tabela13[[#This Row],[Nazwisko]],C158=Tabela13[[#This Row],[Imie]]),1,0)</f>
        <v>0</v>
      </c>
    </row>
    <row r="160" spans="1:7" x14ac:dyDescent="0.25">
      <c r="A160" s="2" t="s">
        <v>756</v>
      </c>
      <c r="B160" s="3" t="s">
        <v>757</v>
      </c>
      <c r="C160" s="3" t="s">
        <v>275</v>
      </c>
      <c r="D160" s="3">
        <f>IF(MOD(MID(A160,10,1),2)=0,1,0)</f>
        <v>1</v>
      </c>
      <c r="E160" s="3" t="str">
        <f>MID(C160,LEN(C160),1)</f>
        <v>a</v>
      </c>
      <c r="F160" s="3">
        <f>IF(AND(D160=1,E160&lt;&gt;"a"),1,0)</f>
        <v>0</v>
      </c>
      <c r="G160" s="3">
        <f>IF(AND(B159=Tabela13[[#This Row],[Nazwisko]],C159=Tabela13[[#This Row],[Imie]]),1,0)</f>
        <v>0</v>
      </c>
    </row>
    <row r="161" spans="1:7" x14ac:dyDescent="0.25">
      <c r="A161" s="2" t="s">
        <v>770</v>
      </c>
      <c r="B161" s="3" t="s">
        <v>757</v>
      </c>
      <c r="C161" s="3" t="s">
        <v>108</v>
      </c>
      <c r="D161" s="3">
        <f>IF(MOD(MID(A161,10,1),2)=0,1,0)</f>
        <v>0</v>
      </c>
      <c r="E161" s="3" t="str">
        <f>MID(C161,LEN(C161),1)</f>
        <v>l</v>
      </c>
      <c r="F161" s="3">
        <f>IF(AND(D161=1,E161&lt;&gt;"a"),1,0)</f>
        <v>0</v>
      </c>
      <c r="G161" s="3">
        <f>IF(AND(B160=Tabela13[[#This Row],[Nazwisko]],C160=Tabela13[[#This Row],[Imie]]),1,0)</f>
        <v>0</v>
      </c>
    </row>
    <row r="162" spans="1:7" x14ac:dyDescent="0.25">
      <c r="A162" s="2" t="s">
        <v>573</v>
      </c>
      <c r="B162" s="3" t="s">
        <v>574</v>
      </c>
      <c r="C162" s="3" t="s">
        <v>108</v>
      </c>
      <c r="D162" s="3">
        <f>IF(MOD(MID(A162,10,1),2)=0,1,0)</f>
        <v>0</v>
      </c>
      <c r="E162" s="3" t="str">
        <f>MID(C162,LEN(C162),1)</f>
        <v>l</v>
      </c>
      <c r="F162" s="3">
        <f>IF(AND(D162=1,E162&lt;&gt;"a"),1,0)</f>
        <v>0</v>
      </c>
      <c r="G162" s="3">
        <f>IF(AND(B161=Tabela13[[#This Row],[Nazwisko]],C161=Tabela13[[#This Row],[Imie]]),1,0)</f>
        <v>0</v>
      </c>
    </row>
    <row r="163" spans="1:7" x14ac:dyDescent="0.25">
      <c r="A163" s="2" t="s">
        <v>706</v>
      </c>
      <c r="B163" s="3" t="s">
        <v>707</v>
      </c>
      <c r="C163" s="3" t="s">
        <v>108</v>
      </c>
      <c r="D163" s="3">
        <f>IF(MOD(MID(A163,10,1),2)=0,1,0)</f>
        <v>0</v>
      </c>
      <c r="E163" s="3" t="str">
        <f>MID(C163,LEN(C163),1)</f>
        <v>l</v>
      </c>
      <c r="F163" s="3">
        <f>IF(AND(D163=1,E163&lt;&gt;"a"),1,0)</f>
        <v>0</v>
      </c>
      <c r="G163" s="3">
        <f>IF(AND(B162=Tabela13[[#This Row],[Nazwisko]],C162=Tabela13[[#This Row],[Imie]]),1,0)</f>
        <v>0</v>
      </c>
    </row>
    <row r="164" spans="1:7" x14ac:dyDescent="0.25">
      <c r="A164" s="2" t="s">
        <v>710</v>
      </c>
      <c r="B164" s="3" t="s">
        <v>711</v>
      </c>
      <c r="C164" s="3" t="s">
        <v>108</v>
      </c>
      <c r="D164" s="3">
        <f>IF(MOD(MID(A164,10,1),2)=0,1,0)</f>
        <v>0</v>
      </c>
      <c r="E164" s="3" t="str">
        <f>MID(C164,LEN(C164),1)</f>
        <v>l</v>
      </c>
      <c r="F164" s="3">
        <f>IF(AND(D164=1,E164&lt;&gt;"a"),1,0)</f>
        <v>0</v>
      </c>
      <c r="G164" s="3">
        <f>IF(AND(B163=Tabela13[[#This Row],[Nazwisko]],C163=Tabela13[[#This Row],[Imie]]),1,0)</f>
        <v>0</v>
      </c>
    </row>
    <row r="165" spans="1:7" x14ac:dyDescent="0.25">
      <c r="A165" s="2" t="s">
        <v>341</v>
      </c>
      <c r="B165" s="3" t="s">
        <v>342</v>
      </c>
      <c r="C165" s="3" t="s">
        <v>108</v>
      </c>
      <c r="D165" s="3">
        <f>IF(MOD(MID(A165,10,1),2)=0,1,0)</f>
        <v>0</v>
      </c>
      <c r="E165" s="3" t="str">
        <f>MID(C165,LEN(C165),1)</f>
        <v>l</v>
      </c>
      <c r="F165" s="3">
        <f>IF(AND(D165=1,E165&lt;&gt;"a"),1,0)</f>
        <v>0</v>
      </c>
      <c r="G165" s="3">
        <f>IF(AND(B164=Tabela13[[#This Row],[Nazwisko]],C164=Tabela13[[#This Row],[Imie]]),1,0)</f>
        <v>0</v>
      </c>
    </row>
    <row r="166" spans="1:7" x14ac:dyDescent="0.25">
      <c r="A166" s="2" t="s">
        <v>571</v>
      </c>
      <c r="B166" s="3" t="s">
        <v>572</v>
      </c>
      <c r="C166" s="3" t="s">
        <v>275</v>
      </c>
      <c r="D166" s="3">
        <f>IF(MOD(MID(A166,10,1),2)=0,1,0)</f>
        <v>1</v>
      </c>
      <c r="E166" s="3" t="str">
        <f>MID(C166,LEN(C166),1)</f>
        <v>a</v>
      </c>
      <c r="F166" s="3">
        <f>IF(AND(D166=1,E166&lt;&gt;"a"),1,0)</f>
        <v>0</v>
      </c>
      <c r="G166" s="3">
        <f>IF(AND(B165=Tabela13[[#This Row],[Nazwisko]],C165=Tabela13[[#This Row],[Imie]]),1,0)</f>
        <v>0</v>
      </c>
    </row>
    <row r="167" spans="1:7" x14ac:dyDescent="0.25">
      <c r="A167" s="2" t="s">
        <v>1087</v>
      </c>
      <c r="B167" s="3" t="s">
        <v>1088</v>
      </c>
      <c r="C167" s="3" t="s">
        <v>275</v>
      </c>
      <c r="D167" s="3">
        <f>IF(MOD(MID(A167,10,1),2)=0,1,0)</f>
        <v>1</v>
      </c>
      <c r="E167" s="3" t="str">
        <f>MID(C167,LEN(C167),1)</f>
        <v>a</v>
      </c>
      <c r="F167" s="3">
        <f>IF(AND(D167=1,E167&lt;&gt;"a"),1,0)</f>
        <v>0</v>
      </c>
      <c r="G167" s="3">
        <f>IF(AND(B166=Tabela13[[#This Row],[Nazwisko]],C166=Tabela13[[#This Row],[Imie]]),1,0)</f>
        <v>0</v>
      </c>
    </row>
    <row r="168" spans="1:7" x14ac:dyDescent="0.25">
      <c r="A168" s="2" t="s">
        <v>1025</v>
      </c>
      <c r="B168" s="3" t="s">
        <v>1026</v>
      </c>
      <c r="C168" s="3" t="s">
        <v>275</v>
      </c>
      <c r="D168" s="3">
        <f>IF(MOD(MID(A168,10,1),2)=0,1,0)</f>
        <v>1</v>
      </c>
      <c r="E168" s="3" t="str">
        <f>MID(C168,LEN(C168),1)</f>
        <v>a</v>
      </c>
      <c r="F168" s="3">
        <f>IF(AND(D168=1,E168&lt;&gt;"a"),1,0)</f>
        <v>0</v>
      </c>
      <c r="G168" s="3">
        <f>IF(AND(B167=Tabela13[[#This Row],[Nazwisko]],C167=Tabela13[[#This Row],[Imie]]),1,0)</f>
        <v>0</v>
      </c>
    </row>
    <row r="169" spans="1:7" x14ac:dyDescent="0.25">
      <c r="A169" s="2" t="s">
        <v>81</v>
      </c>
      <c r="B169" s="3" t="s">
        <v>82</v>
      </c>
      <c r="C169" s="3" t="s">
        <v>83</v>
      </c>
      <c r="D169" s="3">
        <f>IF(MOD(MID(A169,10,1),2)=0,1,0)</f>
        <v>1</v>
      </c>
      <c r="E169" s="3" t="str">
        <f>MID(C169,LEN(C169),1)</f>
        <v>a</v>
      </c>
      <c r="F169" s="3">
        <f>IF(AND(D169=1,E169&lt;&gt;"a"),1,0)</f>
        <v>0</v>
      </c>
      <c r="G169" s="3">
        <f>IF(AND(B168=Tabela13[[#This Row],[Nazwisko]],C168=Tabela13[[#This Row],[Imie]]),1,0)</f>
        <v>0</v>
      </c>
    </row>
    <row r="170" spans="1:7" x14ac:dyDescent="0.25">
      <c r="A170" s="2" t="s">
        <v>1047</v>
      </c>
      <c r="B170" s="3" t="s">
        <v>1048</v>
      </c>
      <c r="C170" s="3" t="s">
        <v>83</v>
      </c>
      <c r="D170" s="3">
        <f>IF(MOD(MID(A170,10,1),2)=0,1,0)</f>
        <v>1</v>
      </c>
      <c r="E170" s="3" t="str">
        <f>MID(C170,LEN(C170),1)</f>
        <v>a</v>
      </c>
      <c r="F170" s="3">
        <f>IF(AND(D170=1,E170&lt;&gt;"a"),1,0)</f>
        <v>0</v>
      </c>
      <c r="G170" s="3">
        <f>IF(AND(B169=Tabela13[[#This Row],[Nazwisko]],C169=Tabela13[[#This Row],[Imie]]),1,0)</f>
        <v>0</v>
      </c>
    </row>
    <row r="171" spans="1:7" x14ac:dyDescent="0.25">
      <c r="A171" s="2" t="s">
        <v>270</v>
      </c>
      <c r="B171" s="3" t="s">
        <v>271</v>
      </c>
      <c r="C171" s="3" t="s">
        <v>272</v>
      </c>
      <c r="D171" s="3">
        <f>IF(MOD(MID(A171,10,1),2)=0,1,0)</f>
        <v>1</v>
      </c>
      <c r="E171" s="3" t="str">
        <f>MID(C171,LEN(C171),1)</f>
        <v>a</v>
      </c>
      <c r="F171" s="3">
        <f>IF(AND(D171=1,E171&lt;&gt;"a"),1,0)</f>
        <v>0</v>
      </c>
      <c r="G171" s="3">
        <f>IF(AND(B170=Tabela13[[#This Row],[Nazwisko]],C170=Tabela13[[#This Row],[Imie]]),1,0)</f>
        <v>0</v>
      </c>
    </row>
    <row r="172" spans="1:7" x14ac:dyDescent="0.25">
      <c r="A172" s="2" t="s">
        <v>705</v>
      </c>
      <c r="B172" s="3" t="s">
        <v>271</v>
      </c>
      <c r="C172" s="3" t="s">
        <v>78</v>
      </c>
      <c r="D172" s="3">
        <f>IF(MOD(MID(A172,10,1),2)=0,1,0)</f>
        <v>1</v>
      </c>
      <c r="E172" s="3" t="str">
        <f>MID(C172,LEN(C172),1)</f>
        <v>a</v>
      </c>
      <c r="F172" s="3">
        <f>IF(AND(D172=1,E172&lt;&gt;"a"),1,0)</f>
        <v>0</v>
      </c>
      <c r="G172" s="3">
        <f>IF(AND(B171=Tabela13[[#This Row],[Nazwisko]],C171=Tabela13[[#This Row],[Imie]]),1,0)</f>
        <v>0</v>
      </c>
    </row>
    <row r="173" spans="1:7" x14ac:dyDescent="0.25">
      <c r="A173" s="2" t="s">
        <v>405</v>
      </c>
      <c r="B173" s="3" t="s">
        <v>406</v>
      </c>
      <c r="C173" s="3" t="s">
        <v>78</v>
      </c>
      <c r="D173" s="3">
        <f>IF(MOD(MID(A173,10,1),2)=0,1,0)</f>
        <v>1</v>
      </c>
      <c r="E173" s="3" t="str">
        <f>MID(C173,LEN(C173),1)</f>
        <v>a</v>
      </c>
      <c r="F173" s="3">
        <f>IF(AND(D173=1,E173&lt;&gt;"a"),1,0)</f>
        <v>0</v>
      </c>
      <c r="G173" s="3">
        <f>IF(AND(B172=Tabela13[[#This Row],[Nazwisko]],C172=Tabela13[[#This Row],[Imie]]),1,0)</f>
        <v>0</v>
      </c>
    </row>
    <row r="174" spans="1:7" x14ac:dyDescent="0.25">
      <c r="A174" s="2" t="s">
        <v>301</v>
      </c>
      <c r="B174" s="3" t="s">
        <v>302</v>
      </c>
      <c r="C174" s="3" t="s">
        <v>78</v>
      </c>
      <c r="D174" s="3">
        <f>IF(MOD(MID(A174,10,1),2)=0,1,0)</f>
        <v>1</v>
      </c>
      <c r="E174" s="3" t="str">
        <f>MID(C174,LEN(C174),1)</f>
        <v>a</v>
      </c>
      <c r="F174" s="3">
        <f>IF(AND(D174=1,E174&lt;&gt;"a"),1,0)</f>
        <v>0</v>
      </c>
      <c r="G174" s="3">
        <f>IF(AND(B173=Tabela13[[#This Row],[Nazwisko]],C173=Tabela13[[#This Row],[Imie]]),1,0)</f>
        <v>0</v>
      </c>
    </row>
    <row r="175" spans="1:7" x14ac:dyDescent="0.25">
      <c r="A175" s="2" t="s">
        <v>385</v>
      </c>
      <c r="B175" s="3" t="s">
        <v>386</v>
      </c>
      <c r="C175" s="3" t="s">
        <v>214</v>
      </c>
      <c r="D175" s="3">
        <f>IF(MOD(MID(A175,10,1),2)=0,1,0)</f>
        <v>1</v>
      </c>
      <c r="E175" s="3" t="str">
        <f>MID(C175,LEN(C175),1)</f>
        <v>a</v>
      </c>
      <c r="F175" s="3">
        <f>IF(AND(D175=1,E175&lt;&gt;"a"),1,0)</f>
        <v>0</v>
      </c>
      <c r="G175" s="3">
        <f>IF(AND(B174=Tabela13[[#This Row],[Nazwisko]],C174=Tabela13[[#This Row],[Imie]]),1,0)</f>
        <v>0</v>
      </c>
    </row>
    <row r="176" spans="1:7" x14ac:dyDescent="0.25">
      <c r="A176" s="2" t="s">
        <v>1035</v>
      </c>
      <c r="B176" s="3" t="s">
        <v>1036</v>
      </c>
      <c r="C176" s="3" t="s">
        <v>214</v>
      </c>
      <c r="D176" s="3">
        <f>IF(MOD(MID(A176,10,1),2)=0,1,0)</f>
        <v>1</v>
      </c>
      <c r="E176" s="3" t="str">
        <f>MID(C176,LEN(C176),1)</f>
        <v>a</v>
      </c>
      <c r="F176" s="3">
        <f>IF(AND(D176=1,E176&lt;&gt;"a"),1,0)</f>
        <v>0</v>
      </c>
      <c r="G176" s="3">
        <f>IF(AND(B175=Tabela13[[#This Row],[Nazwisko]],C175=Tabela13[[#This Row],[Imie]]),1,0)</f>
        <v>0</v>
      </c>
    </row>
    <row r="177" spans="1:7" x14ac:dyDescent="0.25">
      <c r="A177" s="2" t="s">
        <v>366</v>
      </c>
      <c r="B177" s="3" t="s">
        <v>367</v>
      </c>
      <c r="C177" s="3" t="s">
        <v>108</v>
      </c>
      <c r="D177" s="3">
        <f>IF(MOD(MID(A177,10,1),2)=0,1,0)</f>
        <v>0</v>
      </c>
      <c r="E177" s="3" t="str">
        <f>MID(C177,LEN(C177),1)</f>
        <v>l</v>
      </c>
      <c r="F177" s="3">
        <f>IF(AND(D177=1,E177&lt;&gt;"a"),1,0)</f>
        <v>0</v>
      </c>
      <c r="G177" s="3">
        <f>IF(AND(B176=Tabela13[[#This Row],[Nazwisko]],C176=Tabela13[[#This Row],[Imie]]),1,0)</f>
        <v>0</v>
      </c>
    </row>
    <row r="178" spans="1:7" x14ac:dyDescent="0.25">
      <c r="A178" s="2" t="s">
        <v>713</v>
      </c>
      <c r="B178" s="3" t="s">
        <v>714</v>
      </c>
      <c r="C178" s="3" t="s">
        <v>156</v>
      </c>
      <c r="D178" s="3">
        <f>IF(MOD(MID(A178,10,1),2)=0,1,0)</f>
        <v>0</v>
      </c>
      <c r="E178" s="3" t="str">
        <f>MID(C178,LEN(C178),1)</f>
        <v>y</v>
      </c>
      <c r="F178" s="3">
        <f>IF(AND(D178=1,E178&lt;&gt;"a"),1,0)</f>
        <v>0</v>
      </c>
      <c r="G178" s="3">
        <f>IF(AND(B177=Tabela13[[#This Row],[Nazwisko]],C177=Tabela13[[#This Row],[Imie]]),1,0)</f>
        <v>0</v>
      </c>
    </row>
    <row r="179" spans="1:7" x14ac:dyDescent="0.25">
      <c r="A179" s="2" t="s">
        <v>154</v>
      </c>
      <c r="B179" s="3" t="s">
        <v>155</v>
      </c>
      <c r="C179" s="3" t="s">
        <v>156</v>
      </c>
      <c r="D179" s="3">
        <f>IF(MOD(MID(A179,10,1),2)=0,1,0)</f>
        <v>0</v>
      </c>
      <c r="E179" s="3" t="str">
        <f>MID(C179,LEN(C179),1)</f>
        <v>y</v>
      </c>
      <c r="F179" s="3">
        <f>IF(AND(D179=1,E179&lt;&gt;"a"),1,0)</f>
        <v>0</v>
      </c>
      <c r="G179" s="3">
        <f>IF(AND(B178=Tabela13[[#This Row],[Nazwisko]],C178=Tabela13[[#This Row],[Imie]]),1,0)</f>
        <v>0</v>
      </c>
    </row>
    <row r="180" spans="1:7" x14ac:dyDescent="0.25">
      <c r="A180" s="2" t="s">
        <v>212</v>
      </c>
      <c r="B180" s="3" t="s">
        <v>213</v>
      </c>
      <c r="C180" s="3" t="s">
        <v>214</v>
      </c>
      <c r="D180" s="3">
        <f>IF(MOD(MID(A180,10,1),2)=0,1,0)</f>
        <v>1</v>
      </c>
      <c r="E180" s="3" t="str">
        <f>MID(C180,LEN(C180),1)</f>
        <v>a</v>
      </c>
      <c r="F180" s="3">
        <f>IF(AND(D180=1,E180&lt;&gt;"a"),1,0)</f>
        <v>0</v>
      </c>
      <c r="G180" s="3">
        <f>IF(AND(B179=Tabela13[[#This Row],[Nazwisko]],C179=Tabela13[[#This Row],[Imie]]),1,0)</f>
        <v>0</v>
      </c>
    </row>
    <row r="181" spans="1:7" x14ac:dyDescent="0.25">
      <c r="A181" s="2" t="s">
        <v>79</v>
      </c>
      <c r="B181" s="3" t="s">
        <v>80</v>
      </c>
      <c r="C181" s="3" t="s">
        <v>39</v>
      </c>
      <c r="D181" s="3">
        <f>IF(MOD(MID(A181,10,1),2)=0,1,0)</f>
        <v>0</v>
      </c>
      <c r="E181" s="3" t="str">
        <f>MID(C181,LEN(C181),1)</f>
        <v>j</v>
      </c>
      <c r="F181" s="3">
        <f>IF(AND(D181=1,E181&lt;&gt;"a"),1,0)</f>
        <v>0</v>
      </c>
      <c r="G181" s="3">
        <f>IF(AND(B180=Tabela13[[#This Row],[Nazwisko]],C180=Tabela13[[#This Row],[Imie]]),1,0)</f>
        <v>0</v>
      </c>
    </row>
    <row r="182" spans="1:7" x14ac:dyDescent="0.25">
      <c r="A182" s="2" t="s">
        <v>220</v>
      </c>
      <c r="B182" s="3" t="s">
        <v>80</v>
      </c>
      <c r="C182" s="3" t="s">
        <v>17</v>
      </c>
      <c r="D182" s="3">
        <f>IF(MOD(MID(A182,10,1),2)=0,1,0)</f>
        <v>0</v>
      </c>
      <c r="E182" s="3" t="str">
        <f>MID(C182,LEN(C182),1)</f>
        <v>z</v>
      </c>
      <c r="F182" s="3">
        <f>IF(AND(D182=1,E182&lt;&gt;"a"),1,0)</f>
        <v>0</v>
      </c>
      <c r="G182" s="3">
        <f>IF(AND(B181=Tabela13[[#This Row],[Nazwisko]],C181=Tabela13[[#This Row],[Imie]]),1,0)</f>
        <v>0</v>
      </c>
    </row>
    <row r="183" spans="1:7" x14ac:dyDescent="0.25">
      <c r="A183" s="2" t="s">
        <v>1098</v>
      </c>
      <c r="B183" s="3" t="s">
        <v>1099</v>
      </c>
      <c r="C183" s="3" t="s">
        <v>137</v>
      </c>
      <c r="D183" s="3">
        <f>IF(MOD(MID(A183,10,1),2)=0,1,0)</f>
        <v>1</v>
      </c>
      <c r="E183" s="3" t="str">
        <f>MID(C183,LEN(C183),1)</f>
        <v>a</v>
      </c>
      <c r="F183" s="3">
        <f>IF(AND(D183=1,E183&lt;&gt;"a"),1,0)</f>
        <v>0</v>
      </c>
      <c r="G183" s="3">
        <f>IF(AND(B182=Tabela13[[#This Row],[Nazwisko]],C182=Tabela13[[#This Row],[Imie]]),1,0)</f>
        <v>0</v>
      </c>
    </row>
    <row r="184" spans="1:7" x14ac:dyDescent="0.25">
      <c r="A184" s="2" t="s">
        <v>101</v>
      </c>
      <c r="B184" s="3" t="s">
        <v>102</v>
      </c>
      <c r="C184" s="3" t="s">
        <v>17</v>
      </c>
      <c r="D184" s="3">
        <f>IF(MOD(MID(A184,10,1),2)=0,1,0)</f>
        <v>0</v>
      </c>
      <c r="E184" s="3" t="str">
        <f>MID(C184,LEN(C184),1)</f>
        <v>z</v>
      </c>
      <c r="F184" s="3">
        <f>IF(AND(D184=1,E184&lt;&gt;"a"),1,0)</f>
        <v>0</v>
      </c>
      <c r="G184" s="3">
        <f>IF(AND(B183=Tabela13[[#This Row],[Nazwisko]],C183=Tabela13[[#This Row],[Imie]]),1,0)</f>
        <v>0</v>
      </c>
    </row>
    <row r="185" spans="1:7" x14ac:dyDescent="0.25">
      <c r="A185" s="2" t="s">
        <v>1080</v>
      </c>
      <c r="B185" s="3" t="s">
        <v>1081</v>
      </c>
      <c r="C185" s="3" t="s">
        <v>17</v>
      </c>
      <c r="D185" s="3">
        <f>IF(MOD(MID(A185,10,1),2)=0,1,0)</f>
        <v>0</v>
      </c>
      <c r="E185" s="3" t="str">
        <f>MID(C185,LEN(C185),1)</f>
        <v>z</v>
      </c>
      <c r="F185" s="3">
        <f>IF(AND(D185=1,E185&lt;&gt;"a"),1,0)</f>
        <v>0</v>
      </c>
      <c r="G185" s="3">
        <f>IF(AND(B184=Tabela13[[#This Row],[Nazwisko]],C184=Tabela13[[#This Row],[Imie]]),1,0)</f>
        <v>0</v>
      </c>
    </row>
    <row r="186" spans="1:7" x14ac:dyDescent="0.25">
      <c r="A186" s="2" t="s">
        <v>76</v>
      </c>
      <c r="B186" s="3" t="s">
        <v>77</v>
      </c>
      <c r="C186" s="3" t="s">
        <v>78</v>
      </c>
      <c r="D186" s="3">
        <f>IF(MOD(MID(A186,10,1),2)=0,1,0)</f>
        <v>1</v>
      </c>
      <c r="E186" s="3" t="str">
        <f>MID(C186,LEN(C186),1)</f>
        <v>a</v>
      </c>
      <c r="F186" s="3">
        <f>IF(AND(D186=1,E186&lt;&gt;"a"),1,0)</f>
        <v>0</v>
      </c>
      <c r="G186" s="3">
        <f>IF(AND(B185=Tabela13[[#This Row],[Nazwisko]],C185=Tabela13[[#This Row],[Imie]]),1,0)</f>
        <v>0</v>
      </c>
    </row>
    <row r="187" spans="1:7" x14ac:dyDescent="0.25">
      <c r="A187" s="2" t="s">
        <v>136</v>
      </c>
      <c r="B187" s="3" t="s">
        <v>77</v>
      </c>
      <c r="C187" s="3" t="s">
        <v>137</v>
      </c>
      <c r="D187" s="3">
        <f>IF(MOD(MID(A187,10,1),2)=0,1,0)</f>
        <v>1</v>
      </c>
      <c r="E187" s="3" t="str">
        <f>MID(C187,LEN(C187),1)</f>
        <v>a</v>
      </c>
      <c r="F187" s="3">
        <f>IF(AND(D187=1,E187&lt;&gt;"a"),1,0)</f>
        <v>0</v>
      </c>
      <c r="G187" s="3">
        <f>IF(AND(B186=Tabela13[[#This Row],[Nazwisko]],C186=Tabela13[[#This Row],[Imie]]),1,0)</f>
        <v>0</v>
      </c>
    </row>
    <row r="188" spans="1:7" x14ac:dyDescent="0.25">
      <c r="A188" s="2" t="s">
        <v>886</v>
      </c>
      <c r="B188" s="3" t="s">
        <v>887</v>
      </c>
      <c r="C188" s="3" t="s">
        <v>17</v>
      </c>
      <c r="D188" s="3">
        <f>IF(MOD(MID(A188,10,1),2)=0,1,0)</f>
        <v>0</v>
      </c>
      <c r="E188" s="3" t="str">
        <f>MID(C188,LEN(C188),1)</f>
        <v>z</v>
      </c>
      <c r="F188" s="3">
        <f>IF(AND(D188=1,E188&lt;&gt;"a"),1,0)</f>
        <v>0</v>
      </c>
      <c r="G188" s="3">
        <f>IF(AND(B187=Tabela13[[#This Row],[Nazwisko]],C187=Tabela13[[#This Row],[Imie]]),1,0)</f>
        <v>0</v>
      </c>
    </row>
    <row r="189" spans="1:7" x14ac:dyDescent="0.25">
      <c r="A189" s="2" t="s">
        <v>601</v>
      </c>
      <c r="B189" s="3" t="s">
        <v>602</v>
      </c>
      <c r="C189" s="3" t="s">
        <v>137</v>
      </c>
      <c r="D189" s="3">
        <f>IF(MOD(MID(A189,10,1),2)=0,1,0)</f>
        <v>1</v>
      </c>
      <c r="E189" s="3" t="str">
        <f>MID(C189,LEN(C189),1)</f>
        <v>a</v>
      </c>
      <c r="F189" s="3">
        <f>IF(AND(D189=1,E189&lt;&gt;"a"),1,0)</f>
        <v>0</v>
      </c>
      <c r="G189" s="3">
        <f>IF(AND(B188=Tabela13[[#This Row],[Nazwisko]],C188=Tabela13[[#This Row],[Imie]]),1,0)</f>
        <v>0</v>
      </c>
    </row>
    <row r="190" spans="1:7" x14ac:dyDescent="0.25">
      <c r="A190" s="2" t="s">
        <v>247</v>
      </c>
      <c r="B190" s="3" t="s">
        <v>248</v>
      </c>
      <c r="C190" s="3" t="s">
        <v>249</v>
      </c>
      <c r="D190" s="3">
        <f>IF(MOD(MID(A190,10,1),2)=0,1,0)</f>
        <v>1</v>
      </c>
      <c r="E190" s="3" t="str">
        <f>MID(C190,LEN(C190),1)</f>
        <v>a</v>
      </c>
      <c r="F190" s="3">
        <f>IF(AND(D190=1,E190&lt;&gt;"a"),1,0)</f>
        <v>0</v>
      </c>
      <c r="G190" s="3">
        <f>IF(AND(B189=Tabela13[[#This Row],[Nazwisko]],C189=Tabela13[[#This Row],[Imie]]),1,0)</f>
        <v>0</v>
      </c>
    </row>
    <row r="191" spans="1:7" x14ac:dyDescent="0.25">
      <c r="A191" s="2" t="s">
        <v>804</v>
      </c>
      <c r="B191" s="3" t="s">
        <v>805</v>
      </c>
      <c r="C191" s="3" t="s">
        <v>359</v>
      </c>
      <c r="D191" s="3">
        <f>IF(MOD(MID(A191,10,1),2)=0,1,0)</f>
        <v>1</v>
      </c>
      <c r="E191" s="3" t="str">
        <f>MID(C191,LEN(C191),1)</f>
        <v>a</v>
      </c>
      <c r="F191" s="3">
        <f>IF(AND(D191=1,E191&lt;&gt;"a"),1,0)</f>
        <v>0</v>
      </c>
      <c r="G191" s="3">
        <f>IF(AND(B190=Tabela13[[#This Row],[Nazwisko]],C190=Tabela13[[#This Row],[Imie]]),1,0)</f>
        <v>0</v>
      </c>
    </row>
    <row r="192" spans="1:7" x14ac:dyDescent="0.25">
      <c r="A192" s="2" t="s">
        <v>888</v>
      </c>
      <c r="B192" s="3" t="s">
        <v>889</v>
      </c>
      <c r="C192" s="3" t="s">
        <v>359</v>
      </c>
      <c r="D192" s="3">
        <f>IF(MOD(MID(A192,10,1),2)=0,1,0)</f>
        <v>1</v>
      </c>
      <c r="E192" s="3" t="str">
        <f>MID(C192,LEN(C192),1)</f>
        <v>a</v>
      </c>
      <c r="F192" s="3">
        <f>IF(AND(D192=1,E192&lt;&gt;"a"),1,0)</f>
        <v>0</v>
      </c>
      <c r="G192" s="3">
        <f>IF(AND(B191=Tabela13[[#This Row],[Nazwisko]],C191=Tabela13[[#This Row],[Imie]]),1,0)</f>
        <v>0</v>
      </c>
    </row>
    <row r="193" spans="1:7" x14ac:dyDescent="0.25">
      <c r="A193" s="6" t="s">
        <v>865</v>
      </c>
      <c r="B193" s="7" t="s">
        <v>866</v>
      </c>
      <c r="C193" s="7" t="s">
        <v>17</v>
      </c>
      <c r="D193" s="7">
        <f>IF(MOD(MID(A193,10,1),2)=0,1,0)</f>
        <v>0</v>
      </c>
      <c r="E193" s="7" t="str">
        <f>MID(C193,LEN(C193),1)</f>
        <v>z</v>
      </c>
      <c r="F193" s="7">
        <f>IF(AND(D193=1,E193&lt;&gt;"a"),1,0)</f>
        <v>0</v>
      </c>
      <c r="G193" s="7">
        <f>IF(AND(B192=Tabela13[[#This Row],[Nazwisko]],C192=Tabela13[[#This Row],[Imie]]),1,0)</f>
        <v>0</v>
      </c>
    </row>
    <row r="194" spans="1:7" x14ac:dyDescent="0.25">
      <c r="A194" s="6" t="s">
        <v>912</v>
      </c>
      <c r="B194" s="7" t="s">
        <v>866</v>
      </c>
      <c r="C194" s="7" t="s">
        <v>17</v>
      </c>
      <c r="D194" s="7">
        <f>IF(MOD(MID(A194,10,1),2)=0,1,0)</f>
        <v>0</v>
      </c>
      <c r="E194" s="7" t="str">
        <f>MID(C194,LEN(C194),1)</f>
        <v>z</v>
      </c>
      <c r="F194" s="7">
        <f>IF(AND(D194=1,E194&lt;&gt;"a"),1,0)</f>
        <v>0</v>
      </c>
      <c r="G194" s="7">
        <f>IF(AND(B193=Tabela13[[#This Row],[Nazwisko]],C193=Tabela13[[#This Row],[Imie]]),1,0)</f>
        <v>1</v>
      </c>
    </row>
    <row r="195" spans="1:7" x14ac:dyDescent="0.25">
      <c r="A195" s="2" t="s">
        <v>825</v>
      </c>
      <c r="B195" s="3" t="s">
        <v>826</v>
      </c>
      <c r="C195" s="3" t="s">
        <v>17</v>
      </c>
      <c r="D195" s="3">
        <f>IF(MOD(MID(A195,10,1),2)=0,1,0)</f>
        <v>0</v>
      </c>
      <c r="E195" s="3" t="str">
        <f>MID(C195,LEN(C195),1)</f>
        <v>z</v>
      </c>
      <c r="F195" s="3">
        <f>IF(AND(D195=1,E195&lt;&gt;"a"),1,0)</f>
        <v>0</v>
      </c>
      <c r="G195" s="3">
        <f>IF(AND(B194=Tabela13[[#This Row],[Nazwisko]],C194=Tabela13[[#This Row],[Imie]]),1,0)</f>
        <v>0</v>
      </c>
    </row>
    <row r="196" spans="1:7" x14ac:dyDescent="0.25">
      <c r="A196" s="2" t="s">
        <v>357</v>
      </c>
      <c r="B196" s="3" t="s">
        <v>358</v>
      </c>
      <c r="C196" s="3" t="s">
        <v>359</v>
      </c>
      <c r="D196" s="3">
        <f>IF(MOD(MID(A196,10,1),2)=0,1,0)</f>
        <v>1</v>
      </c>
      <c r="E196" s="3" t="str">
        <f>MID(C196,LEN(C196),1)</f>
        <v>a</v>
      </c>
      <c r="F196" s="3">
        <f>IF(AND(D196=1,E196&lt;&gt;"a"),1,0)</f>
        <v>0</v>
      </c>
      <c r="G196" s="3">
        <f>IF(AND(B195=Tabela13[[#This Row],[Nazwisko]],C195=Tabela13[[#This Row],[Imie]]),1,0)</f>
        <v>0</v>
      </c>
    </row>
    <row r="197" spans="1:7" x14ac:dyDescent="0.25">
      <c r="A197" s="2" t="s">
        <v>575</v>
      </c>
      <c r="B197" s="3" t="s">
        <v>576</v>
      </c>
      <c r="C197" s="3" t="s">
        <v>17</v>
      </c>
      <c r="D197" s="3">
        <f>IF(MOD(MID(A197,10,1),2)=0,1,0)</f>
        <v>0</v>
      </c>
      <c r="E197" s="3" t="str">
        <f>MID(C197,LEN(C197),1)</f>
        <v>z</v>
      </c>
      <c r="F197" s="3">
        <f>IF(AND(D197=1,E197&lt;&gt;"a"),1,0)</f>
        <v>0</v>
      </c>
      <c r="G197" s="3">
        <f>IF(AND(B196=Tabela13[[#This Row],[Nazwisko]],C196=Tabela13[[#This Row],[Imie]]),1,0)</f>
        <v>0</v>
      </c>
    </row>
    <row r="198" spans="1:7" x14ac:dyDescent="0.25">
      <c r="A198" s="6" t="s">
        <v>349</v>
      </c>
      <c r="B198" s="7" t="s">
        <v>350</v>
      </c>
      <c r="C198" s="7" t="s">
        <v>351</v>
      </c>
      <c r="D198" s="7">
        <f>IF(MOD(MID(A198,10,1),2)=0,1,0)</f>
        <v>1</v>
      </c>
      <c r="E198" s="7" t="str">
        <f>MID(C198,LEN(C198),1)</f>
        <v>a</v>
      </c>
      <c r="F198" s="7">
        <f>IF(AND(D198=1,E198&lt;&gt;"a"),1,0)</f>
        <v>0</v>
      </c>
      <c r="G198" s="7">
        <f>IF(AND(B197=Tabela13[[#This Row],[Nazwisko]],C197=Tabela13[[#This Row],[Imie]]),1,0)</f>
        <v>0</v>
      </c>
    </row>
    <row r="199" spans="1:7" x14ac:dyDescent="0.25">
      <c r="A199" s="6" t="s">
        <v>695</v>
      </c>
      <c r="B199" s="7" t="s">
        <v>350</v>
      </c>
      <c r="C199" s="7" t="s">
        <v>351</v>
      </c>
      <c r="D199" s="7">
        <f>IF(MOD(MID(A199,10,1),2)=0,1,0)</f>
        <v>1</v>
      </c>
      <c r="E199" s="7" t="str">
        <f>MID(C199,LEN(C199),1)</f>
        <v>a</v>
      </c>
      <c r="F199" s="7">
        <f>IF(AND(D199=1,E199&lt;&gt;"a"),1,0)</f>
        <v>0</v>
      </c>
      <c r="G199" s="7">
        <f>IF(AND(B198=Tabela13[[#This Row],[Nazwisko]],C198=Tabela13[[#This Row],[Imie]]),1,0)</f>
        <v>1</v>
      </c>
    </row>
    <row r="200" spans="1:7" x14ac:dyDescent="0.25">
      <c r="A200" s="6" t="s">
        <v>921</v>
      </c>
      <c r="B200" s="7" t="s">
        <v>350</v>
      </c>
      <c r="C200" s="7" t="s">
        <v>351</v>
      </c>
      <c r="D200" s="7">
        <f>IF(MOD(MID(A200,10,1),2)=0,1,0)</f>
        <v>1</v>
      </c>
      <c r="E200" s="7" t="str">
        <f>MID(C200,LEN(C200),1)</f>
        <v>a</v>
      </c>
      <c r="F200" s="7">
        <f>IF(AND(D200=1,E200&lt;&gt;"a"),1,0)</f>
        <v>0</v>
      </c>
      <c r="G200" s="7">
        <f>IF(AND(B199=Tabela13[[#This Row],[Nazwisko]],C199=Tabela13[[#This Row],[Imie]]),1,0)</f>
        <v>1</v>
      </c>
    </row>
    <row r="201" spans="1:7" x14ac:dyDescent="0.25">
      <c r="A201" s="2" t="s">
        <v>560</v>
      </c>
      <c r="B201" s="3" t="s">
        <v>561</v>
      </c>
      <c r="C201" s="3" t="s">
        <v>351</v>
      </c>
      <c r="D201" s="3">
        <f>IF(MOD(MID(A201,10,1),2)=0,1,0)</f>
        <v>1</v>
      </c>
      <c r="E201" s="3" t="str">
        <f>MID(C201,LEN(C201),1)</f>
        <v>a</v>
      </c>
      <c r="F201" s="3">
        <f>IF(AND(D201=1,E201&lt;&gt;"a"),1,0)</f>
        <v>0</v>
      </c>
      <c r="G201" s="3">
        <f>IF(AND(B200=Tabela13[[#This Row],[Nazwisko]],C200=Tabela13[[#This Row],[Imie]]),1,0)</f>
        <v>0</v>
      </c>
    </row>
    <row r="202" spans="1:7" x14ac:dyDescent="0.25">
      <c r="A202" s="2" t="s">
        <v>288</v>
      </c>
      <c r="B202" s="3" t="s">
        <v>289</v>
      </c>
      <c r="C202" s="3" t="s">
        <v>17</v>
      </c>
      <c r="D202" s="3">
        <f>IF(MOD(MID(A202,10,1),2)=0,1,0)</f>
        <v>0</v>
      </c>
      <c r="E202" s="3" t="str">
        <f>MID(C202,LEN(C202),1)</f>
        <v>z</v>
      </c>
      <c r="F202" s="3">
        <f>IF(AND(D202=1,E202&lt;&gt;"a"),1,0)</f>
        <v>0</v>
      </c>
      <c r="G202" s="3">
        <f>IF(AND(B201=Tabela13[[#This Row],[Nazwisko]],C201=Tabela13[[#This Row],[Imie]]),1,0)</f>
        <v>0</v>
      </c>
    </row>
    <row r="203" spans="1:7" x14ac:dyDescent="0.25">
      <c r="A203" s="2" t="s">
        <v>389</v>
      </c>
      <c r="B203" s="3" t="s">
        <v>390</v>
      </c>
      <c r="C203" s="3" t="s">
        <v>351</v>
      </c>
      <c r="D203" s="3">
        <f>IF(MOD(MID(A203,10,1),2)=0,1,0)</f>
        <v>1</v>
      </c>
      <c r="E203" s="3" t="str">
        <f>MID(C203,LEN(C203),1)</f>
        <v>a</v>
      </c>
      <c r="F203" s="3">
        <f>IF(AND(D203=1,E203&lt;&gt;"a"),1,0)</f>
        <v>0</v>
      </c>
      <c r="G203" s="3">
        <f>IF(AND(B202=Tabela13[[#This Row],[Nazwisko]],C202=Tabela13[[#This Row],[Imie]]),1,0)</f>
        <v>0</v>
      </c>
    </row>
    <row r="204" spans="1:7" x14ac:dyDescent="0.25">
      <c r="A204" s="2" t="s">
        <v>597</v>
      </c>
      <c r="B204" s="3" t="s">
        <v>598</v>
      </c>
      <c r="C204" s="3" t="s">
        <v>17</v>
      </c>
      <c r="D204" s="3">
        <f>IF(MOD(MID(A204,10,1),2)=0,1,0)</f>
        <v>0</v>
      </c>
      <c r="E204" s="3" t="str">
        <f>MID(C204,LEN(C204),1)</f>
        <v>z</v>
      </c>
      <c r="F204" s="3">
        <f>IF(AND(D204=1,E204&lt;&gt;"a"),1,0)</f>
        <v>0</v>
      </c>
      <c r="G204" s="3">
        <f>IF(AND(B203=Tabela13[[#This Row],[Nazwisko]],C203=Tabela13[[#This Row],[Imie]]),1,0)</f>
        <v>0</v>
      </c>
    </row>
    <row r="205" spans="1:7" x14ac:dyDescent="0.25">
      <c r="A205" s="2" t="s">
        <v>336</v>
      </c>
      <c r="B205" s="3" t="s">
        <v>337</v>
      </c>
      <c r="C205" s="3" t="s">
        <v>17</v>
      </c>
      <c r="D205" s="3">
        <f>IF(MOD(MID(A205,10,1),2)=0,1,0)</f>
        <v>0</v>
      </c>
      <c r="E205" s="3" t="str">
        <f>MID(C205,LEN(C205),1)</f>
        <v>z</v>
      </c>
      <c r="F205" s="3">
        <f>IF(AND(D205=1,E205&lt;&gt;"a"),1,0)</f>
        <v>0</v>
      </c>
      <c r="G205" s="3">
        <f>IF(AND(B204=Tabela13[[#This Row],[Nazwisko]],C204=Tabela13[[#This Row],[Imie]]),1,0)</f>
        <v>0</v>
      </c>
    </row>
    <row r="206" spans="1:7" x14ac:dyDescent="0.25">
      <c r="A206" s="2" t="s">
        <v>741</v>
      </c>
      <c r="B206" s="3" t="s">
        <v>742</v>
      </c>
      <c r="C206" s="3" t="s">
        <v>89</v>
      </c>
      <c r="D206" s="3">
        <f>IF(MOD(MID(A206,10,1),2)=0,1,0)</f>
        <v>1</v>
      </c>
      <c r="E206" s="3" t="str">
        <f>MID(C206,LEN(C206),1)</f>
        <v>a</v>
      </c>
      <c r="F206" s="3">
        <f>IF(AND(D206=1,E206&lt;&gt;"a"),1,0)</f>
        <v>0</v>
      </c>
      <c r="G206" s="3">
        <f>IF(AND(B205=Tabela13[[#This Row],[Nazwisko]],C205=Tabela13[[#This Row],[Imie]]),1,0)</f>
        <v>0</v>
      </c>
    </row>
    <row r="207" spans="1:7" x14ac:dyDescent="0.25">
      <c r="A207" s="2" t="s">
        <v>15</v>
      </c>
      <c r="B207" s="3" t="s">
        <v>16</v>
      </c>
      <c r="C207" s="3" t="s">
        <v>17</v>
      </c>
      <c r="D207" s="3">
        <f>IF(MOD(MID(A207,10,1),2)=0,1,0)</f>
        <v>0</v>
      </c>
      <c r="E207" s="3" t="str">
        <f>MID(C207,LEN(C207),1)</f>
        <v>z</v>
      </c>
      <c r="F207" s="3">
        <f>IF(AND(D207=1,E207&lt;&gt;"a"),1,0)</f>
        <v>0</v>
      </c>
      <c r="G207" s="3">
        <f>IF(AND(B206=Tabela13[[#This Row],[Nazwisko]],C206=Tabela13[[#This Row],[Imie]]),1,0)</f>
        <v>0</v>
      </c>
    </row>
    <row r="208" spans="1:7" x14ac:dyDescent="0.25">
      <c r="A208" s="2" t="s">
        <v>440</v>
      </c>
      <c r="B208" s="3" t="s">
        <v>441</v>
      </c>
      <c r="C208" s="3" t="s">
        <v>86</v>
      </c>
      <c r="D208" s="3">
        <f>IF(MOD(MID(A208,10,1),2)=0,1,0)</f>
        <v>1</v>
      </c>
      <c r="E208" s="3" t="str">
        <f>MID(C208,LEN(C208),1)</f>
        <v>a</v>
      </c>
      <c r="F208" s="3">
        <f>IF(AND(D208=1,E208&lt;&gt;"a"),1,0)</f>
        <v>0</v>
      </c>
      <c r="G208" s="3">
        <f>IF(AND(B207=Tabela13[[#This Row],[Nazwisko]],C207=Tabela13[[#This Row],[Imie]]),1,0)</f>
        <v>0</v>
      </c>
    </row>
    <row r="209" spans="1:7" x14ac:dyDescent="0.25">
      <c r="A209" s="2" t="s">
        <v>87</v>
      </c>
      <c r="B209" s="3" t="s">
        <v>88</v>
      </c>
      <c r="C209" s="3" t="s">
        <v>89</v>
      </c>
      <c r="D209" s="3">
        <f>IF(MOD(MID(A209,10,1),2)=0,1,0)</f>
        <v>1</v>
      </c>
      <c r="E209" s="3" t="str">
        <f>MID(C209,LEN(C209),1)</f>
        <v>a</v>
      </c>
      <c r="F209" s="3">
        <f>IF(AND(D209=1,E209&lt;&gt;"a"),1,0)</f>
        <v>0</v>
      </c>
      <c r="G209" s="3">
        <f>IF(AND(B208=Tabela13[[#This Row],[Nazwisko]],C208=Tabela13[[#This Row],[Imie]]),1,0)</f>
        <v>0</v>
      </c>
    </row>
    <row r="210" spans="1:7" x14ac:dyDescent="0.25">
      <c r="A210" s="2" t="s">
        <v>520</v>
      </c>
      <c r="B210" s="3" t="s">
        <v>521</v>
      </c>
      <c r="C210" s="3" t="s">
        <v>219</v>
      </c>
      <c r="D210" s="3">
        <f>IF(MOD(MID(A210,10,1),2)=0,1,0)</f>
        <v>0</v>
      </c>
      <c r="E210" s="3" t="str">
        <f>MID(C210,LEN(C210),1)</f>
        <v>z</v>
      </c>
      <c r="F210" s="3">
        <f>IF(AND(D210=1,E210&lt;&gt;"a"),1,0)</f>
        <v>0</v>
      </c>
      <c r="G210" s="3">
        <f>IF(AND(B209=Tabela13[[#This Row],[Nazwisko]],C209=Tabela13[[#This Row],[Imie]]),1,0)</f>
        <v>0</v>
      </c>
    </row>
    <row r="211" spans="1:7" x14ac:dyDescent="0.25">
      <c r="A211" s="2" t="s">
        <v>522</v>
      </c>
      <c r="B211" s="3" t="s">
        <v>521</v>
      </c>
      <c r="C211" s="3" t="s">
        <v>17</v>
      </c>
      <c r="D211" s="3">
        <f>IF(MOD(MID(A211,10,1),2)=0,1,0)</f>
        <v>0</v>
      </c>
      <c r="E211" s="3" t="str">
        <f>MID(C211,LEN(C211),1)</f>
        <v>z</v>
      </c>
      <c r="F211" s="3">
        <f>IF(AND(D211=1,E211&lt;&gt;"a"),1,0)</f>
        <v>0</v>
      </c>
      <c r="G211" s="3">
        <f>IF(AND(B210=Tabela13[[#This Row],[Nazwisko]],C210=Tabela13[[#This Row],[Imie]]),1,0)</f>
        <v>0</v>
      </c>
    </row>
    <row r="212" spans="1:7" x14ac:dyDescent="0.25">
      <c r="A212" s="2" t="s">
        <v>1044</v>
      </c>
      <c r="B212" s="3" t="s">
        <v>1045</v>
      </c>
      <c r="C212" s="3" t="s">
        <v>1046</v>
      </c>
      <c r="D212" s="3">
        <f>IF(MOD(MID(A212,10,1),2)=0,1,0)</f>
        <v>0</v>
      </c>
      <c r="E212" s="3" t="str">
        <f>MID(C212,LEN(C212),1)</f>
        <v>z</v>
      </c>
      <c r="F212" s="3">
        <f>IF(AND(D212=1,E212&lt;&gt;"a"),1,0)</f>
        <v>0</v>
      </c>
      <c r="G212" s="3">
        <f>IF(AND(B211=Tabela13[[#This Row],[Nazwisko]],C211=Tabela13[[#This Row],[Imie]]),1,0)</f>
        <v>0</v>
      </c>
    </row>
    <row r="213" spans="1:7" x14ac:dyDescent="0.25">
      <c r="A213" s="2" t="s">
        <v>969</v>
      </c>
      <c r="B213" s="3" t="s">
        <v>970</v>
      </c>
      <c r="C213" s="3" t="s">
        <v>89</v>
      </c>
      <c r="D213" s="3">
        <f>IF(MOD(MID(A213,10,1),2)=0,1,0)</f>
        <v>1</v>
      </c>
      <c r="E213" s="3" t="str">
        <f>MID(C213,LEN(C213),1)</f>
        <v>a</v>
      </c>
      <c r="F213" s="3">
        <f>IF(AND(D213=1,E213&lt;&gt;"a"),1,0)</f>
        <v>0</v>
      </c>
      <c r="G213" s="3">
        <f>IF(AND(B212=Tabela13[[#This Row],[Nazwisko]],C212=Tabela13[[#This Row],[Imie]]),1,0)</f>
        <v>0</v>
      </c>
    </row>
    <row r="214" spans="1:7" x14ac:dyDescent="0.25">
      <c r="A214" s="2" t="s">
        <v>12</v>
      </c>
      <c r="B214" s="3" t="s">
        <v>13</v>
      </c>
      <c r="C214" s="3" t="s">
        <v>14</v>
      </c>
      <c r="D214" s="3">
        <f>IF(MOD(MID(A214,10,1),2)=0,1,0)</f>
        <v>0</v>
      </c>
      <c r="E214" s="3" t="str">
        <f>MID(C214,LEN(C214),1)</f>
        <v>n</v>
      </c>
      <c r="F214" s="3">
        <f>IF(AND(D214=1,E214&lt;&gt;"a"),1,0)</f>
        <v>0</v>
      </c>
      <c r="G214" s="3">
        <f>IF(AND(B213=Tabela13[[#This Row],[Nazwisko]],C213=Tabela13[[#This Row],[Imie]]),1,0)</f>
        <v>0</v>
      </c>
    </row>
    <row r="215" spans="1:7" x14ac:dyDescent="0.25">
      <c r="A215" s="2" t="s">
        <v>1104</v>
      </c>
      <c r="B215" s="3" t="s">
        <v>1105</v>
      </c>
      <c r="C215" s="3" t="s">
        <v>89</v>
      </c>
      <c r="D215" s="3">
        <f>IF(MOD(MID(A215,10,1),2)=0,1,0)</f>
        <v>1</v>
      </c>
      <c r="E215" s="3" t="str">
        <f>MID(C215,LEN(C215),1)</f>
        <v>a</v>
      </c>
      <c r="F215" s="3">
        <f>IF(AND(D215=1,E215&lt;&gt;"a"),1,0)</f>
        <v>0</v>
      </c>
      <c r="G215" s="3">
        <f>IF(AND(B214=Tabela13[[#This Row],[Nazwisko]],C214=Tabela13[[#This Row],[Imie]]),1,0)</f>
        <v>0</v>
      </c>
    </row>
    <row r="216" spans="1:7" x14ac:dyDescent="0.25">
      <c r="A216" s="2" t="s">
        <v>451</v>
      </c>
      <c r="B216" s="3" t="s">
        <v>452</v>
      </c>
      <c r="C216" s="3" t="s">
        <v>89</v>
      </c>
      <c r="D216" s="3">
        <f>IF(MOD(MID(A216,10,1),2)=0,1,0)</f>
        <v>1</v>
      </c>
      <c r="E216" s="3" t="str">
        <f>MID(C216,LEN(C216),1)</f>
        <v>a</v>
      </c>
      <c r="F216" s="3">
        <f>IF(AND(D216=1,E216&lt;&gt;"a"),1,0)</f>
        <v>0</v>
      </c>
      <c r="G216" s="3">
        <f>IF(AND(B215=Tabela13[[#This Row],[Nazwisko]],C215=Tabela13[[#This Row],[Imie]]),1,0)</f>
        <v>0</v>
      </c>
    </row>
    <row r="217" spans="1:7" x14ac:dyDescent="0.25">
      <c r="A217" s="2" t="s">
        <v>227</v>
      </c>
      <c r="B217" s="3" t="s">
        <v>228</v>
      </c>
      <c r="C217" s="3" t="s">
        <v>14</v>
      </c>
      <c r="D217" s="3">
        <f>IF(MOD(MID(A217,10,1),2)=0,1,0)</f>
        <v>0</v>
      </c>
      <c r="E217" s="3" t="str">
        <f>MID(C217,LEN(C217),1)</f>
        <v>n</v>
      </c>
      <c r="F217" s="3">
        <f>IF(AND(D217=1,E217&lt;&gt;"a"),1,0)</f>
        <v>0</v>
      </c>
      <c r="G217" s="3">
        <f>IF(AND(B216=Tabela13[[#This Row],[Nazwisko]],C216=Tabela13[[#This Row],[Imie]]),1,0)</f>
        <v>0</v>
      </c>
    </row>
    <row r="218" spans="1:7" x14ac:dyDescent="0.25">
      <c r="A218" s="2" t="s">
        <v>1061</v>
      </c>
      <c r="B218" s="3" t="s">
        <v>1062</v>
      </c>
      <c r="C218" s="3" t="s">
        <v>89</v>
      </c>
      <c r="D218" s="3">
        <f>IF(MOD(MID(A218,10,1),2)=0,1,0)</f>
        <v>1</v>
      </c>
      <c r="E218" s="3" t="str">
        <f>MID(C218,LEN(C218),1)</f>
        <v>a</v>
      </c>
      <c r="F218" s="3">
        <f>IF(AND(D218=1,E218&lt;&gt;"a"),1,0)</f>
        <v>0</v>
      </c>
      <c r="G218" s="3">
        <f>IF(AND(B217=Tabela13[[#This Row],[Nazwisko]],C217=Tabela13[[#This Row],[Imie]]),1,0)</f>
        <v>0</v>
      </c>
    </row>
    <row r="219" spans="1:7" x14ac:dyDescent="0.25">
      <c r="A219" s="2" t="s">
        <v>326</v>
      </c>
      <c r="B219" s="3" t="s">
        <v>327</v>
      </c>
      <c r="C219" s="3" t="s">
        <v>179</v>
      </c>
      <c r="D219" s="3">
        <f>IF(MOD(MID(A219,10,1),2)=0,1,0)</f>
        <v>1</v>
      </c>
      <c r="E219" s="3" t="str">
        <f>MID(C219,LEN(C219),1)</f>
        <v>a</v>
      </c>
      <c r="F219" s="3">
        <f>IF(AND(D219=1,E219&lt;&gt;"a"),1,0)</f>
        <v>0</v>
      </c>
      <c r="G219" s="3">
        <f>IF(AND(B218=Tabela13[[#This Row],[Nazwisko]],C218=Tabela13[[#This Row],[Imie]]),1,0)</f>
        <v>0</v>
      </c>
    </row>
    <row r="220" spans="1:7" x14ac:dyDescent="0.25">
      <c r="A220" s="2" t="s">
        <v>897</v>
      </c>
      <c r="B220" s="3" t="s">
        <v>898</v>
      </c>
      <c r="C220" s="3" t="s">
        <v>11</v>
      </c>
      <c r="D220" s="3">
        <f>IF(MOD(MID(A220,10,1),2)=0,1,0)</f>
        <v>0</v>
      </c>
      <c r="E220" s="3" t="str">
        <f>MID(C220,LEN(C220),1)</f>
        <v>l</v>
      </c>
      <c r="F220" s="3">
        <f>IF(AND(D220=1,E220&lt;&gt;"a"),1,0)</f>
        <v>0</v>
      </c>
      <c r="G220" s="3">
        <f>IF(AND(B219=Tabela13[[#This Row],[Nazwisko]],C219=Tabela13[[#This Row],[Imie]]),1,0)</f>
        <v>0</v>
      </c>
    </row>
    <row r="221" spans="1:7" x14ac:dyDescent="0.25">
      <c r="A221" s="2" t="s">
        <v>802</v>
      </c>
      <c r="B221" s="3" t="s">
        <v>803</v>
      </c>
      <c r="C221" s="3" t="s">
        <v>11</v>
      </c>
      <c r="D221" s="3">
        <f>IF(MOD(MID(A221,10,1),2)=0,1,0)</f>
        <v>0</v>
      </c>
      <c r="E221" s="3" t="str">
        <f>MID(C221,LEN(C221),1)</f>
        <v>l</v>
      </c>
      <c r="F221" s="3">
        <f>IF(AND(D221=1,E221&lt;&gt;"a"),1,0)</f>
        <v>0</v>
      </c>
      <c r="G221" s="3">
        <f>IF(AND(B220=Tabela13[[#This Row],[Nazwisko]],C220=Tabela13[[#This Row],[Imie]]),1,0)</f>
        <v>0</v>
      </c>
    </row>
    <row r="222" spans="1:7" x14ac:dyDescent="0.25">
      <c r="A222" s="2" t="s">
        <v>1042</v>
      </c>
      <c r="B222" s="3" t="s">
        <v>1043</v>
      </c>
      <c r="C222" s="3" t="s">
        <v>89</v>
      </c>
      <c r="D222" s="3">
        <f>IF(MOD(MID(A222,10,1),2)=0,1,0)</f>
        <v>1</v>
      </c>
      <c r="E222" s="3" t="str">
        <f>MID(C222,LEN(C222),1)</f>
        <v>a</v>
      </c>
      <c r="F222" s="3">
        <f>IF(AND(D222=1,E222&lt;&gt;"a"),1,0)</f>
        <v>0</v>
      </c>
      <c r="G222" s="3">
        <f>IF(AND(B221=Tabela13[[#This Row],[Nazwisko]],C221=Tabela13[[#This Row],[Imie]]),1,0)</f>
        <v>0</v>
      </c>
    </row>
    <row r="223" spans="1:7" x14ac:dyDescent="0.25">
      <c r="A223" s="2" t="s">
        <v>516</v>
      </c>
      <c r="B223" s="3" t="s">
        <v>517</v>
      </c>
      <c r="C223" s="3" t="s">
        <v>11</v>
      </c>
      <c r="D223" s="3">
        <f>IF(MOD(MID(A223,10,1),2)=0,1,0)</f>
        <v>0</v>
      </c>
      <c r="E223" s="3" t="str">
        <f>MID(C223,LEN(C223),1)</f>
        <v>l</v>
      </c>
      <c r="F223" s="3">
        <f>IF(AND(D223=1,E223&lt;&gt;"a"),1,0)</f>
        <v>0</v>
      </c>
      <c r="G223" s="3">
        <f>IF(AND(B222=Tabela13[[#This Row],[Nazwisko]],C222=Tabela13[[#This Row],[Imie]]),1,0)</f>
        <v>0</v>
      </c>
    </row>
    <row r="224" spans="1:7" x14ac:dyDescent="0.25">
      <c r="A224" s="2" t="s">
        <v>40</v>
      </c>
      <c r="B224" s="3" t="s">
        <v>41</v>
      </c>
      <c r="C224" s="3" t="s">
        <v>39</v>
      </c>
      <c r="D224" s="3">
        <f>IF(MOD(MID(A224,10,1),2)=0,1,0)</f>
        <v>0</v>
      </c>
      <c r="E224" s="3" t="str">
        <f>MID(C224,LEN(C224),1)</f>
        <v>j</v>
      </c>
      <c r="F224" s="3">
        <f>IF(AND(D224=1,E224&lt;&gt;"a"),1,0)</f>
        <v>0</v>
      </c>
      <c r="G224" s="3">
        <f>IF(AND(B223=Tabela13[[#This Row],[Nazwisko]],C223=Tabela13[[#This Row],[Imie]]),1,0)</f>
        <v>0</v>
      </c>
    </row>
    <row r="225" spans="1:7" x14ac:dyDescent="0.25">
      <c r="A225" s="2" t="s">
        <v>500</v>
      </c>
      <c r="B225" s="3" t="s">
        <v>41</v>
      </c>
      <c r="C225" s="3" t="s">
        <v>219</v>
      </c>
      <c r="D225" s="3">
        <f>IF(MOD(MID(A225,10,1),2)=0,1,0)</f>
        <v>0</v>
      </c>
      <c r="E225" s="3" t="str">
        <f>MID(C225,LEN(C225),1)</f>
        <v>z</v>
      </c>
      <c r="F225" s="3">
        <f>IF(AND(D225=1,E225&lt;&gt;"a"),1,0)</f>
        <v>0</v>
      </c>
      <c r="G225" s="3">
        <f>IF(AND(B224=Tabela13[[#This Row],[Nazwisko]],C224=Tabela13[[#This Row],[Imie]]),1,0)</f>
        <v>0</v>
      </c>
    </row>
    <row r="226" spans="1:7" x14ac:dyDescent="0.25">
      <c r="A226" s="2" t="s">
        <v>954</v>
      </c>
      <c r="B226" s="3" t="s">
        <v>955</v>
      </c>
      <c r="C226" s="3" t="s">
        <v>89</v>
      </c>
      <c r="D226" s="3">
        <f>IF(MOD(MID(A226,10,1),2)=0,1,0)</f>
        <v>1</v>
      </c>
      <c r="E226" s="3" t="str">
        <f>MID(C226,LEN(C226),1)</f>
        <v>a</v>
      </c>
      <c r="F226" s="3">
        <f>IF(AND(D226=1,E226&lt;&gt;"a"),1,0)</f>
        <v>0</v>
      </c>
      <c r="G226" s="3">
        <f>IF(AND(B225=Tabela13[[#This Row],[Nazwisko]],C225=Tabela13[[#This Row],[Imie]]),1,0)</f>
        <v>0</v>
      </c>
    </row>
    <row r="227" spans="1:7" x14ac:dyDescent="0.25">
      <c r="A227" s="2" t="s">
        <v>9</v>
      </c>
      <c r="B227" s="3" t="s">
        <v>10</v>
      </c>
      <c r="C227" s="3" t="s">
        <v>11</v>
      </c>
      <c r="D227" s="3">
        <f>IF(MOD(MID(A227,10,1),2)=0,1,0)</f>
        <v>0</v>
      </c>
      <c r="E227" s="3" t="str">
        <f>MID(C227,LEN(C227),1)</f>
        <v>l</v>
      </c>
      <c r="F227" s="3">
        <f>IF(AND(D227=1,E227&lt;&gt;"a"),1,0)</f>
        <v>0</v>
      </c>
      <c r="G227" s="3">
        <f>IF(AND(B226=Tabela13[[#This Row],[Nazwisko]],C226=Tabela13[[#This Row],[Imie]]),1,0)</f>
        <v>0</v>
      </c>
    </row>
    <row r="228" spans="1:7" x14ac:dyDescent="0.25">
      <c r="A228" s="2" t="s">
        <v>535</v>
      </c>
      <c r="B228" s="3" t="s">
        <v>536</v>
      </c>
      <c r="C228" s="3" t="s">
        <v>89</v>
      </c>
      <c r="D228" s="3">
        <f>IF(MOD(MID(A228,10,1),2)=0,1,0)</f>
        <v>1</v>
      </c>
      <c r="E228" s="3" t="str">
        <f>MID(C228,LEN(C228),1)</f>
        <v>a</v>
      </c>
      <c r="F228" s="3">
        <f>IF(AND(D228=1,E228&lt;&gt;"a"),1,0)</f>
        <v>0</v>
      </c>
      <c r="G228" s="3">
        <f>IF(AND(B227=Tabela13[[#This Row],[Nazwisko]],C227=Tabela13[[#This Row],[Imie]]),1,0)</f>
        <v>0</v>
      </c>
    </row>
    <row r="229" spans="1:7" x14ac:dyDescent="0.25">
      <c r="A229" s="2" t="s">
        <v>352</v>
      </c>
      <c r="B229" s="3" t="s">
        <v>353</v>
      </c>
      <c r="C229" s="3" t="s">
        <v>89</v>
      </c>
      <c r="D229" s="3">
        <f>IF(MOD(MID(A229,10,1),2)=0,1,0)</f>
        <v>1</v>
      </c>
      <c r="E229" s="3" t="str">
        <f>MID(C229,LEN(C229),1)</f>
        <v>a</v>
      </c>
      <c r="F229" s="3">
        <f>IF(AND(D229=1,E229&lt;&gt;"a"),1,0)</f>
        <v>0</v>
      </c>
      <c r="G229" s="3">
        <f>IF(AND(B228=Tabela13[[#This Row],[Nazwisko]],C228=Tabela13[[#This Row],[Imie]]),1,0)</f>
        <v>0</v>
      </c>
    </row>
    <row r="230" spans="1:7" x14ac:dyDescent="0.25">
      <c r="A230" s="2" t="s">
        <v>410</v>
      </c>
      <c r="B230" s="3" t="s">
        <v>353</v>
      </c>
      <c r="C230" s="3" t="s">
        <v>371</v>
      </c>
      <c r="D230" s="3">
        <f>IF(MOD(MID(A230,10,1),2)=0,1,0)</f>
        <v>1</v>
      </c>
      <c r="E230" s="3" t="str">
        <f>MID(C230,LEN(C230),1)</f>
        <v>a</v>
      </c>
      <c r="F230" s="3">
        <f>IF(AND(D230=1,E230&lt;&gt;"a"),1,0)</f>
        <v>0</v>
      </c>
      <c r="G230" s="3">
        <f>IF(AND(B229=Tabela13[[#This Row],[Nazwisko]],C229=Tabela13[[#This Row],[Imie]]),1,0)</f>
        <v>0</v>
      </c>
    </row>
    <row r="231" spans="1:7" x14ac:dyDescent="0.25">
      <c r="A231" s="2" t="s">
        <v>612</v>
      </c>
      <c r="B231" s="3" t="s">
        <v>353</v>
      </c>
      <c r="C231" s="3" t="s">
        <v>187</v>
      </c>
      <c r="D231" s="3">
        <f>IF(MOD(MID(A231,10,1),2)=0,1,0)</f>
        <v>1</v>
      </c>
      <c r="E231" s="3" t="str">
        <f>MID(C231,LEN(C231),1)</f>
        <v>a</v>
      </c>
      <c r="F231" s="3">
        <f>IF(AND(D231=1,E231&lt;&gt;"a"),1,0)</f>
        <v>0</v>
      </c>
      <c r="G231" s="3">
        <f>IF(AND(B230=Tabela13[[#This Row],[Nazwisko]],C230=Tabela13[[#This Row],[Imie]]),1,0)</f>
        <v>0</v>
      </c>
    </row>
    <row r="232" spans="1:7" x14ac:dyDescent="0.25">
      <c r="A232" s="2" t="s">
        <v>750</v>
      </c>
      <c r="B232" s="3" t="s">
        <v>751</v>
      </c>
      <c r="C232" s="3" t="s">
        <v>416</v>
      </c>
      <c r="D232" s="3">
        <f>IF(MOD(MID(A232,10,1),2)=0,1,0)</f>
        <v>1</v>
      </c>
      <c r="E232" s="3" t="str">
        <f>MID(C232,LEN(C232),1)</f>
        <v>a</v>
      </c>
      <c r="F232" s="3">
        <f>IF(AND(D232=1,E232&lt;&gt;"a"),1,0)</f>
        <v>0</v>
      </c>
      <c r="G232" s="3">
        <f>IF(AND(B231=Tabela13[[#This Row],[Nazwisko]],C231=Tabela13[[#This Row],[Imie]]),1,0)</f>
        <v>0</v>
      </c>
    </row>
    <row r="233" spans="1:7" x14ac:dyDescent="0.25">
      <c r="A233" s="2" t="s">
        <v>34</v>
      </c>
      <c r="B233" s="3" t="s">
        <v>35</v>
      </c>
      <c r="C233" s="3" t="s">
        <v>36</v>
      </c>
      <c r="D233" s="3">
        <f>IF(MOD(MID(A233,10,1),2)=0,1,0)</f>
        <v>0</v>
      </c>
      <c r="E233" s="3" t="str">
        <f>MID(C233,LEN(C233),1)</f>
        <v>n</v>
      </c>
      <c r="F233" s="3">
        <f>IF(AND(D233=1,E233&lt;&gt;"a"),1,0)</f>
        <v>0</v>
      </c>
      <c r="G233" s="3">
        <f>IF(AND(B232=Tabela13[[#This Row],[Nazwisko]],C232=Tabela13[[#This Row],[Imie]]),1,0)</f>
        <v>0</v>
      </c>
    </row>
    <row r="234" spans="1:7" x14ac:dyDescent="0.25">
      <c r="A234" s="2" t="s">
        <v>115</v>
      </c>
      <c r="B234" s="3" t="s">
        <v>116</v>
      </c>
      <c r="C234" s="3" t="s">
        <v>36</v>
      </c>
      <c r="D234" s="3">
        <f>IF(MOD(MID(A234,10,1),2)=0,1,0)</f>
        <v>0</v>
      </c>
      <c r="E234" s="3" t="str">
        <f>MID(C234,LEN(C234),1)</f>
        <v>n</v>
      </c>
      <c r="F234" s="3">
        <f>IF(AND(D234=1,E234&lt;&gt;"a"),1,0)</f>
        <v>0</v>
      </c>
      <c r="G234" s="3">
        <f>IF(AND(B233=Tabela13[[#This Row],[Nazwisko]],C233=Tabela13[[#This Row],[Imie]]),1,0)</f>
        <v>0</v>
      </c>
    </row>
    <row r="235" spans="1:7" x14ac:dyDescent="0.25">
      <c r="A235" s="2" t="s">
        <v>537</v>
      </c>
      <c r="B235" s="3" t="s">
        <v>538</v>
      </c>
      <c r="C235" s="3" t="s">
        <v>416</v>
      </c>
      <c r="D235" s="3">
        <f>IF(MOD(MID(A235,10,1),2)=0,1,0)</f>
        <v>1</v>
      </c>
      <c r="E235" s="3" t="str">
        <f>MID(C235,LEN(C235),1)</f>
        <v>a</v>
      </c>
      <c r="F235" s="3">
        <f>IF(AND(D235=1,E235&lt;&gt;"a"),1,0)</f>
        <v>0</v>
      </c>
      <c r="G235" s="3">
        <f>IF(AND(B234=Tabela13[[#This Row],[Nazwisko]],C234=Tabela13[[#This Row],[Imie]]),1,0)</f>
        <v>0</v>
      </c>
    </row>
    <row r="236" spans="1:7" x14ac:dyDescent="0.25">
      <c r="A236" s="2" t="s">
        <v>414</v>
      </c>
      <c r="B236" s="3" t="s">
        <v>415</v>
      </c>
      <c r="C236" s="3" t="s">
        <v>416</v>
      </c>
      <c r="D236" s="3">
        <f>IF(MOD(MID(A236,10,1),2)=0,1,0)</f>
        <v>1</v>
      </c>
      <c r="E236" s="3" t="str">
        <f>MID(C236,LEN(C236),1)</f>
        <v>a</v>
      </c>
      <c r="F236" s="3">
        <f>IF(AND(D236=1,E236&lt;&gt;"a"),1,0)</f>
        <v>0</v>
      </c>
      <c r="G236" s="3">
        <f>IF(AND(B235=Tabela13[[#This Row],[Nazwisko]],C235=Tabela13[[#This Row],[Imie]]),1,0)</f>
        <v>0</v>
      </c>
    </row>
    <row r="237" spans="1:7" x14ac:dyDescent="0.25">
      <c r="A237" s="2" t="s">
        <v>726</v>
      </c>
      <c r="B237" s="3" t="s">
        <v>415</v>
      </c>
      <c r="C237" s="3" t="s">
        <v>214</v>
      </c>
      <c r="D237" s="3">
        <f>IF(MOD(MID(A237,10,1),2)=0,1,0)</f>
        <v>1</v>
      </c>
      <c r="E237" s="3" t="str">
        <f>MID(C237,LEN(C237),1)</f>
        <v>a</v>
      </c>
      <c r="F237" s="3">
        <f>IF(AND(D237=1,E237&lt;&gt;"a"),1,0)</f>
        <v>0</v>
      </c>
      <c r="G237" s="3">
        <f>IF(AND(B236=Tabela13[[#This Row],[Nazwisko]],C236=Tabela13[[#This Row],[Imie]]),1,0)</f>
        <v>0</v>
      </c>
    </row>
    <row r="238" spans="1:7" x14ac:dyDescent="0.25">
      <c r="A238" s="2" t="s">
        <v>453</v>
      </c>
      <c r="B238" s="3" t="s">
        <v>454</v>
      </c>
      <c r="C238" s="3" t="s">
        <v>36</v>
      </c>
      <c r="D238" s="3">
        <f>IF(MOD(MID(A238,10,1),2)=0,1,0)</f>
        <v>0</v>
      </c>
      <c r="E238" s="3" t="str">
        <f>MID(C238,LEN(C238),1)</f>
        <v>n</v>
      </c>
      <c r="F238" s="3">
        <f>IF(AND(D238=1,E238&lt;&gt;"a"),1,0)</f>
        <v>0</v>
      </c>
      <c r="G238" s="3">
        <f>IF(AND(B237=Tabela13[[#This Row],[Nazwisko]],C237=Tabela13[[#This Row],[Imie]]),1,0)</f>
        <v>0</v>
      </c>
    </row>
    <row r="239" spans="1:7" x14ac:dyDescent="0.25">
      <c r="A239" s="2" t="s">
        <v>844</v>
      </c>
      <c r="B239" s="3" t="s">
        <v>845</v>
      </c>
      <c r="C239" s="3" t="s">
        <v>416</v>
      </c>
      <c r="D239" s="3">
        <f>IF(MOD(MID(A239,10,1),2)=0,1,0)</f>
        <v>1</v>
      </c>
      <c r="E239" s="3" t="str">
        <f>MID(C239,LEN(C239),1)</f>
        <v>a</v>
      </c>
      <c r="F239" s="3">
        <f>IF(AND(D239=1,E239&lt;&gt;"a"),1,0)</f>
        <v>0</v>
      </c>
      <c r="G239" s="3">
        <f>IF(AND(B238=Tabela13[[#This Row],[Nazwisko]],C238=Tabela13[[#This Row],[Imie]]),1,0)</f>
        <v>0</v>
      </c>
    </row>
    <row r="240" spans="1:7" x14ac:dyDescent="0.25">
      <c r="A240" s="2" t="s">
        <v>773</v>
      </c>
      <c r="B240" s="3" t="s">
        <v>774</v>
      </c>
      <c r="C240" s="3" t="s">
        <v>39</v>
      </c>
      <c r="D240" s="3">
        <f>IF(MOD(MID(A240,10,1),2)=0,1,0)</f>
        <v>0</v>
      </c>
      <c r="E240" s="3" t="str">
        <f>MID(C240,LEN(C240),1)</f>
        <v>j</v>
      </c>
      <c r="F240" s="3">
        <f>IF(AND(D240=1,E240&lt;&gt;"a"),1,0)</f>
        <v>0</v>
      </c>
      <c r="G240" s="3">
        <f>IF(AND(B239=Tabela13[[#This Row],[Nazwisko]],C239=Tabela13[[#This Row],[Imie]]),1,0)</f>
        <v>0</v>
      </c>
    </row>
    <row r="241" spans="1:7" x14ac:dyDescent="0.25">
      <c r="A241" s="2" t="s">
        <v>529</v>
      </c>
      <c r="B241" s="3" t="s">
        <v>530</v>
      </c>
      <c r="C241" s="3" t="s">
        <v>39</v>
      </c>
      <c r="D241" s="3">
        <f>IF(MOD(MID(A241,10,1),2)=0,1,0)</f>
        <v>0</v>
      </c>
      <c r="E241" s="3" t="str">
        <f>MID(C241,LEN(C241),1)</f>
        <v>j</v>
      </c>
      <c r="F241" s="3">
        <f>IF(AND(D241=1,E241&lt;&gt;"a"),1,0)</f>
        <v>0</v>
      </c>
      <c r="G241" s="3">
        <f>IF(AND(B240=Tabela13[[#This Row],[Nazwisko]],C240=Tabela13[[#This Row],[Imie]]),1,0)</f>
        <v>0</v>
      </c>
    </row>
    <row r="242" spans="1:7" x14ac:dyDescent="0.25">
      <c r="A242" s="2" t="s">
        <v>1112</v>
      </c>
      <c r="B242" s="3" t="s">
        <v>1113</v>
      </c>
      <c r="C242" s="3" t="s">
        <v>36</v>
      </c>
      <c r="D242" s="3">
        <f>IF(MOD(MID(A242,10,1),2)=0,1,0)</f>
        <v>0</v>
      </c>
      <c r="E242" s="3" t="str">
        <f>MID(C242,LEN(C242),1)</f>
        <v>n</v>
      </c>
      <c r="F242" s="3">
        <f>IF(AND(D242=1,E242&lt;&gt;"a"),1,0)</f>
        <v>0</v>
      </c>
      <c r="G242" s="3">
        <f>IF(AND(B241=Tabela13[[#This Row],[Nazwisko]],C241=Tabela13[[#This Row],[Imie]]),1,0)</f>
        <v>0</v>
      </c>
    </row>
    <row r="243" spans="1:7" x14ac:dyDescent="0.25">
      <c r="A243" s="2" t="s">
        <v>654</v>
      </c>
      <c r="B243" s="3" t="s">
        <v>655</v>
      </c>
      <c r="C243" s="3" t="s">
        <v>416</v>
      </c>
      <c r="D243" s="3">
        <f>IF(MOD(MID(A243,10,1),2)=0,1,0)</f>
        <v>1</v>
      </c>
      <c r="E243" s="3" t="str">
        <f>MID(C243,LEN(C243),1)</f>
        <v>a</v>
      </c>
      <c r="F243" s="3">
        <f>IF(AND(D243=1,E243&lt;&gt;"a"),1,0)</f>
        <v>0</v>
      </c>
      <c r="G243" s="3">
        <f>IF(AND(B242=Tabela13[[#This Row],[Nazwisko]],C242=Tabela13[[#This Row],[Imie]]),1,0)</f>
        <v>0</v>
      </c>
    </row>
    <row r="244" spans="1:7" x14ac:dyDescent="0.25">
      <c r="A244" s="2" t="s">
        <v>37</v>
      </c>
      <c r="B244" s="3" t="s">
        <v>38</v>
      </c>
      <c r="C244" s="3" t="s">
        <v>39</v>
      </c>
      <c r="D244" s="3">
        <f>IF(MOD(MID(A244,10,1),2)=0,1,0)</f>
        <v>0</v>
      </c>
      <c r="E244" s="3" t="str">
        <f>MID(C244,LEN(C244),1)</f>
        <v>j</v>
      </c>
      <c r="F244" s="3">
        <f>IF(AND(D244=1,E244&lt;&gt;"a"),1,0)</f>
        <v>0</v>
      </c>
      <c r="G244" s="3">
        <f>IF(AND(B243=Tabela13[[#This Row],[Nazwisko]],C243=Tabela13[[#This Row],[Imie]]),1,0)</f>
        <v>0</v>
      </c>
    </row>
    <row r="245" spans="1:7" x14ac:dyDescent="0.25">
      <c r="A245" s="2" t="s">
        <v>975</v>
      </c>
      <c r="B245" s="3" t="s">
        <v>976</v>
      </c>
      <c r="C245" s="3" t="s">
        <v>39</v>
      </c>
      <c r="D245" s="3">
        <f>IF(MOD(MID(A245,10,1),2)=0,1,0)</f>
        <v>0</v>
      </c>
      <c r="E245" s="3" t="str">
        <f>MID(C245,LEN(C245),1)</f>
        <v>j</v>
      </c>
      <c r="F245" s="3">
        <f>IF(AND(D245=1,E245&lt;&gt;"a"),1,0)</f>
        <v>0</v>
      </c>
      <c r="G245" s="3">
        <f>IF(AND(B244=Tabela13[[#This Row],[Nazwisko]],C244=Tabela13[[#This Row],[Imie]]),1,0)</f>
        <v>0</v>
      </c>
    </row>
    <row r="246" spans="1:7" x14ac:dyDescent="0.25">
      <c r="A246" s="2" t="s">
        <v>910</v>
      </c>
      <c r="B246" s="3" t="s">
        <v>911</v>
      </c>
      <c r="C246" s="3" t="s">
        <v>39</v>
      </c>
      <c r="D246" s="3">
        <f>IF(MOD(MID(A246,10,1),2)=0,1,0)</f>
        <v>0</v>
      </c>
      <c r="E246" s="3" t="str">
        <f>MID(C246,LEN(C246),1)</f>
        <v>j</v>
      </c>
      <c r="F246" s="3">
        <f>IF(AND(D246=1,E246&lt;&gt;"a"),1,0)</f>
        <v>0</v>
      </c>
      <c r="G246" s="3">
        <f>IF(AND(B245=Tabela13[[#This Row],[Nazwisko]],C245=Tabela13[[#This Row],[Imie]]),1,0)</f>
        <v>0</v>
      </c>
    </row>
    <row r="247" spans="1:7" x14ac:dyDescent="0.25">
      <c r="A247" s="2" t="s">
        <v>928</v>
      </c>
      <c r="B247" s="3" t="s">
        <v>929</v>
      </c>
      <c r="C247" s="3" t="s">
        <v>39</v>
      </c>
      <c r="D247" s="3">
        <f>IF(MOD(MID(A247,10,1),2)=0,1,0)</f>
        <v>0</v>
      </c>
      <c r="E247" s="3" t="str">
        <f>MID(C247,LEN(C247),1)</f>
        <v>j</v>
      </c>
      <c r="F247" s="3">
        <f>IF(AND(D247=1,E247&lt;&gt;"a"),1,0)</f>
        <v>0</v>
      </c>
      <c r="G247" s="3">
        <f>IF(AND(B246=Tabela13[[#This Row],[Nazwisko]],C246=Tabela13[[#This Row],[Imie]]),1,0)</f>
        <v>0</v>
      </c>
    </row>
    <row r="248" spans="1:7" x14ac:dyDescent="0.25">
      <c r="A248" s="2" t="s">
        <v>581</v>
      </c>
      <c r="B248" s="3" t="s">
        <v>582</v>
      </c>
      <c r="C248" s="3" t="s">
        <v>67</v>
      </c>
      <c r="D248" s="3">
        <f>IF(MOD(MID(A248,10,1),2)=0,1,0)</f>
        <v>1</v>
      </c>
      <c r="E248" s="3" t="str">
        <f>MID(C248,LEN(C248),1)</f>
        <v>a</v>
      </c>
      <c r="F248" s="3">
        <f>IF(AND(D248=1,E248&lt;&gt;"a"),1,0)</f>
        <v>0</v>
      </c>
      <c r="G248" s="3">
        <f>IF(AND(B247=Tabela13[[#This Row],[Nazwisko]],C247=Tabela13[[#This Row],[Imie]]),1,0)</f>
        <v>0</v>
      </c>
    </row>
    <row r="249" spans="1:7" x14ac:dyDescent="0.25">
      <c r="A249" s="2" t="s">
        <v>514</v>
      </c>
      <c r="B249" s="3" t="s">
        <v>515</v>
      </c>
      <c r="C249" s="3" t="s">
        <v>39</v>
      </c>
      <c r="D249" s="3">
        <f>IF(MOD(MID(A249,10,1),2)=0,1,0)</f>
        <v>0</v>
      </c>
      <c r="E249" s="3" t="str">
        <f>MID(C249,LEN(C249),1)</f>
        <v>j</v>
      </c>
      <c r="F249" s="3">
        <f>IF(AND(D249=1,E249&lt;&gt;"a"),1,0)</f>
        <v>0</v>
      </c>
      <c r="G249" s="3">
        <f>IF(AND(B248=Tabela13[[#This Row],[Nazwisko]],C248=Tabela13[[#This Row],[Imie]]),1,0)</f>
        <v>0</v>
      </c>
    </row>
    <row r="250" spans="1:7" x14ac:dyDescent="0.25">
      <c r="A250" s="2" t="s">
        <v>383</v>
      </c>
      <c r="B250" s="3" t="s">
        <v>384</v>
      </c>
      <c r="C250" s="3" t="s">
        <v>67</v>
      </c>
      <c r="D250" s="3">
        <f>IF(MOD(MID(A250,10,1),2)=0,1,0)</f>
        <v>1</v>
      </c>
      <c r="E250" s="3" t="str">
        <f>MID(C250,LEN(C250),1)</f>
        <v>a</v>
      </c>
      <c r="F250" s="3">
        <f>IF(AND(D250=1,E250&lt;&gt;"a"),1,0)</f>
        <v>0</v>
      </c>
      <c r="G250" s="3">
        <f>IF(AND(B249=Tabela13[[#This Row],[Nazwisko]],C249=Tabela13[[#This Row],[Imie]]),1,0)</f>
        <v>0</v>
      </c>
    </row>
    <row r="251" spans="1:7" x14ac:dyDescent="0.25">
      <c r="A251" s="2" t="s">
        <v>162</v>
      </c>
      <c r="B251" s="3" t="s">
        <v>163</v>
      </c>
      <c r="C251" s="3" t="s">
        <v>39</v>
      </c>
      <c r="D251" s="3">
        <f>IF(MOD(MID(A251,10,1),2)=0,1,0)</f>
        <v>0</v>
      </c>
      <c r="E251" s="3" t="str">
        <f>MID(C251,LEN(C251),1)</f>
        <v>j</v>
      </c>
      <c r="F251" s="3">
        <f>IF(AND(D251=1,E251&lt;&gt;"a"),1,0)</f>
        <v>0</v>
      </c>
      <c r="G251" s="3">
        <f>IF(AND(B250=Tabela13[[#This Row],[Nazwisko]],C250=Tabela13[[#This Row],[Imie]]),1,0)</f>
        <v>0</v>
      </c>
    </row>
    <row r="252" spans="1:7" x14ac:dyDescent="0.25">
      <c r="A252" s="2" t="s">
        <v>65</v>
      </c>
      <c r="B252" s="3" t="s">
        <v>66</v>
      </c>
      <c r="C252" s="3" t="s">
        <v>67</v>
      </c>
      <c r="D252" s="3">
        <f>IF(MOD(MID(A252,10,1),2)=0,1,0)</f>
        <v>1</v>
      </c>
      <c r="E252" s="3" t="str">
        <f>MID(C252,LEN(C252),1)</f>
        <v>a</v>
      </c>
      <c r="F252" s="3">
        <f>IF(AND(D252=1,E252&lt;&gt;"a"),1,0)</f>
        <v>0</v>
      </c>
      <c r="G252" s="3">
        <f>IF(AND(B251=Tabela13[[#This Row],[Nazwisko]],C251=Tabela13[[#This Row],[Imie]]),1,0)</f>
        <v>0</v>
      </c>
    </row>
    <row r="253" spans="1:7" x14ac:dyDescent="0.25">
      <c r="A253" s="2" t="s">
        <v>949</v>
      </c>
      <c r="B253" s="3" t="s">
        <v>950</v>
      </c>
      <c r="C253" s="3" t="s">
        <v>951</v>
      </c>
      <c r="D253" s="3">
        <f>IF(MOD(MID(A253,10,1),2)=0,1,0)</f>
        <v>1</v>
      </c>
      <c r="E253" s="3" t="str">
        <f>MID(C253,LEN(C253),1)</f>
        <v>a</v>
      </c>
      <c r="F253" s="3">
        <f>IF(AND(D253=1,E253&lt;&gt;"a"),1,0)</f>
        <v>0</v>
      </c>
      <c r="G253" s="3">
        <f>IF(AND(B252=Tabela13[[#This Row],[Nazwisko]],C252=Tabela13[[#This Row],[Imie]]),1,0)</f>
        <v>0</v>
      </c>
    </row>
    <row r="254" spans="1:7" x14ac:dyDescent="0.25">
      <c r="A254" s="2" t="s">
        <v>290</v>
      </c>
      <c r="B254" s="3" t="s">
        <v>291</v>
      </c>
      <c r="C254" s="3" t="s">
        <v>292</v>
      </c>
      <c r="D254" s="3">
        <f>IF(MOD(MID(A254,10,1),2)=0,1,0)</f>
        <v>0</v>
      </c>
      <c r="E254" s="3" t="str">
        <f>MID(C254,LEN(C254),1)</f>
        <v>z</v>
      </c>
      <c r="F254" s="3">
        <f>IF(AND(D254=1,E254&lt;&gt;"a"),1,0)</f>
        <v>0</v>
      </c>
      <c r="G254" s="3">
        <f>IF(AND(B253=Tabela13[[#This Row],[Nazwisko]],C253=Tabela13[[#This Row],[Imie]]),1,0)</f>
        <v>0</v>
      </c>
    </row>
    <row r="255" spans="1:7" x14ac:dyDescent="0.25">
      <c r="A255" s="2" t="s">
        <v>557</v>
      </c>
      <c r="B255" s="3" t="s">
        <v>558</v>
      </c>
      <c r="C255" s="3" t="s">
        <v>559</v>
      </c>
      <c r="D255" s="3">
        <f>IF(MOD(MID(A255,10,1),2)=0,1,0)</f>
        <v>1</v>
      </c>
      <c r="E255" s="3" t="str">
        <f>MID(C255,LEN(C255),1)</f>
        <v>a</v>
      </c>
      <c r="F255" s="3">
        <f>IF(AND(D255=1,E255&lt;&gt;"a"),1,0)</f>
        <v>0</v>
      </c>
      <c r="G255" s="3">
        <f>IF(AND(B254=Tabela13[[#This Row],[Nazwisko]],C254=Tabela13[[#This Row],[Imie]]),1,0)</f>
        <v>0</v>
      </c>
    </row>
    <row r="256" spans="1:7" x14ac:dyDescent="0.25">
      <c r="A256" s="2" t="s">
        <v>276</v>
      </c>
      <c r="B256" s="3" t="s">
        <v>277</v>
      </c>
      <c r="C256" s="3" t="s">
        <v>278</v>
      </c>
      <c r="D256" s="3">
        <f>IF(MOD(MID(A256,10,1),2)=0,1,0)</f>
        <v>0</v>
      </c>
      <c r="E256" s="3" t="str">
        <f>MID(C256,LEN(C256),1)</f>
        <v>n</v>
      </c>
      <c r="F256" s="3">
        <f>IF(AND(D256=1,E256&lt;&gt;"a"),1,0)</f>
        <v>0</v>
      </c>
      <c r="G256" s="3">
        <f>IF(AND(B255=Tabela13[[#This Row],[Nazwisko]],C255=Tabela13[[#This Row],[Imie]]),1,0)</f>
        <v>0</v>
      </c>
    </row>
    <row r="257" spans="1:7" x14ac:dyDescent="0.25">
      <c r="A257" s="2" t="s">
        <v>796</v>
      </c>
      <c r="B257" s="3" t="s">
        <v>797</v>
      </c>
      <c r="C257" s="3" t="s">
        <v>78</v>
      </c>
      <c r="D257" s="3">
        <f>IF(MOD(MID(A257,10,1),2)=0,1,0)</f>
        <v>1</v>
      </c>
      <c r="E257" s="3" t="str">
        <f>MID(C257,LEN(C257),1)</f>
        <v>a</v>
      </c>
      <c r="F257" s="3">
        <f>IF(AND(D257=1,E257&lt;&gt;"a"),1,0)</f>
        <v>0</v>
      </c>
      <c r="G257" s="3">
        <f>IF(AND(B256=Tabela13[[#This Row],[Nazwisko]],C256=Tabela13[[#This Row],[Imie]]),1,0)</f>
        <v>0</v>
      </c>
    </row>
    <row r="258" spans="1:7" x14ac:dyDescent="0.25">
      <c r="A258" s="2" t="s">
        <v>628</v>
      </c>
      <c r="B258" s="3" t="s">
        <v>629</v>
      </c>
      <c r="C258" s="3" t="s">
        <v>630</v>
      </c>
      <c r="D258" s="3">
        <f>IF(MOD(MID(A258,10,1),2)=0,1,0)</f>
        <v>1</v>
      </c>
      <c r="E258" s="3" t="str">
        <f>MID(C258,LEN(C258),1)</f>
        <v>a</v>
      </c>
      <c r="F258" s="3">
        <f>IF(AND(D258=1,E258&lt;&gt;"a"),1,0)</f>
        <v>0</v>
      </c>
      <c r="G258" s="3">
        <f>IF(AND(B257=Tabela13[[#This Row],[Nazwisko]],C257=Tabela13[[#This Row],[Imie]]),1,0)</f>
        <v>0</v>
      </c>
    </row>
    <row r="259" spans="1:7" x14ac:dyDescent="0.25">
      <c r="A259" s="2" t="s">
        <v>792</v>
      </c>
      <c r="B259" s="3" t="s">
        <v>629</v>
      </c>
      <c r="C259" s="3" t="s">
        <v>793</v>
      </c>
      <c r="D259" s="3">
        <f>IF(MOD(MID(A259,10,1),2)=0,1,0)</f>
        <v>0</v>
      </c>
      <c r="E259" s="3" t="str">
        <f>MID(C259,LEN(C259),1)</f>
        <v>a</v>
      </c>
      <c r="F259" s="3">
        <f>IF(AND(D259=1,E259&lt;&gt;"a"),1,0)</f>
        <v>0</v>
      </c>
      <c r="G259" s="3">
        <f>IF(AND(B258=Tabela13[[#This Row],[Nazwisko]],C258=Tabela13[[#This Row],[Imie]]),1,0)</f>
        <v>0</v>
      </c>
    </row>
    <row r="260" spans="1:7" x14ac:dyDescent="0.25">
      <c r="A260" s="2" t="s">
        <v>724</v>
      </c>
      <c r="B260" s="3" t="s">
        <v>725</v>
      </c>
      <c r="C260" s="3" t="s">
        <v>419</v>
      </c>
      <c r="D260" s="3">
        <f>IF(MOD(MID(A260,10,1),2)=0,1,0)</f>
        <v>1</v>
      </c>
      <c r="E260" s="3" t="str">
        <f>MID(C260,LEN(C260),1)</f>
        <v>a</v>
      </c>
      <c r="F260" s="3">
        <f>IF(AND(D260=1,E260&lt;&gt;"a"),1,0)</f>
        <v>0</v>
      </c>
      <c r="G260" s="3">
        <f>IF(AND(B259=Tabela13[[#This Row],[Nazwisko]],C259=Tabela13[[#This Row],[Imie]]),1,0)</f>
        <v>0</v>
      </c>
    </row>
    <row r="261" spans="1:7" x14ac:dyDescent="0.25">
      <c r="A261" s="2" t="s">
        <v>993</v>
      </c>
      <c r="B261" s="3" t="s">
        <v>994</v>
      </c>
      <c r="C261" s="3" t="s">
        <v>419</v>
      </c>
      <c r="D261" s="3">
        <f>IF(MOD(MID(A261,10,1),2)=0,1,0)</f>
        <v>1</v>
      </c>
      <c r="E261" s="3" t="str">
        <f>MID(C261,LEN(C261),1)</f>
        <v>a</v>
      </c>
      <c r="F261" s="3">
        <f>IF(AND(D261=1,E261&lt;&gt;"a"),1,0)</f>
        <v>0</v>
      </c>
      <c r="G261" s="3">
        <f>IF(AND(B260=Tabela13[[#This Row],[Nazwisko]],C260=Tabela13[[#This Row],[Imie]]),1,0)</f>
        <v>0</v>
      </c>
    </row>
    <row r="262" spans="1:7" x14ac:dyDescent="0.25">
      <c r="A262" s="2" t="s">
        <v>543</v>
      </c>
      <c r="B262" s="3" t="s">
        <v>544</v>
      </c>
      <c r="C262" s="3" t="s">
        <v>419</v>
      </c>
      <c r="D262" s="3">
        <f>IF(MOD(MID(A262,10,1),2)=0,1,0)</f>
        <v>1</v>
      </c>
      <c r="E262" s="3" t="str">
        <f>MID(C262,LEN(C262),1)</f>
        <v>a</v>
      </c>
      <c r="F262" s="3">
        <f>IF(AND(D262=1,E262&lt;&gt;"a"),1,0)</f>
        <v>0</v>
      </c>
      <c r="G262" s="3">
        <f>IF(AND(B261=Tabela13[[#This Row],[Nazwisko]],C261=Tabela13[[#This Row],[Imie]]),1,0)</f>
        <v>0</v>
      </c>
    </row>
    <row r="263" spans="1:7" x14ac:dyDescent="0.25">
      <c r="A263" s="2" t="s">
        <v>93</v>
      </c>
      <c r="B263" s="3" t="s">
        <v>94</v>
      </c>
      <c r="C263" s="3" t="s">
        <v>5</v>
      </c>
      <c r="D263" s="3">
        <f>IF(MOD(MID(A263,10,1),2)=0,1,0)</f>
        <v>0</v>
      </c>
      <c r="E263" s="3" t="str">
        <f>MID(C263,LEN(C263),1)</f>
        <v>f</v>
      </c>
      <c r="F263" s="3">
        <f>IF(AND(D263=1,E263&lt;&gt;"a"),1,0)</f>
        <v>0</v>
      </c>
      <c r="G263" s="3">
        <f>IF(AND(B262=Tabela13[[#This Row],[Nazwisko]],C262=Tabela13[[#This Row],[Imie]]),1,0)</f>
        <v>0</v>
      </c>
    </row>
    <row r="264" spans="1:7" x14ac:dyDescent="0.25">
      <c r="A264" s="2" t="s">
        <v>988</v>
      </c>
      <c r="B264" s="3" t="s">
        <v>989</v>
      </c>
      <c r="C264" s="3" t="s">
        <v>419</v>
      </c>
      <c r="D264" s="3">
        <f>IF(MOD(MID(A264,10,1),2)=0,1,0)</f>
        <v>1</v>
      </c>
      <c r="E264" s="3" t="str">
        <f>MID(C264,LEN(C264),1)</f>
        <v>a</v>
      </c>
      <c r="F264" s="3">
        <f>IF(AND(D264=1,E264&lt;&gt;"a"),1,0)</f>
        <v>0</v>
      </c>
      <c r="G264" s="3">
        <f>IF(AND(B263=Tabela13[[#This Row],[Nazwisko]],C263=Tabela13[[#This Row],[Imie]]),1,0)</f>
        <v>0</v>
      </c>
    </row>
    <row r="265" spans="1:7" x14ac:dyDescent="0.25">
      <c r="A265" s="2" t="s">
        <v>253</v>
      </c>
      <c r="B265" s="3" t="s">
        <v>254</v>
      </c>
      <c r="C265" s="3" t="s">
        <v>5</v>
      </c>
      <c r="D265" s="3">
        <f>IF(MOD(MID(A265,10,1),2)=0,1,0)</f>
        <v>0</v>
      </c>
      <c r="E265" s="3" t="str">
        <f>MID(C265,LEN(C265),1)</f>
        <v>f</v>
      </c>
      <c r="F265" s="3">
        <f>IF(AND(D265=1,E265&lt;&gt;"a"),1,0)</f>
        <v>0</v>
      </c>
      <c r="G265" s="3">
        <f>IF(AND(B264=Tabela13[[#This Row],[Nazwisko]],C264=Tabela13[[#This Row],[Imie]]),1,0)</f>
        <v>0</v>
      </c>
    </row>
    <row r="266" spans="1:7" x14ac:dyDescent="0.25">
      <c r="A266" s="2" t="s">
        <v>431</v>
      </c>
      <c r="B266" s="3" t="s">
        <v>432</v>
      </c>
      <c r="C266" s="3" t="s">
        <v>419</v>
      </c>
      <c r="D266" s="3">
        <f>IF(MOD(MID(A266,10,1),2)=0,1,0)</f>
        <v>1</v>
      </c>
      <c r="E266" s="3" t="str">
        <f>MID(C266,LEN(C266),1)</f>
        <v>a</v>
      </c>
      <c r="F266" s="3">
        <f>IF(AND(D266=1,E266&lt;&gt;"a"),1,0)</f>
        <v>0</v>
      </c>
      <c r="G266" s="3">
        <f>IF(AND(B265=Tabela13[[#This Row],[Nazwisko]],C265=Tabela13[[#This Row],[Imie]]),1,0)</f>
        <v>0</v>
      </c>
    </row>
    <row r="267" spans="1:7" x14ac:dyDescent="0.25">
      <c r="A267" s="6" t="s">
        <v>234</v>
      </c>
      <c r="B267" s="7" t="s">
        <v>235</v>
      </c>
      <c r="C267" s="7" t="s">
        <v>5</v>
      </c>
      <c r="D267" s="7">
        <f>IF(MOD(MID(A267,10,1),2)=0,1,0)</f>
        <v>0</v>
      </c>
      <c r="E267" s="7" t="str">
        <f>MID(C267,LEN(C267),1)</f>
        <v>f</v>
      </c>
      <c r="F267" s="7">
        <f>IF(AND(D267=1,E267&lt;&gt;"a"),1,0)</f>
        <v>0</v>
      </c>
      <c r="G267" s="7">
        <f>IF(AND(B266=Tabela13[[#This Row],[Nazwisko]],C266=Tabela13[[#This Row],[Imie]]),1,0)</f>
        <v>0</v>
      </c>
    </row>
    <row r="268" spans="1:7" x14ac:dyDescent="0.25">
      <c r="A268" s="6" t="s">
        <v>631</v>
      </c>
      <c r="B268" s="7" t="s">
        <v>235</v>
      </c>
      <c r="C268" s="7" t="s">
        <v>5</v>
      </c>
      <c r="D268" s="7">
        <f>IF(MOD(MID(A268,10,1),2)=0,1,0)</f>
        <v>0</v>
      </c>
      <c r="E268" s="7" t="str">
        <f>MID(C268,LEN(C268),1)</f>
        <v>f</v>
      </c>
      <c r="F268" s="7">
        <f>IF(AND(D268=1,E268&lt;&gt;"a"),1,0)</f>
        <v>0</v>
      </c>
      <c r="G268" s="7">
        <f>IF(AND(B267=Tabela13[[#This Row],[Nazwisko]],C267=Tabela13[[#This Row],[Imie]]),1,0)</f>
        <v>1</v>
      </c>
    </row>
    <row r="269" spans="1:7" x14ac:dyDescent="0.25">
      <c r="A269" s="2" t="s">
        <v>429</v>
      </c>
      <c r="B269" s="3" t="s">
        <v>430</v>
      </c>
      <c r="C269" s="3" t="s">
        <v>419</v>
      </c>
      <c r="D269" s="3">
        <f>IF(MOD(MID(A269,10,1),2)=0,1,0)</f>
        <v>1</v>
      </c>
      <c r="E269" s="3" t="str">
        <f>MID(C269,LEN(C269),1)</f>
        <v>a</v>
      </c>
      <c r="F269" s="3">
        <f>IF(AND(D269=1,E269&lt;&gt;"a"),1,0)</f>
        <v>0</v>
      </c>
      <c r="G269" s="3">
        <f>IF(AND(B268=Tabela13[[#This Row],[Nazwisko]],C268=Tabela13[[#This Row],[Imie]]),1,0)</f>
        <v>0</v>
      </c>
    </row>
    <row r="270" spans="1:7" x14ac:dyDescent="0.25">
      <c r="A270" s="2" t="s">
        <v>3</v>
      </c>
      <c r="B270" s="3" t="s">
        <v>4</v>
      </c>
      <c r="C270" s="3" t="s">
        <v>5</v>
      </c>
      <c r="D270" s="3">
        <f>IF(MOD(MID(A270,10,1),2)=0,1,0)</f>
        <v>0</v>
      </c>
      <c r="E270" s="3" t="str">
        <f>MID(C270,LEN(C270),1)</f>
        <v>f</v>
      </c>
      <c r="F270" s="3">
        <f>IF(AND(D270=1,E270&lt;&gt;"a"),1,0)</f>
        <v>0</v>
      </c>
      <c r="G270" s="3">
        <f>IF(AND(B269=Tabela13[[#This Row],[Nazwisko]],C269=Tabela13[[#This Row],[Imie]]),1,0)</f>
        <v>0</v>
      </c>
    </row>
    <row r="271" spans="1:7" x14ac:dyDescent="0.25">
      <c r="A271" s="2" t="s">
        <v>236</v>
      </c>
      <c r="B271" s="3" t="s">
        <v>237</v>
      </c>
      <c r="C271" s="3" t="s">
        <v>238</v>
      </c>
      <c r="D271" s="3">
        <f>IF(MOD(MID(A271,10,1),2)=0,1,0)</f>
        <v>0</v>
      </c>
      <c r="E271" s="3" t="str">
        <f>MID(C271,LEN(C271),1)</f>
        <v>n</v>
      </c>
      <c r="F271" s="3">
        <f>IF(AND(D271=1,E271&lt;&gt;"a"),1,0)</f>
        <v>0</v>
      </c>
      <c r="G271" s="3">
        <f>IF(AND(B270=Tabela13[[#This Row],[Nazwisko]],C270=Tabela13[[#This Row],[Imie]]),1,0)</f>
        <v>0</v>
      </c>
    </row>
    <row r="272" spans="1:7" x14ac:dyDescent="0.25">
      <c r="A272" s="2" t="s">
        <v>442</v>
      </c>
      <c r="B272" s="3" t="s">
        <v>443</v>
      </c>
      <c r="C272" s="3" t="s">
        <v>419</v>
      </c>
      <c r="D272" s="3">
        <f>IF(MOD(MID(A272,10,1),2)=0,1,0)</f>
        <v>1</v>
      </c>
      <c r="E272" s="3" t="str">
        <f>MID(C272,LEN(C272),1)</f>
        <v>a</v>
      </c>
      <c r="F272" s="3">
        <f>IF(AND(D272=1,E272&lt;&gt;"a"),1,0)</f>
        <v>0</v>
      </c>
      <c r="G272" s="3">
        <f>IF(AND(B271=Tabela13[[#This Row],[Nazwisko]],C271=Tabela13[[#This Row],[Imie]]),1,0)</f>
        <v>0</v>
      </c>
    </row>
    <row r="273" spans="1:7" x14ac:dyDescent="0.25">
      <c r="A273" s="2" t="s">
        <v>547</v>
      </c>
      <c r="B273" s="3" t="s">
        <v>548</v>
      </c>
      <c r="C273" s="3" t="s">
        <v>419</v>
      </c>
      <c r="D273" s="3">
        <f>IF(MOD(MID(A273,10,1),2)=0,1,0)</f>
        <v>1</v>
      </c>
      <c r="E273" s="3" t="str">
        <f>MID(C273,LEN(C273),1)</f>
        <v>a</v>
      </c>
      <c r="F273" s="3">
        <f>IF(AND(D273=1,E273&lt;&gt;"a"),1,0)</f>
        <v>0</v>
      </c>
      <c r="G273" s="3">
        <f>IF(AND(B272=Tabela13[[#This Row],[Nazwisko]],C272=Tabela13[[#This Row],[Imie]]),1,0)</f>
        <v>0</v>
      </c>
    </row>
    <row r="274" spans="1:7" x14ac:dyDescent="0.25">
      <c r="A274" s="2" t="s">
        <v>1109</v>
      </c>
      <c r="B274" s="3" t="s">
        <v>1110</v>
      </c>
      <c r="C274" s="3" t="s">
        <v>1111</v>
      </c>
      <c r="D274" s="3">
        <f>IF(MOD(MID(A274,10,1),2)=0,1,0)</f>
        <v>0</v>
      </c>
      <c r="E274" s="3" t="str">
        <f>MID(C274,LEN(C274),1)</f>
        <v>l</v>
      </c>
      <c r="F274" s="3">
        <f>IF(AND(D274=1,E274&lt;&gt;"a"),1,0)</f>
        <v>0</v>
      </c>
      <c r="G274" s="3">
        <f>IF(AND(B273=Tabela13[[#This Row],[Nazwisko]],C273=Tabela13[[#This Row],[Imie]]),1,0)</f>
        <v>0</v>
      </c>
    </row>
    <row r="275" spans="1:7" x14ac:dyDescent="0.25">
      <c r="A275" s="2" t="s">
        <v>1059</v>
      </c>
      <c r="B275" s="3" t="s">
        <v>1060</v>
      </c>
      <c r="C275" s="3" t="s">
        <v>419</v>
      </c>
      <c r="D275" s="3">
        <f>IF(MOD(MID(A275,10,1),2)=0,1,0)</f>
        <v>1</v>
      </c>
      <c r="E275" s="3" t="str">
        <f>MID(C275,LEN(C275),1)</f>
        <v>a</v>
      </c>
      <c r="F275" s="3">
        <f>IF(AND(D275=1,E275&lt;&gt;"a"),1,0)</f>
        <v>0</v>
      </c>
      <c r="G275" s="3">
        <f>IF(AND(B274=Tabela13[[#This Row],[Nazwisko]],C274=Tabela13[[#This Row],[Imie]]),1,0)</f>
        <v>0</v>
      </c>
    </row>
    <row r="276" spans="1:7" x14ac:dyDescent="0.25">
      <c r="A276" s="2" t="s">
        <v>703</v>
      </c>
      <c r="B276" s="3" t="s">
        <v>704</v>
      </c>
      <c r="C276" s="3" t="s">
        <v>419</v>
      </c>
      <c r="D276" s="3">
        <f>IF(MOD(MID(A276,10,1),2)=0,1,0)</f>
        <v>1</v>
      </c>
      <c r="E276" s="3" t="str">
        <f>MID(C276,LEN(C276),1)</f>
        <v>a</v>
      </c>
      <c r="F276" s="3">
        <f>IF(AND(D276=1,E276&lt;&gt;"a"),1,0)</f>
        <v>0</v>
      </c>
      <c r="G276" s="3">
        <f>IF(AND(B275=Tabela13[[#This Row],[Nazwisko]],C275=Tabela13[[#This Row],[Imie]]),1,0)</f>
        <v>0</v>
      </c>
    </row>
    <row r="277" spans="1:7" x14ac:dyDescent="0.25">
      <c r="A277" s="2" t="s">
        <v>690</v>
      </c>
      <c r="B277" s="3" t="s">
        <v>691</v>
      </c>
      <c r="C277" s="3" t="s">
        <v>692</v>
      </c>
      <c r="D277" s="3">
        <f>IF(MOD(MID(A277,10,1),2)=0,1,0)</f>
        <v>0</v>
      </c>
      <c r="E277" s="3" t="str">
        <f>MID(C277,LEN(C277),1)</f>
        <v>d</v>
      </c>
      <c r="F277" s="3">
        <f>IF(AND(D277=1,E277&lt;&gt;"a"),1,0)</f>
        <v>0</v>
      </c>
      <c r="G277" s="3">
        <f>IF(AND(B276=Tabela13[[#This Row],[Nazwisko]],C276=Tabela13[[#This Row],[Imie]]),1,0)</f>
        <v>0</v>
      </c>
    </row>
    <row r="278" spans="1:7" x14ac:dyDescent="0.25">
      <c r="A278" s="2" t="s">
        <v>417</v>
      </c>
      <c r="B278" s="3" t="s">
        <v>418</v>
      </c>
      <c r="C278" s="3" t="s">
        <v>419</v>
      </c>
      <c r="D278" s="3">
        <f>IF(MOD(MID(A278,10,1),2)=0,1,0)</f>
        <v>1</v>
      </c>
      <c r="E278" s="3" t="str">
        <f>MID(C278,LEN(C278),1)</f>
        <v>a</v>
      </c>
      <c r="F278" s="3">
        <f>IF(AND(D278=1,E278&lt;&gt;"a"),1,0)</f>
        <v>0</v>
      </c>
      <c r="G278" s="3">
        <f>IF(AND(B277=Tabela13[[#This Row],[Nazwisko]],C277=Tabela13[[#This Row],[Imie]]),1,0)</f>
        <v>0</v>
      </c>
    </row>
    <row r="279" spans="1:7" x14ac:dyDescent="0.25">
      <c r="A279" s="2" t="s">
        <v>1021</v>
      </c>
      <c r="B279" s="3" t="s">
        <v>1022</v>
      </c>
      <c r="C279" s="3" t="s">
        <v>419</v>
      </c>
      <c r="D279" s="3">
        <f>IF(MOD(MID(A279,10,1),2)=0,1,0)</f>
        <v>1</v>
      </c>
      <c r="E279" s="3" t="str">
        <f>MID(C279,LEN(C279),1)</f>
        <v>a</v>
      </c>
      <c r="F279" s="3">
        <f>IF(AND(D279=1,E279&lt;&gt;"a"),1,0)</f>
        <v>0</v>
      </c>
      <c r="G279" s="3">
        <f>IF(AND(B278=Tabela13[[#This Row],[Nazwisko]],C278=Tabela13[[#This Row],[Imie]]),1,0)</f>
        <v>0</v>
      </c>
    </row>
    <row r="280" spans="1:7" x14ac:dyDescent="0.25">
      <c r="A280" s="2" t="s">
        <v>615</v>
      </c>
      <c r="B280" s="3" t="s">
        <v>616</v>
      </c>
      <c r="C280" s="3" t="s">
        <v>617</v>
      </c>
      <c r="D280" s="3">
        <f>IF(MOD(MID(A280,10,1),2)=0,1,0)</f>
        <v>1</v>
      </c>
      <c r="E280" s="3" t="str">
        <f>MID(C280,LEN(C280),1)</f>
        <v>a</v>
      </c>
      <c r="F280" s="3">
        <f>IF(AND(D280=1,E280&lt;&gt;"a"),1,0)</f>
        <v>0</v>
      </c>
      <c r="G280" s="3">
        <f>IF(AND(B279=Tabela13[[#This Row],[Nazwisko]],C279=Tabela13[[#This Row],[Imie]]),1,0)</f>
        <v>0</v>
      </c>
    </row>
    <row r="281" spans="1:7" x14ac:dyDescent="0.25">
      <c r="A281" s="2" t="s">
        <v>1102</v>
      </c>
      <c r="B281" s="3" t="s">
        <v>1103</v>
      </c>
      <c r="C281" s="3" t="s">
        <v>617</v>
      </c>
      <c r="D281" s="3">
        <f>IF(MOD(MID(A281,10,1),2)=0,1,0)</f>
        <v>1</v>
      </c>
      <c r="E281" s="3" t="str">
        <f>MID(C281,LEN(C281),1)</f>
        <v>a</v>
      </c>
      <c r="F281" s="3">
        <f>IF(AND(D281=1,E281&lt;&gt;"a"),1,0)</f>
        <v>0</v>
      </c>
      <c r="G281" s="3">
        <f>IF(AND(B280=Tabela13[[#This Row],[Nazwisko]],C280=Tabela13[[#This Row],[Imie]]),1,0)</f>
        <v>0</v>
      </c>
    </row>
    <row r="282" spans="1:7" x14ac:dyDescent="0.25">
      <c r="A282" s="2" t="s">
        <v>478</v>
      </c>
      <c r="B282" s="3" t="s">
        <v>479</v>
      </c>
      <c r="C282" s="3" t="s">
        <v>480</v>
      </c>
      <c r="D282" s="3">
        <f>IF(MOD(MID(A282,10,1),2)=0,1,0)</f>
        <v>0</v>
      </c>
      <c r="E282" s="3" t="str">
        <f>MID(C282,LEN(C282),1)</f>
        <v>l</v>
      </c>
      <c r="F282" s="3">
        <f>IF(AND(D282=1,E282&lt;&gt;"a"),1,0)</f>
        <v>0</v>
      </c>
      <c r="G282" s="3">
        <f>IF(AND(B281=Tabela13[[#This Row],[Nazwisko]],C281=Tabela13[[#This Row],[Imie]]),1,0)</f>
        <v>0</v>
      </c>
    </row>
    <row r="283" spans="1:7" x14ac:dyDescent="0.25">
      <c r="A283" s="2" t="s">
        <v>501</v>
      </c>
      <c r="B283" s="3" t="s">
        <v>502</v>
      </c>
      <c r="C283" s="3" t="s">
        <v>480</v>
      </c>
      <c r="D283" s="3">
        <f>IF(MOD(MID(A283,10,1),2)=0,1,0)</f>
        <v>0</v>
      </c>
      <c r="E283" s="3" t="str">
        <f>MID(C283,LEN(C283),1)</f>
        <v>l</v>
      </c>
      <c r="F283" s="3">
        <f>IF(AND(D283=1,E283&lt;&gt;"a"),1,0)</f>
        <v>0</v>
      </c>
      <c r="G283" s="3">
        <f>IF(AND(B282=Tabela13[[#This Row],[Nazwisko]],C282=Tabela13[[#This Row],[Imie]]),1,0)</f>
        <v>0</v>
      </c>
    </row>
    <row r="284" spans="1:7" x14ac:dyDescent="0.25">
      <c r="A284" s="2" t="s">
        <v>503</v>
      </c>
      <c r="B284" s="3" t="s">
        <v>504</v>
      </c>
      <c r="C284" s="3" t="s">
        <v>505</v>
      </c>
      <c r="D284" s="3">
        <f>IF(MOD(MID(A284,10,1),2)=0,1,0)</f>
        <v>0</v>
      </c>
      <c r="E284" s="3" t="str">
        <f>MID(C284,LEN(C284),1)</f>
        <v>l</v>
      </c>
      <c r="F284" s="3">
        <f>IF(AND(D284=1,E284&lt;&gt;"a"),1,0)</f>
        <v>0</v>
      </c>
      <c r="G284" s="3">
        <f>IF(AND(B283=Tabela13[[#This Row],[Nazwisko]],C283=Tabela13[[#This Row],[Imie]]),1,0)</f>
        <v>0</v>
      </c>
    </row>
    <row r="285" spans="1:7" x14ac:dyDescent="0.25">
      <c r="A285" s="2" t="s">
        <v>808</v>
      </c>
      <c r="B285" s="3" t="s">
        <v>809</v>
      </c>
      <c r="C285" s="3" t="s">
        <v>505</v>
      </c>
      <c r="D285" s="3">
        <f>IF(MOD(MID(A285,10,1),2)=0,1,0)</f>
        <v>0</v>
      </c>
      <c r="E285" s="3" t="str">
        <f>MID(C285,LEN(C285),1)</f>
        <v>l</v>
      </c>
      <c r="F285" s="3">
        <f>IF(AND(D285=1,E285&lt;&gt;"a"),1,0)</f>
        <v>0</v>
      </c>
      <c r="G285" s="3">
        <f>IF(AND(B284=Tabela13[[#This Row],[Nazwisko]],C284=Tabela13[[#This Row],[Imie]]),1,0)</f>
        <v>0</v>
      </c>
    </row>
    <row r="286" spans="1:7" x14ac:dyDescent="0.25">
      <c r="A286" s="2" t="s">
        <v>250</v>
      </c>
      <c r="B286" s="3" t="s">
        <v>251</v>
      </c>
      <c r="C286" s="3" t="s">
        <v>252</v>
      </c>
      <c r="D286" s="3">
        <f>IF(MOD(MID(A286,10,1),2)=0,1,0)</f>
        <v>0</v>
      </c>
      <c r="E286" s="3" t="str">
        <f>MID(C286,LEN(C286),1)</f>
        <v>n</v>
      </c>
      <c r="F286" s="3">
        <f>IF(AND(D286=1,E286&lt;&gt;"a"),1,0)</f>
        <v>0</v>
      </c>
      <c r="G286" s="3">
        <f>IF(AND(B285=Tabela13[[#This Row],[Nazwisko]],C285=Tabela13[[#This Row],[Imie]]),1,0)</f>
        <v>0</v>
      </c>
    </row>
    <row r="287" spans="1:7" x14ac:dyDescent="0.25">
      <c r="A287" s="2" t="s">
        <v>798</v>
      </c>
      <c r="B287" s="3" t="s">
        <v>799</v>
      </c>
      <c r="C287" s="3" t="s">
        <v>105</v>
      </c>
      <c r="D287" s="3">
        <f>IF(MOD(MID(A287,10,1),2)=0,1,0)</f>
        <v>0</v>
      </c>
      <c r="E287" s="3" t="str">
        <f>MID(C287,LEN(C287),1)</f>
        <v>r</v>
      </c>
      <c r="F287" s="3">
        <f>IF(AND(D287=1,E287&lt;&gt;"a"),1,0)</f>
        <v>0</v>
      </c>
      <c r="G287" s="3">
        <f>IF(AND(B286=Tabela13[[#This Row],[Nazwisko]],C286=Tabela13[[#This Row],[Imie]]),1,0)</f>
        <v>0</v>
      </c>
    </row>
    <row r="288" spans="1:7" x14ac:dyDescent="0.25">
      <c r="A288" s="2" t="s">
        <v>170</v>
      </c>
      <c r="B288" s="3" t="s">
        <v>171</v>
      </c>
      <c r="C288" s="3" t="s">
        <v>172</v>
      </c>
      <c r="D288" s="3">
        <f>IF(MOD(MID(A288,10,1),2)=0,1,0)</f>
        <v>1</v>
      </c>
      <c r="E288" s="3" t="str">
        <f>MID(C288,LEN(C288),1)</f>
        <v>a</v>
      </c>
      <c r="F288" s="3">
        <f>IF(AND(D288=1,E288&lt;&gt;"a"),1,0)</f>
        <v>0</v>
      </c>
      <c r="G288" s="3">
        <f>IF(AND(B287=Tabela13[[#This Row],[Nazwisko]],C287=Tabela13[[#This Row],[Imie]]),1,0)</f>
        <v>0</v>
      </c>
    </row>
    <row r="289" spans="1:7" x14ac:dyDescent="0.25">
      <c r="A289" s="2" t="s">
        <v>974</v>
      </c>
      <c r="B289" s="3" t="s">
        <v>171</v>
      </c>
      <c r="C289" s="3" t="s">
        <v>105</v>
      </c>
      <c r="D289" s="3">
        <f>IF(MOD(MID(A289,10,1),2)=0,1,0)</f>
        <v>0</v>
      </c>
      <c r="E289" s="3" t="str">
        <f>MID(C289,LEN(C289),1)</f>
        <v>r</v>
      </c>
      <c r="F289" s="3">
        <f>IF(AND(D289=1,E289&lt;&gt;"a"),1,0)</f>
        <v>0</v>
      </c>
      <c r="G289" s="3">
        <f>IF(AND(B288=Tabela13[[#This Row],[Nazwisko]],C288=Tabela13[[#This Row],[Imie]]),1,0)</f>
        <v>0</v>
      </c>
    </row>
    <row r="290" spans="1:7" x14ac:dyDescent="0.25">
      <c r="A290" s="2" t="s">
        <v>1065</v>
      </c>
      <c r="B290" s="3" t="s">
        <v>1066</v>
      </c>
      <c r="C290" s="3" t="s">
        <v>142</v>
      </c>
      <c r="D290" s="3">
        <f>IF(MOD(MID(A290,10,1),2)=0,1,0)</f>
        <v>1</v>
      </c>
      <c r="E290" s="3" t="str">
        <f>MID(C290,LEN(C290),1)</f>
        <v>a</v>
      </c>
      <c r="F290" s="3">
        <f>IF(AND(D290=1,E290&lt;&gt;"a"),1,0)</f>
        <v>0</v>
      </c>
      <c r="G290" s="3">
        <f>IF(AND(B289=Tabela13[[#This Row],[Nazwisko]],C289=Tabela13[[#This Row],[Imie]]),1,0)</f>
        <v>0</v>
      </c>
    </row>
    <row r="291" spans="1:7" x14ac:dyDescent="0.25">
      <c r="A291" s="2" t="s">
        <v>140</v>
      </c>
      <c r="B291" s="3" t="s">
        <v>141</v>
      </c>
      <c r="C291" s="3" t="s">
        <v>142</v>
      </c>
      <c r="D291" s="3">
        <f>IF(MOD(MID(A291,10,1),2)=0,1,0)</f>
        <v>1</v>
      </c>
      <c r="E291" s="3" t="str">
        <f>MID(C291,LEN(C291),1)</f>
        <v>a</v>
      </c>
      <c r="F291" s="3">
        <f>IF(AND(D291=1,E291&lt;&gt;"a"),1,0)</f>
        <v>0</v>
      </c>
      <c r="G291" s="3">
        <f>IF(AND(B290=Tabela13[[#This Row],[Nazwisko]],C290=Tabela13[[#This Row],[Imie]]),1,0)</f>
        <v>0</v>
      </c>
    </row>
    <row r="292" spans="1:7" x14ac:dyDescent="0.25">
      <c r="A292" s="2" t="s">
        <v>316</v>
      </c>
      <c r="B292" s="3" t="s">
        <v>317</v>
      </c>
      <c r="C292" s="3" t="s">
        <v>318</v>
      </c>
      <c r="D292" s="3">
        <f>IF(MOD(MID(A292,10,1),2)=0,1,0)</f>
        <v>1</v>
      </c>
      <c r="E292" s="3" t="str">
        <f>MID(C292,LEN(C292),1)</f>
        <v>a</v>
      </c>
      <c r="F292" s="3">
        <f>IF(AND(D292=1,E292&lt;&gt;"a"),1,0)</f>
        <v>0</v>
      </c>
      <c r="G292" s="3">
        <f>IF(AND(B291=Tabela13[[#This Row],[Nazwisko]],C291=Tabela13[[#This Row],[Imie]]),1,0)</f>
        <v>0</v>
      </c>
    </row>
    <row r="293" spans="1:7" x14ac:dyDescent="0.25">
      <c r="A293" s="2" t="s">
        <v>800</v>
      </c>
      <c r="B293" s="3" t="s">
        <v>801</v>
      </c>
      <c r="C293" s="3" t="s">
        <v>105</v>
      </c>
      <c r="D293" s="3">
        <f>IF(MOD(MID(A293,10,1),2)=0,1,0)</f>
        <v>0</v>
      </c>
      <c r="E293" s="3" t="str">
        <f>MID(C293,LEN(C293),1)</f>
        <v>r</v>
      </c>
      <c r="F293" s="3">
        <f>IF(AND(D293=1,E293&lt;&gt;"a"),1,0)</f>
        <v>0</v>
      </c>
      <c r="G293" s="3">
        <f>IF(AND(B292=Tabela13[[#This Row],[Nazwisko]],C292=Tabela13[[#This Row],[Imie]]),1,0)</f>
        <v>0</v>
      </c>
    </row>
    <row r="294" spans="1:7" x14ac:dyDescent="0.25">
      <c r="A294" s="2" t="s">
        <v>103</v>
      </c>
      <c r="B294" s="3" t="s">
        <v>104</v>
      </c>
      <c r="C294" s="3" t="s">
        <v>105</v>
      </c>
      <c r="D294" s="3">
        <f>IF(MOD(MID(A294,10,1),2)=0,1,0)</f>
        <v>0</v>
      </c>
      <c r="E294" s="3" t="str">
        <f>MID(C294,LEN(C294),1)</f>
        <v>r</v>
      </c>
      <c r="F294" s="3">
        <f>IF(AND(D294=1,E294&lt;&gt;"a"),1,0)</f>
        <v>0</v>
      </c>
      <c r="G294" s="3">
        <f>IF(AND(B293=Tabela13[[#This Row],[Nazwisko]],C293=Tabela13[[#This Row],[Imie]]),1,0)</f>
        <v>0</v>
      </c>
    </row>
    <row r="295" spans="1:7" x14ac:dyDescent="0.25">
      <c r="A295" s="2" t="s">
        <v>562</v>
      </c>
      <c r="B295" s="3" t="s">
        <v>563</v>
      </c>
      <c r="C295" s="3" t="s">
        <v>564</v>
      </c>
      <c r="D295" s="3">
        <f>IF(MOD(MID(A295,10,1),2)=0,1,0)</f>
        <v>1</v>
      </c>
      <c r="E295" s="3" t="str">
        <f>MID(C295,LEN(C295),1)</f>
        <v>a</v>
      </c>
      <c r="F295" s="3">
        <f>IF(AND(D295=1,E295&lt;&gt;"a"),1,0)</f>
        <v>0</v>
      </c>
      <c r="G295" s="3">
        <f>IF(AND(B294=Tabela13[[#This Row],[Nazwisko]],C294=Tabela13[[#This Row],[Imie]]),1,0)</f>
        <v>0</v>
      </c>
    </row>
    <row r="296" spans="1:7" x14ac:dyDescent="0.25">
      <c r="A296" s="2" t="s">
        <v>159</v>
      </c>
      <c r="B296" s="3" t="s">
        <v>160</v>
      </c>
      <c r="C296" s="3" t="s">
        <v>161</v>
      </c>
      <c r="D296" s="3">
        <f>IF(MOD(MID(A296,10,1),2)=0,1,0)</f>
        <v>1</v>
      </c>
      <c r="E296" s="3" t="str">
        <f>MID(C296,LEN(C296),1)</f>
        <v>a</v>
      </c>
      <c r="F296" s="3">
        <f>IF(AND(D296=1,E296&lt;&gt;"a"),1,0)</f>
        <v>0</v>
      </c>
      <c r="G296" s="3">
        <f>IF(AND(B295=Tabela13[[#This Row],[Nazwisko]],C295=Tabela13[[#This Row],[Imie]]),1,0)</f>
        <v>0</v>
      </c>
    </row>
    <row r="297" spans="1:7" x14ac:dyDescent="0.25">
      <c r="A297" s="2" t="s">
        <v>676</v>
      </c>
      <c r="B297" s="3" t="s">
        <v>677</v>
      </c>
      <c r="C297" s="3" t="s">
        <v>105</v>
      </c>
      <c r="D297" s="3">
        <f>IF(MOD(MID(A297,10,1),2)=0,1,0)</f>
        <v>0</v>
      </c>
      <c r="E297" s="3" t="str">
        <f>MID(C297,LEN(C297),1)</f>
        <v>r</v>
      </c>
      <c r="F297" s="3">
        <f>IF(AND(D297=1,E297&lt;&gt;"a"),1,0)</f>
        <v>0</v>
      </c>
      <c r="G297" s="3">
        <f>IF(AND(B296=Tabela13[[#This Row],[Nazwisko]],C296=Tabela13[[#This Row],[Imie]]),1,0)</f>
        <v>0</v>
      </c>
    </row>
    <row r="298" spans="1:7" x14ac:dyDescent="0.25">
      <c r="A298" s="2" t="s">
        <v>688</v>
      </c>
      <c r="B298" s="3" t="s">
        <v>689</v>
      </c>
      <c r="C298" s="3" t="s">
        <v>564</v>
      </c>
      <c r="D298" s="3">
        <f>IF(MOD(MID(A298,10,1),2)=0,1,0)</f>
        <v>1</v>
      </c>
      <c r="E298" s="3" t="str">
        <f>MID(C298,LEN(C298),1)</f>
        <v>a</v>
      </c>
      <c r="F298" s="3">
        <f>IF(AND(D298=1,E298&lt;&gt;"a"),1,0)</f>
        <v>0</v>
      </c>
      <c r="G298" s="3">
        <f>IF(AND(B297=Tabela13[[#This Row],[Nazwisko]],C297=Tabela13[[#This Row],[Imie]]),1,0)</f>
        <v>0</v>
      </c>
    </row>
    <row r="299" spans="1:7" x14ac:dyDescent="0.25">
      <c r="A299" s="4" t="s">
        <v>398</v>
      </c>
      <c r="B299" s="5" t="s">
        <v>399</v>
      </c>
      <c r="C299" s="5" t="s">
        <v>400</v>
      </c>
      <c r="D299" s="5">
        <f>IF(MOD(MID(A299,10,1),2)=0,1,0)</f>
        <v>1</v>
      </c>
      <c r="E299" s="5" t="str">
        <f>MID(C299,LEN(C299),1)</f>
        <v>e</v>
      </c>
      <c r="F299" s="5">
        <f>IF(AND(D299=1,E299&lt;&gt;"a"),1,0)</f>
        <v>1</v>
      </c>
      <c r="G299" s="3">
        <f>IF(AND(B298=Tabela13[[#This Row],[Nazwisko]],C298=Tabela13[[#This Row],[Imie]]),1,0)</f>
        <v>0</v>
      </c>
    </row>
    <row r="300" spans="1:7" x14ac:dyDescent="0.25">
      <c r="A300" s="2" t="s">
        <v>715</v>
      </c>
      <c r="B300" s="3" t="s">
        <v>716</v>
      </c>
      <c r="C300" s="3" t="s">
        <v>413</v>
      </c>
      <c r="D300" s="3">
        <f>IF(MOD(MID(A300,10,1),2)=0,1,0)</f>
        <v>1</v>
      </c>
      <c r="E300" s="3" t="str">
        <f>MID(C300,LEN(C300),1)</f>
        <v>a</v>
      </c>
      <c r="F300" s="3">
        <f>IF(AND(D300=1,E300&lt;&gt;"a"),1,0)</f>
        <v>0</v>
      </c>
      <c r="G300" s="3">
        <f>IF(AND(B299=Tabela13[[#This Row],[Nazwisko]],C299=Tabela13[[#This Row],[Imie]]),1,0)</f>
        <v>0</v>
      </c>
    </row>
    <row r="301" spans="1:7" x14ac:dyDescent="0.25">
      <c r="A301" s="2" t="s">
        <v>495</v>
      </c>
      <c r="B301" s="3" t="s">
        <v>496</v>
      </c>
      <c r="C301" s="3" t="s">
        <v>379</v>
      </c>
      <c r="D301" s="3">
        <f>IF(MOD(MID(A301,10,1),2)=0,1,0)</f>
        <v>0</v>
      </c>
      <c r="E301" s="3" t="str">
        <f>MID(C301,LEN(C301),1)</f>
        <v>n</v>
      </c>
      <c r="F301" s="3">
        <f>IF(AND(D301=1,E301&lt;&gt;"a"),1,0)</f>
        <v>0</v>
      </c>
      <c r="G301" s="3">
        <f>IF(AND(B300=Tabela13[[#This Row],[Nazwisko]],C300=Tabela13[[#This Row],[Imie]]),1,0)</f>
        <v>0</v>
      </c>
    </row>
    <row r="302" spans="1:7" x14ac:dyDescent="0.25">
      <c r="A302" s="2" t="s">
        <v>748</v>
      </c>
      <c r="B302" s="3" t="s">
        <v>749</v>
      </c>
      <c r="C302" s="3" t="s">
        <v>413</v>
      </c>
      <c r="D302" s="3">
        <f>IF(MOD(MID(A302,10,1),2)=0,1,0)</f>
        <v>1</v>
      </c>
      <c r="E302" s="3" t="str">
        <f>MID(C302,LEN(C302),1)</f>
        <v>a</v>
      </c>
      <c r="F302" s="3">
        <f>IF(AND(D302=1,E302&lt;&gt;"a"),1,0)</f>
        <v>0</v>
      </c>
      <c r="G302" s="3">
        <f>IF(AND(B301=Tabela13[[#This Row],[Nazwisko]],C301=Tabela13[[#This Row],[Imie]]),1,0)</f>
        <v>0</v>
      </c>
    </row>
    <row r="303" spans="1:7" x14ac:dyDescent="0.25">
      <c r="A303" s="2" t="s">
        <v>411</v>
      </c>
      <c r="B303" s="3" t="s">
        <v>412</v>
      </c>
      <c r="C303" s="3" t="s">
        <v>413</v>
      </c>
      <c r="D303" s="3">
        <f>IF(MOD(MID(A303,10,1),2)=0,1,0)</f>
        <v>1</v>
      </c>
      <c r="E303" s="3" t="str">
        <f>MID(C303,LEN(C303),1)</f>
        <v>a</v>
      </c>
      <c r="F303" s="3">
        <f>IF(AND(D303=1,E303&lt;&gt;"a"),1,0)</f>
        <v>0</v>
      </c>
      <c r="G303" s="3">
        <f>IF(AND(B302=Tabela13[[#This Row],[Nazwisko]],C302=Tabela13[[#This Row],[Imie]]),1,0)</f>
        <v>0</v>
      </c>
    </row>
    <row r="304" spans="1:7" x14ac:dyDescent="0.25">
      <c r="A304" s="2" t="s">
        <v>377</v>
      </c>
      <c r="B304" s="3" t="s">
        <v>378</v>
      </c>
      <c r="C304" s="3" t="s">
        <v>379</v>
      </c>
      <c r="D304" s="3">
        <f>IF(MOD(MID(A304,10,1),2)=0,1,0)</f>
        <v>0</v>
      </c>
      <c r="E304" s="3" t="str">
        <f>MID(C304,LEN(C304),1)</f>
        <v>n</v>
      </c>
      <c r="F304" s="3">
        <f>IF(AND(D304=1,E304&lt;&gt;"a"),1,0)</f>
        <v>0</v>
      </c>
      <c r="G304" s="3">
        <f>IF(AND(B303=Tabela13[[#This Row],[Nazwisko]],C303=Tabela13[[#This Row],[Imie]]),1,0)</f>
        <v>0</v>
      </c>
    </row>
    <row r="305" spans="1:7" x14ac:dyDescent="0.25">
      <c r="A305" s="2" t="s">
        <v>476</v>
      </c>
      <c r="B305" s="3" t="s">
        <v>477</v>
      </c>
      <c r="C305" s="3" t="s">
        <v>379</v>
      </c>
      <c r="D305" s="3">
        <f>IF(MOD(MID(A305,10,1),2)=0,1,0)</f>
        <v>0</v>
      </c>
      <c r="E305" s="3" t="str">
        <f>MID(C305,LEN(C305),1)</f>
        <v>n</v>
      </c>
      <c r="F305" s="3">
        <f>IF(AND(D305=1,E305&lt;&gt;"a"),1,0)</f>
        <v>0</v>
      </c>
      <c r="G305" s="3">
        <f>IF(AND(B304=Tabela13[[#This Row],[Nazwisko]],C304=Tabela13[[#This Row],[Imie]]),1,0)</f>
        <v>0</v>
      </c>
    </row>
    <row r="306" spans="1:7" x14ac:dyDescent="0.25">
      <c r="A306" s="2" t="s">
        <v>1125</v>
      </c>
      <c r="B306" s="3" t="s">
        <v>1126</v>
      </c>
      <c r="C306" s="3" t="s">
        <v>121</v>
      </c>
      <c r="D306" s="3">
        <f>IF(MOD(MID(A306,10,1),2)=0,1,0)</f>
        <v>0</v>
      </c>
      <c r="E306" s="3" t="str">
        <f>MID(C306,LEN(C306),1)</f>
        <v>n</v>
      </c>
      <c r="F306" s="3">
        <f>IF(AND(D306=1,E306&lt;&gt;"a"),1,0)</f>
        <v>0</v>
      </c>
      <c r="G306" s="3">
        <f>IF(AND(B305=Tabela13[[#This Row],[Nazwisko]],C305=Tabela13[[#This Row],[Imie]]),1,0)</f>
        <v>0</v>
      </c>
    </row>
    <row r="307" spans="1:7" x14ac:dyDescent="0.25">
      <c r="A307" s="2" t="s">
        <v>806</v>
      </c>
      <c r="B307" s="3" t="s">
        <v>807</v>
      </c>
      <c r="C307" s="3" t="s">
        <v>382</v>
      </c>
      <c r="D307" s="3">
        <f>IF(MOD(MID(A307,10,1),2)=0,1,0)</f>
        <v>1</v>
      </c>
      <c r="E307" s="3" t="str">
        <f>MID(C307,LEN(C307),1)</f>
        <v>a</v>
      </c>
      <c r="F307" s="3">
        <f>IF(AND(D307=1,E307&lt;&gt;"a"),1,0)</f>
        <v>0</v>
      </c>
      <c r="G307" s="3">
        <f>IF(AND(B306=Tabela13[[#This Row],[Nazwisko]],C306=Tabela13[[#This Row],[Imie]]),1,0)</f>
        <v>0</v>
      </c>
    </row>
    <row r="308" spans="1:7" x14ac:dyDescent="0.25">
      <c r="A308" s="2" t="s">
        <v>95</v>
      </c>
      <c r="B308" s="3" t="s">
        <v>96</v>
      </c>
      <c r="C308" s="3" t="s">
        <v>97</v>
      </c>
      <c r="D308" s="3">
        <f>IF(MOD(MID(A308,10,1),2)=0,1,0)</f>
        <v>0</v>
      </c>
      <c r="E308" s="3" t="str">
        <f>MID(C308,LEN(C308),1)</f>
        <v>y</v>
      </c>
      <c r="F308" s="3">
        <f>IF(AND(D308=1,E308&lt;&gt;"a"),1,0)</f>
        <v>0</v>
      </c>
      <c r="G308" s="3">
        <f>IF(AND(B307=Tabela13[[#This Row],[Nazwisko]],C307=Tabela13[[#This Row],[Imie]]),1,0)</f>
        <v>0</v>
      </c>
    </row>
    <row r="309" spans="1:7" x14ac:dyDescent="0.25">
      <c r="A309" s="2" t="s">
        <v>587</v>
      </c>
      <c r="B309" s="3" t="s">
        <v>96</v>
      </c>
      <c r="C309" s="3" t="s">
        <v>121</v>
      </c>
      <c r="D309" s="3">
        <f>IF(MOD(MID(A309,10,1),2)=0,1,0)</f>
        <v>0</v>
      </c>
      <c r="E309" s="3" t="str">
        <f>MID(C309,LEN(C309),1)</f>
        <v>n</v>
      </c>
      <c r="F309" s="3">
        <f>IF(AND(D309=1,E309&lt;&gt;"a"),1,0)</f>
        <v>0</v>
      </c>
      <c r="G309" s="3">
        <f>IF(AND(B308=Tabela13[[#This Row],[Nazwisko]],C308=Tabela13[[#This Row],[Imie]]),1,0)</f>
        <v>0</v>
      </c>
    </row>
    <row r="310" spans="1:7" x14ac:dyDescent="0.25">
      <c r="A310" s="2" t="s">
        <v>636</v>
      </c>
      <c r="B310" s="3" t="s">
        <v>637</v>
      </c>
      <c r="C310" s="3" t="s">
        <v>382</v>
      </c>
      <c r="D310" s="3">
        <f>IF(MOD(MID(A310,10,1),2)=0,1,0)</f>
        <v>1</v>
      </c>
      <c r="E310" s="3" t="str">
        <f>MID(C310,LEN(C310),1)</f>
        <v>a</v>
      </c>
      <c r="F310" s="3">
        <f>IF(AND(D310=1,E310&lt;&gt;"a"),1,0)</f>
        <v>0</v>
      </c>
      <c r="G310" s="3">
        <f>IF(AND(B309=Tabela13[[#This Row],[Nazwisko]],C309=Tabela13[[#This Row],[Imie]]),1,0)</f>
        <v>0</v>
      </c>
    </row>
    <row r="311" spans="1:7" x14ac:dyDescent="0.25">
      <c r="A311" s="2" t="s">
        <v>380</v>
      </c>
      <c r="B311" s="3" t="s">
        <v>381</v>
      </c>
      <c r="C311" s="3" t="s">
        <v>382</v>
      </c>
      <c r="D311" s="3">
        <f>IF(MOD(MID(A311,10,1),2)=0,1,0)</f>
        <v>1</v>
      </c>
      <c r="E311" s="3" t="str">
        <f>MID(C311,LEN(C311),1)</f>
        <v>a</v>
      </c>
      <c r="F311" s="3">
        <f>IF(AND(D311=1,E311&lt;&gt;"a"),1,0)</f>
        <v>0</v>
      </c>
      <c r="G311" s="3">
        <f>IF(AND(B310=Tabela13[[#This Row],[Nazwisko]],C310=Tabela13[[#This Row],[Imie]]),1,0)</f>
        <v>0</v>
      </c>
    </row>
    <row r="312" spans="1:7" x14ac:dyDescent="0.25">
      <c r="A312" s="2" t="s">
        <v>656</v>
      </c>
      <c r="B312" s="3" t="s">
        <v>657</v>
      </c>
      <c r="C312" s="3" t="s">
        <v>121</v>
      </c>
      <c r="D312" s="3">
        <f>IF(MOD(MID(A312,10,1),2)=0,1,0)</f>
        <v>0</v>
      </c>
      <c r="E312" s="3" t="str">
        <f>MID(C312,LEN(C312),1)</f>
        <v>n</v>
      </c>
      <c r="F312" s="3">
        <f>IF(AND(D312=1,E312&lt;&gt;"a"),1,0)</f>
        <v>0</v>
      </c>
      <c r="G312" s="3">
        <f>IF(AND(B311=Tabela13[[#This Row],[Nazwisko]],C311=Tabela13[[#This Row],[Imie]]),1,0)</f>
        <v>0</v>
      </c>
    </row>
    <row r="313" spans="1:7" x14ac:dyDescent="0.25">
      <c r="A313" s="2" t="s">
        <v>965</v>
      </c>
      <c r="B313" s="3" t="s">
        <v>966</v>
      </c>
      <c r="C313" s="3" t="s">
        <v>382</v>
      </c>
      <c r="D313" s="3">
        <f>IF(MOD(MID(A313,10,1),2)=0,1,0)</f>
        <v>1</v>
      </c>
      <c r="E313" s="3" t="str">
        <f>MID(C313,LEN(C313),1)</f>
        <v>a</v>
      </c>
      <c r="F313" s="3">
        <f>IF(AND(D313=1,E313&lt;&gt;"a"),1,0)</f>
        <v>0</v>
      </c>
      <c r="G313" s="3">
        <f>IF(AND(B312=Tabela13[[#This Row],[Nazwisko]],C312=Tabela13[[#This Row],[Imie]]),1,0)</f>
        <v>0</v>
      </c>
    </row>
    <row r="314" spans="1:7" x14ac:dyDescent="0.25">
      <c r="A314" s="2" t="s">
        <v>851</v>
      </c>
      <c r="B314" s="3" t="s">
        <v>852</v>
      </c>
      <c r="C314" s="3" t="s">
        <v>121</v>
      </c>
      <c r="D314" s="3">
        <f>IF(MOD(MID(A314,10,1),2)=0,1,0)</f>
        <v>0</v>
      </c>
      <c r="E314" s="3" t="str">
        <f>MID(C314,LEN(C314),1)</f>
        <v>n</v>
      </c>
      <c r="F314" s="3">
        <f>IF(AND(D314=1,E314&lt;&gt;"a"),1,0)</f>
        <v>0</v>
      </c>
      <c r="G314" s="3">
        <f>IF(AND(B313=Tabela13[[#This Row],[Nazwisko]],C313=Tabela13[[#This Row],[Imie]]),1,0)</f>
        <v>0</v>
      </c>
    </row>
    <row r="315" spans="1:7" x14ac:dyDescent="0.25">
      <c r="A315" s="2" t="s">
        <v>215</v>
      </c>
      <c r="B315" s="3" t="s">
        <v>216</v>
      </c>
      <c r="C315" s="3" t="s">
        <v>121</v>
      </c>
      <c r="D315" s="3">
        <f>IF(MOD(MID(A315,10,1),2)=0,1,0)</f>
        <v>0</v>
      </c>
      <c r="E315" s="3" t="str">
        <f>MID(C315,LEN(C315),1)</f>
        <v>n</v>
      </c>
      <c r="F315" s="3">
        <f>IF(AND(D315=1,E315&lt;&gt;"a"),1,0)</f>
        <v>0</v>
      </c>
      <c r="G315" s="3">
        <f>IF(AND(B314=Tabela13[[#This Row],[Nazwisko]],C314=Tabela13[[#This Row],[Imie]]),1,0)</f>
        <v>0</v>
      </c>
    </row>
    <row r="316" spans="1:7" x14ac:dyDescent="0.25">
      <c r="A316" s="2" t="s">
        <v>1075</v>
      </c>
      <c r="B316" s="3" t="s">
        <v>1076</v>
      </c>
      <c r="C316" s="3" t="s">
        <v>121</v>
      </c>
      <c r="D316" s="3">
        <f>IF(MOD(MID(A316,10,1),2)=0,1,0)</f>
        <v>0</v>
      </c>
      <c r="E316" s="3" t="str">
        <f>MID(C316,LEN(C316),1)</f>
        <v>n</v>
      </c>
      <c r="F316" s="3">
        <f>IF(AND(D316=1,E316&lt;&gt;"a"),1,0)</f>
        <v>0</v>
      </c>
      <c r="G316" s="3">
        <f>IF(AND(B315=Tabela13[[#This Row],[Nazwisko]],C315=Tabela13[[#This Row],[Imie]]),1,0)</f>
        <v>0</v>
      </c>
    </row>
    <row r="317" spans="1:7" x14ac:dyDescent="0.25">
      <c r="A317" s="2" t="s">
        <v>775</v>
      </c>
      <c r="B317" s="3" t="s">
        <v>776</v>
      </c>
      <c r="C317" s="3" t="s">
        <v>121</v>
      </c>
      <c r="D317" s="3">
        <f>IF(MOD(MID(A317,10,1),2)=0,1,0)</f>
        <v>0</v>
      </c>
      <c r="E317" s="3" t="str">
        <f>MID(C317,LEN(C317),1)</f>
        <v>n</v>
      </c>
      <c r="F317" s="3">
        <f>IF(AND(D317=1,E317&lt;&gt;"a"),1,0)</f>
        <v>0</v>
      </c>
      <c r="G317" s="3">
        <f>IF(AND(B316=Tabela13[[#This Row],[Nazwisko]],C316=Tabela13[[#This Row],[Imie]]),1,0)</f>
        <v>0</v>
      </c>
    </row>
    <row r="318" spans="1:7" x14ac:dyDescent="0.25">
      <c r="A318" s="2" t="s">
        <v>132</v>
      </c>
      <c r="B318" s="3" t="s">
        <v>133</v>
      </c>
      <c r="C318" s="3" t="s">
        <v>121</v>
      </c>
      <c r="D318" s="3">
        <f>IF(MOD(MID(A318,10,1),2)=0,1,0)</f>
        <v>0</v>
      </c>
      <c r="E318" s="3" t="str">
        <f>MID(C318,LEN(C318),1)</f>
        <v>n</v>
      </c>
      <c r="F318" s="3">
        <f>IF(AND(D318=1,E318&lt;&gt;"a"),1,0)</f>
        <v>0</v>
      </c>
      <c r="G318" s="3">
        <f>IF(AND(B317=Tabela13[[#This Row],[Nazwisko]],C317=Tabela13[[#This Row],[Imie]]),1,0)</f>
        <v>0</v>
      </c>
    </row>
    <row r="319" spans="1:7" x14ac:dyDescent="0.25">
      <c r="A319" s="2" t="s">
        <v>458</v>
      </c>
      <c r="B319" s="3" t="s">
        <v>459</v>
      </c>
      <c r="C319" s="3" t="s">
        <v>121</v>
      </c>
      <c r="D319" s="3">
        <f>IF(MOD(MID(A319,10,1),2)=0,1,0)</f>
        <v>0</v>
      </c>
      <c r="E319" s="3" t="str">
        <f>MID(C319,LEN(C319),1)</f>
        <v>n</v>
      </c>
      <c r="F319" s="3">
        <f>IF(AND(D319=1,E319&lt;&gt;"a"),1,0)</f>
        <v>0</v>
      </c>
      <c r="G319" s="3">
        <f>IF(AND(B318=Tabela13[[#This Row],[Nazwisko]],C318=Tabela13[[#This Row],[Imie]]),1,0)</f>
        <v>0</v>
      </c>
    </row>
    <row r="320" spans="1:7" x14ac:dyDescent="0.25">
      <c r="A320" s="2" t="s">
        <v>700</v>
      </c>
      <c r="B320" s="3" t="s">
        <v>701</v>
      </c>
      <c r="C320" s="3" t="s">
        <v>702</v>
      </c>
      <c r="D320" s="3">
        <f>IF(MOD(MID(A320,10,1),2)=0,1,0)</f>
        <v>1</v>
      </c>
      <c r="E320" s="3" t="str">
        <f>MID(C320,LEN(C320),1)</f>
        <v>a</v>
      </c>
      <c r="F320" s="3">
        <f>IF(AND(D320=1,E320&lt;&gt;"a"),1,0)</f>
        <v>0</v>
      </c>
      <c r="G320" s="3">
        <f>IF(AND(B319=Tabela13[[#This Row],[Nazwisko]],C319=Tabela13[[#This Row],[Imie]]),1,0)</f>
        <v>0</v>
      </c>
    </row>
    <row r="321" spans="1:7" x14ac:dyDescent="0.25">
      <c r="A321" s="2" t="s">
        <v>173</v>
      </c>
      <c r="B321" s="3" t="s">
        <v>174</v>
      </c>
      <c r="C321" s="3" t="s">
        <v>25</v>
      </c>
      <c r="D321" s="3">
        <f>IF(MOD(MID(A321,10,1),2)=0,1,0)</f>
        <v>0</v>
      </c>
      <c r="E321" s="3" t="str">
        <f>MID(C321,LEN(C321),1)</f>
        <v>k</v>
      </c>
      <c r="F321" s="3">
        <f>IF(AND(D321=1,E321&lt;&gt;"a"),1,0)</f>
        <v>0</v>
      </c>
      <c r="G321" s="3">
        <f>IF(AND(B320=Tabela13[[#This Row],[Nazwisko]],C320=Tabela13[[#This Row],[Imie]]),1,0)</f>
        <v>0</v>
      </c>
    </row>
    <row r="322" spans="1:7" x14ac:dyDescent="0.25">
      <c r="A322" s="2" t="s">
        <v>712</v>
      </c>
      <c r="B322" s="3" t="s">
        <v>174</v>
      </c>
      <c r="C322" s="3" t="s">
        <v>219</v>
      </c>
      <c r="D322" s="3">
        <f>IF(MOD(MID(A322,10,1),2)=0,1,0)</f>
        <v>0</v>
      </c>
      <c r="E322" s="3" t="str">
        <f>MID(C322,LEN(C322),1)</f>
        <v>z</v>
      </c>
      <c r="F322" s="3">
        <f>IF(AND(D322=1,E322&lt;&gt;"a"),1,0)</f>
        <v>0</v>
      </c>
      <c r="G322" s="3">
        <f>IF(AND(B321=Tabela13[[#This Row],[Nazwisko]],C321=Tabela13[[#This Row],[Imie]]),1,0)</f>
        <v>0</v>
      </c>
    </row>
    <row r="323" spans="1:7" x14ac:dyDescent="0.25">
      <c r="A323" s="2" t="s">
        <v>1071</v>
      </c>
      <c r="B323" s="3" t="s">
        <v>1072</v>
      </c>
      <c r="C323" s="3" t="s">
        <v>121</v>
      </c>
      <c r="D323" s="3">
        <f>IF(MOD(MID(A323,10,1),2)=0,1,0)</f>
        <v>0</v>
      </c>
      <c r="E323" s="3" t="str">
        <f>MID(C323,LEN(C323),1)</f>
        <v>n</v>
      </c>
      <c r="F323" s="3">
        <f>IF(AND(D323=1,E323&lt;&gt;"a"),1,0)</f>
        <v>0</v>
      </c>
      <c r="G323" s="3">
        <f>IF(AND(B322=Tabela13[[#This Row],[Nazwisko]],C322=Tabela13[[#This Row],[Imie]]),1,0)</f>
        <v>0</v>
      </c>
    </row>
    <row r="324" spans="1:7" x14ac:dyDescent="0.25">
      <c r="A324" s="2" t="s">
        <v>312</v>
      </c>
      <c r="B324" s="3" t="s">
        <v>313</v>
      </c>
      <c r="C324" s="3" t="s">
        <v>121</v>
      </c>
      <c r="D324" s="3">
        <f>IF(MOD(MID(A324,10,1),2)=0,1,0)</f>
        <v>0</v>
      </c>
      <c r="E324" s="3" t="str">
        <f>MID(C324,LEN(C324),1)</f>
        <v>n</v>
      </c>
      <c r="F324" s="3">
        <f>IF(AND(D324=1,E324&lt;&gt;"a"),1,0)</f>
        <v>0</v>
      </c>
      <c r="G324" s="3">
        <f>IF(AND(B323=Tabela13[[#This Row],[Nazwisko]],C323=Tabela13[[#This Row],[Imie]]),1,0)</f>
        <v>0</v>
      </c>
    </row>
    <row r="325" spans="1:7" x14ac:dyDescent="0.25">
      <c r="A325" s="2" t="s">
        <v>481</v>
      </c>
      <c r="B325" s="3" t="s">
        <v>482</v>
      </c>
      <c r="C325" s="3" t="s">
        <v>166</v>
      </c>
      <c r="D325" s="3">
        <f>IF(MOD(MID(A325,10,1),2)=0,1,0)</f>
        <v>0</v>
      </c>
      <c r="E325" s="3" t="str">
        <f>MID(C325,LEN(C325),1)</f>
        <v>b</v>
      </c>
      <c r="F325" s="3">
        <f>IF(AND(D325=1,E325&lt;&gt;"a"),1,0)</f>
        <v>0</v>
      </c>
      <c r="G325" s="3">
        <f>IF(AND(B324=Tabela13[[#This Row],[Nazwisko]],C324=Tabela13[[#This Row],[Imie]]),1,0)</f>
        <v>0</v>
      </c>
    </row>
    <row r="326" spans="1:7" x14ac:dyDescent="0.25">
      <c r="A326" s="2" t="s">
        <v>532</v>
      </c>
      <c r="B326" s="3" t="s">
        <v>533</v>
      </c>
      <c r="C326" s="3" t="s">
        <v>534</v>
      </c>
      <c r="D326" s="3">
        <f>IF(MOD(MID(A326,10,1),2)=0,1,0)</f>
        <v>1</v>
      </c>
      <c r="E326" s="3" t="str">
        <f>MID(C326,LEN(C326),1)</f>
        <v>a</v>
      </c>
      <c r="F326" s="3">
        <f>IF(AND(D326=1,E326&lt;&gt;"a"),1,0)</f>
        <v>0</v>
      </c>
      <c r="G326" s="3">
        <f>IF(AND(B325=Tabela13[[#This Row],[Nazwisko]],C325=Tabela13[[#This Row],[Imie]]),1,0)</f>
        <v>0</v>
      </c>
    </row>
    <row r="327" spans="1:7" x14ac:dyDescent="0.25">
      <c r="A327" s="2" t="s">
        <v>164</v>
      </c>
      <c r="B327" s="3" t="s">
        <v>165</v>
      </c>
      <c r="C327" s="3" t="s">
        <v>166</v>
      </c>
      <c r="D327" s="3">
        <f>IF(MOD(MID(A327,10,1),2)=0,1,0)</f>
        <v>0</v>
      </c>
      <c r="E327" s="3" t="str">
        <f>MID(C327,LEN(C327),1)</f>
        <v>b</v>
      </c>
      <c r="F327" s="3">
        <f>IF(AND(D327=1,E327&lt;&gt;"a"),1,0)</f>
        <v>0</v>
      </c>
      <c r="G327" s="3">
        <f>IF(AND(B326=Tabela13[[#This Row],[Nazwisko]],C326=Tabela13[[#This Row],[Imie]]),1,0)</f>
        <v>0</v>
      </c>
    </row>
    <row r="328" spans="1:7" x14ac:dyDescent="0.25">
      <c r="A328" s="2" t="s">
        <v>698</v>
      </c>
      <c r="B328" s="3" t="s">
        <v>699</v>
      </c>
      <c r="C328" s="3" t="s">
        <v>166</v>
      </c>
      <c r="D328" s="3">
        <f>IF(MOD(MID(A328,10,1),2)=0,1,0)</f>
        <v>0</v>
      </c>
      <c r="E328" s="3" t="str">
        <f>MID(C328,LEN(C328),1)</f>
        <v>b</v>
      </c>
      <c r="F328" s="3">
        <f>IF(AND(D328=1,E328&lt;&gt;"a"),1,0)</f>
        <v>0</v>
      </c>
      <c r="G328" s="3">
        <f>IF(AND(B327=Tabela13[[#This Row],[Nazwisko]],C327=Tabela13[[#This Row],[Imie]]),1,0)</f>
        <v>0</v>
      </c>
    </row>
    <row r="329" spans="1:7" x14ac:dyDescent="0.25">
      <c r="A329" s="2" t="s">
        <v>518</v>
      </c>
      <c r="B329" s="3" t="s">
        <v>519</v>
      </c>
      <c r="C329" s="3" t="s">
        <v>166</v>
      </c>
      <c r="D329" s="3">
        <f>IF(MOD(MID(A329,10,1),2)=0,1,0)</f>
        <v>0</v>
      </c>
      <c r="E329" s="3" t="str">
        <f>MID(C329,LEN(C329),1)</f>
        <v>b</v>
      </c>
      <c r="F329" s="3">
        <f>IF(AND(D329=1,E329&lt;&gt;"a"),1,0)</f>
        <v>0</v>
      </c>
      <c r="G329" s="3">
        <f>IF(AND(B328=Tabela13[[#This Row],[Nazwisko]],C328=Tabela13[[#This Row],[Imie]]),1,0)</f>
        <v>0</v>
      </c>
    </row>
    <row r="330" spans="1:7" x14ac:dyDescent="0.25">
      <c r="A330" s="2" t="s">
        <v>678</v>
      </c>
      <c r="B330" s="3" t="s">
        <v>679</v>
      </c>
      <c r="C330" s="3" t="s">
        <v>73</v>
      </c>
      <c r="D330" s="3">
        <f>IF(MOD(MID(A330,10,1),2)=0,1,0)</f>
        <v>0</v>
      </c>
      <c r="E330" s="3" t="str">
        <f>MID(C330,LEN(C330),1)</f>
        <v>r</v>
      </c>
      <c r="F330" s="3">
        <f>IF(AND(D330=1,E330&lt;&gt;"a"),1,0)</f>
        <v>0</v>
      </c>
      <c r="G330" s="3">
        <f>IF(AND(B329=Tabela13[[#This Row],[Nazwisko]],C329=Tabela13[[#This Row],[Imie]]),1,0)</f>
        <v>0</v>
      </c>
    </row>
    <row r="331" spans="1:7" x14ac:dyDescent="0.25">
      <c r="A331" s="2" t="s">
        <v>922</v>
      </c>
      <c r="B331" s="3" t="s">
        <v>923</v>
      </c>
      <c r="C331" s="3" t="s">
        <v>166</v>
      </c>
      <c r="D331" s="3">
        <f>IF(MOD(MID(A331,10,1),2)=0,1,0)</f>
        <v>0</v>
      </c>
      <c r="E331" s="3" t="str">
        <f>MID(C331,LEN(C331),1)</f>
        <v>b</v>
      </c>
      <c r="F331" s="3">
        <f>IF(AND(D331=1,E331&lt;&gt;"a"),1,0)</f>
        <v>0</v>
      </c>
      <c r="G331" s="3">
        <f>IF(AND(B330=Tabela13[[#This Row],[Nazwisko]],C330=Tabela13[[#This Row],[Imie]]),1,0)</f>
        <v>0</v>
      </c>
    </row>
    <row r="332" spans="1:7" x14ac:dyDescent="0.25">
      <c r="A332" s="2" t="s">
        <v>217</v>
      </c>
      <c r="B332" s="3" t="s">
        <v>218</v>
      </c>
      <c r="C332" s="3" t="s">
        <v>219</v>
      </c>
      <c r="D332" s="3">
        <f>IF(MOD(MID(A332,10,1),2)=0,1,0)</f>
        <v>0</v>
      </c>
      <c r="E332" s="3" t="str">
        <f>MID(C332,LEN(C332),1)</f>
        <v>z</v>
      </c>
      <c r="F332" s="3">
        <f>IF(AND(D332=1,E332&lt;&gt;"a"),1,0)</f>
        <v>0</v>
      </c>
      <c r="G332" s="3">
        <f>IF(AND(B331=Tabela13[[#This Row],[Nazwisko]],C331=Tabela13[[#This Row],[Imie]]),1,0)</f>
        <v>0</v>
      </c>
    </row>
    <row r="333" spans="1:7" x14ac:dyDescent="0.25">
      <c r="A333" s="2" t="s">
        <v>990</v>
      </c>
      <c r="B333" s="3" t="s">
        <v>218</v>
      </c>
      <c r="C333" s="3" t="s">
        <v>166</v>
      </c>
      <c r="D333" s="3">
        <f>IF(MOD(MID(A333,10,1),2)=0,1,0)</f>
        <v>0</v>
      </c>
      <c r="E333" s="3" t="str">
        <f>MID(C333,LEN(C333),1)</f>
        <v>b</v>
      </c>
      <c r="F333" s="3">
        <f>IF(AND(D333=1,E333&lt;&gt;"a"),1,0)</f>
        <v>0</v>
      </c>
      <c r="G333" s="3">
        <f>IF(AND(B332=Tabela13[[#This Row],[Nazwisko]],C332=Tabela13[[#This Row],[Imie]]),1,0)</f>
        <v>0</v>
      </c>
    </row>
    <row r="334" spans="1:7" x14ac:dyDescent="0.25">
      <c r="A334" s="2" t="s">
        <v>822</v>
      </c>
      <c r="B334" s="3" t="s">
        <v>823</v>
      </c>
      <c r="C334" s="3" t="s">
        <v>824</v>
      </c>
      <c r="D334" s="3">
        <f>IF(MOD(MID(A334,10,1),2)=0,1,0)</f>
        <v>1</v>
      </c>
      <c r="E334" s="3" t="str">
        <f>MID(C334,LEN(C334),1)</f>
        <v>a</v>
      </c>
      <c r="F334" s="3">
        <f>IF(AND(D334=1,E334&lt;&gt;"a"),1,0)</f>
        <v>0</v>
      </c>
      <c r="G334" s="3">
        <f>IF(AND(B333=Tabela13[[#This Row],[Nazwisko]],C333=Tabela13[[#This Row],[Imie]]),1,0)</f>
        <v>0</v>
      </c>
    </row>
    <row r="335" spans="1:7" x14ac:dyDescent="0.25">
      <c r="A335" s="2" t="s">
        <v>460</v>
      </c>
      <c r="B335" s="3" t="s">
        <v>461</v>
      </c>
      <c r="C335" s="3" t="s">
        <v>166</v>
      </c>
      <c r="D335" s="3">
        <f>IF(MOD(MID(A335,10,1),2)=0,1,0)</f>
        <v>0</v>
      </c>
      <c r="E335" s="3" t="str">
        <f>MID(C335,LEN(C335),1)</f>
        <v>b</v>
      </c>
      <c r="F335" s="3">
        <f>IF(AND(D335=1,E335&lt;&gt;"a"),1,0)</f>
        <v>0</v>
      </c>
      <c r="G335" s="3">
        <f>IF(AND(B334=Tabela13[[#This Row],[Nazwisko]],C334=Tabela13[[#This Row],[Imie]]),1,0)</f>
        <v>0</v>
      </c>
    </row>
    <row r="336" spans="1:7" x14ac:dyDescent="0.25">
      <c r="A336" s="2" t="s">
        <v>1037</v>
      </c>
      <c r="B336" s="3" t="s">
        <v>1038</v>
      </c>
      <c r="C336" s="3" t="s">
        <v>1039</v>
      </c>
      <c r="D336" s="3">
        <f>IF(MOD(MID(A336,10,1),2)=0,1,0)</f>
        <v>1</v>
      </c>
      <c r="E336" s="3" t="str">
        <f>MID(C336,LEN(C336),1)</f>
        <v>a</v>
      </c>
      <c r="F336" s="3">
        <f>IF(AND(D336=1,E336&lt;&gt;"a"),1,0)</f>
        <v>0</v>
      </c>
      <c r="G336" s="3">
        <f>IF(AND(B335=Tabela13[[#This Row],[Nazwisko]],C335=Tabela13[[#This Row],[Imie]]),1,0)</f>
        <v>0</v>
      </c>
    </row>
    <row r="337" spans="1:7" x14ac:dyDescent="0.25">
      <c r="A337" s="2" t="s">
        <v>899</v>
      </c>
      <c r="B337" s="3" t="s">
        <v>900</v>
      </c>
      <c r="C337" s="3" t="s">
        <v>166</v>
      </c>
      <c r="D337" s="3">
        <f>IF(MOD(MID(A337,10,1),2)=0,1,0)</f>
        <v>0</v>
      </c>
      <c r="E337" s="3" t="str">
        <f>MID(C337,LEN(C337),1)</f>
        <v>b</v>
      </c>
      <c r="F337" s="3">
        <f>IF(AND(D337=1,E337&lt;&gt;"a"),1,0)</f>
        <v>0</v>
      </c>
      <c r="G337" s="3">
        <f>IF(AND(B336=Tabela13[[#This Row],[Nazwisko]],C336=Tabela13[[#This Row],[Imie]]),1,0)</f>
        <v>0</v>
      </c>
    </row>
    <row r="338" spans="1:7" x14ac:dyDescent="0.25">
      <c r="A338" s="2" t="s">
        <v>1053</v>
      </c>
      <c r="B338" s="3" t="s">
        <v>1054</v>
      </c>
      <c r="C338" s="3" t="s">
        <v>166</v>
      </c>
      <c r="D338" s="3">
        <f>IF(MOD(MID(A338,10,1),2)=0,1,0)</f>
        <v>0</v>
      </c>
      <c r="E338" s="3" t="str">
        <f>MID(C338,LEN(C338),1)</f>
        <v>b</v>
      </c>
      <c r="F338" s="3">
        <f>IF(AND(D338=1,E338&lt;&gt;"a"),1,0)</f>
        <v>0</v>
      </c>
      <c r="G338" s="3">
        <f>IF(AND(B337=Tabela13[[#This Row],[Nazwisko]],C337=Tabela13[[#This Row],[Imie]]),1,0)</f>
        <v>0</v>
      </c>
    </row>
    <row r="339" spans="1:7" x14ac:dyDescent="0.25">
      <c r="A339" s="2" t="s">
        <v>465</v>
      </c>
      <c r="B339" s="3" t="s">
        <v>466</v>
      </c>
      <c r="C339" s="3" t="s">
        <v>166</v>
      </c>
      <c r="D339" s="3">
        <f>IF(MOD(MID(A339,10,1),2)=0,1,0)</f>
        <v>0</v>
      </c>
      <c r="E339" s="3" t="str">
        <f>MID(C339,LEN(C339),1)</f>
        <v>b</v>
      </c>
      <c r="F339" s="3">
        <f>IF(AND(D339=1,E339&lt;&gt;"a"),1,0)</f>
        <v>0</v>
      </c>
      <c r="G339" s="3">
        <f>IF(AND(B338=Tabela13[[#This Row],[Nazwisko]],C338=Tabela13[[#This Row],[Imie]]),1,0)</f>
        <v>0</v>
      </c>
    </row>
    <row r="340" spans="1:7" x14ac:dyDescent="0.25">
      <c r="A340" s="2" t="s">
        <v>307</v>
      </c>
      <c r="B340" s="3" t="s">
        <v>308</v>
      </c>
      <c r="C340" s="3" t="s">
        <v>309</v>
      </c>
      <c r="D340" s="3">
        <f>IF(MOD(MID(A340,10,1),2)=0,1,0)</f>
        <v>1</v>
      </c>
      <c r="E340" s="3" t="str">
        <f>MID(C340,LEN(C340),1)</f>
        <v>a</v>
      </c>
      <c r="F340" s="3">
        <f>IF(AND(D340=1,E340&lt;&gt;"a"),1,0)</f>
        <v>0</v>
      </c>
      <c r="G340" s="3">
        <f>IF(AND(B339=Tabela13[[#This Row],[Nazwisko]],C339=Tabela13[[#This Row],[Imie]]),1,0)</f>
        <v>0</v>
      </c>
    </row>
    <row r="341" spans="1:7" x14ac:dyDescent="0.25">
      <c r="A341" s="2" t="s">
        <v>1073</v>
      </c>
      <c r="B341" s="3" t="s">
        <v>1074</v>
      </c>
      <c r="C341" s="3" t="s">
        <v>166</v>
      </c>
      <c r="D341" s="3">
        <f>IF(MOD(MID(A341,10,1),2)=0,1,0)</f>
        <v>0</v>
      </c>
      <c r="E341" s="3" t="str">
        <f>MID(C341,LEN(C341),1)</f>
        <v>b</v>
      </c>
      <c r="F341" s="3">
        <f>IF(AND(D341=1,E341&lt;&gt;"a"),1,0)</f>
        <v>0</v>
      </c>
      <c r="G341" s="3">
        <f>IF(AND(B340=Tabela13[[#This Row],[Nazwisko]],C340=Tabela13[[#This Row],[Imie]]),1,0)</f>
        <v>0</v>
      </c>
    </row>
    <row r="342" spans="1:7" x14ac:dyDescent="0.25">
      <c r="A342" s="2" t="s">
        <v>364</v>
      </c>
      <c r="B342" s="3" t="s">
        <v>365</v>
      </c>
      <c r="C342" s="3" t="s">
        <v>309</v>
      </c>
      <c r="D342" s="3">
        <f>IF(MOD(MID(A342,10,1),2)=0,1,0)</f>
        <v>1</v>
      </c>
      <c r="E342" s="3" t="str">
        <f>MID(C342,LEN(C342),1)</f>
        <v>a</v>
      </c>
      <c r="F342" s="3">
        <f>IF(AND(D342=1,E342&lt;&gt;"a"),1,0)</f>
        <v>0</v>
      </c>
      <c r="G342" s="3">
        <f>IF(AND(B341=Tabela13[[#This Row],[Nazwisko]],C341=Tabela13[[#This Row],[Imie]]),1,0)</f>
        <v>0</v>
      </c>
    </row>
    <row r="343" spans="1:7" x14ac:dyDescent="0.25">
      <c r="A343" s="2" t="s">
        <v>1096</v>
      </c>
      <c r="B343" s="3" t="s">
        <v>1097</v>
      </c>
      <c r="C343" s="3" t="s">
        <v>166</v>
      </c>
      <c r="D343" s="3">
        <f>IF(MOD(MID(A343,10,1),2)=0,1,0)</f>
        <v>0</v>
      </c>
      <c r="E343" s="3" t="str">
        <f>MID(C343,LEN(C343),1)</f>
        <v>b</v>
      </c>
      <c r="F343" s="3">
        <f>IF(AND(D343=1,E343&lt;&gt;"a"),1,0)</f>
        <v>0</v>
      </c>
      <c r="G343" s="3">
        <f>IF(AND(B342=Tabela13[[#This Row],[Nazwisko]],C342=Tabela13[[#This Row],[Imie]]),1,0)</f>
        <v>0</v>
      </c>
    </row>
    <row r="344" spans="1:7" x14ac:dyDescent="0.25">
      <c r="A344" s="2" t="s">
        <v>551</v>
      </c>
      <c r="B344" s="3" t="s">
        <v>552</v>
      </c>
      <c r="C344" s="3" t="s">
        <v>309</v>
      </c>
      <c r="D344" s="3">
        <f>IF(MOD(MID(A344,10,1),2)=0,1,0)</f>
        <v>1</v>
      </c>
      <c r="E344" s="3" t="str">
        <f>MID(C344,LEN(C344),1)</f>
        <v>a</v>
      </c>
      <c r="F344" s="3">
        <f>IF(AND(D344=1,E344&lt;&gt;"a"),1,0)</f>
        <v>0</v>
      </c>
      <c r="G344" s="3">
        <f>IF(AND(B343=Tabela13[[#This Row],[Nazwisko]],C343=Tabela13[[#This Row],[Imie]]),1,0)</f>
        <v>0</v>
      </c>
    </row>
    <row r="345" spans="1:7" x14ac:dyDescent="0.25">
      <c r="A345" s="2" t="s">
        <v>549</v>
      </c>
      <c r="B345" s="3" t="s">
        <v>550</v>
      </c>
      <c r="C345" s="3" t="s">
        <v>309</v>
      </c>
      <c r="D345" s="3">
        <f>IF(MOD(MID(A345,10,1),2)=0,1,0)</f>
        <v>1</v>
      </c>
      <c r="E345" s="3" t="str">
        <f>MID(C345,LEN(C345),1)</f>
        <v>a</v>
      </c>
      <c r="F345" s="3">
        <f>IF(AND(D345=1,E345&lt;&gt;"a"),1,0)</f>
        <v>0</v>
      </c>
      <c r="G345" s="3">
        <f>IF(AND(B344=Tabela13[[#This Row],[Nazwisko]],C344=Tabela13[[#This Row],[Imie]]),1,0)</f>
        <v>0</v>
      </c>
    </row>
    <row r="346" spans="1:7" x14ac:dyDescent="0.25">
      <c r="A346" s="2" t="s">
        <v>986</v>
      </c>
      <c r="B346" s="3" t="s">
        <v>987</v>
      </c>
      <c r="C346" s="3" t="s">
        <v>309</v>
      </c>
      <c r="D346" s="3">
        <f>IF(MOD(MID(A346,10,1),2)=0,1,0)</f>
        <v>1</v>
      </c>
      <c r="E346" s="3" t="str">
        <f>MID(C346,LEN(C346),1)</f>
        <v>a</v>
      </c>
      <c r="F346" s="3">
        <f>IF(AND(D346=1,E346&lt;&gt;"a"),1,0)</f>
        <v>0</v>
      </c>
      <c r="G346" s="3">
        <f>IF(AND(B345=Tabela13[[#This Row],[Nazwisko]],C345=Tabela13[[#This Row],[Imie]]),1,0)</f>
        <v>0</v>
      </c>
    </row>
    <row r="347" spans="1:7" x14ac:dyDescent="0.25">
      <c r="A347" s="2" t="s">
        <v>1023</v>
      </c>
      <c r="B347" s="3" t="s">
        <v>1024</v>
      </c>
      <c r="C347" s="3" t="s">
        <v>166</v>
      </c>
      <c r="D347" s="3">
        <f>IF(MOD(MID(A347,10,1),2)=0,1,0)</f>
        <v>0</v>
      </c>
      <c r="E347" s="3" t="str">
        <f>MID(C347,LEN(C347),1)</f>
        <v>b</v>
      </c>
      <c r="F347" s="3">
        <f>IF(AND(D347=1,E347&lt;&gt;"a"),1,0)</f>
        <v>0</v>
      </c>
      <c r="G347" s="3">
        <f>IF(AND(B346=Tabela13[[#This Row],[Nazwisko]],C346=Tabela13[[#This Row],[Imie]]),1,0)</f>
        <v>0</v>
      </c>
    </row>
    <row r="348" spans="1:7" x14ac:dyDescent="0.25">
      <c r="A348" s="2" t="s">
        <v>932</v>
      </c>
      <c r="B348" s="3" t="s">
        <v>933</v>
      </c>
      <c r="C348" s="3" t="s">
        <v>166</v>
      </c>
      <c r="D348" s="3">
        <f>IF(MOD(MID(A348,10,1),2)=0,1,0)</f>
        <v>0</v>
      </c>
      <c r="E348" s="3" t="str">
        <f>MID(C348,LEN(C348),1)</f>
        <v>b</v>
      </c>
      <c r="F348" s="3">
        <f>IF(AND(D348=1,E348&lt;&gt;"a"),1,0)</f>
        <v>0</v>
      </c>
      <c r="G348" s="3">
        <f>IF(AND(B347=Tabela13[[#This Row],[Nazwisko]],C347=Tabela13[[#This Row],[Imie]]),1,0)</f>
        <v>0</v>
      </c>
    </row>
    <row r="349" spans="1:7" x14ac:dyDescent="0.25">
      <c r="A349" s="2" t="s">
        <v>941</v>
      </c>
      <c r="B349" s="3" t="s">
        <v>942</v>
      </c>
      <c r="C349" s="3" t="s">
        <v>166</v>
      </c>
      <c r="D349" s="3">
        <f>IF(MOD(MID(A349,10,1),2)=0,1,0)</f>
        <v>0</v>
      </c>
      <c r="E349" s="3" t="str">
        <f>MID(C349,LEN(C349),1)</f>
        <v>b</v>
      </c>
      <c r="F349" s="3">
        <f>IF(AND(D349=1,E349&lt;&gt;"a"),1,0)</f>
        <v>0</v>
      </c>
      <c r="G349" s="3">
        <f>IF(AND(B348=Tabela13[[#This Row],[Nazwisko]],C348=Tabela13[[#This Row],[Imie]]),1,0)</f>
        <v>0</v>
      </c>
    </row>
    <row r="350" spans="1:7" x14ac:dyDescent="0.25">
      <c r="A350" s="2" t="s">
        <v>919</v>
      </c>
      <c r="B350" s="3" t="s">
        <v>920</v>
      </c>
      <c r="C350" s="3" t="s">
        <v>309</v>
      </c>
      <c r="D350" s="3">
        <f>IF(MOD(MID(A350,10,1),2)=0,1,0)</f>
        <v>1</v>
      </c>
      <c r="E350" s="3" t="str">
        <f>MID(C350,LEN(C350),1)</f>
        <v>a</v>
      </c>
      <c r="F350" s="3">
        <f>IF(AND(D350=1,E350&lt;&gt;"a"),1,0)</f>
        <v>0</v>
      </c>
      <c r="G350" s="3">
        <f>IF(AND(B349=Tabela13[[#This Row],[Nazwisko]],C349=Tabela13[[#This Row],[Imie]]),1,0)</f>
        <v>0</v>
      </c>
    </row>
    <row r="351" spans="1:7" x14ac:dyDescent="0.25">
      <c r="A351" s="2" t="s">
        <v>469</v>
      </c>
      <c r="B351" s="3" t="s">
        <v>470</v>
      </c>
      <c r="C351" s="3" t="s">
        <v>166</v>
      </c>
      <c r="D351" s="3">
        <f>IF(MOD(MID(A351,10,1),2)=0,1,0)</f>
        <v>0</v>
      </c>
      <c r="E351" s="3" t="str">
        <f>MID(C351,LEN(C351),1)</f>
        <v>b</v>
      </c>
      <c r="F351" s="3">
        <f>IF(AND(D351=1,E351&lt;&gt;"a"),1,0)</f>
        <v>0</v>
      </c>
      <c r="G351" s="3">
        <f>IF(AND(B350=Tabela13[[#This Row],[Nazwisko]],C350=Tabela13[[#This Row],[Imie]]),1,0)</f>
        <v>0</v>
      </c>
    </row>
    <row r="352" spans="1:7" x14ac:dyDescent="0.25">
      <c r="A352" s="2" t="s">
        <v>372</v>
      </c>
      <c r="B352" s="3" t="s">
        <v>373</v>
      </c>
      <c r="C352" s="3" t="s">
        <v>166</v>
      </c>
      <c r="D352" s="3">
        <f>IF(MOD(MID(A352,10,1),2)=0,1,0)</f>
        <v>0</v>
      </c>
      <c r="E352" s="3" t="str">
        <f>MID(C352,LEN(C352),1)</f>
        <v>b</v>
      </c>
      <c r="F352" s="3">
        <f>IF(AND(D352=1,E352&lt;&gt;"a"),1,0)</f>
        <v>0</v>
      </c>
      <c r="G352" s="3">
        <f>IF(AND(B351=Tabela13[[#This Row],[Nazwisko]],C351=Tabela13[[#This Row],[Imie]]),1,0)</f>
        <v>0</v>
      </c>
    </row>
    <row r="353" spans="1:7" x14ac:dyDescent="0.25">
      <c r="A353" s="2" t="s">
        <v>815</v>
      </c>
      <c r="B353" s="3" t="s">
        <v>816</v>
      </c>
      <c r="C353" s="3" t="s">
        <v>166</v>
      </c>
      <c r="D353" s="3">
        <f>IF(MOD(MID(A353,10,1),2)=0,1,0)</f>
        <v>0</v>
      </c>
      <c r="E353" s="3" t="str">
        <f>MID(C353,LEN(C353),1)</f>
        <v>b</v>
      </c>
      <c r="F353" s="3">
        <f>IF(AND(D353=1,E353&lt;&gt;"a"),1,0)</f>
        <v>0</v>
      </c>
      <c r="G353" s="3">
        <f>IF(AND(B352=Tabela13[[#This Row],[Nazwisko]],C352=Tabela13[[#This Row],[Imie]]),1,0)</f>
        <v>0</v>
      </c>
    </row>
    <row r="354" spans="1:7" x14ac:dyDescent="0.25">
      <c r="A354" s="2" t="s">
        <v>124</v>
      </c>
      <c r="B354" s="3" t="s">
        <v>125</v>
      </c>
      <c r="C354" s="3" t="s">
        <v>25</v>
      </c>
      <c r="D354" s="3">
        <f>IF(MOD(MID(A354,10,1),2)=0,1,0)</f>
        <v>0</v>
      </c>
      <c r="E354" s="3" t="str">
        <f>MID(C354,LEN(C354),1)</f>
        <v>k</v>
      </c>
      <c r="F354" s="3">
        <f>IF(AND(D354=1,E354&lt;&gt;"a"),1,0)</f>
        <v>0</v>
      </c>
      <c r="G354" s="3">
        <f>IF(AND(B353=Tabela13[[#This Row],[Nazwisko]],C353=Tabela13[[#This Row],[Imie]]),1,0)</f>
        <v>0</v>
      </c>
    </row>
    <row r="355" spans="1:7" x14ac:dyDescent="0.25">
      <c r="A355" s="2" t="s">
        <v>717</v>
      </c>
      <c r="B355" s="3" t="s">
        <v>718</v>
      </c>
      <c r="C355" s="3" t="s">
        <v>25</v>
      </c>
      <c r="D355" s="3">
        <f>IF(MOD(MID(A355,10,1),2)=0,1,0)</f>
        <v>0</v>
      </c>
      <c r="E355" s="3" t="str">
        <f>MID(C355,LEN(C355),1)</f>
        <v>k</v>
      </c>
      <c r="F355" s="3">
        <f>IF(AND(D355=1,E355&lt;&gt;"a"),1,0)</f>
        <v>0</v>
      </c>
      <c r="G355" s="3">
        <f>IF(AND(B354=Tabela13[[#This Row],[Nazwisko]],C354=Tabela13[[#This Row],[Imie]]),1,0)</f>
        <v>0</v>
      </c>
    </row>
    <row r="356" spans="1:7" x14ac:dyDescent="0.25">
      <c r="A356" s="2" t="s">
        <v>863</v>
      </c>
      <c r="B356" s="3" t="s">
        <v>864</v>
      </c>
      <c r="C356" s="3" t="s">
        <v>309</v>
      </c>
      <c r="D356" s="3">
        <f>IF(MOD(MID(A356,10,1),2)=0,1,0)</f>
        <v>1</v>
      </c>
      <c r="E356" s="3" t="str">
        <f>MID(C356,LEN(C356),1)</f>
        <v>a</v>
      </c>
      <c r="F356" s="3">
        <f>IF(AND(D356=1,E356&lt;&gt;"a"),1,0)</f>
        <v>0</v>
      </c>
      <c r="G356" s="3">
        <f>IF(AND(B355=Tabela13[[#This Row],[Nazwisko]],C355=Tabela13[[#This Row],[Imie]]),1,0)</f>
        <v>0</v>
      </c>
    </row>
    <row r="357" spans="1:7" x14ac:dyDescent="0.25">
      <c r="A357" s="2" t="s">
        <v>90</v>
      </c>
      <c r="B357" s="3" t="s">
        <v>91</v>
      </c>
      <c r="C357" s="3" t="s">
        <v>92</v>
      </c>
      <c r="D357" s="3">
        <f>IF(MOD(MID(A357,10,1),2)=0,1,0)</f>
        <v>0</v>
      </c>
      <c r="E357" s="3" t="str">
        <f>MID(C357,LEN(C357),1)</f>
        <v>r</v>
      </c>
      <c r="F357" s="3">
        <f>IF(AND(D357=1,E357&lt;&gt;"a"),1,0)</f>
        <v>0</v>
      </c>
      <c r="G357" s="3">
        <f>IF(AND(B356=Tabela13[[#This Row],[Nazwisko]],C356=Tabela13[[#This Row],[Imie]]),1,0)</f>
        <v>0</v>
      </c>
    </row>
    <row r="358" spans="1:7" x14ac:dyDescent="0.25">
      <c r="A358" s="2" t="s">
        <v>305</v>
      </c>
      <c r="B358" s="3" t="s">
        <v>306</v>
      </c>
      <c r="C358" s="3" t="s">
        <v>92</v>
      </c>
      <c r="D358" s="3">
        <f>IF(MOD(MID(A358,10,1),2)=0,1,0)</f>
        <v>0</v>
      </c>
      <c r="E358" s="3" t="str">
        <f>MID(C358,LEN(C358),1)</f>
        <v>r</v>
      </c>
      <c r="F358" s="3">
        <f>IF(AND(D358=1,E358&lt;&gt;"a"),1,0)</f>
        <v>0</v>
      </c>
      <c r="G358" s="3">
        <f>IF(AND(B357=Tabela13[[#This Row],[Nazwisko]],C357=Tabela13[[#This Row],[Imie]]),1,0)</f>
        <v>0</v>
      </c>
    </row>
    <row r="359" spans="1:7" x14ac:dyDescent="0.25">
      <c r="A359" s="2" t="s">
        <v>1122</v>
      </c>
      <c r="B359" s="3" t="s">
        <v>1123</v>
      </c>
      <c r="C359" s="3" t="s">
        <v>92</v>
      </c>
      <c r="D359" s="3">
        <f>IF(MOD(MID(A359,10,1),2)=0,1,0)</f>
        <v>0</v>
      </c>
      <c r="E359" s="3" t="str">
        <f>MID(C359,LEN(C359),1)</f>
        <v>r</v>
      </c>
      <c r="F359" s="3">
        <f>IF(AND(D359=1,E359&lt;&gt;"a"),1,0)</f>
        <v>0</v>
      </c>
      <c r="G359" s="3">
        <f>IF(AND(B358=Tabela13[[#This Row],[Nazwisko]],C358=Tabela13[[#This Row],[Imie]]),1,0)</f>
        <v>0</v>
      </c>
    </row>
    <row r="360" spans="1:7" x14ac:dyDescent="0.25">
      <c r="A360" s="2" t="s">
        <v>813</v>
      </c>
      <c r="B360" s="3" t="s">
        <v>814</v>
      </c>
      <c r="C360" s="3" t="s">
        <v>92</v>
      </c>
      <c r="D360" s="3">
        <f>IF(MOD(MID(A360,10,1),2)=0,1,0)</f>
        <v>0</v>
      </c>
      <c r="E360" s="3" t="str">
        <f>MID(C360,LEN(C360),1)</f>
        <v>r</v>
      </c>
      <c r="F360" s="3">
        <f>IF(AND(D360=1,E360&lt;&gt;"a"),1,0)</f>
        <v>0</v>
      </c>
      <c r="G360" s="3">
        <f>IF(AND(B359=Tabela13[[#This Row],[Nazwisko]],C359=Tabela13[[#This Row],[Imie]]),1,0)</f>
        <v>0</v>
      </c>
    </row>
    <row r="361" spans="1:7" x14ac:dyDescent="0.25">
      <c r="A361" s="2" t="s">
        <v>686</v>
      </c>
      <c r="B361" s="3" t="s">
        <v>687</v>
      </c>
      <c r="C361" s="3" t="s">
        <v>92</v>
      </c>
      <c r="D361" s="3">
        <f>IF(MOD(MID(A361,10,1),2)=0,1,0)</f>
        <v>0</v>
      </c>
      <c r="E361" s="3" t="str">
        <f>MID(C361,LEN(C361),1)</f>
        <v>r</v>
      </c>
      <c r="F361" s="3">
        <f>IF(AND(D361=1,E361&lt;&gt;"a"),1,0)</f>
        <v>0</v>
      </c>
      <c r="G361" s="3">
        <f>IF(AND(B360=Tabela13[[#This Row],[Nazwisko]],C360=Tabela13[[#This Row],[Imie]]),1,0)</f>
        <v>0</v>
      </c>
    </row>
    <row r="362" spans="1:7" x14ac:dyDescent="0.25">
      <c r="A362" s="2" t="s">
        <v>592</v>
      </c>
      <c r="B362" s="3" t="s">
        <v>593</v>
      </c>
      <c r="C362" s="3" t="s">
        <v>92</v>
      </c>
      <c r="D362" s="3">
        <f>IF(MOD(MID(A362,10,1),2)=0,1,0)</f>
        <v>0</v>
      </c>
      <c r="E362" s="3" t="str">
        <f>MID(C362,LEN(C362),1)</f>
        <v>r</v>
      </c>
      <c r="F362" s="3">
        <f>IF(AND(D362=1,E362&lt;&gt;"a"),1,0)</f>
        <v>0</v>
      </c>
      <c r="G362" s="3">
        <f>IF(AND(B361=Tabela13[[#This Row],[Nazwisko]],C361=Tabela13[[#This Row],[Imie]]),1,0)</f>
        <v>0</v>
      </c>
    </row>
    <row r="363" spans="1:7" x14ac:dyDescent="0.25">
      <c r="A363" s="2" t="s">
        <v>924</v>
      </c>
      <c r="B363" s="3" t="s">
        <v>925</v>
      </c>
      <c r="C363" s="3" t="s">
        <v>309</v>
      </c>
      <c r="D363" s="3">
        <f>IF(MOD(MID(A363,10,1),2)=0,1,0)</f>
        <v>1</v>
      </c>
      <c r="E363" s="3" t="str">
        <f>MID(C363,LEN(C363),1)</f>
        <v>a</v>
      </c>
      <c r="F363" s="3">
        <f>IF(AND(D363=1,E363&lt;&gt;"a"),1,0)</f>
        <v>0</v>
      </c>
      <c r="G363" s="3">
        <f>IF(AND(B362=Tabela13[[#This Row],[Nazwisko]],C362=Tabela13[[#This Row],[Imie]]),1,0)</f>
        <v>0</v>
      </c>
    </row>
    <row r="364" spans="1:7" x14ac:dyDescent="0.25">
      <c r="A364" s="2" t="s">
        <v>867</v>
      </c>
      <c r="B364" s="3" t="s">
        <v>868</v>
      </c>
      <c r="C364" s="3" t="s">
        <v>309</v>
      </c>
      <c r="D364" s="3">
        <f>IF(MOD(MID(A364,10,1),2)=0,1,0)</f>
        <v>1</v>
      </c>
      <c r="E364" s="3" t="str">
        <f>MID(C364,LEN(C364),1)</f>
        <v>a</v>
      </c>
      <c r="F364" s="3">
        <f>IF(AND(D364=1,E364&lt;&gt;"a"),1,0)</f>
        <v>0</v>
      </c>
      <c r="G364" s="3">
        <f>IF(AND(B363=Tabela13[[#This Row],[Nazwisko]],C363=Tabela13[[#This Row],[Imie]]),1,0)</f>
        <v>0</v>
      </c>
    </row>
    <row r="365" spans="1:7" x14ac:dyDescent="0.25">
      <c r="A365" s="2" t="s">
        <v>881</v>
      </c>
      <c r="B365" s="3" t="s">
        <v>882</v>
      </c>
      <c r="C365" s="3" t="s">
        <v>309</v>
      </c>
      <c r="D365" s="3">
        <f>IF(MOD(MID(A365,10,1),2)=0,1,0)</f>
        <v>1</v>
      </c>
      <c r="E365" s="3" t="str">
        <f>MID(C365,LEN(C365),1)</f>
        <v>a</v>
      </c>
      <c r="F365" s="3">
        <f>IF(AND(D365=1,E365&lt;&gt;"a"),1,0)</f>
        <v>0</v>
      </c>
      <c r="G365" s="3">
        <f>IF(AND(B364=Tabela13[[#This Row],[Nazwisko]],C364=Tabela13[[#This Row],[Imie]]),1,0)</f>
        <v>0</v>
      </c>
    </row>
    <row r="366" spans="1:7" x14ac:dyDescent="0.25">
      <c r="A366" s="2" t="s">
        <v>856</v>
      </c>
      <c r="B366" s="3" t="s">
        <v>857</v>
      </c>
      <c r="C366" s="3" t="s">
        <v>309</v>
      </c>
      <c r="D366" s="3">
        <f>IF(MOD(MID(A366,10,1),2)=0,1,0)</f>
        <v>1</v>
      </c>
      <c r="E366" s="3" t="str">
        <f>MID(C366,LEN(C366),1)</f>
        <v>a</v>
      </c>
      <c r="F366" s="3">
        <f>IF(AND(D366=1,E366&lt;&gt;"a"),1,0)</f>
        <v>0</v>
      </c>
      <c r="G366" s="3">
        <f>IF(AND(B365=Tabela13[[#This Row],[Nazwisko]],C365=Tabela13[[#This Row],[Imie]]),1,0)</f>
        <v>0</v>
      </c>
    </row>
    <row r="367" spans="1:7" x14ac:dyDescent="0.25">
      <c r="A367" s="2" t="s">
        <v>907</v>
      </c>
      <c r="B367" s="3" t="s">
        <v>908</v>
      </c>
      <c r="C367" s="3" t="s">
        <v>909</v>
      </c>
      <c r="D367" s="3">
        <f>IF(MOD(MID(A367,10,1),2)=0,1,0)</f>
        <v>0</v>
      </c>
      <c r="E367" s="3" t="str">
        <f>MID(C367,LEN(C367),1)</f>
        <v>y</v>
      </c>
      <c r="F367" s="3">
        <f>IF(AND(D367=1,E367&lt;&gt;"a"),1,0)</f>
        <v>0</v>
      </c>
      <c r="G367" s="3">
        <f>IF(AND(B366=Tabela13[[#This Row],[Nazwisko]],C366=Tabela13[[#This Row],[Imie]]),1,0)</f>
        <v>0</v>
      </c>
    </row>
    <row r="368" spans="1:7" x14ac:dyDescent="0.25">
      <c r="A368" s="2" t="s">
        <v>893</v>
      </c>
      <c r="B368" s="3" t="s">
        <v>894</v>
      </c>
      <c r="C368" s="3" t="s">
        <v>309</v>
      </c>
      <c r="D368" s="3">
        <f>IF(MOD(MID(A368,10,1),2)=0,1,0)</f>
        <v>1</v>
      </c>
      <c r="E368" s="3" t="str">
        <f>MID(C368,LEN(C368),1)</f>
        <v>a</v>
      </c>
      <c r="F368" s="3">
        <f>IF(AND(D368=1,E368&lt;&gt;"a"),1,0)</f>
        <v>0</v>
      </c>
      <c r="G368" s="3">
        <f>IF(AND(B367=Tabela13[[#This Row],[Nazwisko]],C367=Tabela13[[#This Row],[Imie]]),1,0)</f>
        <v>0</v>
      </c>
    </row>
    <row r="369" spans="1:7" x14ac:dyDescent="0.25">
      <c r="A369" s="2" t="s">
        <v>871</v>
      </c>
      <c r="B369" s="3" t="s">
        <v>872</v>
      </c>
      <c r="C369" s="3" t="s">
        <v>607</v>
      </c>
      <c r="D369" s="3">
        <f>IF(MOD(MID(A369,10,1),2)=0,1,0)</f>
        <v>1</v>
      </c>
      <c r="E369" s="3" t="str">
        <f>MID(C369,LEN(C369),1)</f>
        <v>a</v>
      </c>
      <c r="F369" s="3">
        <f>IF(AND(D369=1,E369&lt;&gt;"a"),1,0)</f>
        <v>0</v>
      </c>
      <c r="G369" s="3">
        <f>IF(AND(B368=Tabela13[[#This Row],[Nazwisko]],C368=Tabela13[[#This Row],[Imie]]),1,0)</f>
        <v>0</v>
      </c>
    </row>
    <row r="370" spans="1:7" x14ac:dyDescent="0.25">
      <c r="A370" s="2" t="s">
        <v>605</v>
      </c>
      <c r="B370" s="3" t="s">
        <v>606</v>
      </c>
      <c r="C370" s="3" t="s">
        <v>607</v>
      </c>
      <c r="D370" s="3">
        <f>IF(MOD(MID(A370,10,1),2)=0,1,0)</f>
        <v>1</v>
      </c>
      <c r="E370" s="3" t="str">
        <f>MID(C370,LEN(C370),1)</f>
        <v>a</v>
      </c>
      <c r="F370" s="3">
        <f>IF(AND(D370=1,E370&lt;&gt;"a"),1,0)</f>
        <v>0</v>
      </c>
      <c r="G370" s="3">
        <f>IF(AND(B369=Tabela13[[#This Row],[Nazwisko]],C369=Tabela13[[#This Row],[Imie]]),1,0)</f>
        <v>0</v>
      </c>
    </row>
    <row r="371" spans="1:7" x14ac:dyDescent="0.25">
      <c r="A371" s="2" t="s">
        <v>947</v>
      </c>
      <c r="B371" s="3" t="s">
        <v>948</v>
      </c>
      <c r="C371" s="3" t="s">
        <v>607</v>
      </c>
      <c r="D371" s="3">
        <f>IF(MOD(MID(A371,10,1),2)=0,1,0)</f>
        <v>1</v>
      </c>
      <c r="E371" s="3" t="str">
        <f>MID(C371,LEN(C371),1)</f>
        <v>a</v>
      </c>
      <c r="F371" s="3">
        <f>IF(AND(D371=1,E371&lt;&gt;"a"),1,0)</f>
        <v>0</v>
      </c>
      <c r="G371" s="3">
        <f>IF(AND(B370=Tabela13[[#This Row],[Nazwisko]],C370=Tabela13[[#This Row],[Imie]]),1,0)</f>
        <v>0</v>
      </c>
    </row>
    <row r="372" spans="1:7" x14ac:dyDescent="0.25">
      <c r="A372" s="2" t="s">
        <v>328</v>
      </c>
      <c r="B372" s="3" t="s">
        <v>329</v>
      </c>
      <c r="C372" s="3" t="s">
        <v>330</v>
      </c>
      <c r="D372" s="3">
        <f>IF(MOD(MID(A372,10,1),2)=0,1,0)</f>
        <v>1</v>
      </c>
      <c r="E372" s="3" t="str">
        <f>MID(C372,LEN(C372),1)</f>
        <v>a</v>
      </c>
      <c r="F372" s="3">
        <f>IF(AND(D372=1,E372&lt;&gt;"a"),1,0)</f>
        <v>0</v>
      </c>
      <c r="G372" s="3">
        <f>IF(AND(B371=Tabela13[[#This Row],[Nazwisko]],C371=Tabela13[[#This Row],[Imie]]),1,0)</f>
        <v>0</v>
      </c>
    </row>
    <row r="373" spans="1:7" x14ac:dyDescent="0.25">
      <c r="A373" s="2" t="s">
        <v>279</v>
      </c>
      <c r="B373" s="3" t="s">
        <v>280</v>
      </c>
      <c r="C373" s="3" t="s">
        <v>281</v>
      </c>
      <c r="D373" s="3">
        <f>IF(MOD(MID(A373,10,1),2)=0,1,0)</f>
        <v>0</v>
      </c>
      <c r="E373" s="3" t="str">
        <f>MID(C373,LEN(C373),1)</f>
        <v>t</v>
      </c>
      <c r="F373" s="3">
        <f>IF(AND(D373=1,E373&lt;&gt;"a"),1,0)</f>
        <v>0</v>
      </c>
      <c r="G373" s="3">
        <f>IF(AND(B372=Tabela13[[#This Row],[Nazwisko]],C372=Tabela13[[#This Row],[Imie]]),1,0)</f>
        <v>0</v>
      </c>
    </row>
    <row r="374" spans="1:7" x14ac:dyDescent="0.25">
      <c r="A374" s="2" t="s">
        <v>846</v>
      </c>
      <c r="B374" s="3" t="s">
        <v>847</v>
      </c>
      <c r="C374" s="3" t="s">
        <v>848</v>
      </c>
      <c r="D374" s="3">
        <f>IF(MOD(MID(A374,10,1),2)=0,1,0)</f>
        <v>0</v>
      </c>
      <c r="E374" s="3" t="str">
        <f>MID(C374,LEN(C374),1)</f>
        <v>k</v>
      </c>
      <c r="F374" s="3">
        <f>IF(AND(D374=1,E374&lt;&gt;"a"),1,0)</f>
        <v>0</v>
      </c>
      <c r="G374" s="3">
        <f>IF(AND(B373=Tabela13[[#This Row],[Nazwisko]],C373=Tabela13[[#This Row],[Imie]]),1,0)</f>
        <v>0</v>
      </c>
    </row>
    <row r="375" spans="1:7" x14ac:dyDescent="0.25">
      <c r="A375" s="2" t="s">
        <v>917</v>
      </c>
      <c r="B375" s="3" t="s">
        <v>918</v>
      </c>
      <c r="C375" s="3" t="s">
        <v>848</v>
      </c>
      <c r="D375" s="3">
        <f>IF(MOD(MID(A375,10,1),2)=0,1,0)</f>
        <v>0</v>
      </c>
      <c r="E375" s="3" t="str">
        <f>MID(C375,LEN(C375),1)</f>
        <v>k</v>
      </c>
      <c r="F375" s="3">
        <f>IF(AND(D375=1,E375&lt;&gt;"a"),1,0)</f>
        <v>0</v>
      </c>
      <c r="G375" s="3">
        <f>IF(AND(B374=Tabela13[[#This Row],[Nazwisko]],C374=Tabela13[[#This Row],[Imie]]),1,0)</f>
        <v>0</v>
      </c>
    </row>
    <row r="376" spans="1:7" x14ac:dyDescent="0.25">
      <c r="A376" s="2" t="s">
        <v>732</v>
      </c>
      <c r="B376" s="3" t="s">
        <v>733</v>
      </c>
      <c r="C376" s="3" t="s">
        <v>734</v>
      </c>
      <c r="D376" s="3">
        <f>IF(MOD(MID(A376,10,1),2)=0,1,0)</f>
        <v>0</v>
      </c>
      <c r="E376" s="3" t="str">
        <f>MID(C376,LEN(C376),1)</f>
        <v>z</v>
      </c>
      <c r="F376" s="3">
        <f>IF(AND(D376=1,E376&lt;&gt;"a"),1,0)</f>
        <v>0</v>
      </c>
      <c r="G376" s="3">
        <f>IF(AND(B375=Tabela13[[#This Row],[Nazwisko]],C375=Tabela13[[#This Row],[Imie]]),1,0)</f>
        <v>0</v>
      </c>
    </row>
    <row r="377" spans="1:7" x14ac:dyDescent="0.25">
      <c r="A377" s="2" t="s">
        <v>568</v>
      </c>
      <c r="B377" s="3" t="s">
        <v>569</v>
      </c>
      <c r="C377" s="3" t="s">
        <v>570</v>
      </c>
      <c r="D377" s="3">
        <f>IF(MOD(MID(A377,10,1),2)=0,1,0)</f>
        <v>0</v>
      </c>
      <c r="E377" s="3" t="str">
        <f>MID(C377,LEN(C377),1)</f>
        <v>l</v>
      </c>
      <c r="F377" s="3">
        <f>IF(AND(D377=1,E377&lt;&gt;"a"),1,0)</f>
        <v>0</v>
      </c>
      <c r="G377" s="3">
        <f>IF(AND(B376=Tabela13[[#This Row],[Nazwisko]],C376=Tabela13[[#This Row],[Imie]]),1,0)</f>
        <v>0</v>
      </c>
    </row>
    <row r="378" spans="1:7" x14ac:dyDescent="0.25">
      <c r="A378" s="2" t="s">
        <v>883</v>
      </c>
      <c r="B378" s="3" t="s">
        <v>884</v>
      </c>
      <c r="C378" s="3" t="s">
        <v>885</v>
      </c>
      <c r="D378" s="3">
        <f>IF(MOD(MID(A378,10,1),2)=0,1,0)</f>
        <v>1</v>
      </c>
      <c r="E378" s="3" t="str">
        <f>MID(C378,LEN(C378),1)</f>
        <v>a</v>
      </c>
      <c r="F378" s="3">
        <f>IF(AND(D378=1,E378&lt;&gt;"a"),1,0)</f>
        <v>0</v>
      </c>
      <c r="G378" s="3">
        <f>IF(AND(B377=Tabela13[[#This Row],[Nazwisko]],C377=Tabela13[[#This Row],[Imie]]),1,0)</f>
        <v>0</v>
      </c>
    </row>
    <row r="379" spans="1:7" x14ac:dyDescent="0.25">
      <c r="A379" s="2" t="s">
        <v>401</v>
      </c>
      <c r="B379" s="3" t="s">
        <v>402</v>
      </c>
      <c r="C379" s="3" t="s">
        <v>340</v>
      </c>
      <c r="D379" s="3">
        <f>IF(MOD(MID(A379,10,1),2)=0,1,0)</f>
        <v>1</v>
      </c>
      <c r="E379" s="3" t="str">
        <f>MID(C379,LEN(C379),1)</f>
        <v>a</v>
      </c>
      <c r="F379" s="3">
        <f>IF(AND(D379=1,E379&lt;&gt;"a"),1,0)</f>
        <v>0</v>
      </c>
      <c r="G379" s="3">
        <f>IF(AND(B378=Tabela13[[#This Row],[Nazwisko]],C378=Tabela13[[#This Row],[Imie]]),1,0)</f>
        <v>0</v>
      </c>
    </row>
    <row r="380" spans="1:7" x14ac:dyDescent="0.25">
      <c r="A380" s="2" t="s">
        <v>374</v>
      </c>
      <c r="B380" s="3" t="s">
        <v>375</v>
      </c>
      <c r="C380" s="3" t="s">
        <v>376</v>
      </c>
      <c r="D380" s="3">
        <f>IF(MOD(MID(A380,10,1),2)=0,1,0)</f>
        <v>0</v>
      </c>
      <c r="E380" s="3" t="str">
        <f>MID(C380,LEN(C380),1)</f>
        <v>k</v>
      </c>
      <c r="F380" s="3">
        <f>IF(AND(D380=1,E380&lt;&gt;"a"),1,0)</f>
        <v>0</v>
      </c>
      <c r="G380" s="3">
        <f>IF(AND(B379=Tabela13[[#This Row],[Nazwisko]],C379=Tabela13[[#This Row],[Imie]]),1,0)</f>
        <v>0</v>
      </c>
    </row>
    <row r="381" spans="1:7" x14ac:dyDescent="0.25">
      <c r="A381" s="2" t="s">
        <v>493</v>
      </c>
      <c r="B381" s="3" t="s">
        <v>494</v>
      </c>
      <c r="C381" s="3" t="s">
        <v>376</v>
      </c>
      <c r="D381" s="3">
        <f>IF(MOD(MID(A381,10,1),2)=0,1,0)</f>
        <v>0</v>
      </c>
      <c r="E381" s="3" t="str">
        <f>MID(C381,LEN(C381),1)</f>
        <v>k</v>
      </c>
      <c r="F381" s="3">
        <f>IF(AND(D381=1,E381&lt;&gt;"a"),1,0)</f>
        <v>0</v>
      </c>
      <c r="G381" s="3">
        <f>IF(AND(B380=Tabela13[[#This Row],[Nazwisko]],C380=Tabela13[[#This Row],[Imie]]),1,0)</f>
        <v>0</v>
      </c>
    </row>
    <row r="382" spans="1:7" x14ac:dyDescent="0.25">
      <c r="A382" s="2" t="s">
        <v>869</v>
      </c>
      <c r="B382" s="3" t="s">
        <v>870</v>
      </c>
      <c r="C382" s="3" t="s">
        <v>260</v>
      </c>
      <c r="D382" s="3">
        <f>IF(MOD(MID(A382,10,1),2)=0,1,0)</f>
        <v>0</v>
      </c>
      <c r="E382" s="3" t="str">
        <f>MID(C382,LEN(C382),1)</f>
        <v>p</v>
      </c>
      <c r="F382" s="3">
        <f>IF(AND(D382=1,E382&lt;&gt;"a"),1,0)</f>
        <v>0</v>
      </c>
      <c r="G382" s="3">
        <f>IF(AND(B381=Tabela13[[#This Row],[Nazwisko]],C381=Tabela13[[#This Row],[Imie]]),1,0)</f>
        <v>0</v>
      </c>
    </row>
    <row r="383" spans="1:7" x14ac:dyDescent="0.25">
      <c r="A383" s="2" t="s">
        <v>258</v>
      </c>
      <c r="B383" s="3" t="s">
        <v>259</v>
      </c>
      <c r="C383" s="3" t="s">
        <v>260</v>
      </c>
      <c r="D383" s="3">
        <f>IF(MOD(MID(A383,10,1),2)=0,1,0)</f>
        <v>0</v>
      </c>
      <c r="E383" s="3" t="str">
        <f>MID(C383,LEN(C383),1)</f>
        <v>p</v>
      </c>
      <c r="F383" s="3">
        <f>IF(AND(D383=1,E383&lt;&gt;"a"),1,0)</f>
        <v>0</v>
      </c>
      <c r="G383" s="3">
        <f>IF(AND(B382=Tabela13[[#This Row],[Nazwisko]],C382=Tabela13[[#This Row],[Imie]]),1,0)</f>
        <v>0</v>
      </c>
    </row>
    <row r="384" spans="1:7" x14ac:dyDescent="0.25">
      <c r="A384" s="2" t="s">
        <v>901</v>
      </c>
      <c r="B384" s="3" t="s">
        <v>902</v>
      </c>
      <c r="C384" s="3" t="s">
        <v>903</v>
      </c>
      <c r="D384" s="3">
        <f>IF(MOD(MID(A384,10,1),2)=0,1,0)</f>
        <v>1</v>
      </c>
      <c r="E384" s="3" t="str">
        <f>MID(C384,LEN(C384),1)</f>
        <v>a</v>
      </c>
      <c r="F384" s="3">
        <f>IF(AND(D384=1,E384&lt;&gt;"a"),1,0)</f>
        <v>0</v>
      </c>
      <c r="G384" s="3">
        <f>IF(AND(B383=Tabela13[[#This Row],[Nazwisko]],C383=Tabela13[[#This Row],[Imie]]),1,0)</f>
        <v>0</v>
      </c>
    </row>
    <row r="385" spans="1:7" x14ac:dyDescent="0.25">
      <c r="A385" s="2" t="s">
        <v>489</v>
      </c>
      <c r="B385" s="3" t="s">
        <v>490</v>
      </c>
      <c r="C385" s="3" t="s">
        <v>260</v>
      </c>
      <c r="D385" s="3">
        <f>IF(MOD(MID(A385,10,1),2)=0,1,0)</f>
        <v>0</v>
      </c>
      <c r="E385" s="3" t="str">
        <f>MID(C385,LEN(C385),1)</f>
        <v>p</v>
      </c>
      <c r="F385" s="3">
        <f>IF(AND(D385=1,E385&lt;&gt;"a"),1,0)</f>
        <v>0</v>
      </c>
      <c r="G385" s="3">
        <f>IF(AND(B384=Tabela13[[#This Row],[Nazwisko]],C384=Tabela13[[#This Row],[Imie]]),1,0)</f>
        <v>0</v>
      </c>
    </row>
    <row r="386" spans="1:7" x14ac:dyDescent="0.25">
      <c r="A386" s="2" t="s">
        <v>926</v>
      </c>
      <c r="B386" s="3" t="s">
        <v>927</v>
      </c>
      <c r="C386" s="3" t="s">
        <v>260</v>
      </c>
      <c r="D386" s="3">
        <f>IF(MOD(MID(A386,10,1),2)=0,1,0)</f>
        <v>0</v>
      </c>
      <c r="E386" s="3" t="str">
        <f>MID(C386,LEN(C386),1)</f>
        <v>p</v>
      </c>
      <c r="F386" s="3">
        <f>IF(AND(D386=1,E386&lt;&gt;"a"),1,0)</f>
        <v>0</v>
      </c>
      <c r="G386" s="3">
        <f>IF(AND(B385=Tabela13[[#This Row],[Nazwisko]],C385=Tabela13[[#This Row],[Imie]]),1,0)</f>
        <v>0</v>
      </c>
    </row>
    <row r="387" spans="1:7" x14ac:dyDescent="0.25">
      <c r="A387" s="2" t="s">
        <v>1004</v>
      </c>
      <c r="B387" s="3" t="s">
        <v>1005</v>
      </c>
      <c r="C387" s="3" t="s">
        <v>260</v>
      </c>
      <c r="D387" s="3">
        <f>IF(MOD(MID(A387,10,1),2)=0,1,0)</f>
        <v>0</v>
      </c>
      <c r="E387" s="3" t="str">
        <f>MID(C387,LEN(C387),1)</f>
        <v>p</v>
      </c>
      <c r="F387" s="3">
        <f>IF(AND(D387=1,E387&lt;&gt;"a"),1,0)</f>
        <v>0</v>
      </c>
      <c r="G387" s="3">
        <f>IF(AND(B386=Tabela13[[#This Row],[Nazwisko]],C386=Tabela13[[#This Row],[Imie]]),1,0)</f>
        <v>0</v>
      </c>
    </row>
    <row r="388" spans="1:7" x14ac:dyDescent="0.25">
      <c r="A388" s="2" t="s">
        <v>391</v>
      </c>
      <c r="B388" s="3" t="s">
        <v>392</v>
      </c>
      <c r="C388" s="3" t="s">
        <v>393</v>
      </c>
      <c r="D388" s="3">
        <f>IF(MOD(MID(A388,10,1),2)=0,1,0)</f>
        <v>1</v>
      </c>
      <c r="E388" s="3" t="str">
        <f>MID(C388,LEN(C388),1)</f>
        <v>a</v>
      </c>
      <c r="F388" s="3">
        <f>IF(AND(D388=1,E388&lt;&gt;"a"),1,0)</f>
        <v>0</v>
      </c>
      <c r="G388" s="3">
        <f>IF(AND(B387=Tabela13[[#This Row],[Nazwisko]],C387=Tabela13[[#This Row],[Imie]]),1,0)</f>
        <v>0</v>
      </c>
    </row>
    <row r="389" spans="1:7" x14ac:dyDescent="0.25">
      <c r="A389" s="2" t="s">
        <v>394</v>
      </c>
      <c r="B389" s="3" t="s">
        <v>392</v>
      </c>
      <c r="C389" s="3" t="s">
        <v>395</v>
      </c>
      <c r="D389" s="3">
        <f>IF(MOD(MID(A389,10,1),2)=0,1,0)</f>
        <v>1</v>
      </c>
      <c r="E389" s="3" t="str">
        <f>MID(C389,LEN(C389),1)</f>
        <v>a</v>
      </c>
      <c r="F389" s="3">
        <f>IF(AND(D389=1,E389&lt;&gt;"a"),1,0)</f>
        <v>0</v>
      </c>
      <c r="G389" s="3">
        <f>IF(AND(B388=Tabela13[[#This Row],[Nazwisko]],C388=Tabela13[[#This Row],[Imie]]),1,0)</f>
        <v>0</v>
      </c>
    </row>
    <row r="390" spans="1:7" x14ac:dyDescent="0.25">
      <c r="A390" s="2" t="s">
        <v>768</v>
      </c>
      <c r="B390" s="3" t="s">
        <v>769</v>
      </c>
      <c r="C390" s="3" t="s">
        <v>393</v>
      </c>
      <c r="D390" s="3">
        <f>IF(MOD(MID(A390,10,1),2)=0,1,0)</f>
        <v>1</v>
      </c>
      <c r="E390" s="3" t="str">
        <f>MID(C390,LEN(C390),1)</f>
        <v>a</v>
      </c>
      <c r="F390" s="3">
        <f>IF(AND(D390=1,E390&lt;&gt;"a"),1,0)</f>
        <v>0</v>
      </c>
      <c r="G390" s="3">
        <f>IF(AND(B389=Tabela13[[#This Row],[Nazwisko]],C389=Tabela13[[#This Row],[Imie]]),1,0)</f>
        <v>0</v>
      </c>
    </row>
    <row r="391" spans="1:7" x14ac:dyDescent="0.25">
      <c r="A391" s="2" t="s">
        <v>396</v>
      </c>
      <c r="B391" s="3" t="s">
        <v>397</v>
      </c>
      <c r="C391" s="3" t="s">
        <v>393</v>
      </c>
      <c r="D391" s="3">
        <f>IF(MOD(MID(A391,10,1),2)=0,1,0)</f>
        <v>1</v>
      </c>
      <c r="E391" s="3" t="str">
        <f>MID(C391,LEN(C391),1)</f>
        <v>a</v>
      </c>
      <c r="F391" s="3">
        <f>IF(AND(D391=1,E391&lt;&gt;"a"),1,0)</f>
        <v>0</v>
      </c>
      <c r="G391" s="3">
        <f>IF(AND(B390=Tabela13[[#This Row],[Nazwisko]],C390=Tabela13[[#This Row],[Imie]]),1,0)</f>
        <v>0</v>
      </c>
    </row>
    <row r="392" spans="1:7" x14ac:dyDescent="0.25">
      <c r="A392" s="2" t="s">
        <v>873</v>
      </c>
      <c r="B392" s="3" t="s">
        <v>874</v>
      </c>
      <c r="C392" s="3" t="s">
        <v>448</v>
      </c>
      <c r="D392" s="3">
        <f>IF(MOD(MID(A392,10,1),2)=0,1,0)</f>
        <v>1</v>
      </c>
      <c r="E392" s="3" t="str">
        <f>MID(C392,LEN(C392),1)</f>
        <v>a</v>
      </c>
      <c r="F392" s="3">
        <f>IF(AND(D392=1,E392&lt;&gt;"a"),1,0)</f>
        <v>0</v>
      </c>
      <c r="G392" s="3">
        <f>IF(AND(B391=Tabela13[[#This Row],[Nazwisko]],C391=Tabela13[[#This Row],[Imie]]),1,0)</f>
        <v>0</v>
      </c>
    </row>
    <row r="393" spans="1:7" x14ac:dyDescent="0.25">
      <c r="A393" s="2" t="s">
        <v>956</v>
      </c>
      <c r="B393" s="3" t="s">
        <v>957</v>
      </c>
      <c r="C393" s="3" t="s">
        <v>448</v>
      </c>
      <c r="D393" s="3">
        <f>IF(MOD(MID(A393,10,1),2)=0,1,0)</f>
        <v>1</v>
      </c>
      <c r="E393" s="3" t="str">
        <f>MID(C393,LEN(C393),1)</f>
        <v>a</v>
      </c>
      <c r="F393" s="3">
        <f>IF(AND(D393=1,E393&lt;&gt;"a"),1,0)</f>
        <v>0</v>
      </c>
      <c r="G393" s="3">
        <f>IF(AND(B392=Tabela13[[#This Row],[Nazwisko]],C392=Tabela13[[#This Row],[Imie]]),1,0)</f>
        <v>0</v>
      </c>
    </row>
    <row r="394" spans="1:7" x14ac:dyDescent="0.25">
      <c r="A394" s="2" t="s">
        <v>790</v>
      </c>
      <c r="B394" s="3" t="s">
        <v>791</v>
      </c>
      <c r="C394" s="3" t="s">
        <v>260</v>
      </c>
      <c r="D394" s="3">
        <f>IF(MOD(MID(A394,10,1),2)=0,1,0)</f>
        <v>0</v>
      </c>
      <c r="E394" s="3" t="str">
        <f>MID(C394,LEN(C394),1)</f>
        <v>p</v>
      </c>
      <c r="F394" s="3">
        <f>IF(AND(D394=1,E394&lt;&gt;"a"),1,0)</f>
        <v>0</v>
      </c>
      <c r="G394" s="3">
        <f>IF(AND(B393=Tabela13[[#This Row],[Nazwisko]],C393=Tabela13[[#This Row],[Imie]]),1,0)</f>
        <v>0</v>
      </c>
    </row>
    <row r="395" spans="1:7" x14ac:dyDescent="0.25">
      <c r="A395" s="2" t="s">
        <v>446</v>
      </c>
      <c r="B395" s="3" t="s">
        <v>447</v>
      </c>
      <c r="C395" s="3" t="s">
        <v>448</v>
      </c>
      <c r="D395" s="3">
        <f>IF(MOD(MID(A395,10,1),2)=0,1,0)</f>
        <v>1</v>
      </c>
      <c r="E395" s="3" t="str">
        <f>MID(C395,LEN(C395),1)</f>
        <v>a</v>
      </c>
      <c r="F395" s="3">
        <f>IF(AND(D395=1,E395&lt;&gt;"a"),1,0)</f>
        <v>0</v>
      </c>
      <c r="G395" s="3">
        <f>IF(AND(B394=Tabela13[[#This Row],[Nazwisko]],C394=Tabela13[[#This Row],[Imie]]),1,0)</f>
        <v>0</v>
      </c>
    </row>
    <row r="396" spans="1:7" x14ac:dyDescent="0.25">
      <c r="A396" s="2" t="s">
        <v>943</v>
      </c>
      <c r="B396" s="3" t="s">
        <v>944</v>
      </c>
      <c r="C396" s="3" t="s">
        <v>448</v>
      </c>
      <c r="D396" s="3">
        <f>IF(MOD(MID(A396,10,1),2)=0,1,0)</f>
        <v>1</v>
      </c>
      <c r="E396" s="3" t="str">
        <f>MID(C396,LEN(C396),1)</f>
        <v>a</v>
      </c>
      <c r="F396" s="3">
        <f>IF(AND(D396=1,E396&lt;&gt;"a"),1,0)</f>
        <v>0</v>
      </c>
      <c r="G396" s="3">
        <f>IF(AND(B395=Tabela13[[#This Row],[Nazwisko]],C395=Tabela13[[#This Row],[Imie]]),1,0)</f>
        <v>0</v>
      </c>
    </row>
    <row r="397" spans="1:7" x14ac:dyDescent="0.25">
      <c r="A397" s="2" t="s">
        <v>647</v>
      </c>
      <c r="B397" s="3" t="s">
        <v>648</v>
      </c>
      <c r="C397" s="3" t="s">
        <v>448</v>
      </c>
      <c r="D397" s="3">
        <f>IF(MOD(MID(A397,10,1),2)=0,1,0)</f>
        <v>1</v>
      </c>
      <c r="E397" s="3" t="str">
        <f>MID(C397,LEN(C397),1)</f>
        <v>a</v>
      </c>
      <c r="F397" s="3">
        <f>IF(AND(D397=1,E397&lt;&gt;"a"),1,0)</f>
        <v>0</v>
      </c>
      <c r="G397" s="3">
        <f>IF(AND(B396=Tabela13[[#This Row],[Nazwisko]],C396=Tabela13[[#This Row],[Imie]]),1,0)</f>
        <v>0</v>
      </c>
    </row>
    <row r="398" spans="1:7" x14ac:dyDescent="0.25">
      <c r="A398" s="2" t="s">
        <v>984</v>
      </c>
      <c r="B398" s="3" t="s">
        <v>985</v>
      </c>
      <c r="C398" s="3" t="s">
        <v>260</v>
      </c>
      <c r="D398" s="3">
        <f>IF(MOD(MID(A398,10,1),2)=0,1,0)</f>
        <v>0</v>
      </c>
      <c r="E398" s="3" t="str">
        <f>MID(C398,LEN(C398),1)</f>
        <v>p</v>
      </c>
      <c r="F398" s="3">
        <f>IF(AND(D398=1,E398&lt;&gt;"a"),1,0)</f>
        <v>0</v>
      </c>
      <c r="G398" s="3">
        <f>IF(AND(B397=Tabela13[[#This Row],[Nazwisko]],C397=Tabela13[[#This Row],[Imie]]),1,0)</f>
        <v>0</v>
      </c>
    </row>
    <row r="399" spans="1:7" x14ac:dyDescent="0.25">
      <c r="A399" s="2" t="s">
        <v>1069</v>
      </c>
      <c r="B399" s="3" t="s">
        <v>1070</v>
      </c>
      <c r="C399" s="3" t="s">
        <v>260</v>
      </c>
      <c r="D399" s="3">
        <f>IF(MOD(MID(A399,10,1),2)=0,1,0)</f>
        <v>0</v>
      </c>
      <c r="E399" s="3" t="str">
        <f>MID(C399,LEN(C399),1)</f>
        <v>p</v>
      </c>
      <c r="F399" s="3">
        <f>IF(AND(D399=1,E399&lt;&gt;"a"),1,0)</f>
        <v>0</v>
      </c>
      <c r="G399" s="3">
        <f>IF(AND(B398=Tabela13[[#This Row],[Nazwisko]],C398=Tabela13[[#This Row],[Imie]]),1,0)</f>
        <v>0</v>
      </c>
    </row>
    <row r="400" spans="1:7" x14ac:dyDescent="0.25">
      <c r="A400" s="2" t="s">
        <v>319</v>
      </c>
      <c r="B400" s="3" t="s">
        <v>320</v>
      </c>
      <c r="C400" s="3" t="s">
        <v>260</v>
      </c>
      <c r="D400" s="3">
        <f>IF(MOD(MID(A400,10,1),2)=0,1,0)</f>
        <v>0</v>
      </c>
      <c r="E400" s="3" t="str">
        <f>MID(C400,LEN(C400),1)</f>
        <v>p</v>
      </c>
      <c r="F400" s="3">
        <f>IF(AND(D400=1,E400&lt;&gt;"a"),1,0)</f>
        <v>0</v>
      </c>
      <c r="G400" s="3">
        <f>IF(AND(B399=Tabela13[[#This Row],[Nazwisko]],C399=Tabela13[[#This Row],[Imie]]),1,0)</f>
        <v>0</v>
      </c>
    </row>
    <row r="401" spans="1:7" x14ac:dyDescent="0.25">
      <c r="A401" s="2" t="s">
        <v>997</v>
      </c>
      <c r="B401" s="3" t="s">
        <v>998</v>
      </c>
      <c r="C401" s="3" t="s">
        <v>260</v>
      </c>
      <c r="D401" s="3">
        <f>IF(MOD(MID(A401,10,1),2)=0,1,0)</f>
        <v>0</v>
      </c>
      <c r="E401" s="3" t="str">
        <f>MID(C401,LEN(C401),1)</f>
        <v>p</v>
      </c>
      <c r="F401" s="3">
        <f>IF(AND(D401=1,E401&lt;&gt;"a"),1,0)</f>
        <v>0</v>
      </c>
      <c r="G401" s="3">
        <f>IF(AND(B400=Tabela13[[#This Row],[Nazwisko]],C400=Tabela13[[#This Row],[Imie]]),1,0)</f>
        <v>0</v>
      </c>
    </row>
    <row r="402" spans="1:7" x14ac:dyDescent="0.25">
      <c r="A402" s="2" t="s">
        <v>945</v>
      </c>
      <c r="B402" s="3" t="s">
        <v>946</v>
      </c>
      <c r="C402" s="3" t="s">
        <v>754</v>
      </c>
      <c r="D402" s="3">
        <f>IF(MOD(MID(A402,10,1),2)=0,1,0)</f>
        <v>0</v>
      </c>
      <c r="E402" s="3" t="str">
        <f>MID(C402,LEN(C402),1)</f>
        <v>n</v>
      </c>
      <c r="F402" s="3">
        <f>IF(AND(D402=1,E402&lt;&gt;"a"),1,0)</f>
        <v>0</v>
      </c>
      <c r="G402" s="3">
        <f>IF(AND(B401=Tabela13[[#This Row],[Nazwisko]],C401=Tabela13[[#This Row],[Imie]]),1,0)</f>
        <v>0</v>
      </c>
    </row>
    <row r="403" spans="1:7" x14ac:dyDescent="0.25">
      <c r="A403" s="2" t="s">
        <v>752</v>
      </c>
      <c r="B403" s="3" t="s">
        <v>753</v>
      </c>
      <c r="C403" s="3" t="s">
        <v>754</v>
      </c>
      <c r="D403" s="3">
        <f>IF(MOD(MID(A403,10,1),2)=0,1,0)</f>
        <v>0</v>
      </c>
      <c r="E403" s="3" t="str">
        <f>MID(C403,LEN(C403),1)</f>
        <v>n</v>
      </c>
      <c r="F403" s="3">
        <f>IF(AND(D403=1,E403&lt;&gt;"a"),1,0)</f>
        <v>0</v>
      </c>
      <c r="G403" s="3">
        <f>IF(AND(B402=Tabela13[[#This Row],[Nazwisko]],C402=Tabela13[[#This Row],[Imie]]),1,0)</f>
        <v>0</v>
      </c>
    </row>
    <row r="404" spans="1:7" x14ac:dyDescent="0.25">
      <c r="A404" s="2" t="s">
        <v>338</v>
      </c>
      <c r="B404" s="3" t="s">
        <v>339</v>
      </c>
      <c r="C404" s="3" t="s">
        <v>340</v>
      </c>
      <c r="D404" s="3">
        <f>IF(MOD(MID(A404,10,1),2)=0,1,0)</f>
        <v>1</v>
      </c>
      <c r="E404" s="3" t="str">
        <f>MID(C404,LEN(C404),1)</f>
        <v>a</v>
      </c>
      <c r="F404" s="3">
        <f>IF(AND(D404=1,E404&lt;&gt;"a"),1,0)</f>
        <v>0</v>
      </c>
      <c r="G404" s="3">
        <f>IF(AND(B403=Tabela13[[#This Row],[Nazwisko]],C403=Tabela13[[#This Row],[Imie]]),1,0)</f>
        <v>0</v>
      </c>
    </row>
    <row r="405" spans="1:7" x14ac:dyDescent="0.25">
      <c r="A405" s="2" t="s">
        <v>830</v>
      </c>
      <c r="B405" s="3" t="s">
        <v>831</v>
      </c>
      <c r="C405" s="3" t="s">
        <v>832</v>
      </c>
      <c r="D405" s="3">
        <f>IF(MOD(MID(A405,10,1),2)=0,1,0)</f>
        <v>0</v>
      </c>
      <c r="E405" s="3" t="str">
        <f>MID(C405,LEN(C405),1)</f>
        <v>n</v>
      </c>
      <c r="F405" s="3">
        <f>IF(AND(D405=1,E405&lt;&gt;"a"),1,0)</f>
        <v>0</v>
      </c>
      <c r="G405" s="3">
        <f>IF(AND(B404=Tabela13[[#This Row],[Nazwisko]],C404=Tabela13[[#This Row],[Imie]]),1,0)</f>
        <v>0</v>
      </c>
    </row>
    <row r="406" spans="1:7" x14ac:dyDescent="0.25">
      <c r="A406" s="2" t="s">
        <v>506</v>
      </c>
      <c r="B406" s="3" t="s">
        <v>507</v>
      </c>
      <c r="C406" s="3" t="s">
        <v>508</v>
      </c>
      <c r="D406" s="3">
        <f>IF(MOD(MID(A406,10,1),2)=0,1,0)</f>
        <v>0</v>
      </c>
      <c r="E406" s="3" t="str">
        <f>MID(C406,LEN(C406),1)</f>
        <v>n</v>
      </c>
      <c r="F406" s="3">
        <f>IF(AND(D406=1,E406&lt;&gt;"a"),1,0)</f>
        <v>0</v>
      </c>
      <c r="G406" s="3">
        <f>IF(AND(B405=Tabela13[[#This Row],[Nazwisko]],C405=Tabela13[[#This Row],[Imie]]),1,0)</f>
        <v>0</v>
      </c>
    </row>
    <row r="407" spans="1:7" x14ac:dyDescent="0.25">
      <c r="A407" s="2" t="s">
        <v>583</v>
      </c>
      <c r="B407" s="3" t="s">
        <v>584</v>
      </c>
      <c r="C407" s="3" t="s">
        <v>284</v>
      </c>
      <c r="D407" s="3">
        <f>IF(MOD(MID(A407,10,1),2)=0,1,0)</f>
        <v>1</v>
      </c>
      <c r="E407" s="3" t="str">
        <f>MID(C407,LEN(C407),1)</f>
        <v>a</v>
      </c>
      <c r="F407" s="3">
        <f>IF(AND(D407=1,E407&lt;&gt;"a"),1,0)</f>
        <v>0</v>
      </c>
      <c r="G407" s="3">
        <f>IF(AND(B406=Tabela13[[#This Row],[Nazwisko]],C406=Tabela13[[#This Row],[Imie]]),1,0)</f>
        <v>0</v>
      </c>
    </row>
    <row r="408" spans="1:7" x14ac:dyDescent="0.25">
      <c r="A408" s="2" t="s">
        <v>424</v>
      </c>
      <c r="B408" s="3" t="s">
        <v>425</v>
      </c>
      <c r="C408" s="3" t="s">
        <v>371</v>
      </c>
      <c r="D408" s="3">
        <f>IF(MOD(MID(A408,10,1),2)=0,1,0)</f>
        <v>1</v>
      </c>
      <c r="E408" s="3" t="str">
        <f>MID(C408,LEN(C408),1)</f>
        <v>a</v>
      </c>
      <c r="F408" s="3">
        <f>IF(AND(D408=1,E408&lt;&gt;"a"),1,0)</f>
        <v>0</v>
      </c>
      <c r="G408" s="3">
        <f>IF(AND(B407=Tabela13[[#This Row],[Nazwisko]],C407=Tabela13[[#This Row],[Imie]]),1,0)</f>
        <v>0</v>
      </c>
    </row>
    <row r="409" spans="1:7" x14ac:dyDescent="0.25">
      <c r="A409" s="2" t="s">
        <v>999</v>
      </c>
      <c r="B409" s="3" t="s">
        <v>1000</v>
      </c>
      <c r="C409" s="3" t="s">
        <v>284</v>
      </c>
      <c r="D409" s="3">
        <f>IF(MOD(MID(A409,10,1),2)=0,1,0)</f>
        <v>1</v>
      </c>
      <c r="E409" s="3" t="str">
        <f>MID(C409,LEN(C409),1)</f>
        <v>a</v>
      </c>
      <c r="F409" s="3">
        <f>IF(AND(D409=1,E409&lt;&gt;"a"),1,0)</f>
        <v>0</v>
      </c>
      <c r="G409" s="3">
        <f>IF(AND(B408=Tabela13[[#This Row],[Nazwisko]],C408=Tabela13[[#This Row],[Imie]]),1,0)</f>
        <v>0</v>
      </c>
    </row>
    <row r="410" spans="1:7" x14ac:dyDescent="0.25">
      <c r="A410" s="2" t="s">
        <v>875</v>
      </c>
      <c r="B410" s="3" t="s">
        <v>876</v>
      </c>
      <c r="C410" s="3" t="s">
        <v>877</v>
      </c>
      <c r="D410" s="3">
        <f>IF(MOD(MID(A410,10,1),2)=0,1,0)</f>
        <v>0</v>
      </c>
      <c r="E410" s="3" t="str">
        <f>MID(C410,LEN(C410),1)</f>
        <v>n</v>
      </c>
      <c r="F410" s="3">
        <f>IF(AND(D410=1,E410&lt;&gt;"a"),1,0)</f>
        <v>0</v>
      </c>
      <c r="G410" s="3">
        <f>IF(AND(B409=Tabela13[[#This Row],[Nazwisko]],C409=Tabela13[[#This Row],[Imie]]),1,0)</f>
        <v>0</v>
      </c>
    </row>
    <row r="411" spans="1:7" x14ac:dyDescent="0.25">
      <c r="A411" s="2" t="s">
        <v>1013</v>
      </c>
      <c r="B411" s="3" t="s">
        <v>1014</v>
      </c>
      <c r="C411" s="3" t="s">
        <v>936</v>
      </c>
      <c r="D411" s="3">
        <f>IF(MOD(MID(A411,10,1),2)=0,1,0)</f>
        <v>0</v>
      </c>
      <c r="E411" s="3" t="str">
        <f>MID(C411,LEN(C411),1)</f>
        <v>k</v>
      </c>
      <c r="F411" s="3">
        <f>IF(AND(D411=1,E411&lt;&gt;"a"),1,0)</f>
        <v>0</v>
      </c>
      <c r="G411" s="3">
        <f>IF(AND(B410=Tabela13[[#This Row],[Nazwisko]],C410=Tabela13[[#This Row],[Imie]]),1,0)</f>
        <v>0</v>
      </c>
    </row>
    <row r="412" spans="1:7" x14ac:dyDescent="0.25">
      <c r="A412" s="2" t="s">
        <v>282</v>
      </c>
      <c r="B412" s="3" t="s">
        <v>283</v>
      </c>
      <c r="C412" s="3" t="s">
        <v>284</v>
      </c>
      <c r="D412" s="3">
        <f>IF(MOD(MID(A412,10,1),2)=0,1,0)</f>
        <v>1</v>
      </c>
      <c r="E412" s="3" t="str">
        <f>MID(C412,LEN(C412),1)</f>
        <v>a</v>
      </c>
      <c r="F412" s="3">
        <f>IF(AND(D412=1,E412&lt;&gt;"a"),1,0)</f>
        <v>0</v>
      </c>
      <c r="G412" s="3">
        <f>IF(AND(B411=Tabela13[[#This Row],[Nazwisko]],C411=Tabela13[[#This Row],[Imie]]),1,0)</f>
        <v>0</v>
      </c>
    </row>
    <row r="413" spans="1:7" x14ac:dyDescent="0.25">
      <c r="A413" s="2" t="s">
        <v>934</v>
      </c>
      <c r="B413" s="3" t="s">
        <v>935</v>
      </c>
      <c r="C413" s="3" t="s">
        <v>936</v>
      </c>
      <c r="D413" s="3">
        <f>IF(MOD(MID(A413,10,1),2)=0,1,0)</f>
        <v>0</v>
      </c>
      <c r="E413" s="3" t="str">
        <f>MID(C413,LEN(C413),1)</f>
        <v>k</v>
      </c>
      <c r="F413" s="3">
        <f>IF(AND(D413=1,E413&lt;&gt;"a"),1,0)</f>
        <v>0</v>
      </c>
      <c r="G413" s="3">
        <f>IF(AND(B412=Tabela13[[#This Row],[Nazwisko]],C412=Tabela13[[#This Row],[Imie]]),1,0)</f>
        <v>0</v>
      </c>
    </row>
    <row r="414" spans="1:7" x14ac:dyDescent="0.25">
      <c r="A414" s="2" t="s">
        <v>588</v>
      </c>
      <c r="B414" s="3" t="s">
        <v>589</v>
      </c>
      <c r="C414" s="3" t="s">
        <v>298</v>
      </c>
      <c r="D414" s="3">
        <f>IF(MOD(MID(A414,10,1),2)=0,1,0)</f>
        <v>1</v>
      </c>
      <c r="E414" s="3" t="str">
        <f>MID(C414,LEN(C414),1)</f>
        <v>a</v>
      </c>
      <c r="F414" s="3">
        <f>IF(AND(D414=1,E414&lt;&gt;"a"),1,0)</f>
        <v>0</v>
      </c>
      <c r="G414" s="3">
        <f>IF(AND(B413=Tabela13[[#This Row],[Nazwisko]],C413=Tabela13[[#This Row],[Imie]]),1,0)</f>
        <v>0</v>
      </c>
    </row>
    <row r="415" spans="1:7" x14ac:dyDescent="0.25">
      <c r="A415" s="2" t="s">
        <v>296</v>
      </c>
      <c r="B415" s="3" t="s">
        <v>297</v>
      </c>
      <c r="C415" s="3" t="s">
        <v>298</v>
      </c>
      <c r="D415" s="3">
        <f>IF(MOD(MID(A415,10,1),2)=0,1,0)</f>
        <v>1</v>
      </c>
      <c r="E415" s="3" t="str">
        <f>MID(C415,LEN(C415),1)</f>
        <v>a</v>
      </c>
      <c r="F415" s="3">
        <f>IF(AND(D415=1,E415&lt;&gt;"a"),1,0)</f>
        <v>0</v>
      </c>
      <c r="G415" s="3">
        <f>IF(AND(B414=Tabela13[[#This Row],[Nazwisko]],C414=Tabela13[[#This Row],[Imie]]),1,0)</f>
        <v>0</v>
      </c>
    </row>
    <row r="416" spans="1:7" x14ac:dyDescent="0.25">
      <c r="A416" s="2" t="s">
        <v>579</v>
      </c>
      <c r="B416" s="3" t="s">
        <v>580</v>
      </c>
      <c r="C416" s="3" t="s">
        <v>287</v>
      </c>
      <c r="D416" s="3">
        <f>IF(MOD(MID(A416,10,1),2)=0,1,0)</f>
        <v>0</v>
      </c>
      <c r="E416" s="3" t="str">
        <f>MID(C416,LEN(C416),1)</f>
        <v>d</v>
      </c>
      <c r="F416" s="3">
        <f>IF(AND(D416=1,E416&lt;&gt;"a"),1,0)</f>
        <v>0</v>
      </c>
      <c r="G416" s="3">
        <f>IF(AND(B415=Tabela13[[#This Row],[Nazwisko]],C415=Tabela13[[#This Row],[Imie]]),1,0)</f>
        <v>0</v>
      </c>
    </row>
    <row r="417" spans="1:7" x14ac:dyDescent="0.25">
      <c r="A417" s="2" t="s">
        <v>1100</v>
      </c>
      <c r="B417" s="3" t="s">
        <v>1101</v>
      </c>
      <c r="C417" s="3" t="s">
        <v>287</v>
      </c>
      <c r="D417" s="3">
        <f>IF(MOD(MID(A417,10,1),2)=0,1,0)</f>
        <v>0</v>
      </c>
      <c r="E417" s="3" t="str">
        <f>MID(C417,LEN(C417),1)</f>
        <v>d</v>
      </c>
      <c r="F417" s="3">
        <f>IF(AND(D417=1,E417&lt;&gt;"a"),1,0)</f>
        <v>0</v>
      </c>
      <c r="G417" s="3">
        <f>IF(AND(B416=Tabela13[[#This Row],[Nazwisko]],C416=Tabela13[[#This Row],[Imie]]),1,0)</f>
        <v>0</v>
      </c>
    </row>
    <row r="418" spans="1:7" x14ac:dyDescent="0.25">
      <c r="A418" s="2" t="s">
        <v>285</v>
      </c>
      <c r="B418" s="3" t="s">
        <v>286</v>
      </c>
      <c r="C418" s="3" t="s">
        <v>287</v>
      </c>
      <c r="D418" s="3">
        <f>IF(MOD(MID(A418,10,1),2)=0,1,0)</f>
        <v>0</v>
      </c>
      <c r="E418" s="3" t="str">
        <f>MID(C418,LEN(C418),1)</f>
        <v>d</v>
      </c>
      <c r="F418" s="3">
        <f>IF(AND(D418=1,E418&lt;&gt;"a"),1,0)</f>
        <v>0</v>
      </c>
      <c r="G418" s="3">
        <f>IF(AND(B417=Tabela13[[#This Row],[Nazwisko]],C417=Tabela13[[#This Row],[Imie]]),1,0)</f>
        <v>0</v>
      </c>
    </row>
    <row r="419" spans="1:7" x14ac:dyDescent="0.25">
      <c r="A419" s="2" t="s">
        <v>594</v>
      </c>
      <c r="B419" s="3" t="s">
        <v>595</v>
      </c>
      <c r="C419" s="3" t="s">
        <v>596</v>
      </c>
      <c r="D419" s="3">
        <f>IF(MOD(MID(A419,10,1),2)=0,1,0)</f>
        <v>0</v>
      </c>
      <c r="E419" s="3" t="str">
        <f>MID(C419,LEN(C419),1)</f>
        <v>z</v>
      </c>
      <c r="F419" s="3">
        <f>IF(AND(D419=1,E419&lt;&gt;"a"),1,0)</f>
        <v>0</v>
      </c>
      <c r="G419" s="3">
        <f>IF(AND(B418=Tabela13[[#This Row],[Nazwisko]],C418=Tabela13[[#This Row],[Imie]]),1,0)</f>
        <v>0</v>
      </c>
    </row>
    <row r="420" spans="1:7" x14ac:dyDescent="0.25">
      <c r="A420" s="2" t="s">
        <v>638</v>
      </c>
      <c r="B420" s="3" t="s">
        <v>639</v>
      </c>
      <c r="C420" s="3" t="s">
        <v>640</v>
      </c>
      <c r="D420" s="3">
        <f>IF(MOD(MID(A420,10,1),2)=0,1,0)</f>
        <v>0</v>
      </c>
      <c r="E420" s="3" t="str">
        <f>MID(C420,LEN(C420),1)</f>
        <v>l</v>
      </c>
      <c r="F420" s="3">
        <f>IF(AND(D420=1,E420&lt;&gt;"a"),1,0)</f>
        <v>0</v>
      </c>
      <c r="G420" s="3">
        <f>IF(AND(B419=Tabela13[[#This Row],[Nazwisko]],C419=Tabela13[[#This Row],[Imie]]),1,0)</f>
        <v>0</v>
      </c>
    </row>
    <row r="421" spans="1:7" x14ac:dyDescent="0.25">
      <c r="A421" s="2" t="s">
        <v>126</v>
      </c>
      <c r="B421" s="3" t="s">
        <v>127</v>
      </c>
      <c r="C421" s="3" t="s">
        <v>128</v>
      </c>
      <c r="D421" s="3">
        <f>IF(MOD(MID(A421,10,1),2)=0,1,0)</f>
        <v>1</v>
      </c>
      <c r="E421" s="3" t="str">
        <f>MID(C421,LEN(C421),1)</f>
        <v>a</v>
      </c>
      <c r="F421" s="3">
        <f>IF(AND(D421=1,E421&lt;&gt;"a"),1,0)</f>
        <v>0</v>
      </c>
      <c r="G421" s="3">
        <f>IF(AND(B420=Tabela13[[#This Row],[Nazwisko]],C420=Tabela13[[#This Row],[Imie]]),1,0)</f>
        <v>0</v>
      </c>
    </row>
    <row r="422" spans="1:7" x14ac:dyDescent="0.25">
      <c r="A422" s="2" t="s">
        <v>618</v>
      </c>
      <c r="B422" s="3" t="s">
        <v>619</v>
      </c>
      <c r="C422" s="3" t="s">
        <v>340</v>
      </c>
      <c r="D422" s="3">
        <f>IF(MOD(MID(A422,10,1),2)=0,1,0)</f>
        <v>1</v>
      </c>
      <c r="E422" s="3" t="str">
        <f>MID(C422,LEN(C422),1)</f>
        <v>a</v>
      </c>
      <c r="F422" s="3">
        <f>IF(AND(D422=1,E422&lt;&gt;"a"),1,0)</f>
        <v>0</v>
      </c>
      <c r="G422" s="3">
        <f>IF(AND(B421=Tabela13[[#This Row],[Nazwisko]],C421=Tabela13[[#This Row],[Imie]]),1,0)</f>
        <v>0</v>
      </c>
    </row>
    <row r="423" spans="1:7" x14ac:dyDescent="0.25">
      <c r="A423" s="2" t="s">
        <v>1116</v>
      </c>
      <c r="B423" s="3" t="s">
        <v>1117</v>
      </c>
      <c r="C423" s="3" t="s">
        <v>340</v>
      </c>
      <c r="D423" s="3">
        <f>IF(MOD(MID(A423,10,1),2)=0,1,0)</f>
        <v>1</v>
      </c>
      <c r="E423" s="3" t="str">
        <f>MID(C423,LEN(C423),1)</f>
        <v>a</v>
      </c>
      <c r="F423" s="3">
        <f>IF(AND(D423=1,E423&lt;&gt;"a"),1,0)</f>
        <v>0</v>
      </c>
      <c r="G423" s="3">
        <f>IF(AND(B422=Tabela13[[#This Row],[Nazwisko]],C422=Tabela13[[#This Row],[Imie]]),1,0)</f>
        <v>0</v>
      </c>
    </row>
    <row r="424" spans="1:7" x14ac:dyDescent="0.25">
      <c r="A424" s="2" t="s">
        <v>527</v>
      </c>
      <c r="B424" s="3" t="s">
        <v>528</v>
      </c>
      <c r="C424" s="3" t="s">
        <v>340</v>
      </c>
      <c r="D424" s="3">
        <f>IF(MOD(MID(A424,10,1),2)=0,1,0)</f>
        <v>1</v>
      </c>
      <c r="E424" s="3" t="str">
        <f>MID(C424,LEN(C424),1)</f>
        <v>a</v>
      </c>
      <c r="F424" s="3">
        <f>IF(AND(D424=1,E424&lt;&gt;"a"),1,0)</f>
        <v>0</v>
      </c>
      <c r="G424" s="3">
        <f>IF(AND(B423=Tabela13[[#This Row],[Nazwisko]],C423=Tabela13[[#This Row],[Imie]]),1,0)</f>
        <v>0</v>
      </c>
    </row>
    <row r="425" spans="1:7" x14ac:dyDescent="0.25">
      <c r="A425" s="2" t="s">
        <v>333</v>
      </c>
      <c r="B425" s="3" t="s">
        <v>334</v>
      </c>
      <c r="C425" s="3" t="s">
        <v>335</v>
      </c>
      <c r="D425" s="3">
        <f>IF(MOD(MID(A425,10,1),2)=0,1,0)</f>
        <v>1</v>
      </c>
      <c r="E425" s="3" t="str">
        <f>MID(C425,LEN(C425),1)</f>
        <v>a</v>
      </c>
      <c r="F425" s="3">
        <f>IF(AND(D425=1,E425&lt;&gt;"a"),1,0)</f>
        <v>0</v>
      </c>
      <c r="G425" s="3">
        <f>IF(AND(B424=Tabela13[[#This Row],[Nazwisko]],C424=Tabela13[[#This Row],[Imie]]),1,0)</f>
        <v>0</v>
      </c>
    </row>
    <row r="426" spans="1:7" x14ac:dyDescent="0.25">
      <c r="A426" s="2" t="s">
        <v>362</v>
      </c>
      <c r="B426" s="3" t="s">
        <v>363</v>
      </c>
      <c r="C426" s="3" t="s">
        <v>194</v>
      </c>
      <c r="D426" s="3">
        <f>IF(MOD(MID(A426,10,1),2)=0,1,0)</f>
        <v>1</v>
      </c>
      <c r="E426" s="3" t="str">
        <f>MID(C426,LEN(C426),1)</f>
        <v>a</v>
      </c>
      <c r="F426" s="3">
        <f>IF(AND(D426=1,E426&lt;&gt;"a"),1,0)</f>
        <v>0</v>
      </c>
      <c r="G426" s="3">
        <f>IF(AND(B425=Tabela13[[#This Row],[Nazwisko]],C425=Tabela13[[#This Row],[Imie]]),1,0)</f>
        <v>0</v>
      </c>
    </row>
    <row r="427" spans="1:7" x14ac:dyDescent="0.25">
      <c r="A427" s="2" t="s">
        <v>634</v>
      </c>
      <c r="B427" s="3" t="s">
        <v>635</v>
      </c>
      <c r="C427" s="3" t="s">
        <v>194</v>
      </c>
      <c r="D427" s="3">
        <f>IF(MOD(MID(A427,10,1),2)=0,1,0)</f>
        <v>1</v>
      </c>
      <c r="E427" s="3" t="str">
        <f>MID(C427,LEN(C427),1)</f>
        <v>a</v>
      </c>
      <c r="F427" s="3">
        <f>IF(AND(D427=1,E427&lt;&gt;"a"),1,0)</f>
        <v>0</v>
      </c>
      <c r="G427" s="3">
        <f>IF(AND(B426=Tabela13[[#This Row],[Nazwisko]],C426=Tabela13[[#This Row],[Imie]]),1,0)</f>
        <v>0</v>
      </c>
    </row>
    <row r="428" spans="1:7" x14ac:dyDescent="0.25">
      <c r="A428" s="2" t="s">
        <v>1051</v>
      </c>
      <c r="B428" s="3" t="s">
        <v>1052</v>
      </c>
      <c r="C428" s="3" t="s">
        <v>194</v>
      </c>
      <c r="D428" s="3">
        <f>IF(MOD(MID(A428,10,1),2)=0,1,0)</f>
        <v>1</v>
      </c>
      <c r="E428" s="3" t="str">
        <f>MID(C428,LEN(C428),1)</f>
        <v>a</v>
      </c>
      <c r="F428" s="3">
        <f>IF(AND(D428=1,E428&lt;&gt;"a"),1,0)</f>
        <v>0</v>
      </c>
      <c r="G428" s="3">
        <f>IF(AND(B427=Tabela13[[#This Row],[Nazwisko]],C427=Tabela13[[#This Row],[Imie]]),1,0)</f>
        <v>0</v>
      </c>
    </row>
    <row r="429" spans="1:7" x14ac:dyDescent="0.25">
      <c r="A429" s="2" t="s">
        <v>995</v>
      </c>
      <c r="B429" s="3" t="s">
        <v>996</v>
      </c>
      <c r="C429" s="3" t="s">
        <v>28</v>
      </c>
      <c r="D429" s="3">
        <f>IF(MOD(MID(A429,10,1),2)=0,1,0)</f>
        <v>0</v>
      </c>
      <c r="E429" s="3" t="str">
        <f>MID(C429,LEN(C429),1)</f>
        <v>o</v>
      </c>
      <c r="F429" s="3">
        <f>IF(AND(D429=1,E429&lt;&gt;"a"),1,0)</f>
        <v>0</v>
      </c>
      <c r="G429" s="3">
        <f>IF(AND(B428=Tabela13[[#This Row],[Nazwisko]],C428=Tabela13[[#This Row],[Imie]]),1,0)</f>
        <v>0</v>
      </c>
    </row>
    <row r="430" spans="1:7" x14ac:dyDescent="0.25">
      <c r="A430" s="2" t="s">
        <v>26</v>
      </c>
      <c r="B430" s="3" t="s">
        <v>27</v>
      </c>
      <c r="C430" s="3" t="s">
        <v>28</v>
      </c>
      <c r="D430" s="3">
        <f>IF(MOD(MID(A430,10,1),2)=0,1,0)</f>
        <v>0</v>
      </c>
      <c r="E430" s="3" t="str">
        <f>MID(C430,LEN(C430),1)</f>
        <v>o</v>
      </c>
      <c r="F430" s="3">
        <f>IF(AND(D430=1,E430&lt;&gt;"a"),1,0)</f>
        <v>0</v>
      </c>
      <c r="G430" s="3">
        <f>IF(AND(B429=Tabela13[[#This Row],[Nazwisko]],C429=Tabela13[[#This Row],[Imie]]),1,0)</f>
        <v>0</v>
      </c>
    </row>
    <row r="431" spans="1:7" x14ac:dyDescent="0.25">
      <c r="A431" s="2" t="s">
        <v>255</v>
      </c>
      <c r="B431" s="3" t="s">
        <v>256</v>
      </c>
      <c r="C431" s="3" t="s">
        <v>257</v>
      </c>
      <c r="D431" s="3">
        <f>IF(MOD(MID(A431,10,1),2)=0,1,0)</f>
        <v>0</v>
      </c>
      <c r="E431" s="3" t="str">
        <f>MID(C431,LEN(C431),1)</f>
        <v>s</v>
      </c>
      <c r="F431" s="3">
        <f>IF(AND(D431=1,E431&lt;&gt;"a"),1,0)</f>
        <v>0</v>
      </c>
      <c r="G431" s="3">
        <f>IF(AND(B430=Tabela13[[#This Row],[Nazwisko]],C430=Tabela13[[#This Row],[Imie]]),1,0)</f>
        <v>0</v>
      </c>
    </row>
    <row r="432" spans="1:7" x14ac:dyDescent="0.25">
      <c r="A432" s="2" t="s">
        <v>737</v>
      </c>
      <c r="B432" s="3" t="s">
        <v>738</v>
      </c>
      <c r="C432" s="3" t="s">
        <v>194</v>
      </c>
      <c r="D432" s="3">
        <f>IF(MOD(MID(A432,10,1),2)=0,1,0)</f>
        <v>1</v>
      </c>
      <c r="E432" s="3" t="str">
        <f>MID(C432,LEN(C432),1)</f>
        <v>a</v>
      </c>
      <c r="F432" s="3">
        <f>IF(AND(D432=1,E432&lt;&gt;"a"),1,0)</f>
        <v>0</v>
      </c>
      <c r="G432" s="3">
        <f>IF(AND(B431=Tabela13[[#This Row],[Nazwisko]],C431=Tabela13[[#This Row],[Imie]]),1,0)</f>
        <v>0</v>
      </c>
    </row>
    <row r="433" spans="1:7" x14ac:dyDescent="0.25">
      <c r="A433" s="2" t="s">
        <v>512</v>
      </c>
      <c r="B433" s="3" t="s">
        <v>513</v>
      </c>
      <c r="C433" s="3" t="s">
        <v>202</v>
      </c>
      <c r="D433" s="3">
        <f>IF(MOD(MID(A433,10,1),2)=0,1,0)</f>
        <v>0</v>
      </c>
      <c r="E433" s="3" t="str">
        <f>MID(C433,LEN(C433),1)</f>
        <v>z</v>
      </c>
      <c r="F433" s="3">
        <f>IF(AND(D433=1,E433&lt;&gt;"a"),1,0)</f>
        <v>0</v>
      </c>
      <c r="G433" s="3">
        <f>IF(AND(B432=Tabela13[[#This Row],[Nazwisko]],C432=Tabela13[[#This Row],[Imie]]),1,0)</f>
        <v>0</v>
      </c>
    </row>
    <row r="434" spans="1:7" x14ac:dyDescent="0.25">
      <c r="A434" s="2" t="s">
        <v>1049</v>
      </c>
      <c r="B434" s="3" t="s">
        <v>1050</v>
      </c>
      <c r="C434" s="3" t="s">
        <v>194</v>
      </c>
      <c r="D434" s="3">
        <f>IF(MOD(MID(A434,10,1),2)=0,1,0)</f>
        <v>1</v>
      </c>
      <c r="E434" s="3" t="str">
        <f>MID(C434,LEN(C434),1)</f>
        <v>a</v>
      </c>
      <c r="F434" s="3">
        <f>IF(AND(D434=1,E434&lt;&gt;"a"),1,0)</f>
        <v>0</v>
      </c>
      <c r="G434" s="3">
        <f>IF(AND(B433=Tabela13[[#This Row],[Nazwisko]],C433=Tabela13[[#This Row],[Imie]]),1,0)</f>
        <v>0</v>
      </c>
    </row>
    <row r="435" spans="1:7" x14ac:dyDescent="0.25">
      <c r="A435" s="2" t="s">
        <v>783</v>
      </c>
      <c r="B435" s="3" t="s">
        <v>784</v>
      </c>
      <c r="C435" s="3" t="s">
        <v>202</v>
      </c>
      <c r="D435" s="3">
        <f>IF(MOD(MID(A435,10,1),2)=0,1,0)</f>
        <v>0</v>
      </c>
      <c r="E435" s="3" t="str">
        <f>MID(C435,LEN(C435),1)</f>
        <v>z</v>
      </c>
      <c r="F435" s="3">
        <f>IF(AND(D435=1,E435&lt;&gt;"a"),1,0)</f>
        <v>0</v>
      </c>
      <c r="G435" s="3">
        <f>IF(AND(B434=Tabela13[[#This Row],[Nazwisko]],C434=Tabela13[[#This Row],[Imie]]),1,0)</f>
        <v>0</v>
      </c>
    </row>
    <row r="436" spans="1:7" x14ac:dyDescent="0.25">
      <c r="A436" s="2" t="s">
        <v>471</v>
      </c>
      <c r="B436" s="3" t="s">
        <v>472</v>
      </c>
      <c r="C436" s="3" t="s">
        <v>202</v>
      </c>
      <c r="D436" s="3">
        <f>IF(MOD(MID(A436,10,1),2)=0,1,0)</f>
        <v>0</v>
      </c>
      <c r="E436" s="3" t="str">
        <f>MID(C436,LEN(C436),1)</f>
        <v>z</v>
      </c>
      <c r="F436" s="3">
        <f>IF(AND(D436=1,E436&lt;&gt;"a"),1,0)</f>
        <v>0</v>
      </c>
      <c r="G436" s="3">
        <f>IF(AND(B435=Tabela13[[#This Row],[Nazwisko]],C435=Tabela13[[#This Row],[Imie]]),1,0)</f>
        <v>0</v>
      </c>
    </row>
    <row r="437" spans="1:7" x14ac:dyDescent="0.25">
      <c r="A437" s="2" t="s">
        <v>331</v>
      </c>
      <c r="B437" s="3" t="s">
        <v>332</v>
      </c>
      <c r="C437" s="3" t="s">
        <v>202</v>
      </c>
      <c r="D437" s="3">
        <f>IF(MOD(MID(A437,10,1),2)=0,1,0)</f>
        <v>0</v>
      </c>
      <c r="E437" s="3" t="str">
        <f>MID(C437,LEN(C437),1)</f>
        <v>z</v>
      </c>
      <c r="F437" s="3">
        <f>IF(AND(D437=1,E437&lt;&gt;"a"),1,0)</f>
        <v>0</v>
      </c>
      <c r="G437" s="3">
        <f>IF(AND(B436=Tabela13[[#This Row],[Nazwisko]],C436=Tabela13[[#This Row],[Imie]]),1,0)</f>
        <v>0</v>
      </c>
    </row>
    <row r="438" spans="1:7" x14ac:dyDescent="0.25">
      <c r="A438" s="2" t="s">
        <v>192</v>
      </c>
      <c r="B438" s="3" t="s">
        <v>193</v>
      </c>
      <c r="C438" s="3" t="s">
        <v>194</v>
      </c>
      <c r="D438" s="3">
        <f>IF(MOD(MID(A438,10,1),2)=0,1,0)</f>
        <v>1</v>
      </c>
      <c r="E438" s="3" t="str">
        <f>MID(C438,LEN(C438),1)</f>
        <v>a</v>
      </c>
      <c r="F438" s="3">
        <f>IF(AND(D438=1,E438&lt;&gt;"a"),1,0)</f>
        <v>0</v>
      </c>
      <c r="G438" s="3">
        <f>IF(AND(B437=Tabela13[[#This Row],[Nazwisko]],C437=Tabela13[[#This Row],[Imie]]),1,0)</f>
        <v>0</v>
      </c>
    </row>
    <row r="439" spans="1:7" x14ac:dyDescent="0.25">
      <c r="A439" s="2" t="s">
        <v>200</v>
      </c>
      <c r="B439" s="3" t="s">
        <v>201</v>
      </c>
      <c r="C439" s="3" t="s">
        <v>202</v>
      </c>
      <c r="D439" s="3">
        <f>IF(MOD(MID(A439,10,1),2)=0,1,0)</f>
        <v>0</v>
      </c>
      <c r="E439" s="3" t="str">
        <f>MID(C439,LEN(C439),1)</f>
        <v>z</v>
      </c>
      <c r="F439" s="3">
        <f>IF(AND(D439=1,E439&lt;&gt;"a"),1,0)</f>
        <v>0</v>
      </c>
      <c r="G439" s="3">
        <f>IF(AND(B438=Tabela13[[#This Row],[Nazwisko]],C438=Tabela13[[#This Row],[Imie]]),1,0)</f>
        <v>0</v>
      </c>
    </row>
    <row r="440" spans="1:7" x14ac:dyDescent="0.25">
      <c r="A440" s="2" t="s">
        <v>785</v>
      </c>
      <c r="B440" s="3" t="s">
        <v>786</v>
      </c>
      <c r="C440" s="3" t="s">
        <v>787</v>
      </c>
      <c r="D440" s="3">
        <f>IF(MOD(MID(A440,10,1),2)=0,1,0)</f>
        <v>1</v>
      </c>
      <c r="E440" s="3" t="str">
        <f>MID(C440,LEN(C440),1)</f>
        <v>a</v>
      </c>
      <c r="F440" s="3">
        <f>IF(AND(D440=1,E440&lt;&gt;"a"),1,0)</f>
        <v>0</v>
      </c>
      <c r="G440" s="3">
        <f>IF(AND(B439=Tabela13[[#This Row],[Nazwisko]],C439=Tabela13[[#This Row],[Imie]]),1,0)</f>
        <v>0</v>
      </c>
    </row>
    <row r="441" spans="1:7" x14ac:dyDescent="0.25">
      <c r="A441" s="2" t="s">
        <v>1001</v>
      </c>
      <c r="B441" s="3" t="s">
        <v>1002</v>
      </c>
      <c r="C441" s="3" t="s">
        <v>1003</v>
      </c>
      <c r="D441" s="3">
        <f>IF(MOD(MID(A441,10,1),2)=0,1,0)</f>
        <v>1</v>
      </c>
      <c r="E441" s="3" t="str">
        <f>MID(C441,LEN(C441),1)</f>
        <v>a</v>
      </c>
      <c r="F441" s="3">
        <f>IF(AND(D441=1,E441&lt;&gt;"a"),1,0)</f>
        <v>0</v>
      </c>
      <c r="G441" s="3">
        <f>IF(AND(B440=Tabela13[[#This Row],[Nazwisko]],C440=Tabela13[[#This Row],[Imie]]),1,0)</f>
        <v>0</v>
      </c>
    </row>
    <row r="442" spans="1:7" x14ac:dyDescent="0.25">
      <c r="A442" s="2" t="s">
        <v>842</v>
      </c>
      <c r="B442" s="3" t="s">
        <v>843</v>
      </c>
      <c r="C442" s="3" t="s">
        <v>841</v>
      </c>
      <c r="D442" s="3">
        <f>IF(MOD(MID(A442,10,1),2)=0,1,0)</f>
        <v>0</v>
      </c>
      <c r="E442" s="3" t="str">
        <f>MID(C442,LEN(C442),1)</f>
        <v>j</v>
      </c>
      <c r="F442" s="3">
        <f>IF(AND(D442=1,E442&lt;&gt;"a"),1,0)</f>
        <v>0</v>
      </c>
      <c r="G442" s="3">
        <f>IF(AND(B441=Tabela13[[#This Row],[Nazwisko]],C441=Tabela13[[#This Row],[Imie]]),1,0)</f>
        <v>0</v>
      </c>
    </row>
    <row r="443" spans="1:7" x14ac:dyDescent="0.25">
      <c r="A443" s="2" t="s">
        <v>839</v>
      </c>
      <c r="B443" s="3" t="s">
        <v>840</v>
      </c>
      <c r="C443" s="3" t="s">
        <v>841</v>
      </c>
      <c r="D443" s="3">
        <f>IF(MOD(MID(A443,10,1),2)=0,1,0)</f>
        <v>0</v>
      </c>
      <c r="E443" s="3" t="str">
        <f>MID(C443,LEN(C443),1)</f>
        <v>j</v>
      </c>
      <c r="F443" s="3">
        <f>IF(AND(D443=1,E443&lt;&gt;"a"),1,0)</f>
        <v>0</v>
      </c>
      <c r="G443" s="3">
        <f>IF(AND(B442=Tabela13[[#This Row],[Nazwisko]],C442=Tabela13[[#This Row],[Imie]]),1,0)</f>
        <v>0</v>
      </c>
    </row>
    <row r="444" spans="1:7" x14ac:dyDescent="0.25">
      <c r="A444" s="2" t="s">
        <v>150</v>
      </c>
      <c r="B444" s="3" t="s">
        <v>151</v>
      </c>
      <c r="C444" s="3" t="s">
        <v>56</v>
      </c>
      <c r="D444" s="3">
        <f>IF(MOD(MID(A444,10,1),2)=0,1,0)</f>
        <v>1</v>
      </c>
      <c r="E444" s="3" t="str">
        <f>MID(C444,LEN(C444),1)</f>
        <v>a</v>
      </c>
      <c r="F444" s="3">
        <f>IF(AND(D444=1,E444&lt;&gt;"a"),1,0)</f>
        <v>0</v>
      </c>
      <c r="G444" s="3">
        <f>IF(AND(B443=Tabela13[[#This Row],[Nazwisko]],C443=Tabela13[[#This Row],[Imie]]),1,0)</f>
        <v>0</v>
      </c>
    </row>
    <row r="445" spans="1:7" x14ac:dyDescent="0.25">
      <c r="A445" s="2" t="s">
        <v>138</v>
      </c>
      <c r="B445" s="3" t="s">
        <v>139</v>
      </c>
      <c r="C445" s="3" t="s">
        <v>56</v>
      </c>
      <c r="D445" s="3">
        <f>IF(MOD(MID(A445,10,1),2)=0,1,0)</f>
        <v>1</v>
      </c>
      <c r="E445" s="3" t="str">
        <f>MID(C445,LEN(C445),1)</f>
        <v>a</v>
      </c>
      <c r="F445" s="3">
        <f>IF(AND(D445=1,E445&lt;&gt;"a"),1,0)</f>
        <v>0</v>
      </c>
      <c r="G445" s="3">
        <f>IF(AND(B444=Tabela13[[#This Row],[Nazwisko]],C444=Tabela13[[#This Row],[Imie]]),1,0)</f>
        <v>0</v>
      </c>
    </row>
    <row r="446" spans="1:7" x14ac:dyDescent="0.25">
      <c r="A446" s="2" t="s">
        <v>758</v>
      </c>
      <c r="B446" s="3" t="s">
        <v>759</v>
      </c>
      <c r="C446" s="3" t="s">
        <v>760</v>
      </c>
      <c r="D446" s="3">
        <f>IF(MOD(MID(A446,10,1),2)=0,1,0)</f>
        <v>0</v>
      </c>
      <c r="E446" s="3" t="str">
        <f>MID(C446,LEN(C446),1)</f>
        <v>r</v>
      </c>
      <c r="F446" s="3">
        <f>IF(AND(D446=1,E446&lt;&gt;"a"),1,0)</f>
        <v>0</v>
      </c>
      <c r="G446" s="3">
        <f>IF(AND(B445=Tabela13[[#This Row],[Nazwisko]],C445=Tabela13[[#This Row],[Imie]]),1,0)</f>
        <v>0</v>
      </c>
    </row>
    <row r="447" spans="1:7" x14ac:dyDescent="0.25">
      <c r="A447" s="2" t="s">
        <v>781</v>
      </c>
      <c r="B447" s="3" t="s">
        <v>782</v>
      </c>
      <c r="C447" s="3" t="s">
        <v>56</v>
      </c>
      <c r="D447" s="3">
        <f>IF(MOD(MID(A447,10,1),2)=0,1,0)</f>
        <v>1</v>
      </c>
      <c r="E447" s="3" t="str">
        <f>MID(C447,LEN(C447),1)</f>
        <v>a</v>
      </c>
      <c r="F447" s="3">
        <f>IF(AND(D447=1,E447&lt;&gt;"a"),1,0)</f>
        <v>0</v>
      </c>
      <c r="G447" s="3">
        <f>IF(AND(B446=Tabela13[[#This Row],[Nazwisko]],C446=Tabela13[[#This Row],[Imie]]),1,0)</f>
        <v>0</v>
      </c>
    </row>
    <row r="448" spans="1:7" x14ac:dyDescent="0.25">
      <c r="A448" s="2" t="s">
        <v>54</v>
      </c>
      <c r="B448" s="3" t="s">
        <v>55</v>
      </c>
      <c r="C448" s="3" t="s">
        <v>56</v>
      </c>
      <c r="D448" s="3">
        <f>IF(MOD(MID(A448,10,1),2)=0,1,0)</f>
        <v>1</v>
      </c>
      <c r="E448" s="3" t="str">
        <f>MID(C448,LEN(C448),1)</f>
        <v>a</v>
      </c>
      <c r="F448" s="3">
        <f>IF(AND(D448=1,E448&lt;&gt;"a"),1,0)</f>
        <v>0</v>
      </c>
      <c r="G448" s="3">
        <f>IF(AND(B447=Tabela13[[#This Row],[Nazwisko]],C447=Tabela13[[#This Row],[Imie]]),1,0)</f>
        <v>0</v>
      </c>
    </row>
    <row r="449" spans="1:7" x14ac:dyDescent="0.25">
      <c r="A449" s="2" t="s">
        <v>625</v>
      </c>
      <c r="B449" s="3" t="s">
        <v>626</v>
      </c>
      <c r="C449" s="3" t="s">
        <v>627</v>
      </c>
      <c r="D449" s="3">
        <f>IF(MOD(MID(A449,10,1),2)=0,1,0)</f>
        <v>0</v>
      </c>
      <c r="E449" s="3" t="str">
        <f>MID(C449,LEN(C449),1)</f>
        <v>z</v>
      </c>
      <c r="F449" s="3">
        <f>IF(AND(D449=1,E449&lt;&gt;"a"),1,0)</f>
        <v>0</v>
      </c>
      <c r="G449" s="3">
        <f>IF(AND(B448=Tabela13[[#This Row],[Nazwisko]],C448=Tabela13[[#This Row],[Imie]]),1,0)</f>
        <v>0</v>
      </c>
    </row>
    <row r="450" spans="1:7" x14ac:dyDescent="0.25">
      <c r="A450" s="2" t="s">
        <v>643</v>
      </c>
      <c r="B450" s="3" t="s">
        <v>644</v>
      </c>
      <c r="C450" s="3" t="s">
        <v>56</v>
      </c>
      <c r="D450" s="3">
        <f>IF(MOD(MID(A450,10,1),2)=0,1,0)</f>
        <v>1</v>
      </c>
      <c r="E450" s="3" t="str">
        <f>MID(C450,LEN(C450),1)</f>
        <v>a</v>
      </c>
      <c r="F450" s="3">
        <f>IF(AND(D450=1,E450&lt;&gt;"a"),1,0)</f>
        <v>0</v>
      </c>
      <c r="G450" s="3">
        <f>IF(AND(B449=Tabela13[[#This Row],[Nazwisko]],C449=Tabela13[[#This Row],[Imie]]),1,0)</f>
        <v>0</v>
      </c>
    </row>
    <row r="451" spans="1:7" x14ac:dyDescent="0.25">
      <c r="A451" s="2" t="s">
        <v>904</v>
      </c>
      <c r="B451" s="3" t="s">
        <v>905</v>
      </c>
      <c r="C451" s="3" t="s">
        <v>906</v>
      </c>
      <c r="D451" s="3">
        <f>IF(MOD(MID(A451,10,1),2)=0,1,0)</f>
        <v>0</v>
      </c>
      <c r="E451" s="3" t="str">
        <f>MID(C451,LEN(C451),1)</f>
        <v>i</v>
      </c>
      <c r="F451" s="3">
        <f>IF(AND(D451=1,E451&lt;&gt;"a"),1,0)</f>
        <v>0</v>
      </c>
      <c r="G451" s="3">
        <f>IF(AND(B450=Tabela13[[#This Row],[Nazwisko]],C450=Tabela13[[#This Row],[Imie]]),1,0)</f>
        <v>0</v>
      </c>
    </row>
    <row r="452" spans="1:7" x14ac:dyDescent="0.25">
      <c r="A452" s="2" t="s">
        <v>1067</v>
      </c>
      <c r="B452" s="3" t="s">
        <v>1068</v>
      </c>
      <c r="C452" s="3" t="s">
        <v>56</v>
      </c>
      <c r="D452" s="3">
        <f>IF(MOD(MID(A452,10,1),2)=0,1,0)</f>
        <v>1</v>
      </c>
      <c r="E452" s="3" t="str">
        <f>MID(C452,LEN(C452),1)</f>
        <v>a</v>
      </c>
      <c r="F452" s="3">
        <f>IF(AND(D452=1,E452&lt;&gt;"a"),1,0)</f>
        <v>0</v>
      </c>
      <c r="G452" s="3">
        <f>IF(AND(B451=Tabela13[[#This Row],[Nazwisko]],C451=Tabela13[[#This Row],[Imie]]),1,0)</f>
        <v>0</v>
      </c>
    </row>
    <row r="453" spans="1:7" x14ac:dyDescent="0.25">
      <c r="A453" s="2" t="s">
        <v>303</v>
      </c>
      <c r="B453" s="3" t="s">
        <v>304</v>
      </c>
      <c r="C453" s="3" t="s">
        <v>208</v>
      </c>
      <c r="D453" s="3">
        <f>IF(MOD(MID(A453,10,1),2)=0,1,0)</f>
        <v>0</v>
      </c>
      <c r="E453" s="3" t="str">
        <f>MID(C453,LEN(C453),1)</f>
        <v>j</v>
      </c>
      <c r="F453" s="3">
        <f>IF(AND(D453=1,E453&lt;&gt;"a"),1,0)</f>
        <v>0</v>
      </c>
      <c r="G453" s="3">
        <f>IF(AND(B452=Tabela13[[#This Row],[Nazwisko]],C452=Tabela13[[#This Row],[Imie]]),1,0)</f>
        <v>0</v>
      </c>
    </row>
    <row r="454" spans="1:7" x14ac:dyDescent="0.25">
      <c r="A454" s="2" t="s">
        <v>1093</v>
      </c>
      <c r="B454" s="3" t="s">
        <v>1094</v>
      </c>
      <c r="C454" s="3" t="s">
        <v>1095</v>
      </c>
      <c r="D454" s="3">
        <f>IF(MOD(MID(A454,10,1),2)=0,1,0)</f>
        <v>0</v>
      </c>
      <c r="E454" s="3" t="str">
        <f>MID(C454,LEN(C454),1)</f>
        <v>a</v>
      </c>
      <c r="F454" s="3">
        <f>IF(AND(D454=1,E454&lt;&gt;"a"),1,0)</f>
        <v>0</v>
      </c>
      <c r="G454" s="3">
        <f>IF(AND(B453=Tabela13[[#This Row],[Nazwisko]],C453=Tabela13[[#This Row],[Imie]]),1,0)</f>
        <v>0</v>
      </c>
    </row>
    <row r="455" spans="1:7" x14ac:dyDescent="0.25">
      <c r="A455" s="6" t="s">
        <v>206</v>
      </c>
      <c r="B455" s="7" t="s">
        <v>207</v>
      </c>
      <c r="C455" s="7" t="s">
        <v>208</v>
      </c>
      <c r="D455" s="7">
        <f>IF(MOD(MID(A455,10,1),2)=0,1,0)</f>
        <v>0</v>
      </c>
      <c r="E455" s="7" t="str">
        <f>MID(C455,LEN(C455),1)</f>
        <v>j</v>
      </c>
      <c r="F455" s="7">
        <f>IF(AND(D455=1,E455&lt;&gt;"a"),1,0)</f>
        <v>0</v>
      </c>
      <c r="G455" s="7">
        <f>IF(AND(B454=Tabela13[[#This Row],[Nazwisko]],C454=Tabela13[[#This Row],[Imie]]),1,0)</f>
        <v>0</v>
      </c>
    </row>
    <row r="456" spans="1:7" x14ac:dyDescent="0.25">
      <c r="A456" s="6" t="s">
        <v>747</v>
      </c>
      <c r="B456" s="7" t="s">
        <v>207</v>
      </c>
      <c r="C456" s="7" t="s">
        <v>208</v>
      </c>
      <c r="D456" s="7">
        <f>IF(MOD(MID(A456,10,1),2)=0,1,0)</f>
        <v>0</v>
      </c>
      <c r="E456" s="7" t="str">
        <f>MID(C456,LEN(C456),1)</f>
        <v>j</v>
      </c>
      <c r="F456" s="7">
        <f>IF(AND(D456=1,E456&lt;&gt;"a"),1,0)</f>
        <v>0</v>
      </c>
      <c r="G456" s="7">
        <f>IF(AND(B455=Tabela13[[#This Row],[Nazwisko]],C455=Tabela13[[#This Row],[Imie]]),1,0)</f>
        <v>1</v>
      </c>
    </row>
    <row r="457" spans="1:7" x14ac:dyDescent="0.25">
      <c r="A457" s="2" t="s">
        <v>958</v>
      </c>
      <c r="B457" s="3" t="s">
        <v>207</v>
      </c>
      <c r="C457" s="3" t="s">
        <v>906</v>
      </c>
      <c r="D457" s="3">
        <f>IF(MOD(MID(A457,10,1),2)=0,1,0)</f>
        <v>0</v>
      </c>
      <c r="E457" s="3" t="str">
        <f>MID(C457,LEN(C457),1)</f>
        <v>i</v>
      </c>
      <c r="F457" s="3">
        <f>IF(AND(D457=1,E457&lt;&gt;"a"),1,0)</f>
        <v>0</v>
      </c>
      <c r="G457" s="3">
        <f>IF(AND(B456=Tabela13[[#This Row],[Nazwisko]],C456=Tabela13[[#This Row],[Imie]]),1,0)</f>
        <v>0</v>
      </c>
    </row>
    <row r="458" spans="1:7" x14ac:dyDescent="0.25">
      <c r="A458" s="2" t="s">
        <v>203</v>
      </c>
      <c r="B458" s="3" t="s">
        <v>204</v>
      </c>
      <c r="C458" s="3" t="s">
        <v>205</v>
      </c>
      <c r="D458" s="3">
        <f>IF(MOD(MID(A458,10,1),2)=0,1,0)</f>
        <v>0</v>
      </c>
      <c r="E458" s="3" t="str">
        <f>MID(C458,LEN(C458),1)</f>
        <v>r</v>
      </c>
      <c r="F458" s="3">
        <f>IF(AND(D458=1,E458&lt;&gt;"a"),1,0)</f>
        <v>0</v>
      </c>
      <c r="G458" s="3">
        <f>IF(AND(B457=Tabela13[[#This Row],[Nazwisko]],C457=Tabela13[[#This Row],[Imie]]),1,0)</f>
        <v>0</v>
      </c>
    </row>
    <row r="459" spans="1:7" x14ac:dyDescent="0.25">
      <c r="A459" s="2" t="s">
        <v>109</v>
      </c>
      <c r="B459" s="3" t="s">
        <v>110</v>
      </c>
      <c r="C459" s="3" t="s">
        <v>111</v>
      </c>
      <c r="D459" s="3">
        <f>IF(MOD(MID(A459,10,1),2)=0,1,0)</f>
        <v>1</v>
      </c>
      <c r="E459" s="3" t="str">
        <f>MID(C459,LEN(C459),1)</f>
        <v>a</v>
      </c>
      <c r="F459" s="3">
        <f>IF(AND(D459=1,E459&lt;&gt;"a"),1,0)</f>
        <v>0</v>
      </c>
      <c r="G459" s="3">
        <f>IF(AND(B458=Tabela13[[#This Row],[Nazwisko]],C458=Tabela13[[#This Row],[Imie]]),1,0)</f>
        <v>0</v>
      </c>
    </row>
    <row r="460" spans="1:7" x14ac:dyDescent="0.25">
      <c r="A460" s="2" t="s">
        <v>152</v>
      </c>
      <c r="B460" s="3" t="s">
        <v>153</v>
      </c>
      <c r="C460" s="3" t="s">
        <v>111</v>
      </c>
      <c r="D460" s="3">
        <f>IF(MOD(MID(A460,10,1),2)=0,1,0)</f>
        <v>1</v>
      </c>
      <c r="E460" s="3" t="str">
        <f>MID(C460,LEN(C460),1)</f>
        <v>a</v>
      </c>
      <c r="F460" s="3">
        <f>IF(AND(D460=1,E460&lt;&gt;"a"),1,0)</f>
        <v>0</v>
      </c>
      <c r="G460" s="3">
        <f>IF(AND(B459=Tabela13[[#This Row],[Nazwisko]],C459=Tabela13[[#This Row],[Imie]]),1,0)</f>
        <v>0</v>
      </c>
    </row>
    <row r="461" spans="1:7" x14ac:dyDescent="0.25">
      <c r="A461" s="2" t="s">
        <v>878</v>
      </c>
      <c r="B461" s="3" t="s">
        <v>879</v>
      </c>
      <c r="C461" s="3" t="s">
        <v>880</v>
      </c>
      <c r="D461" s="3">
        <f>IF(MOD(MID(A461,10,1),2)=0,1,0)</f>
        <v>0</v>
      </c>
      <c r="E461" s="3" t="str">
        <f>MID(C461,LEN(C461),1)</f>
        <v>s</v>
      </c>
      <c r="F461" s="3">
        <f>IF(AND(D461=1,E461&lt;&gt;"a"),1,0)</f>
        <v>0</v>
      </c>
      <c r="G461" s="3">
        <f>IF(AND(B460=Tabela13[[#This Row],[Nazwisko]],C460=Tabela13[[#This Row],[Imie]]),1,0)</f>
        <v>0</v>
      </c>
    </row>
    <row r="462" spans="1:7" x14ac:dyDescent="0.25">
      <c r="A462" s="2" t="s">
        <v>1011</v>
      </c>
      <c r="B462" s="3" t="s">
        <v>1012</v>
      </c>
      <c r="C462" s="3" t="s">
        <v>111</v>
      </c>
      <c r="D462" s="3">
        <f>IF(MOD(MID(A462,10,1),2)=0,1,0)</f>
        <v>1</v>
      </c>
      <c r="E462" s="3" t="str">
        <f>MID(C462,LEN(C462),1)</f>
        <v>a</v>
      </c>
      <c r="F462" s="3">
        <f>IF(AND(D462=1,E462&lt;&gt;"a"),1,0)</f>
        <v>0</v>
      </c>
      <c r="G462" s="3">
        <f>IF(AND(B461=Tabela13[[#This Row],[Nazwisko]],C461=Tabela13[[#This Row],[Imie]]),1,0)</f>
        <v>0</v>
      </c>
    </row>
    <row r="463" spans="1:7" x14ac:dyDescent="0.25">
      <c r="A463" s="2" t="s">
        <v>29</v>
      </c>
      <c r="B463" s="3" t="s">
        <v>30</v>
      </c>
      <c r="C463" s="3" t="s">
        <v>31</v>
      </c>
      <c r="D463" s="3">
        <f>IF(MOD(MID(A463,10,1),2)=0,1,0)</f>
        <v>0</v>
      </c>
      <c r="E463" s="3" t="str">
        <f>MID(C463,LEN(C463),1)</f>
        <v>y</v>
      </c>
      <c r="F463" s="3">
        <f>IF(AND(D463=1,E463&lt;&gt;"a"),1,0)</f>
        <v>0</v>
      </c>
      <c r="G463" s="3">
        <f>IF(AND(B462=Tabela13[[#This Row],[Nazwisko]],C462=Tabela13[[#This Row],[Imie]]),1,0)</f>
        <v>0</v>
      </c>
    </row>
    <row r="464" spans="1:7" x14ac:dyDescent="0.25">
      <c r="A464" s="2" t="s">
        <v>531</v>
      </c>
      <c r="B464" s="3" t="s">
        <v>30</v>
      </c>
      <c r="C464" s="3" t="s">
        <v>44</v>
      </c>
      <c r="D464" s="3">
        <f>IF(MOD(MID(A464,10,1),2)=0,1,0)</f>
        <v>0</v>
      </c>
      <c r="E464" s="3" t="str">
        <f>MID(C464,LEN(C464),1)</f>
        <v>r</v>
      </c>
      <c r="F464" s="3">
        <f>IF(AND(D464=1,E464&lt;&gt;"a"),1,0)</f>
        <v>0</v>
      </c>
      <c r="G464" s="3">
        <f>IF(AND(B463=Tabela13[[#This Row],[Nazwisko]],C463=Tabela13[[#This Row],[Imie]]),1,0)</f>
        <v>0</v>
      </c>
    </row>
    <row r="465" spans="1:7" x14ac:dyDescent="0.25">
      <c r="A465" s="2" t="s">
        <v>167</v>
      </c>
      <c r="B465" s="3" t="s">
        <v>168</v>
      </c>
      <c r="C465" s="3" t="s">
        <v>169</v>
      </c>
      <c r="D465" s="3">
        <f>IF(MOD(MID(A465,10,1),2)=0,1,0)</f>
        <v>0</v>
      </c>
      <c r="E465" s="3" t="str">
        <f>MID(C465,LEN(C465),1)</f>
        <v>n</v>
      </c>
      <c r="F465" s="3">
        <f>IF(AND(D465=1,E465&lt;&gt;"a"),1,0)</f>
        <v>0</v>
      </c>
      <c r="G465" s="3">
        <f>IF(AND(B464=Tabela13[[#This Row],[Nazwisko]],C464=Tabela13[[#This Row],[Imie]]),1,0)</f>
        <v>0</v>
      </c>
    </row>
    <row r="466" spans="1:7" x14ac:dyDescent="0.25">
      <c r="A466" s="2" t="s">
        <v>1124</v>
      </c>
      <c r="B466" s="3" t="s">
        <v>168</v>
      </c>
      <c r="C466" s="3" t="s">
        <v>880</v>
      </c>
      <c r="D466" s="3">
        <f>IF(MOD(MID(A466,10,1),2)=0,1,0)</f>
        <v>0</v>
      </c>
      <c r="E466" s="3" t="str">
        <f>MID(C466,LEN(C466),1)</f>
        <v>s</v>
      </c>
      <c r="F466" s="3">
        <f>IF(AND(D466=1,E466&lt;&gt;"a"),1,0)</f>
        <v>0</v>
      </c>
      <c r="G466" s="3">
        <f>IF(AND(B465=Tabela13[[#This Row],[Nazwisko]],C465=Tabela13[[#This Row],[Imie]]),1,0)</f>
        <v>0</v>
      </c>
    </row>
    <row r="467" spans="1:7" x14ac:dyDescent="0.25">
      <c r="A467" s="2" t="s">
        <v>658</v>
      </c>
      <c r="B467" s="3" t="s">
        <v>659</v>
      </c>
      <c r="C467" s="3" t="s">
        <v>44</v>
      </c>
      <c r="D467" s="3">
        <f>IF(MOD(MID(A467,10,1),2)=0,1,0)</f>
        <v>0</v>
      </c>
      <c r="E467" s="3" t="str">
        <f>MID(C467,LEN(C467),1)</f>
        <v>r</v>
      </c>
      <c r="F467" s="3">
        <f>IF(AND(D467=1,E467&lt;&gt;"a"),1,0)</f>
        <v>0</v>
      </c>
      <c r="G467" s="3">
        <f>IF(AND(B466=Tabela13[[#This Row],[Nazwisko]],C466=Tabela13[[#This Row],[Imie]]),1,0)</f>
        <v>0</v>
      </c>
    </row>
    <row r="468" spans="1:7" x14ac:dyDescent="0.25">
      <c r="A468" s="2" t="s">
        <v>42</v>
      </c>
      <c r="B468" s="3" t="s">
        <v>43</v>
      </c>
      <c r="C468" s="3" t="s">
        <v>44</v>
      </c>
      <c r="D468" s="3">
        <f>IF(MOD(MID(A468,10,1),2)=0,1,0)</f>
        <v>0</v>
      </c>
      <c r="E468" s="3" t="str">
        <f>MID(C468,LEN(C468),1)</f>
        <v>r</v>
      </c>
      <c r="F468" s="3">
        <f>IF(AND(D468=1,E468&lt;&gt;"a"),1,0)</f>
        <v>0</v>
      </c>
      <c r="G468" s="3">
        <f>IF(AND(B467=Tabela13[[#This Row],[Nazwisko]],C467=Tabela13[[#This Row],[Imie]]),1,0)</f>
        <v>0</v>
      </c>
    </row>
    <row r="469" spans="1:7" x14ac:dyDescent="0.25">
      <c r="A469" s="2" t="s">
        <v>730</v>
      </c>
      <c r="B469" s="3" t="s">
        <v>731</v>
      </c>
      <c r="C469" s="3" t="s">
        <v>111</v>
      </c>
      <c r="D469" s="3">
        <f>IF(MOD(MID(A469,10,1),2)=0,1,0)</f>
        <v>1</v>
      </c>
      <c r="E469" s="3" t="str">
        <f>MID(C469,LEN(C469),1)</f>
        <v>a</v>
      </c>
      <c r="F469" s="3">
        <f>IF(AND(D469=1,E469&lt;&gt;"a"),1,0)</f>
        <v>0</v>
      </c>
      <c r="G469" s="3">
        <f>IF(AND(B468=Tabela13[[#This Row],[Nazwisko]],C468=Tabela13[[#This Row],[Imie]]),1,0)</f>
        <v>0</v>
      </c>
    </row>
    <row r="470" spans="1:7" x14ac:dyDescent="0.25">
      <c r="A470" s="2" t="s">
        <v>696</v>
      </c>
      <c r="B470" s="3" t="s">
        <v>697</v>
      </c>
      <c r="C470" s="3" t="s">
        <v>111</v>
      </c>
      <c r="D470" s="3">
        <f>IF(MOD(MID(A470,10,1),2)=0,1,0)</f>
        <v>1</v>
      </c>
      <c r="E470" s="3" t="str">
        <f>MID(C470,LEN(C470),1)</f>
        <v>a</v>
      </c>
      <c r="F470" s="3">
        <f>IF(AND(D470=1,E470&lt;&gt;"a"),1,0)</f>
        <v>0</v>
      </c>
      <c r="G470" s="3">
        <f>IF(AND(B469=Tabela13[[#This Row],[Nazwisko]],C469=Tabela13[[#This Row],[Imie]]),1,0)</f>
        <v>0</v>
      </c>
    </row>
    <row r="471" spans="1:7" x14ac:dyDescent="0.25">
      <c r="A471" s="2" t="s">
        <v>1114</v>
      </c>
      <c r="B471" s="3" t="s">
        <v>1115</v>
      </c>
      <c r="C471" s="3" t="s">
        <v>464</v>
      </c>
      <c r="D471" s="3">
        <f>IF(MOD(MID(A471,10,1),2)=0,1,0)</f>
        <v>0</v>
      </c>
      <c r="E471" s="3" t="str">
        <f>MID(C471,LEN(C471),1)</f>
        <v>n</v>
      </c>
      <c r="F471" s="3">
        <f>IF(AND(D471=1,E471&lt;&gt;"a"),1,0)</f>
        <v>0</v>
      </c>
      <c r="G471" s="3">
        <f>IF(AND(B470=Tabela13[[#This Row],[Nazwisko]],C470=Tabela13[[#This Row],[Imie]]),1,0)</f>
        <v>0</v>
      </c>
    </row>
    <row r="472" spans="1:7" x14ac:dyDescent="0.25">
      <c r="A472" s="2" t="s">
        <v>779</v>
      </c>
      <c r="B472" s="3" t="s">
        <v>780</v>
      </c>
      <c r="C472" s="3" t="s">
        <v>111</v>
      </c>
      <c r="D472" s="3">
        <f>IF(MOD(MID(A472,10,1),2)=0,1,0)</f>
        <v>1</v>
      </c>
      <c r="E472" s="3" t="str">
        <f>MID(C472,LEN(C472),1)</f>
        <v>a</v>
      </c>
      <c r="F472" s="3">
        <f>IF(AND(D472=1,E472&lt;&gt;"a"),1,0)</f>
        <v>0</v>
      </c>
      <c r="G472" s="3">
        <f>IF(AND(B471=Tabela13[[#This Row],[Nazwisko]],C471=Tabela13[[#This Row],[Imie]]),1,0)</f>
        <v>0</v>
      </c>
    </row>
    <row r="473" spans="1:7" x14ac:dyDescent="0.25">
      <c r="A473" s="2" t="s">
        <v>577</v>
      </c>
      <c r="B473" s="3" t="s">
        <v>578</v>
      </c>
      <c r="C473" s="3" t="s">
        <v>464</v>
      </c>
      <c r="D473" s="3">
        <f>IF(MOD(MID(A473,10,1),2)=0,1,0)</f>
        <v>0</v>
      </c>
      <c r="E473" s="3" t="str">
        <f>MID(C473,LEN(C473),1)</f>
        <v>n</v>
      </c>
      <c r="F473" s="3">
        <f>IF(AND(D473=1,E473&lt;&gt;"a"),1,0)</f>
        <v>0</v>
      </c>
      <c r="G473" s="3">
        <f>IF(AND(B472=Tabela13[[#This Row],[Nazwisko]],C472=Tabela13[[#This Row],[Imie]]),1,0)</f>
        <v>0</v>
      </c>
    </row>
    <row r="474" spans="1:7" x14ac:dyDescent="0.25">
      <c r="A474" s="2" t="s">
        <v>963</v>
      </c>
      <c r="B474" s="3" t="s">
        <v>964</v>
      </c>
      <c r="C474" s="3" t="s">
        <v>464</v>
      </c>
      <c r="D474" s="3">
        <f>IF(MOD(MID(A474,10,1),2)=0,1,0)</f>
        <v>0</v>
      </c>
      <c r="E474" s="3" t="str">
        <f>MID(C474,LEN(C474),1)</f>
        <v>n</v>
      </c>
      <c r="F474" s="3">
        <f>IF(AND(D474=1,E474&lt;&gt;"a"),1,0)</f>
        <v>0</v>
      </c>
      <c r="G474" s="3">
        <f>IF(AND(B473=Tabela13[[#This Row],[Nazwisko]],C473=Tabela13[[#This Row],[Imie]]),1,0)</f>
        <v>0</v>
      </c>
    </row>
    <row r="475" spans="1:7" x14ac:dyDescent="0.25">
      <c r="A475" s="2" t="s">
        <v>763</v>
      </c>
      <c r="B475" s="3" t="s">
        <v>764</v>
      </c>
      <c r="C475" s="3" t="s">
        <v>323</v>
      </c>
      <c r="D475" s="3">
        <f>IF(MOD(MID(A475,10,1),2)=0,1,0)</f>
        <v>1</v>
      </c>
      <c r="E475" s="3" t="str">
        <f>MID(C475,LEN(C475),1)</f>
        <v>a</v>
      </c>
      <c r="F475" s="3">
        <f>IF(AND(D475=1,E475&lt;&gt;"a"),1,0)</f>
        <v>0</v>
      </c>
      <c r="G475" s="3">
        <f>IF(AND(B474=Tabela13[[#This Row],[Nazwisko]],C474=Tabela13[[#This Row],[Imie]]),1,0)</f>
        <v>0</v>
      </c>
    </row>
    <row r="476" spans="1:7" x14ac:dyDescent="0.25">
      <c r="A476" s="2" t="s">
        <v>662</v>
      </c>
      <c r="B476" s="3" t="s">
        <v>663</v>
      </c>
      <c r="C476" s="3" t="s">
        <v>323</v>
      </c>
      <c r="D476" s="3">
        <f>IF(MOD(MID(A476,10,1),2)=0,1,0)</f>
        <v>1</v>
      </c>
      <c r="E476" s="3" t="str">
        <f>MID(C476,LEN(C476),1)</f>
        <v>a</v>
      </c>
      <c r="F476" s="3">
        <f>IF(AND(D476=1,E476&lt;&gt;"a"),1,0)</f>
        <v>0</v>
      </c>
      <c r="G476" s="3">
        <f>IF(AND(B475=Tabela13[[#This Row],[Nazwisko]],C475=Tabela13[[#This Row],[Imie]]),1,0)</f>
        <v>0</v>
      </c>
    </row>
    <row r="477" spans="1:7" x14ac:dyDescent="0.25">
      <c r="A477" s="2" t="s">
        <v>368</v>
      </c>
      <c r="B477" s="3" t="s">
        <v>369</v>
      </c>
      <c r="C477" s="3" t="s">
        <v>187</v>
      </c>
      <c r="D477" s="3">
        <f>IF(MOD(MID(A477,10,1),2)=0,1,0)</f>
        <v>1</v>
      </c>
      <c r="E477" s="3" t="str">
        <f>MID(C477,LEN(C477),1)</f>
        <v>a</v>
      </c>
      <c r="F477" s="3">
        <f>IF(AND(D477=1,E477&lt;&gt;"a"),1,0)</f>
        <v>0</v>
      </c>
      <c r="G477" s="3">
        <f>IF(AND(B476=Tabela13[[#This Row],[Nazwisko]],C476=Tabela13[[#This Row],[Imie]]),1,0)</f>
        <v>0</v>
      </c>
    </row>
    <row r="478" spans="1:7" x14ac:dyDescent="0.25">
      <c r="A478" s="2" t="s">
        <v>370</v>
      </c>
      <c r="B478" s="3" t="s">
        <v>369</v>
      </c>
      <c r="C478" s="3" t="s">
        <v>371</v>
      </c>
      <c r="D478" s="3">
        <f>IF(MOD(MID(A478,10,1),2)=0,1,0)</f>
        <v>1</v>
      </c>
      <c r="E478" s="3" t="str">
        <f>MID(C478,LEN(C478),1)</f>
        <v>a</v>
      </c>
      <c r="F478" s="3">
        <f>IF(AND(D478=1,E478&lt;&gt;"a"),1,0)</f>
        <v>0</v>
      </c>
      <c r="G478" s="3">
        <f>IF(AND(B477=Tabela13[[#This Row],[Nazwisko]],C477=Tabela13[[#This Row],[Imie]]),1,0)</f>
        <v>0</v>
      </c>
    </row>
    <row r="479" spans="1:7" x14ac:dyDescent="0.25">
      <c r="A479" s="2" t="s">
        <v>462</v>
      </c>
      <c r="B479" s="3" t="s">
        <v>463</v>
      </c>
      <c r="C479" s="3" t="s">
        <v>464</v>
      </c>
      <c r="D479" s="3">
        <f>IF(MOD(MID(A479,10,1),2)=0,1,0)</f>
        <v>0</v>
      </c>
      <c r="E479" s="3" t="str">
        <f>MID(C479,LEN(C479),1)</f>
        <v>n</v>
      </c>
      <c r="F479" s="3">
        <f>IF(AND(D479=1,E479&lt;&gt;"a"),1,0)</f>
        <v>0</v>
      </c>
      <c r="G479" s="3">
        <f>IF(AND(B478=Tabela13[[#This Row],[Nazwisko]],C478=Tabela13[[#This Row],[Imie]]),1,0)</f>
        <v>0</v>
      </c>
    </row>
    <row r="480" spans="1:7" x14ac:dyDescent="0.25">
      <c r="A480" s="2" t="s">
        <v>539</v>
      </c>
      <c r="B480" s="3" t="s">
        <v>540</v>
      </c>
      <c r="C480" s="3" t="s">
        <v>323</v>
      </c>
      <c r="D480" s="3">
        <f>IF(MOD(MID(A480,10,1),2)=0,1,0)</f>
        <v>1</v>
      </c>
      <c r="E480" s="3" t="str">
        <f>MID(C480,LEN(C480),1)</f>
        <v>a</v>
      </c>
      <c r="F480" s="3">
        <f>IF(AND(D480=1,E480&lt;&gt;"a"),1,0)</f>
        <v>0</v>
      </c>
      <c r="G480" s="3">
        <f>IF(AND(B479=Tabela13[[#This Row],[Nazwisko]],C479=Tabela13[[#This Row],[Imie]]),1,0)</f>
        <v>0</v>
      </c>
    </row>
    <row r="481" spans="1:7" x14ac:dyDescent="0.25">
      <c r="A481" s="2" t="s">
        <v>321</v>
      </c>
      <c r="B481" s="3" t="s">
        <v>322</v>
      </c>
      <c r="C481" s="3" t="s">
        <v>323</v>
      </c>
      <c r="D481" s="3">
        <f>IF(MOD(MID(A481,10,1),2)=0,1,0)</f>
        <v>1</v>
      </c>
      <c r="E481" s="3" t="str">
        <f>MID(C481,LEN(C481),1)</f>
        <v>a</v>
      </c>
      <c r="F481" s="3">
        <f>IF(AND(D481=1,E481&lt;&gt;"a"),1,0)</f>
        <v>0</v>
      </c>
      <c r="G481" s="3">
        <f>IF(AND(B480=Tabela13[[#This Row],[Nazwisko]],C480=Tabela13[[#This Row],[Imie]]),1,0)</f>
        <v>0</v>
      </c>
    </row>
    <row r="482" spans="1:7" x14ac:dyDescent="0.25">
      <c r="A482" s="2" t="s">
        <v>98</v>
      </c>
      <c r="B482" s="3" t="s">
        <v>99</v>
      </c>
      <c r="C482" s="3" t="s">
        <v>100</v>
      </c>
      <c r="D482" s="3">
        <f>IF(MOD(MID(A482,10,1),2)=0,1,0)</f>
        <v>1</v>
      </c>
      <c r="E482" s="3" t="str">
        <f>MID(C482,LEN(C482),1)</f>
        <v>a</v>
      </c>
      <c r="F482" s="3">
        <f>IF(AND(D482=1,E482&lt;&gt;"a"),1,0)</f>
        <v>0</v>
      </c>
      <c r="G482" s="3">
        <f>IF(AND(B481=Tabela13[[#This Row],[Nazwisko]],C481=Tabela13[[#This Row],[Imie]]),1,0)</f>
        <v>0</v>
      </c>
    </row>
    <row r="483" spans="1:7" x14ac:dyDescent="0.25">
      <c r="A483" s="2" t="s">
        <v>959</v>
      </c>
      <c r="B483" s="3" t="s">
        <v>960</v>
      </c>
      <c r="C483" s="3" t="s">
        <v>464</v>
      </c>
      <c r="D483" s="3">
        <f>IF(MOD(MID(A483,10,1),2)=0,1,0)</f>
        <v>0</v>
      </c>
      <c r="E483" s="3" t="str">
        <f>MID(C483,LEN(C483),1)</f>
        <v>n</v>
      </c>
      <c r="F483" s="3">
        <f>IF(AND(D483=1,E483&lt;&gt;"a"),1,0)</f>
        <v>0</v>
      </c>
      <c r="G483" s="3">
        <f>IF(AND(B482=Tabela13[[#This Row],[Nazwisko]],C482=Tabela13[[#This Row],[Imie]]),1,0)</f>
        <v>0</v>
      </c>
    </row>
    <row r="484" spans="1:7" x14ac:dyDescent="0.25">
      <c r="A484" s="2" t="s">
        <v>641</v>
      </c>
      <c r="B484" s="3" t="s">
        <v>642</v>
      </c>
      <c r="C484" s="3" t="s">
        <v>485</v>
      </c>
      <c r="D484" s="3">
        <f>IF(MOD(MID(A484,10,1),2)=0,1,0)</f>
        <v>0</v>
      </c>
      <c r="E484" s="3" t="str">
        <f>MID(C484,LEN(C484),1)</f>
        <v>m</v>
      </c>
      <c r="F484" s="3">
        <f>IF(AND(D484=1,E484&lt;&gt;"a"),1,0)</f>
        <v>0</v>
      </c>
      <c r="G484" s="3">
        <f>IF(AND(B483=Tabela13[[#This Row],[Nazwisko]],C483=Tabela13[[#This Row],[Imie]]),1,0)</f>
        <v>0</v>
      </c>
    </row>
    <row r="485" spans="1:7" x14ac:dyDescent="0.25">
      <c r="A485" s="2" t="s">
        <v>977</v>
      </c>
      <c r="B485" s="3" t="s">
        <v>978</v>
      </c>
      <c r="C485" s="3" t="s">
        <v>979</v>
      </c>
      <c r="D485" s="3">
        <f>IF(MOD(MID(A485,10,1),2)=0,1,0)</f>
        <v>1</v>
      </c>
      <c r="E485" s="3" t="str">
        <f>MID(C485,LEN(C485),1)</f>
        <v>a</v>
      </c>
      <c r="F485" s="3">
        <f>IF(AND(D485=1,E485&lt;&gt;"a"),1,0)</f>
        <v>0</v>
      </c>
      <c r="G485" s="3">
        <f>IF(AND(B484=Tabela13[[#This Row],[Nazwisko]],C484=Tabela13[[#This Row],[Imie]]),1,0)</f>
        <v>0</v>
      </c>
    </row>
    <row r="486" spans="1:7" x14ac:dyDescent="0.25">
      <c r="A486" s="2" t="s">
        <v>771</v>
      </c>
      <c r="B486" s="3" t="s">
        <v>772</v>
      </c>
      <c r="C486" s="3" t="s">
        <v>485</v>
      </c>
      <c r="D486" s="3">
        <f>IF(MOD(MID(A486,10,1),2)=0,1,0)</f>
        <v>0</v>
      </c>
      <c r="E486" s="3" t="str">
        <f>MID(C486,LEN(C486),1)</f>
        <v>m</v>
      </c>
      <c r="F486" s="3">
        <f>IF(AND(D486=1,E486&lt;&gt;"a"),1,0)</f>
        <v>0</v>
      </c>
      <c r="G486" s="3">
        <f>IF(AND(B485=Tabela13[[#This Row],[Nazwisko]],C485=Tabela13[[#This Row],[Imie]]),1,0)</f>
        <v>0</v>
      </c>
    </row>
    <row r="487" spans="1:7" x14ac:dyDescent="0.25">
      <c r="A487" s="2" t="s">
        <v>982</v>
      </c>
      <c r="B487" s="3" t="s">
        <v>983</v>
      </c>
      <c r="C487" s="3" t="s">
        <v>979</v>
      </c>
      <c r="D487" s="3">
        <f>IF(MOD(MID(A487,10,1),2)=0,1,0)</f>
        <v>1</v>
      </c>
      <c r="E487" s="3" t="str">
        <f>MID(C487,LEN(C487),1)</f>
        <v>a</v>
      </c>
      <c r="F487" s="3">
        <f>IF(AND(D487=1,E487&lt;&gt;"a"),1,0)</f>
        <v>0</v>
      </c>
      <c r="G487" s="3">
        <f>IF(AND(B486=Tabela13[[#This Row],[Nazwisko]],C486=Tabela13[[#This Row],[Imie]]),1,0)</f>
        <v>0</v>
      </c>
    </row>
    <row r="488" spans="1:7" x14ac:dyDescent="0.25">
      <c r="A488" s="2" t="s">
        <v>684</v>
      </c>
      <c r="B488" s="3" t="s">
        <v>685</v>
      </c>
      <c r="C488" s="3" t="s">
        <v>485</v>
      </c>
      <c r="D488" s="3">
        <f>IF(MOD(MID(A488,10,1),2)=0,1,0)</f>
        <v>0</v>
      </c>
      <c r="E488" s="3" t="str">
        <f>MID(C488,LEN(C488),1)</f>
        <v>m</v>
      </c>
      <c r="F488" s="3">
        <f>IF(AND(D488=1,E488&lt;&gt;"a"),1,0)</f>
        <v>0</v>
      </c>
      <c r="G488" s="3">
        <f>IF(AND(B487=Tabela13[[#This Row],[Nazwisko]],C487=Tabela13[[#This Row],[Imie]]),1,0)</f>
        <v>0</v>
      </c>
    </row>
    <row r="489" spans="1:7" x14ac:dyDescent="0.25">
      <c r="A489" s="2" t="s">
        <v>736</v>
      </c>
      <c r="B489" s="3" t="s">
        <v>685</v>
      </c>
      <c r="C489" s="3" t="s">
        <v>219</v>
      </c>
      <c r="D489" s="3">
        <f>IF(MOD(MID(A489,10,1),2)=0,1,0)</f>
        <v>0</v>
      </c>
      <c r="E489" s="3" t="str">
        <f>MID(C489,LEN(C489),1)</f>
        <v>z</v>
      </c>
      <c r="F489" s="3">
        <f>IF(AND(D489=1,E489&lt;&gt;"a"),1,0)</f>
        <v>0</v>
      </c>
      <c r="G489" s="3">
        <f>IF(AND(B488=Tabela13[[#This Row],[Nazwisko]],C488=Tabela13[[#This Row],[Imie]]),1,0)</f>
        <v>0</v>
      </c>
    </row>
    <row r="490" spans="1:7" x14ac:dyDescent="0.25">
      <c r="A490" s="2" t="s">
        <v>930</v>
      </c>
      <c r="B490" s="3" t="s">
        <v>931</v>
      </c>
      <c r="C490" s="3" t="s">
        <v>485</v>
      </c>
      <c r="D490" s="3">
        <f>IF(MOD(MID(A490,10,1),2)=0,1,0)</f>
        <v>0</v>
      </c>
      <c r="E490" s="3" t="str">
        <f>MID(C490,LEN(C490),1)</f>
        <v>m</v>
      </c>
      <c r="F490" s="3">
        <f>IF(AND(D490=1,E490&lt;&gt;"a"),1,0)</f>
        <v>0</v>
      </c>
      <c r="G490" s="3">
        <f>IF(AND(B489=Tabela13[[#This Row],[Nazwisko]],C489=Tabela13[[#This Row],[Imie]]),1,0)</f>
        <v>0</v>
      </c>
    </row>
    <row r="491" spans="1:7" x14ac:dyDescent="0.25">
      <c r="A491" s="2" t="s">
        <v>346</v>
      </c>
      <c r="B491" s="3" t="s">
        <v>347</v>
      </c>
      <c r="C491" s="3" t="s">
        <v>348</v>
      </c>
      <c r="D491" s="3">
        <f>IF(MOD(MID(A491,10,1),2)=0,1,0)</f>
        <v>1</v>
      </c>
      <c r="E491" s="3" t="str">
        <f>MID(C491,LEN(C491),1)</f>
        <v>a</v>
      </c>
      <c r="F491" s="3">
        <f>IF(AND(D491=1,E491&lt;&gt;"a"),1,0)</f>
        <v>0</v>
      </c>
      <c r="G491" s="3">
        <f>IF(AND(B490=Tabela13[[#This Row],[Nazwisko]],C490=Tabela13[[#This Row],[Imie]]),1,0)</f>
        <v>0</v>
      </c>
    </row>
    <row r="492" spans="1:7" x14ac:dyDescent="0.25">
      <c r="A492" s="2" t="s">
        <v>483</v>
      </c>
      <c r="B492" s="3" t="s">
        <v>484</v>
      </c>
      <c r="C492" s="3" t="s">
        <v>485</v>
      </c>
      <c r="D492" s="3">
        <f>IF(MOD(MID(A492,10,1),2)=0,1,0)</f>
        <v>0</v>
      </c>
      <c r="E492" s="3" t="str">
        <f>MID(C492,LEN(C492),1)</f>
        <v>m</v>
      </c>
      <c r="F492" s="3">
        <f>IF(AND(D492=1,E492&lt;&gt;"a"),1,0)</f>
        <v>0</v>
      </c>
      <c r="G492" s="3">
        <f>IF(AND(B491=Tabela13[[#This Row],[Nazwisko]],C491=Tabela13[[#This Row],[Imie]]),1,0)</f>
        <v>0</v>
      </c>
    </row>
    <row r="493" spans="1:7" x14ac:dyDescent="0.25">
      <c r="A493" s="2" t="s">
        <v>939</v>
      </c>
      <c r="B493" s="3" t="s">
        <v>940</v>
      </c>
      <c r="C493" s="3" t="s">
        <v>485</v>
      </c>
      <c r="D493" s="3">
        <f>IF(MOD(MID(A493,10,1),2)=0,1,0)</f>
        <v>0</v>
      </c>
      <c r="E493" s="3" t="str">
        <f>MID(C493,LEN(C493),1)</f>
        <v>m</v>
      </c>
      <c r="F493" s="3">
        <f>IF(AND(D493=1,E493&lt;&gt;"a"),1,0)</f>
        <v>0</v>
      </c>
      <c r="G493" s="3">
        <f>IF(AND(B492=Tabela13[[#This Row],[Nazwisko]],C492=Tabela13[[#This Row],[Imie]]),1,0)</f>
        <v>0</v>
      </c>
    </row>
    <row r="494" spans="1:7" x14ac:dyDescent="0.25">
      <c r="A494" s="2" t="s">
        <v>849</v>
      </c>
      <c r="B494" s="3" t="s">
        <v>850</v>
      </c>
      <c r="C494" s="3" t="s">
        <v>485</v>
      </c>
      <c r="D494" s="3">
        <f>IF(MOD(MID(A494,10,1),2)=0,1,0)</f>
        <v>0</v>
      </c>
      <c r="E494" s="3" t="str">
        <f>MID(C494,LEN(C494),1)</f>
        <v>m</v>
      </c>
      <c r="F494" s="3">
        <f>IF(AND(D494=1,E494&lt;&gt;"a"),1,0)</f>
        <v>0</v>
      </c>
      <c r="G494" s="3">
        <f>IF(AND(B493=Tabela13[[#This Row],[Nazwisko]],C493=Tabela13[[#This Row],[Imie]]),1,0)</f>
        <v>0</v>
      </c>
    </row>
    <row r="495" spans="1:7" x14ac:dyDescent="0.25">
      <c r="A495" s="2" t="s">
        <v>971</v>
      </c>
      <c r="B495" s="3" t="s">
        <v>972</v>
      </c>
      <c r="C495" s="3" t="s">
        <v>973</v>
      </c>
      <c r="D495" s="3">
        <f>IF(MOD(MID(A495,10,1),2)=0,1,0)</f>
        <v>1</v>
      </c>
      <c r="E495" s="3" t="str">
        <f>MID(C495,LEN(C495),1)</f>
        <v>a</v>
      </c>
      <c r="F495" s="3">
        <f>IF(AND(D495=1,E495&lt;&gt;"a"),1,0)</f>
        <v>0</v>
      </c>
      <c r="G495" s="3">
        <f>IF(AND(B494=Tabela13[[#This Row],[Nazwisko]],C494=Tabela13[[#This Row],[Imie]]),1,0)</f>
        <v>0</v>
      </c>
    </row>
  </sheetData>
  <conditionalFormatting sqref="F2:F495">
    <cfRule type="cellIs" dxfId="4" priority="2" operator="equal">
      <formula>1</formula>
    </cfRule>
  </conditionalFormatting>
  <conditionalFormatting sqref="G3:G495">
    <cfRule type="cellIs" dxfId="3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D51A-A6A0-4224-835D-058F191AE681}">
  <dimension ref="A1:B8"/>
  <sheetViews>
    <sheetView workbookViewId="0">
      <selection activeCell="B35" sqref="B35"/>
    </sheetView>
  </sheetViews>
  <sheetFormatPr defaultRowHeight="15" x14ac:dyDescent="0.25"/>
  <cols>
    <col min="1" max="1" width="17.7109375" bestFit="1" customWidth="1"/>
    <col min="2" max="2" width="21" bestFit="1" customWidth="1"/>
  </cols>
  <sheetData>
    <row r="1" spans="1:2" x14ac:dyDescent="0.25">
      <c r="A1" s="9" t="s">
        <v>1134</v>
      </c>
      <c r="B1" t="s">
        <v>1141</v>
      </c>
    </row>
    <row r="3" spans="1:2" x14ac:dyDescent="0.25">
      <c r="A3" s="9" t="s">
        <v>1139</v>
      </c>
    </row>
    <row r="4" spans="1:2" x14ac:dyDescent="0.25">
      <c r="A4" s="10" t="s">
        <v>56</v>
      </c>
    </row>
    <row r="5" spans="1:2" x14ac:dyDescent="0.25">
      <c r="A5" s="11" t="s">
        <v>139</v>
      </c>
    </row>
    <row r="6" spans="1:2" x14ac:dyDescent="0.25">
      <c r="A6" s="10" t="s">
        <v>73</v>
      </c>
    </row>
    <row r="7" spans="1:2" x14ac:dyDescent="0.25">
      <c r="A7" s="11" t="s">
        <v>953</v>
      </c>
    </row>
    <row r="8" spans="1:2" x14ac:dyDescent="0.25">
      <c r="A8" s="10" t="s">
        <v>1140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761A-7B6B-4342-ABC8-144A0C6D21A3}">
  <dimension ref="A1:M495"/>
  <sheetViews>
    <sheetView topLeftCell="A2" workbookViewId="0">
      <selection activeCell="J486" sqref="J486"/>
    </sheetView>
  </sheetViews>
  <sheetFormatPr defaultRowHeight="15" x14ac:dyDescent="0.25"/>
  <cols>
    <col min="13" max="13" width="20.7109375" customWidth="1"/>
  </cols>
  <sheetData>
    <row r="1" spans="1:13" x14ac:dyDescent="0.25">
      <c r="A1" s="2" t="s">
        <v>0</v>
      </c>
      <c r="B1" s="3" t="s">
        <v>1</v>
      </c>
      <c r="C1" s="3" t="s">
        <v>2</v>
      </c>
      <c r="D1" s="3" t="s">
        <v>1127</v>
      </c>
      <c r="E1" s="3" t="s">
        <v>1128</v>
      </c>
      <c r="F1" s="3" t="s">
        <v>1129</v>
      </c>
      <c r="G1" s="8" t="s">
        <v>1134</v>
      </c>
      <c r="H1" s="3" t="s">
        <v>1143</v>
      </c>
      <c r="I1" s="3" t="s">
        <v>1144</v>
      </c>
      <c r="J1" s="3" t="s">
        <v>1145</v>
      </c>
      <c r="K1" s="3" t="s">
        <v>1146</v>
      </c>
      <c r="L1" s="3" t="s">
        <v>1147</v>
      </c>
      <c r="M1" s="3" t="s">
        <v>1148</v>
      </c>
    </row>
    <row r="2" spans="1:13" x14ac:dyDescent="0.25">
      <c r="A2" s="2" t="s">
        <v>188</v>
      </c>
      <c r="B2" s="3" t="s">
        <v>189</v>
      </c>
      <c r="C2" s="3" t="s">
        <v>44</v>
      </c>
      <c r="D2" s="3">
        <f>IF(MOD(MID(A2,10,1),2)=0,1,0)</f>
        <v>0</v>
      </c>
      <c r="E2" s="3" t="str">
        <f>MID(C2,LEN(C2),1)</f>
        <v>r</v>
      </c>
      <c r="F2" s="3">
        <f>IF(AND(D2=1,E2&lt;&gt;"a"),1,0)</f>
        <v>0</v>
      </c>
      <c r="G2" s="8" t="str">
        <f>MID(Tabela14[[#This Row],[PESEL]],7,3)</f>
        <v>058</v>
      </c>
      <c r="H2" s="3">
        <f>IF(OR(MID(Tabela14[[#This Row],[PESEL]],3,1)="0",MID(Tabela14[[#This Row],[PESEL]],3,1)="1"),19,20)</f>
        <v>20</v>
      </c>
      <c r="I2" s="3" t="str">
        <f>MID(Tabela14[[#This Row],[PESEL]],1,2)</f>
        <v>08</v>
      </c>
      <c r="J2" s="3">
        <f>IF(Tabela14[[#This Row],[1i2 rok]]=20,MID(Tabela14[[#This Row],[PESEL]],3,2)-20,MID(Tabela14[[#This Row],[PESEL]],3,2))</f>
        <v>11</v>
      </c>
      <c r="K2" s="3" t="str">
        <f>CONCATENATE(Tabela14[[#This Row],[miesiąc 1]]," ",Tabela14[[#This Row],[1i2 rok]],Tabela14[[#This Row],[3 i 4 rok]])</f>
        <v>11 2008</v>
      </c>
      <c r="L2" s="12" t="str">
        <f>CONCATENATE(MID(Tabela14[[#This Row],[Imie]],1,1),MID(Tabela14[[#This Row],[Nazwisko]],1,3),MID(Tabela14[[#This Row],[PESEL]],11,1))</f>
        <v>ABec0</v>
      </c>
      <c r="M2" s="12" t="s">
        <v>1149</v>
      </c>
    </row>
    <row r="3" spans="1:13" x14ac:dyDescent="0.25">
      <c r="A3" s="2" t="s">
        <v>449</v>
      </c>
      <c r="B3" s="3" t="s">
        <v>450</v>
      </c>
      <c r="C3" s="3" t="s">
        <v>194</v>
      </c>
      <c r="D3" s="3">
        <f>IF(MOD(MID(A3,10,1),2)=0,1,0)</f>
        <v>1</v>
      </c>
      <c r="E3" s="3" t="str">
        <f>MID(C3,LEN(C3),1)</f>
        <v>a</v>
      </c>
      <c r="F3" s="3">
        <f>IF(AND(D3=1,E3&lt;&gt;"a"),1,0)</f>
        <v>0</v>
      </c>
      <c r="G3" s="8" t="str">
        <f>MID(Tabela14[[#This Row],[PESEL]],7,3)</f>
        <v>020</v>
      </c>
      <c r="H3" s="3">
        <f>IF(OR(MID(Tabela14[[#This Row],[PESEL]],3,1)="0",MID(Tabela14[[#This Row],[PESEL]],3,1)="1"),19,20)</f>
        <v>20</v>
      </c>
      <c r="I3" s="3" t="str">
        <f>MID(Tabela14[[#This Row],[PESEL]],1,2)</f>
        <v>09</v>
      </c>
      <c r="J3" s="3">
        <f>IF(Tabela14[[#This Row],[1i2 rok]]=20,MID(Tabela14[[#This Row],[PESEL]],3,2)-20,MID(Tabela14[[#This Row],[PESEL]],3,2))</f>
        <v>2</v>
      </c>
      <c r="K3" s="3" t="str">
        <f>CONCATENATE(Tabela14[[#This Row],[miesiąc 1]]," ",Tabela14[[#This Row],[1i2 rok]],Tabela14[[#This Row],[3 i 4 rok]])</f>
        <v>2 2009</v>
      </c>
      <c r="L3" s="12" t="str">
        <f>CONCATENATE(MID(Tabela14[[#This Row],[Imie]],1,1),MID(Tabela14[[#This Row],[Nazwisko]],1,3),MID(Tabela14[[#This Row],[PESEL]],11,1))</f>
        <v>ABra5</v>
      </c>
      <c r="M3" s="12">
        <f>IF(Tabela14[[#This Row],[ID]]=L2,1,0)</f>
        <v>0</v>
      </c>
    </row>
    <row r="4" spans="1:13" x14ac:dyDescent="0.25">
      <c r="A4" s="2" t="s">
        <v>1008</v>
      </c>
      <c r="B4" s="3" t="s">
        <v>1009</v>
      </c>
      <c r="C4" s="3" t="s">
        <v>1010</v>
      </c>
      <c r="D4" s="3">
        <f>IF(MOD(MID(A4,10,1),2)=0,1,0)</f>
        <v>1</v>
      </c>
      <c r="E4" s="3" t="str">
        <f>MID(C4,LEN(C4),1)</f>
        <v>a</v>
      </c>
      <c r="F4" s="3">
        <f>IF(AND(D4=1,E4&lt;&gt;"a"),1,0)</f>
        <v>0</v>
      </c>
      <c r="G4" s="8" t="str">
        <f>MID(Tabela14[[#This Row],[PESEL]],7,3)</f>
        <v>472</v>
      </c>
      <c r="H4" s="3">
        <f>IF(OR(MID(Tabela14[[#This Row],[PESEL]],3,1)="0",MID(Tabela14[[#This Row],[PESEL]],3,1)="1"),19,20)</f>
        <v>19</v>
      </c>
      <c r="I4" s="3" t="str">
        <f>MID(Tabela14[[#This Row],[PESEL]],1,2)</f>
        <v>83</v>
      </c>
      <c r="J4" s="3" t="str">
        <f>IF(Tabela14[[#This Row],[1i2 rok]]=20,MID(Tabela14[[#This Row],[PESEL]],3,2)-20,MID(Tabela14[[#This Row],[PESEL]],3,2))</f>
        <v>04</v>
      </c>
      <c r="K4" s="3" t="str">
        <f>CONCATENATE(Tabela14[[#This Row],[miesiąc 1]]," ",Tabela14[[#This Row],[1i2 rok]],Tabela14[[#This Row],[3 i 4 rok]])</f>
        <v>04 1983</v>
      </c>
      <c r="L4" s="12" t="str">
        <f>CONCATENATE(MID(Tabela14[[#This Row],[Imie]],1,1),MID(Tabela14[[#This Row],[Nazwisko]],1,3),MID(Tabela14[[#This Row],[PESEL]],11,1))</f>
        <v>ABsk2</v>
      </c>
      <c r="M4" s="12">
        <f>IF(Tabela14[[#This Row],[ID]]=L3,1,0)</f>
        <v>0</v>
      </c>
    </row>
    <row r="5" spans="1:13" x14ac:dyDescent="0.25">
      <c r="A5" s="2" t="s">
        <v>401</v>
      </c>
      <c r="B5" s="3" t="s">
        <v>402</v>
      </c>
      <c r="C5" s="3" t="s">
        <v>340</v>
      </c>
      <c r="D5" s="3">
        <f>IF(MOD(MID(A5,10,1),2)=0,1,0)</f>
        <v>1</v>
      </c>
      <c r="E5" s="3" t="str">
        <f>MID(C5,LEN(C5),1)</f>
        <v>a</v>
      </c>
      <c r="F5" s="3">
        <f>IF(AND(D5=1,E5&lt;&gt;"a"),1,0)</f>
        <v>0</v>
      </c>
      <c r="G5" s="8" t="str">
        <f>MID(Tabela14[[#This Row],[PESEL]],7,3)</f>
        <v>056</v>
      </c>
      <c r="H5" s="3">
        <f>IF(OR(MID(Tabela14[[#This Row],[PESEL]],3,1)="0",MID(Tabela14[[#This Row],[PESEL]],3,1)="1"),19,20)</f>
        <v>20</v>
      </c>
      <c r="I5" s="3" t="str">
        <f>MID(Tabela14[[#This Row],[PESEL]],1,2)</f>
        <v>09</v>
      </c>
      <c r="J5" s="3">
        <f>IF(Tabela14[[#This Row],[1i2 rok]]=20,MID(Tabela14[[#This Row],[PESEL]],3,2)-20,MID(Tabela14[[#This Row],[PESEL]],3,2))</f>
        <v>2</v>
      </c>
      <c r="K5" s="3" t="str">
        <f>CONCATENATE(Tabela14[[#This Row],[miesiąc 1]]," ",Tabela14[[#This Row],[1i2 rok]],Tabela14[[#This Row],[3 i 4 rok]])</f>
        <v>2 2009</v>
      </c>
      <c r="L5" s="12" t="str">
        <f>CONCATENATE(MID(Tabela14[[#This Row],[Imie]],1,1),MID(Tabela14[[#This Row],[Nazwisko]],1,3),MID(Tabela14[[#This Row],[PESEL]],11,1))</f>
        <v>ASmi7</v>
      </c>
      <c r="M5" s="12">
        <f>IF(Tabela14[[#This Row],[ID]]=L4,1,0)</f>
        <v>0</v>
      </c>
    </row>
    <row r="6" spans="1:13" x14ac:dyDescent="0.25">
      <c r="A6" s="2" t="s">
        <v>338</v>
      </c>
      <c r="B6" s="3" t="s">
        <v>339</v>
      </c>
      <c r="C6" s="3" t="s">
        <v>340</v>
      </c>
      <c r="D6" s="3">
        <f>IF(MOD(MID(A6,10,1),2)=0,1,0)</f>
        <v>1</v>
      </c>
      <c r="E6" s="3" t="str">
        <f>MID(C6,LEN(C6),1)</f>
        <v>a</v>
      </c>
      <c r="F6" s="3">
        <f>IF(AND(D6=1,E6&lt;&gt;"a"),1,0)</f>
        <v>0</v>
      </c>
      <c r="G6" s="8" t="str">
        <f>MID(Tabela14[[#This Row],[PESEL]],7,3)</f>
        <v>039</v>
      </c>
      <c r="H6" s="3">
        <f>IF(OR(MID(Tabela14[[#This Row],[PESEL]],3,1)="0",MID(Tabela14[[#This Row],[PESEL]],3,1)="1"),19,20)</f>
        <v>20</v>
      </c>
      <c r="I6" s="3" t="str">
        <f>MID(Tabela14[[#This Row],[PESEL]],1,2)</f>
        <v>09</v>
      </c>
      <c r="J6" s="3">
        <f>IF(Tabela14[[#This Row],[1i2 rok]]=20,MID(Tabela14[[#This Row],[PESEL]],3,2)-20,MID(Tabela14[[#This Row],[PESEL]],3,2))</f>
        <v>1</v>
      </c>
      <c r="K6" s="3" t="str">
        <f>CONCATENATE(Tabela14[[#This Row],[miesiąc 1]]," ",Tabela14[[#This Row],[1i2 rok]],Tabela14[[#This Row],[3 i 4 rok]])</f>
        <v>1 2009</v>
      </c>
      <c r="L6" s="12" t="str">
        <f>CONCATENATE(MID(Tabela14[[#This Row],[Imie]],1,1),MID(Tabela14[[#This Row],[Nazwisko]],1,3),MID(Tabela14[[#This Row],[PESEL]],11,1))</f>
        <v>ASwi8</v>
      </c>
      <c r="M6" s="12">
        <f>IF(Tabela14[[#This Row],[ID]]=L5,1,0)</f>
        <v>0</v>
      </c>
    </row>
    <row r="7" spans="1:13" x14ac:dyDescent="0.25">
      <c r="A7" s="2" t="s">
        <v>126</v>
      </c>
      <c r="B7" s="3" t="s">
        <v>127</v>
      </c>
      <c r="C7" s="3" t="s">
        <v>128</v>
      </c>
      <c r="D7" s="3">
        <f>IF(MOD(MID(A7,10,1),2)=0,1,0)</f>
        <v>1</v>
      </c>
      <c r="E7" s="3" t="str">
        <f>MID(C7,LEN(C7),1)</f>
        <v>a</v>
      </c>
      <c r="F7" s="3">
        <f>IF(AND(D7=1,E7&lt;&gt;"a"),1,0)</f>
        <v>0</v>
      </c>
      <c r="G7" s="8" t="str">
        <f>MID(Tabela14[[#This Row],[PESEL]],7,3)</f>
        <v>017</v>
      </c>
      <c r="H7" s="3">
        <f>IF(OR(MID(Tabela14[[#This Row],[PESEL]],3,1)="0",MID(Tabela14[[#This Row],[PESEL]],3,1)="1"),19,20)</f>
        <v>20</v>
      </c>
      <c r="I7" s="3" t="str">
        <f>MID(Tabela14[[#This Row],[PESEL]],1,2)</f>
        <v>08</v>
      </c>
      <c r="J7" s="3">
        <f>IF(Tabela14[[#This Row],[1i2 rok]]=20,MID(Tabela14[[#This Row],[PESEL]],3,2)-20,MID(Tabela14[[#This Row],[PESEL]],3,2))</f>
        <v>9</v>
      </c>
      <c r="K7" s="3" t="str">
        <f>CONCATENATE(Tabela14[[#This Row],[miesiąc 1]]," ",Tabela14[[#This Row],[1i2 rok]],Tabela14[[#This Row],[3 i 4 rok]])</f>
        <v>9 2008</v>
      </c>
      <c r="L7" s="12" t="str">
        <f>CONCATENATE(MID(Tabela14[[#This Row],[Imie]],1,1),MID(Tabela14[[#This Row],[Nazwisko]],1,3),MID(Tabela14[[#This Row],[PESEL]],11,1))</f>
        <v>ASzy2</v>
      </c>
      <c r="M7" s="12">
        <f>IF(Tabela14[[#This Row],[ID]]=L6,1,0)</f>
        <v>0</v>
      </c>
    </row>
    <row r="8" spans="1:13" x14ac:dyDescent="0.25">
      <c r="A8" s="2" t="s">
        <v>618</v>
      </c>
      <c r="B8" s="3" t="s">
        <v>619</v>
      </c>
      <c r="C8" s="3" t="s">
        <v>340</v>
      </c>
      <c r="D8" s="3">
        <f>IF(MOD(MID(A8,10,1),2)=0,1,0)</f>
        <v>1</v>
      </c>
      <c r="E8" s="3" t="str">
        <f>MID(C8,LEN(C8),1)</f>
        <v>a</v>
      </c>
      <c r="F8" s="3">
        <f>IF(AND(D8=1,E8&lt;&gt;"a"),1,0)</f>
        <v>0</v>
      </c>
      <c r="G8" s="8" t="str">
        <f>MID(Tabela14[[#This Row],[PESEL]],7,3)</f>
        <v>042</v>
      </c>
      <c r="H8" s="3">
        <f>IF(OR(MID(Tabela14[[#This Row],[PESEL]],3,1)="0",MID(Tabela14[[#This Row],[PESEL]],3,1)="1"),19,20)</f>
        <v>20</v>
      </c>
      <c r="I8" s="3" t="str">
        <f>MID(Tabela14[[#This Row],[PESEL]],1,2)</f>
        <v>09</v>
      </c>
      <c r="J8" s="3">
        <f>IF(Tabela14[[#This Row],[1i2 rok]]=20,MID(Tabela14[[#This Row],[PESEL]],3,2)-20,MID(Tabela14[[#This Row],[PESEL]],3,2))</f>
        <v>11</v>
      </c>
      <c r="K8" s="3" t="str">
        <f>CONCATENATE(Tabela14[[#This Row],[miesiąc 1]]," ",Tabela14[[#This Row],[1i2 rok]],Tabela14[[#This Row],[3 i 4 rok]])</f>
        <v>11 2009</v>
      </c>
      <c r="L8" s="12" t="str">
        <f>CONCATENATE(MID(Tabela14[[#This Row],[Imie]],1,1),MID(Tabela14[[#This Row],[Nazwisko]],1,3),MID(Tabela14[[#This Row],[PESEL]],11,1))</f>
        <v>ASzy4</v>
      </c>
      <c r="M8" s="12">
        <f>IF(Tabela14[[#This Row],[ID]]=L7,1,0)</f>
        <v>0</v>
      </c>
    </row>
    <row r="9" spans="1:13" x14ac:dyDescent="0.25">
      <c r="A9" s="2" t="s">
        <v>527</v>
      </c>
      <c r="B9" s="3" t="s">
        <v>528</v>
      </c>
      <c r="C9" s="3" t="s">
        <v>340</v>
      </c>
      <c r="D9" s="3">
        <f>IF(MOD(MID(A9,10,1),2)=0,1,0)</f>
        <v>1</v>
      </c>
      <c r="E9" s="3" t="str">
        <f>MID(C9,LEN(C9),1)</f>
        <v>a</v>
      </c>
      <c r="F9" s="3">
        <f>IF(AND(D9=1,E9&lt;&gt;"a"),1,0)</f>
        <v>0</v>
      </c>
      <c r="G9" s="8" t="str">
        <f>MID(Tabela14[[#This Row],[PESEL]],7,3)</f>
        <v>083</v>
      </c>
      <c r="H9" s="3">
        <f>IF(OR(MID(Tabela14[[#This Row],[PESEL]],3,1)="0",MID(Tabela14[[#This Row],[PESEL]],3,1)="1"),19,20)</f>
        <v>20</v>
      </c>
      <c r="I9" s="3" t="str">
        <f>MID(Tabela14[[#This Row],[PESEL]],1,2)</f>
        <v>09</v>
      </c>
      <c r="J9" s="3">
        <f>IF(Tabela14[[#This Row],[1i2 rok]]=20,MID(Tabela14[[#This Row],[PESEL]],3,2)-20,MID(Tabela14[[#This Row],[PESEL]],3,2))</f>
        <v>10</v>
      </c>
      <c r="K9" s="3" t="str">
        <f>CONCATENATE(Tabela14[[#This Row],[miesiąc 1]]," ",Tabela14[[#This Row],[1i2 rok]],Tabela14[[#This Row],[3 i 4 rok]])</f>
        <v>10 2009</v>
      </c>
      <c r="L9" s="12" t="str">
        <f>CONCATENATE(MID(Tabela14[[#This Row],[Imie]],1,1),MID(Tabela14[[#This Row],[Nazwisko]],1,3),MID(Tabela14[[#This Row],[PESEL]],11,1))</f>
        <v>ATar2</v>
      </c>
      <c r="M9" s="12">
        <f>IF(Tabela14[[#This Row],[ID]]=L8,1,0)</f>
        <v>0</v>
      </c>
    </row>
    <row r="10" spans="1:13" x14ac:dyDescent="0.25">
      <c r="A10" s="2" t="s">
        <v>1116</v>
      </c>
      <c r="B10" s="3" t="s">
        <v>1117</v>
      </c>
      <c r="C10" s="3" t="s">
        <v>340</v>
      </c>
      <c r="D10" s="3">
        <f>IF(MOD(MID(A10,10,1),2)=0,1,0)</f>
        <v>1</v>
      </c>
      <c r="E10" s="3" t="str">
        <f>MID(C10,LEN(C10),1)</f>
        <v>a</v>
      </c>
      <c r="F10" s="3">
        <f>IF(AND(D10=1,E10&lt;&gt;"a"),1,0)</f>
        <v>0</v>
      </c>
      <c r="G10" s="8" t="str">
        <f>MID(Tabela14[[#This Row],[PESEL]],7,3)</f>
        <v>668</v>
      </c>
      <c r="H10" s="3">
        <f>IF(OR(MID(Tabela14[[#This Row],[PESEL]],3,1)="0",MID(Tabela14[[#This Row],[PESEL]],3,1)="1"),19,20)</f>
        <v>19</v>
      </c>
      <c r="I10" s="3" t="str">
        <f>MID(Tabela14[[#This Row],[PESEL]],1,2)</f>
        <v>89</v>
      </c>
      <c r="J10" s="3" t="str">
        <f>IF(Tabela14[[#This Row],[1i2 rok]]=20,MID(Tabela14[[#This Row],[PESEL]],3,2)-20,MID(Tabela14[[#This Row],[PESEL]],3,2))</f>
        <v>11</v>
      </c>
      <c r="K10" s="3" t="str">
        <f>CONCATENATE(Tabela14[[#This Row],[miesiąc 1]]," ",Tabela14[[#This Row],[1i2 rok]],Tabela14[[#This Row],[3 i 4 rok]])</f>
        <v>11 1989</v>
      </c>
      <c r="L10" s="12" t="str">
        <f>CONCATENATE(MID(Tabela14[[#This Row],[Imie]],1,1),MID(Tabela14[[#This Row],[Nazwisko]],1,3),MID(Tabela14[[#This Row],[PESEL]],11,1))</f>
        <v>ATar5</v>
      </c>
      <c r="M10" s="12">
        <f>IF(Tabela14[[#This Row],[ID]]=L9,1,0)</f>
        <v>0</v>
      </c>
    </row>
    <row r="11" spans="1:13" x14ac:dyDescent="0.25">
      <c r="A11" s="2" t="s">
        <v>362</v>
      </c>
      <c r="B11" s="3" t="s">
        <v>363</v>
      </c>
      <c r="C11" s="3" t="s">
        <v>194</v>
      </c>
      <c r="D11" s="3">
        <f>IF(MOD(MID(A11,10,1),2)=0,1,0)</f>
        <v>1</v>
      </c>
      <c r="E11" s="3" t="str">
        <f>MID(C11,LEN(C11),1)</f>
        <v>a</v>
      </c>
      <c r="F11" s="3">
        <f>IF(AND(D11=1,E11&lt;&gt;"a"),1,0)</f>
        <v>0</v>
      </c>
      <c r="G11" s="8" t="str">
        <f>MID(Tabela14[[#This Row],[PESEL]],7,3)</f>
        <v>014</v>
      </c>
      <c r="H11" s="3">
        <f>IF(OR(MID(Tabela14[[#This Row],[PESEL]],3,1)="0",MID(Tabela14[[#This Row],[PESEL]],3,1)="1"),19,20)</f>
        <v>20</v>
      </c>
      <c r="I11" s="3" t="str">
        <f>MID(Tabela14[[#This Row],[PESEL]],1,2)</f>
        <v>09</v>
      </c>
      <c r="J11" s="3">
        <f>IF(Tabela14[[#This Row],[1i2 rok]]=20,MID(Tabela14[[#This Row],[PESEL]],3,2)-20,MID(Tabela14[[#This Row],[PESEL]],3,2))</f>
        <v>1</v>
      </c>
      <c r="K11" s="3" t="str">
        <f>CONCATENATE(Tabela14[[#This Row],[miesiąc 1]]," ",Tabela14[[#This Row],[1i2 rok]],Tabela14[[#This Row],[3 i 4 rok]])</f>
        <v>1 2009</v>
      </c>
      <c r="L11" s="12" t="str">
        <f>CONCATENATE(MID(Tabela14[[#This Row],[Imie]],1,1),MID(Tabela14[[#This Row],[Nazwisko]],1,3),MID(Tabela14[[#This Row],[PESEL]],11,1))</f>
        <v>ATok4</v>
      </c>
      <c r="M11" s="12">
        <f>IF(Tabela14[[#This Row],[ID]]=L10,1,0)</f>
        <v>0</v>
      </c>
    </row>
    <row r="12" spans="1:13" x14ac:dyDescent="0.25">
      <c r="A12" s="2" t="s">
        <v>333</v>
      </c>
      <c r="B12" s="3" t="s">
        <v>334</v>
      </c>
      <c r="C12" s="3" t="s">
        <v>335</v>
      </c>
      <c r="D12" s="3">
        <f>IF(MOD(MID(A12,10,1),2)=0,1,0)</f>
        <v>1</v>
      </c>
      <c r="E12" s="3" t="str">
        <f>MID(C12,LEN(C12),1)</f>
        <v>a</v>
      </c>
      <c r="F12" s="3">
        <f>IF(AND(D12=1,E12&lt;&gt;"a"),1,0)</f>
        <v>0</v>
      </c>
      <c r="G12" s="8" t="str">
        <f>MID(Tabela14[[#This Row],[PESEL]],7,3)</f>
        <v>122</v>
      </c>
      <c r="H12" s="3">
        <f>IF(OR(MID(Tabela14[[#This Row],[PESEL]],3,1)="0",MID(Tabela14[[#This Row],[PESEL]],3,1)="1"),19,20)</f>
        <v>20</v>
      </c>
      <c r="I12" s="3" t="str">
        <f>MID(Tabela14[[#This Row],[PESEL]],1,2)</f>
        <v>09</v>
      </c>
      <c r="J12" s="3">
        <f>IF(Tabela14[[#This Row],[1i2 rok]]=20,MID(Tabela14[[#This Row],[PESEL]],3,2)-20,MID(Tabela14[[#This Row],[PESEL]],3,2))</f>
        <v>1</v>
      </c>
      <c r="K12" s="3" t="str">
        <f>CONCATENATE(Tabela14[[#This Row],[miesiąc 1]]," ",Tabela14[[#This Row],[1i2 rok]],Tabela14[[#This Row],[3 i 4 rok]])</f>
        <v>1 2009</v>
      </c>
      <c r="L12" s="12" t="str">
        <f>CONCATENATE(MID(Tabela14[[#This Row],[Imie]],1,1),MID(Tabela14[[#This Row],[Nazwisko]],1,3),MID(Tabela14[[#This Row],[PESEL]],11,1))</f>
        <v>ATok8</v>
      </c>
      <c r="M12" s="12">
        <f>IF(Tabela14[[#This Row],[ID]]=L11,1,0)</f>
        <v>0</v>
      </c>
    </row>
    <row r="13" spans="1:13" x14ac:dyDescent="0.25">
      <c r="A13" s="2" t="s">
        <v>634</v>
      </c>
      <c r="B13" s="3" t="s">
        <v>635</v>
      </c>
      <c r="C13" s="3" t="s">
        <v>194</v>
      </c>
      <c r="D13" s="3">
        <f>IF(MOD(MID(A13,10,1),2)=0,1,0)</f>
        <v>1</v>
      </c>
      <c r="E13" s="3" t="str">
        <f>MID(C13,LEN(C13),1)</f>
        <v>a</v>
      </c>
      <c r="F13" s="3">
        <f>IF(AND(D13=1,E13&lt;&gt;"a"),1,0)</f>
        <v>0</v>
      </c>
      <c r="G13" s="8" t="str">
        <f>MID(Tabela14[[#This Row],[PESEL]],7,3)</f>
        <v>013</v>
      </c>
      <c r="H13" s="3">
        <f>IF(OR(MID(Tabela14[[#This Row],[PESEL]],3,1)="0",MID(Tabela14[[#This Row],[PESEL]],3,1)="1"),19,20)</f>
        <v>20</v>
      </c>
      <c r="I13" s="3" t="str">
        <f>MID(Tabela14[[#This Row],[PESEL]],1,2)</f>
        <v>09</v>
      </c>
      <c r="J13" s="3">
        <f>IF(Tabela14[[#This Row],[1i2 rok]]=20,MID(Tabela14[[#This Row],[PESEL]],3,2)-20,MID(Tabela14[[#This Row],[PESEL]],3,2))</f>
        <v>11</v>
      </c>
      <c r="K13" s="3" t="str">
        <f>CONCATENATE(Tabela14[[#This Row],[miesiąc 1]]," ",Tabela14[[#This Row],[1i2 rok]],Tabela14[[#This Row],[3 i 4 rok]])</f>
        <v>11 2009</v>
      </c>
      <c r="L13" s="12" t="str">
        <f>CONCATENATE(MID(Tabela14[[#This Row],[Imie]],1,1),MID(Tabela14[[#This Row],[Nazwisko]],1,3),MID(Tabela14[[#This Row],[PESEL]],11,1))</f>
        <v>ATom8</v>
      </c>
      <c r="M13" s="12">
        <f>IF(Tabela14[[#This Row],[ID]]=L12,1,0)</f>
        <v>0</v>
      </c>
    </row>
    <row r="14" spans="1:13" x14ac:dyDescent="0.25">
      <c r="A14" s="2" t="s">
        <v>1051</v>
      </c>
      <c r="B14" s="3" t="s">
        <v>1052</v>
      </c>
      <c r="C14" s="3" t="s">
        <v>194</v>
      </c>
      <c r="D14" s="3">
        <f>IF(MOD(MID(A14,10,1),2)=0,1,0)</f>
        <v>1</v>
      </c>
      <c r="E14" s="3" t="str">
        <f>MID(C14,LEN(C14),1)</f>
        <v>a</v>
      </c>
      <c r="F14" s="3">
        <f>IF(AND(D14=1,E14&lt;&gt;"a"),1,0)</f>
        <v>0</v>
      </c>
      <c r="G14" s="8" t="str">
        <f>MID(Tabela14[[#This Row],[PESEL]],7,3)</f>
        <v>045</v>
      </c>
      <c r="H14" s="3">
        <f>IF(OR(MID(Tabela14[[#This Row],[PESEL]],3,1)="0",MID(Tabela14[[#This Row],[PESEL]],3,1)="1"),19,20)</f>
        <v>19</v>
      </c>
      <c r="I14" s="3" t="str">
        <f>MID(Tabela14[[#This Row],[PESEL]],1,2)</f>
        <v>88</v>
      </c>
      <c r="J14" s="3" t="str">
        <f>IF(Tabela14[[#This Row],[1i2 rok]]=20,MID(Tabela14[[#This Row],[PESEL]],3,2)-20,MID(Tabela14[[#This Row],[PESEL]],3,2))</f>
        <v>08</v>
      </c>
      <c r="K14" s="3" t="str">
        <f>CONCATENATE(Tabela14[[#This Row],[miesiąc 1]]," ",Tabela14[[#This Row],[1i2 rok]],Tabela14[[#This Row],[3 i 4 rok]])</f>
        <v>08 1988</v>
      </c>
      <c r="L14" s="12" t="str">
        <f>CONCATENATE(MID(Tabela14[[#This Row],[Imie]],1,1),MID(Tabela14[[#This Row],[Nazwisko]],1,3),MID(Tabela14[[#This Row],[PESEL]],11,1))</f>
        <v>ATom9</v>
      </c>
      <c r="M14" s="12">
        <f>IF(Tabela14[[#This Row],[ID]]=L13,1,0)</f>
        <v>0</v>
      </c>
    </row>
    <row r="15" spans="1:13" x14ac:dyDescent="0.25">
      <c r="A15" s="2" t="s">
        <v>737</v>
      </c>
      <c r="B15" s="3" t="s">
        <v>738</v>
      </c>
      <c r="C15" s="3" t="s">
        <v>194</v>
      </c>
      <c r="D15" s="3">
        <f>IF(MOD(MID(A15,10,1),2)=0,1,0)</f>
        <v>1</v>
      </c>
      <c r="E15" s="3" t="str">
        <f>MID(C15,LEN(C15),1)</f>
        <v>a</v>
      </c>
      <c r="F15" s="3">
        <f>IF(AND(D15=1,E15&lt;&gt;"a"),1,0)</f>
        <v>0</v>
      </c>
      <c r="G15" s="8" t="str">
        <f>MID(Tabela14[[#This Row],[PESEL]],7,3)</f>
        <v>014</v>
      </c>
      <c r="H15" s="3">
        <f>IF(OR(MID(Tabela14[[#This Row],[PESEL]],3,1)="0",MID(Tabela14[[#This Row],[PESEL]],3,1)="1"),19,20)</f>
        <v>20</v>
      </c>
      <c r="I15" s="3" t="str">
        <f>MID(Tabela14[[#This Row],[PESEL]],1,2)</f>
        <v>09</v>
      </c>
      <c r="J15" s="3">
        <f>IF(Tabela14[[#This Row],[1i2 rok]]=20,MID(Tabela14[[#This Row],[PESEL]],3,2)-20,MID(Tabela14[[#This Row],[PESEL]],3,2))</f>
        <v>12</v>
      </c>
      <c r="K15" s="3" t="str">
        <f>CONCATENATE(Tabela14[[#This Row],[miesiąc 1]]," ",Tabela14[[#This Row],[1i2 rok]],Tabela14[[#This Row],[3 i 4 rok]])</f>
        <v>12 2009</v>
      </c>
      <c r="L15" s="12" t="str">
        <f>CONCATENATE(MID(Tabela14[[#This Row],[Imie]],1,1),MID(Tabela14[[#This Row],[Nazwisko]],1,3),MID(Tabela14[[#This Row],[PESEL]],11,1))</f>
        <v>ATro1</v>
      </c>
      <c r="M15" s="12">
        <f>IF(Tabela14[[#This Row],[ID]]=L14,1,0)</f>
        <v>0</v>
      </c>
    </row>
    <row r="16" spans="1:13" x14ac:dyDescent="0.25">
      <c r="A16" s="2" t="s">
        <v>1049</v>
      </c>
      <c r="B16" s="3" t="s">
        <v>1050</v>
      </c>
      <c r="C16" s="3" t="s">
        <v>194</v>
      </c>
      <c r="D16" s="3">
        <f>IF(MOD(MID(A16,10,1),2)=0,1,0)</f>
        <v>1</v>
      </c>
      <c r="E16" s="3" t="str">
        <f>MID(C16,LEN(C16),1)</f>
        <v>a</v>
      </c>
      <c r="F16" s="3">
        <f>IF(AND(D16=1,E16&lt;&gt;"a"),1,0)</f>
        <v>0</v>
      </c>
      <c r="G16" s="8" t="str">
        <f>MID(Tabela14[[#This Row],[PESEL]],7,3)</f>
        <v>242</v>
      </c>
      <c r="H16" s="3">
        <f>IF(OR(MID(Tabela14[[#This Row],[PESEL]],3,1)="0",MID(Tabela14[[#This Row],[PESEL]],3,1)="1"),19,20)</f>
        <v>19</v>
      </c>
      <c r="I16" s="3" t="str">
        <f>MID(Tabela14[[#This Row],[PESEL]],1,2)</f>
        <v>87</v>
      </c>
      <c r="J16" s="3" t="str">
        <f>IF(Tabela14[[#This Row],[1i2 rok]]=20,MID(Tabela14[[#This Row],[PESEL]],3,2)-20,MID(Tabela14[[#This Row],[PESEL]],3,2))</f>
        <v>07</v>
      </c>
      <c r="K16" s="3" t="str">
        <f>CONCATENATE(Tabela14[[#This Row],[miesiąc 1]]," ",Tabela14[[#This Row],[1i2 rok]],Tabela14[[#This Row],[3 i 4 rok]])</f>
        <v>07 1987</v>
      </c>
      <c r="L16" s="12" t="str">
        <f>CONCATENATE(MID(Tabela14[[#This Row],[Imie]],1,1),MID(Tabela14[[#This Row],[Nazwisko]],1,3),MID(Tabela14[[#This Row],[PESEL]],11,1))</f>
        <v>ATrz9</v>
      </c>
      <c r="M16" s="12">
        <f>IF(Tabela14[[#This Row],[ID]]=L15,1,0)</f>
        <v>0</v>
      </c>
    </row>
    <row r="17" spans="1:13" x14ac:dyDescent="0.25">
      <c r="A17" s="2" t="s">
        <v>192</v>
      </c>
      <c r="B17" s="3" t="s">
        <v>193</v>
      </c>
      <c r="C17" s="3" t="s">
        <v>194</v>
      </c>
      <c r="D17" s="3">
        <f>IF(MOD(MID(A17,10,1),2)=0,1,0)</f>
        <v>1</v>
      </c>
      <c r="E17" s="3" t="str">
        <f>MID(C17,LEN(C17),1)</f>
        <v>a</v>
      </c>
      <c r="F17" s="3">
        <f>IF(AND(D17=1,E17&lt;&gt;"a"),1,0)</f>
        <v>0</v>
      </c>
      <c r="G17" s="8" t="str">
        <f>MID(Tabela14[[#This Row],[PESEL]],7,3)</f>
        <v>011</v>
      </c>
      <c r="H17" s="3">
        <f>IF(OR(MID(Tabela14[[#This Row],[PESEL]],3,1)="0",MID(Tabela14[[#This Row],[PESEL]],3,1)="1"),19,20)</f>
        <v>20</v>
      </c>
      <c r="I17" s="3" t="str">
        <f>MID(Tabela14[[#This Row],[PESEL]],1,2)</f>
        <v>08</v>
      </c>
      <c r="J17" s="3">
        <f>IF(Tabela14[[#This Row],[1i2 rok]]=20,MID(Tabela14[[#This Row],[PESEL]],3,2)-20,MID(Tabela14[[#This Row],[PESEL]],3,2))</f>
        <v>11</v>
      </c>
      <c r="K17" s="3" t="str">
        <f>CONCATENATE(Tabela14[[#This Row],[miesiąc 1]]," ",Tabela14[[#This Row],[1i2 rok]],Tabela14[[#This Row],[3 i 4 rok]])</f>
        <v>11 2008</v>
      </c>
      <c r="L17" s="12" t="str">
        <f>CONCATENATE(MID(Tabela14[[#This Row],[Imie]],1,1),MID(Tabela14[[#This Row],[Nazwisko]],1,3),MID(Tabela14[[#This Row],[PESEL]],11,1))</f>
        <v>AUlw4</v>
      </c>
      <c r="M17" s="12">
        <f>IF(Tabela14[[#This Row],[ID]]=L16,1,0)</f>
        <v>0</v>
      </c>
    </row>
    <row r="18" spans="1:13" x14ac:dyDescent="0.25">
      <c r="A18" s="2" t="s">
        <v>785</v>
      </c>
      <c r="B18" s="3" t="s">
        <v>786</v>
      </c>
      <c r="C18" s="3" t="s">
        <v>787</v>
      </c>
      <c r="D18" s="3">
        <f>IF(MOD(MID(A18,10,1),2)=0,1,0)</f>
        <v>1</v>
      </c>
      <c r="E18" s="3" t="str">
        <f>MID(C18,LEN(C18),1)</f>
        <v>a</v>
      </c>
      <c r="F18" s="3">
        <f>IF(AND(D18=1,E18&lt;&gt;"a"),1,0)</f>
        <v>0</v>
      </c>
      <c r="G18" s="8" t="str">
        <f>MID(Tabela14[[#This Row],[PESEL]],7,3)</f>
        <v>059</v>
      </c>
      <c r="H18" s="3">
        <f>IF(OR(MID(Tabela14[[#This Row],[PESEL]],3,1)="0",MID(Tabela14[[#This Row],[PESEL]],3,1)="1"),19,20)</f>
        <v>20</v>
      </c>
      <c r="I18" s="3" t="str">
        <f>MID(Tabela14[[#This Row],[PESEL]],1,2)</f>
        <v>09</v>
      </c>
      <c r="J18" s="3">
        <f>IF(Tabela14[[#This Row],[1i2 rok]]=20,MID(Tabela14[[#This Row],[PESEL]],3,2)-20,MID(Tabela14[[#This Row],[PESEL]],3,2))</f>
        <v>12</v>
      </c>
      <c r="K18" s="3" t="str">
        <f>CONCATENATE(Tabela14[[#This Row],[miesiąc 1]]," ",Tabela14[[#This Row],[1i2 rok]],Tabela14[[#This Row],[3 i 4 rok]])</f>
        <v>12 2009</v>
      </c>
      <c r="L18" s="12" t="str">
        <f>CONCATENATE(MID(Tabela14[[#This Row],[Imie]],1,1),MID(Tabela14[[#This Row],[Nazwisko]],1,3),MID(Tabela14[[#This Row],[PESEL]],11,1))</f>
        <v>AWal1</v>
      </c>
      <c r="M18" s="12">
        <f>IF(Tabela14[[#This Row],[ID]]=L17,1,0)</f>
        <v>0</v>
      </c>
    </row>
    <row r="19" spans="1:13" x14ac:dyDescent="0.25">
      <c r="A19" s="2" t="s">
        <v>1001</v>
      </c>
      <c r="B19" s="3" t="s">
        <v>1002</v>
      </c>
      <c r="C19" s="3" t="s">
        <v>1003</v>
      </c>
      <c r="D19" s="3">
        <f>IF(MOD(MID(A19,10,1),2)=0,1,0)</f>
        <v>1</v>
      </c>
      <c r="E19" s="3" t="str">
        <f>MID(C19,LEN(C19),1)</f>
        <v>a</v>
      </c>
      <c r="F19" s="3">
        <f>IF(AND(D19=1,E19&lt;&gt;"a"),1,0)</f>
        <v>0</v>
      </c>
      <c r="G19" s="8" t="str">
        <f>MID(Tabela14[[#This Row],[PESEL]],7,3)</f>
        <v>108</v>
      </c>
      <c r="H19" s="3">
        <f>IF(OR(MID(Tabela14[[#This Row],[PESEL]],3,1)="0",MID(Tabela14[[#This Row],[PESEL]],3,1)="1"),19,20)</f>
        <v>19</v>
      </c>
      <c r="I19" s="3" t="str">
        <f>MID(Tabela14[[#This Row],[PESEL]],1,2)</f>
        <v>81</v>
      </c>
      <c r="J19" s="3" t="str">
        <f>IF(Tabela14[[#This Row],[1i2 rok]]=20,MID(Tabela14[[#This Row],[PESEL]],3,2)-20,MID(Tabela14[[#This Row],[PESEL]],3,2))</f>
        <v>08</v>
      </c>
      <c r="K19" s="3" t="str">
        <f>CONCATENATE(Tabela14[[#This Row],[miesiąc 1]]," ",Tabela14[[#This Row],[1i2 rok]],Tabela14[[#This Row],[3 i 4 rok]])</f>
        <v>08 1981</v>
      </c>
      <c r="L19" s="12" t="str">
        <f>CONCATENATE(MID(Tabela14[[#This Row],[Imie]],1,1),MID(Tabela14[[#This Row],[Nazwisko]],1,3),MID(Tabela14[[#This Row],[PESEL]],11,1))</f>
        <v>AWam3</v>
      </c>
      <c r="M19" s="12">
        <f>IF(Tabela14[[#This Row],[ID]]=L18,1,0)</f>
        <v>0</v>
      </c>
    </row>
    <row r="20" spans="1:13" x14ac:dyDescent="0.25">
      <c r="A20" s="2" t="s">
        <v>150</v>
      </c>
      <c r="B20" s="3" t="s">
        <v>151</v>
      </c>
      <c r="C20" s="3" t="s">
        <v>56</v>
      </c>
      <c r="D20" s="3">
        <f>IF(MOD(MID(A20,10,1),2)=0,1,0)</f>
        <v>1</v>
      </c>
      <c r="E20" s="3" t="str">
        <f>MID(C20,LEN(C20),1)</f>
        <v>a</v>
      </c>
      <c r="F20" s="3">
        <f>IF(AND(D20=1,E20&lt;&gt;"a"),1,0)</f>
        <v>0</v>
      </c>
      <c r="G20" s="8" t="str">
        <f>MID(Tabela14[[#This Row],[PESEL]],7,3)</f>
        <v>111</v>
      </c>
      <c r="H20" s="3">
        <f>IF(OR(MID(Tabela14[[#This Row],[PESEL]],3,1)="0",MID(Tabela14[[#This Row],[PESEL]],3,1)="1"),19,20)</f>
        <v>20</v>
      </c>
      <c r="I20" s="3" t="str">
        <f>MID(Tabela14[[#This Row],[PESEL]],1,2)</f>
        <v>08</v>
      </c>
      <c r="J20" s="3">
        <f>IF(Tabela14[[#This Row],[1i2 rok]]=20,MID(Tabela14[[#This Row],[PESEL]],3,2)-20,MID(Tabela14[[#This Row],[PESEL]],3,2))</f>
        <v>10</v>
      </c>
      <c r="K20" s="3" t="str">
        <f>CONCATENATE(Tabela14[[#This Row],[miesiąc 1]]," ",Tabela14[[#This Row],[1i2 rok]],Tabela14[[#This Row],[3 i 4 rok]])</f>
        <v>10 2008</v>
      </c>
      <c r="L20" s="12" t="str">
        <f>CONCATENATE(MID(Tabela14[[#This Row],[Imie]],1,1),MID(Tabela14[[#This Row],[Nazwisko]],1,3),MID(Tabela14[[#This Row],[PESEL]],11,1))</f>
        <v>AWej2</v>
      </c>
      <c r="M20" s="12">
        <f>IF(Tabela14[[#This Row],[ID]]=L19,1,0)</f>
        <v>0</v>
      </c>
    </row>
    <row r="21" spans="1:13" x14ac:dyDescent="0.25">
      <c r="A21" s="2" t="s">
        <v>138</v>
      </c>
      <c r="B21" s="3" t="s">
        <v>139</v>
      </c>
      <c r="C21" s="3" t="s">
        <v>56</v>
      </c>
      <c r="D21" s="3">
        <f>IF(MOD(MID(A21,10,1),2)=0,1,0)</f>
        <v>1</v>
      </c>
      <c r="E21" s="3" t="str">
        <f>MID(C21,LEN(C21),1)</f>
        <v>a</v>
      </c>
      <c r="F21" s="3">
        <f>IF(AND(D21=1,E21&lt;&gt;"a"),1,0)</f>
        <v>0</v>
      </c>
      <c r="G21" s="8" t="str">
        <f>MID(Tabela14[[#This Row],[PESEL]],7,3)</f>
        <v>000</v>
      </c>
      <c r="H21" s="3">
        <f>IF(OR(MID(Tabela14[[#This Row],[PESEL]],3,1)="0",MID(Tabela14[[#This Row],[PESEL]],3,1)="1"),19,20)</f>
        <v>20</v>
      </c>
      <c r="I21" s="3" t="str">
        <f>MID(Tabela14[[#This Row],[PESEL]],1,2)</f>
        <v>08</v>
      </c>
      <c r="J21" s="3">
        <f>IF(Tabela14[[#This Row],[1i2 rok]]=20,MID(Tabela14[[#This Row],[PESEL]],3,2)-20,MID(Tabela14[[#This Row],[PESEL]],3,2))</f>
        <v>10</v>
      </c>
      <c r="K21" s="3" t="str">
        <f>CONCATENATE(Tabela14[[#This Row],[miesiąc 1]]," ",Tabela14[[#This Row],[1i2 rok]],Tabela14[[#This Row],[3 i 4 rok]])</f>
        <v>10 2008</v>
      </c>
      <c r="L21" s="12" t="str">
        <f>CONCATENATE(MID(Tabela14[[#This Row],[Imie]],1,1),MID(Tabela14[[#This Row],[Nazwisko]],1,3),MID(Tabela14[[#This Row],[PESEL]],11,1))</f>
        <v>AWen7</v>
      </c>
      <c r="M21" s="12">
        <f>IF(Tabela14[[#This Row],[ID]]=L20,1,0)</f>
        <v>0</v>
      </c>
    </row>
    <row r="22" spans="1:13" x14ac:dyDescent="0.25">
      <c r="A22" s="2" t="s">
        <v>758</v>
      </c>
      <c r="B22" s="3" t="s">
        <v>759</v>
      </c>
      <c r="C22" s="3" t="s">
        <v>760</v>
      </c>
      <c r="D22" s="3">
        <f>IF(MOD(MID(A22,10,1),2)=0,1,0)</f>
        <v>0</v>
      </c>
      <c r="E22" s="3" t="str">
        <f>MID(C22,LEN(C22),1)</f>
        <v>r</v>
      </c>
      <c r="F22" s="3">
        <f>IF(AND(D22=1,E22&lt;&gt;"a"),1,0)</f>
        <v>0</v>
      </c>
      <c r="G22" s="8" t="str">
        <f>MID(Tabela14[[#This Row],[PESEL]],7,3)</f>
        <v>039</v>
      </c>
      <c r="H22" s="3">
        <f>IF(OR(MID(Tabela14[[#This Row],[PESEL]],3,1)="0",MID(Tabela14[[#This Row],[PESEL]],3,1)="1"),19,20)</f>
        <v>20</v>
      </c>
      <c r="I22" s="3" t="str">
        <f>MID(Tabela14[[#This Row],[PESEL]],1,2)</f>
        <v>09</v>
      </c>
      <c r="J22" s="3">
        <f>IF(Tabela14[[#This Row],[1i2 rok]]=20,MID(Tabela14[[#This Row],[PESEL]],3,2)-20,MID(Tabela14[[#This Row],[PESEL]],3,2))</f>
        <v>12</v>
      </c>
      <c r="K22" s="3" t="str">
        <f>CONCATENATE(Tabela14[[#This Row],[miesiąc 1]]," ",Tabela14[[#This Row],[1i2 rok]],Tabela14[[#This Row],[3 i 4 rok]])</f>
        <v>12 2009</v>
      </c>
      <c r="L22" s="12" t="str">
        <f>CONCATENATE(MID(Tabela14[[#This Row],[Imie]],1,1),MID(Tabela14[[#This Row],[Nazwisko]],1,3),MID(Tabela14[[#This Row],[PESEL]],11,1))</f>
        <v>AWer7</v>
      </c>
      <c r="M22" s="12">
        <f>IF(Tabela14[[#This Row],[ID]]=L21,1,0)</f>
        <v>0</v>
      </c>
    </row>
    <row r="23" spans="1:13" x14ac:dyDescent="0.25">
      <c r="A23" s="2" t="s">
        <v>781</v>
      </c>
      <c r="B23" s="3" t="s">
        <v>782</v>
      </c>
      <c r="C23" s="3" t="s">
        <v>56</v>
      </c>
      <c r="D23" s="3">
        <f>IF(MOD(MID(A23,10,1),2)=0,1,0)</f>
        <v>1</v>
      </c>
      <c r="E23" s="3" t="str">
        <f>MID(C23,LEN(C23),1)</f>
        <v>a</v>
      </c>
      <c r="F23" s="3">
        <f>IF(AND(D23=1,E23&lt;&gt;"a"),1,0)</f>
        <v>0</v>
      </c>
      <c r="G23" s="8" t="str">
        <f>MID(Tabela14[[#This Row],[PESEL]],7,3)</f>
        <v>027</v>
      </c>
      <c r="H23" s="3">
        <f>IF(OR(MID(Tabela14[[#This Row],[PESEL]],3,1)="0",MID(Tabela14[[#This Row],[PESEL]],3,1)="1"),19,20)</f>
        <v>20</v>
      </c>
      <c r="I23" s="3" t="str">
        <f>MID(Tabela14[[#This Row],[PESEL]],1,2)</f>
        <v>09</v>
      </c>
      <c r="J23" s="3">
        <f>IF(Tabela14[[#This Row],[1i2 rok]]=20,MID(Tabela14[[#This Row],[PESEL]],3,2)-20,MID(Tabela14[[#This Row],[PESEL]],3,2))</f>
        <v>12</v>
      </c>
      <c r="K23" s="3" t="str">
        <f>CONCATENATE(Tabela14[[#This Row],[miesiąc 1]]," ",Tabela14[[#This Row],[1i2 rok]],Tabela14[[#This Row],[3 i 4 rok]])</f>
        <v>12 2009</v>
      </c>
      <c r="L23" s="12" t="str">
        <f>CONCATENATE(MID(Tabela14[[#This Row],[Imie]],1,1),MID(Tabela14[[#This Row],[Nazwisko]],1,3),MID(Tabela14[[#This Row],[PESEL]],11,1))</f>
        <v>AWic7</v>
      </c>
      <c r="M23" s="12">
        <f>IF(Tabela14[[#This Row],[ID]]=L22,1,0)</f>
        <v>0</v>
      </c>
    </row>
    <row r="24" spans="1:13" x14ac:dyDescent="0.25">
      <c r="A24" s="2" t="s">
        <v>904</v>
      </c>
      <c r="B24" s="3" t="s">
        <v>905</v>
      </c>
      <c r="C24" s="3" t="s">
        <v>906</v>
      </c>
      <c r="D24" s="3">
        <f>IF(MOD(MID(A24,10,1),2)=0,1,0)</f>
        <v>0</v>
      </c>
      <c r="E24" s="3" t="str">
        <f>MID(C24,LEN(C24),1)</f>
        <v>i</v>
      </c>
      <c r="F24" s="3">
        <f>IF(AND(D24=1,E24&lt;&gt;"a"),1,0)</f>
        <v>0</v>
      </c>
      <c r="G24" s="8" t="str">
        <f>MID(Tabela14[[#This Row],[PESEL]],7,3)</f>
        <v>568</v>
      </c>
      <c r="H24" s="3">
        <f>IF(OR(MID(Tabela14[[#This Row],[PESEL]],3,1)="0",MID(Tabela14[[#This Row],[PESEL]],3,1)="1"),19,20)</f>
        <v>19</v>
      </c>
      <c r="I24" s="3" t="str">
        <f>MID(Tabela14[[#This Row],[PESEL]],1,2)</f>
        <v>65</v>
      </c>
      <c r="J24" s="3" t="str">
        <f>IF(Tabela14[[#This Row],[1i2 rok]]=20,MID(Tabela14[[#This Row],[PESEL]],3,2)-20,MID(Tabela14[[#This Row],[PESEL]],3,2))</f>
        <v>09</v>
      </c>
      <c r="K24" s="3" t="str">
        <f>CONCATENATE(Tabela14[[#This Row],[miesiąc 1]]," ",Tabela14[[#This Row],[1i2 rok]],Tabela14[[#This Row],[3 i 4 rok]])</f>
        <v>09 1965</v>
      </c>
      <c r="L24" s="12" t="str">
        <f>CONCATENATE(MID(Tabela14[[#This Row],[Imie]],1,1),MID(Tabela14[[#This Row],[Nazwisko]],1,3),MID(Tabela14[[#This Row],[PESEL]],11,1))</f>
        <v>AWie2</v>
      </c>
      <c r="M24" s="12">
        <f>IF(Tabela14[[#This Row],[ID]]=L23,1,0)</f>
        <v>0</v>
      </c>
    </row>
    <row r="25" spans="1:13" x14ac:dyDescent="0.25">
      <c r="A25" s="2" t="s">
        <v>625</v>
      </c>
      <c r="B25" s="3" t="s">
        <v>626</v>
      </c>
      <c r="C25" s="3" t="s">
        <v>627</v>
      </c>
      <c r="D25" s="3">
        <f>IF(MOD(MID(A25,10,1),2)=0,1,0)</f>
        <v>0</v>
      </c>
      <c r="E25" s="3" t="str">
        <f>MID(C25,LEN(C25),1)</f>
        <v>z</v>
      </c>
      <c r="F25" s="3">
        <f>IF(AND(D25=1,E25&lt;&gt;"a"),1,0)</f>
        <v>0</v>
      </c>
      <c r="G25" s="8" t="str">
        <f>MID(Tabela14[[#This Row],[PESEL]],7,3)</f>
        <v>036</v>
      </c>
      <c r="H25" s="3">
        <f>IF(OR(MID(Tabela14[[#This Row],[PESEL]],3,1)="0",MID(Tabela14[[#This Row],[PESEL]],3,1)="1"),19,20)</f>
        <v>20</v>
      </c>
      <c r="I25" s="3" t="str">
        <f>MID(Tabela14[[#This Row],[PESEL]],1,2)</f>
        <v>09</v>
      </c>
      <c r="J25" s="3">
        <f>IF(Tabela14[[#This Row],[1i2 rok]]=20,MID(Tabela14[[#This Row],[PESEL]],3,2)-20,MID(Tabela14[[#This Row],[PESEL]],3,2))</f>
        <v>11</v>
      </c>
      <c r="K25" s="3" t="str">
        <f>CONCATENATE(Tabela14[[#This Row],[miesiąc 1]]," ",Tabela14[[#This Row],[1i2 rok]],Tabela14[[#This Row],[3 i 4 rok]])</f>
        <v>11 2009</v>
      </c>
      <c r="L25" s="12" t="str">
        <f>CONCATENATE(MID(Tabela14[[#This Row],[Imie]],1,1),MID(Tabela14[[#This Row],[Nazwisko]],1,3),MID(Tabela14[[#This Row],[PESEL]],11,1))</f>
        <v>AWie3</v>
      </c>
      <c r="M25" s="12">
        <f>IF(Tabela14[[#This Row],[ID]]=L24,1,0)</f>
        <v>0</v>
      </c>
    </row>
    <row r="26" spans="1:13" x14ac:dyDescent="0.25">
      <c r="A26" s="2" t="s">
        <v>643</v>
      </c>
      <c r="B26" s="3" t="s">
        <v>644</v>
      </c>
      <c r="C26" s="3" t="s">
        <v>56</v>
      </c>
      <c r="D26" s="3">
        <f>IF(MOD(MID(A26,10,1),2)=0,1,0)</f>
        <v>1</v>
      </c>
      <c r="E26" s="3" t="str">
        <f>MID(C26,LEN(C26),1)</f>
        <v>a</v>
      </c>
      <c r="F26" s="3">
        <f>IF(AND(D26=1,E26&lt;&gt;"a"),1,0)</f>
        <v>0</v>
      </c>
      <c r="G26" s="8" t="str">
        <f>MID(Tabela14[[#This Row],[PESEL]],7,3)</f>
        <v>114</v>
      </c>
      <c r="H26" s="3">
        <f>IF(OR(MID(Tabela14[[#This Row],[PESEL]],3,1)="0",MID(Tabela14[[#This Row],[PESEL]],3,1)="1"),19,20)</f>
        <v>20</v>
      </c>
      <c r="I26" s="3" t="str">
        <f>MID(Tabela14[[#This Row],[PESEL]],1,2)</f>
        <v>09</v>
      </c>
      <c r="J26" s="3">
        <f>IF(Tabela14[[#This Row],[1i2 rok]]=20,MID(Tabela14[[#This Row],[PESEL]],3,2)-20,MID(Tabela14[[#This Row],[PESEL]],3,2))</f>
        <v>11</v>
      </c>
      <c r="K26" s="3" t="str">
        <f>CONCATENATE(Tabela14[[#This Row],[miesiąc 1]]," ",Tabela14[[#This Row],[1i2 rok]],Tabela14[[#This Row],[3 i 4 rok]])</f>
        <v>11 2009</v>
      </c>
      <c r="L26" s="12" t="str">
        <f>CONCATENATE(MID(Tabela14[[#This Row],[Imie]],1,1),MID(Tabela14[[#This Row],[Nazwisko]],1,3),MID(Tabela14[[#This Row],[PESEL]],11,1))</f>
        <v>AWie3</v>
      </c>
      <c r="M26" s="12">
        <f>IF(Tabela14[[#This Row],[ID]]=L25,1,0)</f>
        <v>1</v>
      </c>
    </row>
    <row r="27" spans="1:13" x14ac:dyDescent="0.25">
      <c r="A27" s="2" t="s">
        <v>54</v>
      </c>
      <c r="B27" s="3" t="s">
        <v>55</v>
      </c>
      <c r="C27" s="3" t="s">
        <v>56</v>
      </c>
      <c r="D27" s="3">
        <f>IF(MOD(MID(A27,10,1),2)=0,1,0)</f>
        <v>1</v>
      </c>
      <c r="E27" s="3" t="str">
        <f>MID(C27,LEN(C27),1)</f>
        <v>a</v>
      </c>
      <c r="F27" s="3">
        <f>IF(AND(D27=1,E27&lt;&gt;"a"),1,0)</f>
        <v>0</v>
      </c>
      <c r="G27" s="8" t="str">
        <f>MID(Tabela14[[#This Row],[PESEL]],7,3)</f>
        <v>074</v>
      </c>
      <c r="H27" s="3">
        <f>IF(OR(MID(Tabela14[[#This Row],[PESEL]],3,1)="0",MID(Tabela14[[#This Row],[PESEL]],3,1)="1"),19,20)</f>
        <v>20</v>
      </c>
      <c r="I27" s="3" t="str">
        <f>MID(Tabela14[[#This Row],[PESEL]],1,2)</f>
        <v>08</v>
      </c>
      <c r="J27" s="3">
        <f>IF(Tabela14[[#This Row],[1i2 rok]]=20,MID(Tabela14[[#This Row],[PESEL]],3,2)-20,MID(Tabela14[[#This Row],[PESEL]],3,2))</f>
        <v>7</v>
      </c>
      <c r="K27" s="3" t="str">
        <f>CONCATENATE(Tabela14[[#This Row],[miesiąc 1]]," ",Tabela14[[#This Row],[1i2 rok]],Tabela14[[#This Row],[3 i 4 rok]])</f>
        <v>7 2008</v>
      </c>
      <c r="L27" s="12" t="str">
        <f>CONCATENATE(MID(Tabela14[[#This Row],[Imie]],1,1),MID(Tabela14[[#This Row],[Nazwisko]],1,3),MID(Tabela14[[#This Row],[PESEL]],11,1))</f>
        <v>AWie4</v>
      </c>
      <c r="M27" s="12">
        <f>IF(Tabela14[[#This Row],[ID]]=L26,1,0)</f>
        <v>0</v>
      </c>
    </row>
    <row r="28" spans="1:13" x14ac:dyDescent="0.25">
      <c r="A28" s="2" t="s">
        <v>1067</v>
      </c>
      <c r="B28" s="3" t="s">
        <v>1068</v>
      </c>
      <c r="C28" s="3" t="s">
        <v>56</v>
      </c>
      <c r="D28" s="3">
        <f>IF(MOD(MID(A28,10,1),2)=0,1,0)</f>
        <v>1</v>
      </c>
      <c r="E28" s="3" t="str">
        <f>MID(C28,LEN(C28),1)</f>
        <v>a</v>
      </c>
      <c r="F28" s="3">
        <f>IF(AND(D28=1,E28&lt;&gt;"a"),1,0)</f>
        <v>0</v>
      </c>
      <c r="G28" s="8" t="str">
        <f>MID(Tabela14[[#This Row],[PESEL]],7,3)</f>
        <v>297</v>
      </c>
      <c r="H28" s="3">
        <f>IF(OR(MID(Tabela14[[#This Row],[PESEL]],3,1)="0",MID(Tabela14[[#This Row],[PESEL]],3,1)="1"),19,20)</f>
        <v>19</v>
      </c>
      <c r="I28" s="3" t="str">
        <f>MID(Tabela14[[#This Row],[PESEL]],1,2)</f>
        <v>89</v>
      </c>
      <c r="J28" s="3" t="str">
        <f>IF(Tabela14[[#This Row],[1i2 rok]]=20,MID(Tabela14[[#This Row],[PESEL]],3,2)-20,MID(Tabela14[[#This Row],[PESEL]],3,2))</f>
        <v>01</v>
      </c>
      <c r="K28" s="3" t="str">
        <f>CONCATENATE(Tabela14[[#This Row],[miesiąc 1]]," ",Tabela14[[#This Row],[1i2 rok]],Tabela14[[#This Row],[3 i 4 rok]])</f>
        <v>01 1989</v>
      </c>
      <c r="L28" s="12" t="str">
        <f>CONCATENATE(MID(Tabela14[[#This Row],[Imie]],1,1),MID(Tabela14[[#This Row],[Nazwisko]],1,3),MID(Tabela14[[#This Row],[PESEL]],11,1))</f>
        <v>AWil0</v>
      </c>
      <c r="M28" s="12">
        <f>IF(Tabela14[[#This Row],[ID]]=L27,1,0)</f>
        <v>0</v>
      </c>
    </row>
    <row r="29" spans="1:13" x14ac:dyDescent="0.25">
      <c r="A29" s="2" t="s">
        <v>303</v>
      </c>
      <c r="B29" s="3" t="s">
        <v>304</v>
      </c>
      <c r="C29" s="3" t="s">
        <v>208</v>
      </c>
      <c r="D29" s="3">
        <f>IF(MOD(MID(A29,10,1),2)=0,1,0)</f>
        <v>0</v>
      </c>
      <c r="E29" s="3" t="str">
        <f>MID(C29,LEN(C29),1)</f>
        <v>j</v>
      </c>
      <c r="F29" s="3">
        <f>IF(AND(D29=1,E29&lt;&gt;"a"),1,0)</f>
        <v>0</v>
      </c>
      <c r="G29" s="8" t="str">
        <f>MID(Tabela14[[#This Row],[PESEL]],7,3)</f>
        <v>042</v>
      </c>
      <c r="H29" s="3">
        <f>IF(OR(MID(Tabela14[[#This Row],[PESEL]],3,1)="0",MID(Tabela14[[#This Row],[PESEL]],3,1)="1"),19,20)</f>
        <v>20</v>
      </c>
      <c r="I29" s="3" t="str">
        <f>MID(Tabela14[[#This Row],[PESEL]],1,2)</f>
        <v>09</v>
      </c>
      <c r="J29" s="3">
        <f>IF(Tabela14[[#This Row],[1i2 rok]]=20,MID(Tabela14[[#This Row],[PESEL]],3,2)-20,MID(Tabela14[[#This Row],[PESEL]],3,2))</f>
        <v>1</v>
      </c>
      <c r="K29" s="3" t="str">
        <f>CONCATENATE(Tabela14[[#This Row],[miesiąc 1]]," ",Tabela14[[#This Row],[1i2 rok]],Tabela14[[#This Row],[3 i 4 rok]])</f>
        <v>1 2009</v>
      </c>
      <c r="L29" s="12" t="str">
        <f>CONCATENATE(MID(Tabela14[[#This Row],[Imie]],1,1),MID(Tabela14[[#This Row],[Nazwisko]],1,3),MID(Tabela14[[#This Row],[PESEL]],11,1))</f>
        <v>AWit4</v>
      </c>
      <c r="M29" s="12">
        <f>IF(Tabela14[[#This Row],[ID]]=L28,1,0)</f>
        <v>0</v>
      </c>
    </row>
    <row r="30" spans="1:13" x14ac:dyDescent="0.25">
      <c r="A30" s="2" t="s">
        <v>1093</v>
      </c>
      <c r="B30" s="3" t="s">
        <v>1094</v>
      </c>
      <c r="C30" s="3" t="s">
        <v>1095</v>
      </c>
      <c r="D30" s="3">
        <f>IF(MOD(MID(A30,10,1),2)=0,1,0)</f>
        <v>0</v>
      </c>
      <c r="E30" s="3" t="str">
        <f>MID(C30,LEN(C30),1)</f>
        <v>a</v>
      </c>
      <c r="F30" s="3">
        <f>IF(AND(D30=1,E30&lt;&gt;"a"),1,0)</f>
        <v>0</v>
      </c>
      <c r="G30" s="8" t="str">
        <f>MID(Tabela14[[#This Row],[PESEL]],7,3)</f>
        <v>204</v>
      </c>
      <c r="H30" s="3">
        <f>IF(OR(MID(Tabela14[[#This Row],[PESEL]],3,1)="0",MID(Tabela14[[#This Row],[PESEL]],3,1)="1"),19,20)</f>
        <v>19</v>
      </c>
      <c r="I30" s="3" t="str">
        <f>MID(Tabela14[[#This Row],[PESEL]],1,2)</f>
        <v>89</v>
      </c>
      <c r="J30" s="3" t="str">
        <f>IF(Tabela14[[#This Row],[1i2 rok]]=20,MID(Tabela14[[#This Row],[PESEL]],3,2)-20,MID(Tabela14[[#This Row],[PESEL]],3,2))</f>
        <v>04</v>
      </c>
      <c r="K30" s="3" t="str">
        <f>CONCATENATE(Tabela14[[#This Row],[miesiąc 1]]," ",Tabela14[[#This Row],[1i2 rok]],Tabela14[[#This Row],[3 i 4 rok]])</f>
        <v>04 1989</v>
      </c>
      <c r="L30" s="12" t="str">
        <f>CONCATENATE(MID(Tabela14[[#This Row],[Imie]],1,1),MID(Tabela14[[#This Row],[Nazwisko]],1,3),MID(Tabela14[[#This Row],[PESEL]],11,1))</f>
        <v>AWit4</v>
      </c>
      <c r="M30" s="12">
        <f>IF(Tabela14[[#This Row],[ID]]=L29,1,0)</f>
        <v>1</v>
      </c>
    </row>
    <row r="31" spans="1:13" x14ac:dyDescent="0.25">
      <c r="A31" s="2" t="s">
        <v>958</v>
      </c>
      <c r="B31" s="3" t="s">
        <v>207</v>
      </c>
      <c r="C31" s="3" t="s">
        <v>906</v>
      </c>
      <c r="D31" s="3">
        <f>IF(MOD(MID(A31,10,1),2)=0,1,0)</f>
        <v>0</v>
      </c>
      <c r="E31" s="3" t="str">
        <f>MID(C31,LEN(C31),1)</f>
        <v>i</v>
      </c>
      <c r="F31" s="3">
        <f>IF(AND(D31=1,E31&lt;&gt;"a"),1,0)</f>
        <v>0</v>
      </c>
      <c r="G31" s="8" t="str">
        <f>MID(Tabela14[[#This Row],[PESEL]],7,3)</f>
        <v>285</v>
      </c>
      <c r="H31" s="3">
        <f>IF(OR(MID(Tabela14[[#This Row],[PESEL]],3,1)="0",MID(Tabela14[[#This Row],[PESEL]],3,1)="1"),19,20)</f>
        <v>19</v>
      </c>
      <c r="I31" s="3" t="str">
        <f>MID(Tabela14[[#This Row],[PESEL]],1,2)</f>
        <v>73</v>
      </c>
      <c r="J31" s="3" t="str">
        <f>IF(Tabela14[[#This Row],[1i2 rok]]=20,MID(Tabela14[[#This Row],[PESEL]],3,2)-20,MID(Tabela14[[#This Row],[PESEL]],3,2))</f>
        <v>11</v>
      </c>
      <c r="K31" s="3" t="str">
        <f>CONCATENATE(Tabela14[[#This Row],[miesiąc 1]]," ",Tabela14[[#This Row],[1i2 rok]],Tabela14[[#This Row],[3 i 4 rok]])</f>
        <v>11 1973</v>
      </c>
      <c r="L31" s="12" t="str">
        <f>CONCATENATE(MID(Tabela14[[#This Row],[Imie]],1,1),MID(Tabela14[[#This Row],[Nazwisko]],1,3),MID(Tabela14[[#This Row],[PESEL]],11,1))</f>
        <v>AWiz1</v>
      </c>
      <c r="M31" s="12">
        <f>IF(Tabela14[[#This Row],[ID]]=L30,1,0)</f>
        <v>0</v>
      </c>
    </row>
    <row r="32" spans="1:13" x14ac:dyDescent="0.25">
      <c r="A32" s="2" t="s">
        <v>206</v>
      </c>
      <c r="B32" s="3" t="s">
        <v>207</v>
      </c>
      <c r="C32" s="3" t="s">
        <v>208</v>
      </c>
      <c r="D32" s="3">
        <f>IF(MOD(MID(A32,10,1),2)=0,1,0)</f>
        <v>0</v>
      </c>
      <c r="E32" s="3" t="str">
        <f>MID(C32,LEN(C32),1)</f>
        <v>j</v>
      </c>
      <c r="F32" s="3">
        <f>IF(AND(D32=1,E32&lt;&gt;"a"),1,0)</f>
        <v>0</v>
      </c>
      <c r="G32" s="8" t="str">
        <f>MID(Tabela14[[#This Row],[PESEL]],7,3)</f>
        <v>037</v>
      </c>
      <c r="H32" s="3">
        <f>IF(OR(MID(Tabela14[[#This Row],[PESEL]],3,1)="0",MID(Tabela14[[#This Row],[PESEL]],3,1)="1"),19,20)</f>
        <v>20</v>
      </c>
      <c r="I32" s="3" t="str">
        <f>MID(Tabela14[[#This Row],[PESEL]],1,2)</f>
        <v>08</v>
      </c>
      <c r="J32" s="3">
        <f>IF(Tabela14[[#This Row],[1i2 rok]]=20,MID(Tabela14[[#This Row],[PESEL]],3,2)-20,MID(Tabela14[[#This Row],[PESEL]],3,2))</f>
        <v>12</v>
      </c>
      <c r="K32" s="3" t="str">
        <f>CONCATENATE(Tabela14[[#This Row],[miesiąc 1]]," ",Tabela14[[#This Row],[1i2 rok]],Tabela14[[#This Row],[3 i 4 rok]])</f>
        <v>12 2008</v>
      </c>
      <c r="L32" s="12" t="str">
        <f>CONCATENATE(MID(Tabela14[[#This Row],[Imie]],1,1),MID(Tabela14[[#This Row],[Nazwisko]],1,3),MID(Tabela14[[#This Row],[PESEL]],11,1))</f>
        <v>AWiz4</v>
      </c>
      <c r="M32" s="12">
        <f>IF(Tabela14[[#This Row],[ID]]=L31,1,0)</f>
        <v>0</v>
      </c>
    </row>
    <row r="33" spans="1:13" x14ac:dyDescent="0.25">
      <c r="A33" s="2" t="s">
        <v>747</v>
      </c>
      <c r="B33" s="3" t="s">
        <v>207</v>
      </c>
      <c r="C33" s="3" t="s">
        <v>208</v>
      </c>
      <c r="D33" s="3">
        <f>IF(MOD(MID(A33,10,1),2)=0,1,0)</f>
        <v>0</v>
      </c>
      <c r="E33" s="3" t="str">
        <f>MID(C33,LEN(C33),1)</f>
        <v>j</v>
      </c>
      <c r="F33" s="3">
        <f>IF(AND(D33=1,E33&lt;&gt;"a"),1,0)</f>
        <v>0</v>
      </c>
      <c r="G33" s="8" t="str">
        <f>MID(Tabela14[[#This Row],[PESEL]],7,3)</f>
        <v>011</v>
      </c>
      <c r="H33" s="3">
        <f>IF(OR(MID(Tabela14[[#This Row],[PESEL]],3,1)="0",MID(Tabela14[[#This Row],[PESEL]],3,1)="1"),19,20)</f>
        <v>20</v>
      </c>
      <c r="I33" s="3" t="str">
        <f>MID(Tabela14[[#This Row],[PESEL]],1,2)</f>
        <v>09</v>
      </c>
      <c r="J33" s="3">
        <f>IF(Tabela14[[#This Row],[1i2 rok]]=20,MID(Tabela14[[#This Row],[PESEL]],3,2)-20,MID(Tabela14[[#This Row],[PESEL]],3,2))</f>
        <v>12</v>
      </c>
      <c r="K33" s="3" t="str">
        <f>CONCATENATE(Tabela14[[#This Row],[miesiąc 1]]," ",Tabela14[[#This Row],[1i2 rok]],Tabela14[[#This Row],[3 i 4 rok]])</f>
        <v>12 2009</v>
      </c>
      <c r="L33" s="12" t="str">
        <f>CONCATENATE(MID(Tabela14[[#This Row],[Imie]],1,1),MID(Tabela14[[#This Row],[Nazwisko]],1,3),MID(Tabela14[[#This Row],[PESEL]],11,1))</f>
        <v>AWiz7</v>
      </c>
      <c r="M33" s="12">
        <f>IF(Tabela14[[#This Row],[ID]]=L32,1,0)</f>
        <v>0</v>
      </c>
    </row>
    <row r="34" spans="1:13" x14ac:dyDescent="0.25">
      <c r="A34" s="2" t="s">
        <v>203</v>
      </c>
      <c r="B34" s="3" t="s">
        <v>204</v>
      </c>
      <c r="C34" s="3" t="s">
        <v>205</v>
      </c>
      <c r="D34" s="3">
        <f>IF(MOD(MID(A34,10,1),2)=0,1,0)</f>
        <v>0</v>
      </c>
      <c r="E34" s="3" t="str">
        <f>MID(C34,LEN(C34),1)</f>
        <v>r</v>
      </c>
      <c r="F34" s="3">
        <f>IF(AND(D34=1,E34&lt;&gt;"a"),1,0)</f>
        <v>0</v>
      </c>
      <c r="G34" s="8" t="str">
        <f>MID(Tabela14[[#This Row],[PESEL]],7,3)</f>
        <v>004</v>
      </c>
      <c r="H34" s="3">
        <f>IF(OR(MID(Tabela14[[#This Row],[PESEL]],3,1)="0",MID(Tabela14[[#This Row],[PESEL]],3,1)="1"),19,20)</f>
        <v>20</v>
      </c>
      <c r="I34" s="3" t="str">
        <f>MID(Tabela14[[#This Row],[PESEL]],1,2)</f>
        <v>08</v>
      </c>
      <c r="J34" s="3">
        <f>IF(Tabela14[[#This Row],[1i2 rok]]=20,MID(Tabela14[[#This Row],[PESEL]],3,2)-20,MID(Tabela14[[#This Row],[PESEL]],3,2))</f>
        <v>12</v>
      </c>
      <c r="K34" s="3" t="str">
        <f>CONCATENATE(Tabela14[[#This Row],[miesiąc 1]]," ",Tabela14[[#This Row],[1i2 rok]],Tabela14[[#This Row],[3 i 4 rok]])</f>
        <v>12 2008</v>
      </c>
      <c r="L34" s="12" t="str">
        <f>CONCATENATE(MID(Tabela14[[#This Row],[Imie]],1,1),MID(Tabela14[[#This Row],[Nazwisko]],1,3),MID(Tabela14[[#This Row],[PESEL]],11,1))</f>
        <v>AWla0</v>
      </c>
      <c r="M34" s="12">
        <f>IF(Tabela14[[#This Row],[ID]]=L33,1,0)</f>
        <v>0</v>
      </c>
    </row>
    <row r="35" spans="1:13" x14ac:dyDescent="0.25">
      <c r="A35" s="2" t="s">
        <v>109</v>
      </c>
      <c r="B35" s="3" t="s">
        <v>110</v>
      </c>
      <c r="C35" s="3" t="s">
        <v>111</v>
      </c>
      <c r="D35" s="3">
        <f>IF(MOD(MID(A35,10,1),2)=0,1,0)</f>
        <v>1</v>
      </c>
      <c r="E35" s="3" t="str">
        <f>MID(C35,LEN(C35),1)</f>
        <v>a</v>
      </c>
      <c r="F35" s="3">
        <f>IF(AND(D35=1,E35&lt;&gt;"a"),1,0)</f>
        <v>0</v>
      </c>
      <c r="G35" s="8" t="str">
        <f>MID(Tabela14[[#This Row],[PESEL]],7,3)</f>
        <v>013</v>
      </c>
      <c r="H35" s="3">
        <f>IF(OR(MID(Tabela14[[#This Row],[PESEL]],3,1)="0",MID(Tabela14[[#This Row],[PESEL]],3,1)="1"),19,20)</f>
        <v>20</v>
      </c>
      <c r="I35" s="3" t="str">
        <f>MID(Tabela14[[#This Row],[PESEL]],1,2)</f>
        <v>08</v>
      </c>
      <c r="J35" s="3">
        <f>IF(Tabela14[[#This Row],[1i2 rok]]=20,MID(Tabela14[[#This Row],[PESEL]],3,2)-20,MID(Tabela14[[#This Row],[PESEL]],3,2))</f>
        <v>9</v>
      </c>
      <c r="K35" s="3" t="str">
        <f>CONCATENATE(Tabela14[[#This Row],[miesiąc 1]]," ",Tabela14[[#This Row],[1i2 rok]],Tabela14[[#This Row],[3 i 4 rok]])</f>
        <v>9 2008</v>
      </c>
      <c r="L35" s="12" t="str">
        <f>CONCATENATE(MID(Tabela14[[#This Row],[Imie]],1,1),MID(Tabela14[[#This Row],[Nazwisko]],1,3),MID(Tabela14[[#This Row],[PESEL]],11,1))</f>
        <v>AWlo2</v>
      </c>
      <c r="M35" s="12">
        <f>IF(Tabela14[[#This Row],[ID]]=L34,1,0)</f>
        <v>0</v>
      </c>
    </row>
    <row r="36" spans="1:13" x14ac:dyDescent="0.25">
      <c r="A36" s="2" t="s">
        <v>152</v>
      </c>
      <c r="B36" s="3" t="s">
        <v>153</v>
      </c>
      <c r="C36" s="3" t="s">
        <v>111</v>
      </c>
      <c r="D36" s="3">
        <f>IF(MOD(MID(A36,10,1),2)=0,1,0)</f>
        <v>1</v>
      </c>
      <c r="E36" s="3" t="str">
        <f>MID(C36,LEN(C36),1)</f>
        <v>a</v>
      </c>
      <c r="F36" s="3">
        <f>IF(AND(D36=1,E36&lt;&gt;"a"),1,0)</f>
        <v>0</v>
      </c>
      <c r="G36" s="8" t="str">
        <f>MID(Tabela14[[#This Row],[PESEL]],7,3)</f>
        <v>024</v>
      </c>
      <c r="H36" s="3">
        <f>IF(OR(MID(Tabela14[[#This Row],[PESEL]],3,1)="0",MID(Tabela14[[#This Row],[PESEL]],3,1)="1"),19,20)</f>
        <v>20</v>
      </c>
      <c r="I36" s="3" t="str">
        <f>MID(Tabela14[[#This Row],[PESEL]],1,2)</f>
        <v>08</v>
      </c>
      <c r="J36" s="3">
        <f>IF(Tabela14[[#This Row],[1i2 rok]]=20,MID(Tabela14[[#This Row],[PESEL]],3,2)-20,MID(Tabela14[[#This Row],[PESEL]],3,2))</f>
        <v>11</v>
      </c>
      <c r="K36" s="3" t="str">
        <f>CONCATENATE(Tabela14[[#This Row],[miesiąc 1]]," ",Tabela14[[#This Row],[1i2 rok]],Tabela14[[#This Row],[3 i 4 rok]])</f>
        <v>11 2008</v>
      </c>
      <c r="L36" s="12" t="str">
        <f>CONCATENATE(MID(Tabela14[[#This Row],[Imie]],1,1),MID(Tabela14[[#This Row],[Nazwisko]],1,3),MID(Tabela14[[#This Row],[PESEL]],11,1))</f>
        <v>AWoj0</v>
      </c>
      <c r="M36" s="12">
        <f>IF(Tabela14[[#This Row],[ID]]=L35,1,0)</f>
        <v>0</v>
      </c>
    </row>
    <row r="37" spans="1:13" x14ac:dyDescent="0.25">
      <c r="A37" s="2" t="s">
        <v>1124</v>
      </c>
      <c r="B37" s="3" t="s">
        <v>168</v>
      </c>
      <c r="C37" s="3" t="s">
        <v>880</v>
      </c>
      <c r="D37" s="3">
        <f>IF(MOD(MID(A37,10,1),2)=0,1,0)</f>
        <v>0</v>
      </c>
      <c r="E37" s="3" t="str">
        <f>MID(C37,LEN(C37),1)</f>
        <v>s</v>
      </c>
      <c r="F37" s="3">
        <f>IF(AND(D37=1,E37&lt;&gt;"a"),1,0)</f>
        <v>0</v>
      </c>
      <c r="G37" s="8" t="str">
        <f>MID(Tabela14[[#This Row],[PESEL]],7,3)</f>
        <v>913</v>
      </c>
      <c r="H37" s="3">
        <f>IF(OR(MID(Tabela14[[#This Row],[PESEL]],3,1)="0",MID(Tabela14[[#This Row],[PESEL]],3,1)="1"),19,20)</f>
        <v>19</v>
      </c>
      <c r="I37" s="3" t="str">
        <f>MID(Tabela14[[#This Row],[PESEL]],1,2)</f>
        <v>91</v>
      </c>
      <c r="J37" s="3" t="str">
        <f>IF(Tabela14[[#This Row],[1i2 rok]]=20,MID(Tabela14[[#This Row],[PESEL]],3,2)-20,MID(Tabela14[[#This Row],[PESEL]],3,2))</f>
        <v>02</v>
      </c>
      <c r="K37" s="3" t="str">
        <f>CONCATENATE(Tabela14[[#This Row],[miesiąc 1]]," ",Tabela14[[#This Row],[1i2 rok]],Tabela14[[#This Row],[3 i 4 rok]])</f>
        <v>02 1991</v>
      </c>
      <c r="L37" s="12" t="str">
        <f>CONCATENATE(MID(Tabela14[[#This Row],[Imie]],1,1),MID(Tabela14[[#This Row],[Nazwisko]],1,3),MID(Tabela14[[#This Row],[PESEL]],11,1))</f>
        <v>AWoj0</v>
      </c>
      <c r="M37" s="12">
        <f>IF(Tabela14[[#This Row],[ID]]=L36,1,0)</f>
        <v>1</v>
      </c>
    </row>
    <row r="38" spans="1:13" x14ac:dyDescent="0.25">
      <c r="A38" s="2" t="s">
        <v>167</v>
      </c>
      <c r="B38" s="3" t="s">
        <v>168</v>
      </c>
      <c r="C38" s="3" t="s">
        <v>169</v>
      </c>
      <c r="D38" s="3">
        <f>IF(MOD(MID(A38,10,1),2)=0,1,0)</f>
        <v>0</v>
      </c>
      <c r="E38" s="3" t="str">
        <f>MID(C38,LEN(C38),1)</f>
        <v>n</v>
      </c>
      <c r="F38" s="3">
        <f>IF(AND(D38=1,E38&lt;&gt;"a"),1,0)</f>
        <v>0</v>
      </c>
      <c r="G38" s="8" t="str">
        <f>MID(Tabela14[[#This Row],[PESEL]],7,3)</f>
        <v>084</v>
      </c>
      <c r="H38" s="3">
        <f>IF(OR(MID(Tabela14[[#This Row],[PESEL]],3,1)="0",MID(Tabela14[[#This Row],[PESEL]],3,1)="1"),19,20)</f>
        <v>20</v>
      </c>
      <c r="I38" s="3" t="str">
        <f>MID(Tabela14[[#This Row],[PESEL]],1,2)</f>
        <v>08</v>
      </c>
      <c r="J38" s="3">
        <f>IF(Tabela14[[#This Row],[1i2 rok]]=20,MID(Tabela14[[#This Row],[PESEL]],3,2)-20,MID(Tabela14[[#This Row],[PESEL]],3,2))</f>
        <v>11</v>
      </c>
      <c r="K38" s="3" t="str">
        <f>CONCATENATE(Tabela14[[#This Row],[miesiąc 1]]," ",Tabela14[[#This Row],[1i2 rok]],Tabela14[[#This Row],[3 i 4 rok]])</f>
        <v>11 2008</v>
      </c>
      <c r="L38" s="12" t="str">
        <f>CONCATENATE(MID(Tabela14[[#This Row],[Imie]],1,1),MID(Tabela14[[#This Row],[Nazwisko]],1,3),MID(Tabela14[[#This Row],[PESEL]],11,1))</f>
        <v>AWoj2</v>
      </c>
      <c r="M38" s="12">
        <f>IF(Tabela14[[#This Row],[ID]]=L37,1,0)</f>
        <v>0</v>
      </c>
    </row>
    <row r="39" spans="1:13" x14ac:dyDescent="0.25">
      <c r="A39" s="2" t="s">
        <v>878</v>
      </c>
      <c r="B39" s="3" t="s">
        <v>879</v>
      </c>
      <c r="C39" s="3" t="s">
        <v>880</v>
      </c>
      <c r="D39" s="3">
        <f>IF(MOD(MID(A39,10,1),2)=0,1,0)</f>
        <v>0</v>
      </c>
      <c r="E39" s="3" t="str">
        <f>MID(C39,LEN(C39),1)</f>
        <v>s</v>
      </c>
      <c r="F39" s="3">
        <f>IF(AND(D39=1,E39&lt;&gt;"a"),1,0)</f>
        <v>0</v>
      </c>
      <c r="G39" s="8" t="str">
        <f>MID(Tabela14[[#This Row],[PESEL]],7,3)</f>
        <v>576</v>
      </c>
      <c r="H39" s="3">
        <f>IF(OR(MID(Tabela14[[#This Row],[PESEL]],3,1)="0",MID(Tabela14[[#This Row],[PESEL]],3,1)="1"),19,20)</f>
        <v>19</v>
      </c>
      <c r="I39" s="3" t="str">
        <f>MID(Tabela14[[#This Row],[PESEL]],1,2)</f>
        <v>61</v>
      </c>
      <c r="J39" s="3" t="str">
        <f>IF(Tabela14[[#This Row],[1i2 rok]]=20,MID(Tabela14[[#This Row],[PESEL]],3,2)-20,MID(Tabela14[[#This Row],[PESEL]],3,2))</f>
        <v>10</v>
      </c>
      <c r="K39" s="3" t="str">
        <f>CONCATENATE(Tabela14[[#This Row],[miesiąc 1]]," ",Tabela14[[#This Row],[1i2 rok]],Tabela14[[#This Row],[3 i 4 rok]])</f>
        <v>10 1961</v>
      </c>
      <c r="L39" s="12" t="str">
        <f>CONCATENATE(MID(Tabela14[[#This Row],[Imie]],1,1),MID(Tabela14[[#This Row],[Nazwisko]],1,3),MID(Tabela14[[#This Row],[PESEL]],11,1))</f>
        <v>AWoj2</v>
      </c>
      <c r="M39" s="12">
        <f>IF(Tabela14[[#This Row],[ID]]=L38,1,0)</f>
        <v>1</v>
      </c>
    </row>
    <row r="40" spans="1:13" x14ac:dyDescent="0.25">
      <c r="A40" s="2" t="s">
        <v>531</v>
      </c>
      <c r="B40" s="3" t="s">
        <v>30</v>
      </c>
      <c r="C40" s="3" t="s">
        <v>44</v>
      </c>
      <c r="D40" s="3">
        <f>IF(MOD(MID(A40,10,1),2)=0,1,0)</f>
        <v>0</v>
      </c>
      <c r="E40" s="3" t="str">
        <f>MID(C40,LEN(C40),1)</f>
        <v>r</v>
      </c>
      <c r="F40" s="3">
        <f>IF(AND(D40=1,E40&lt;&gt;"a"),1,0)</f>
        <v>0</v>
      </c>
      <c r="G40" s="8" t="str">
        <f>MID(Tabela14[[#This Row],[PESEL]],7,3)</f>
        <v>022</v>
      </c>
      <c r="H40" s="3">
        <f>IF(OR(MID(Tabela14[[#This Row],[PESEL]],3,1)="0",MID(Tabela14[[#This Row],[PESEL]],3,1)="1"),19,20)</f>
        <v>20</v>
      </c>
      <c r="I40" s="3" t="str">
        <f>MID(Tabela14[[#This Row],[PESEL]],1,2)</f>
        <v>09</v>
      </c>
      <c r="J40" s="3">
        <f>IF(Tabela14[[#This Row],[1i2 rok]]=20,MID(Tabela14[[#This Row],[PESEL]],3,2)-20,MID(Tabela14[[#This Row],[PESEL]],3,2))</f>
        <v>10</v>
      </c>
      <c r="K40" s="3" t="str">
        <f>CONCATENATE(Tabela14[[#This Row],[miesiąc 1]]," ",Tabela14[[#This Row],[1i2 rok]],Tabela14[[#This Row],[3 i 4 rok]])</f>
        <v>10 2009</v>
      </c>
      <c r="L40" s="12" t="str">
        <f>CONCATENATE(MID(Tabela14[[#This Row],[Imie]],1,1),MID(Tabela14[[#This Row],[Nazwisko]],1,3),MID(Tabela14[[#This Row],[PESEL]],11,1))</f>
        <v>AWoj4</v>
      </c>
      <c r="M40" s="12">
        <f>IF(Tabela14[[#This Row],[ID]]=L39,1,0)</f>
        <v>0</v>
      </c>
    </row>
    <row r="41" spans="1:13" x14ac:dyDescent="0.25">
      <c r="A41" s="2" t="s">
        <v>1011</v>
      </c>
      <c r="B41" s="3" t="s">
        <v>1012</v>
      </c>
      <c r="C41" s="3" t="s">
        <v>111</v>
      </c>
      <c r="D41" s="3">
        <f>IF(MOD(MID(A41,10,1),2)=0,1,0)</f>
        <v>1</v>
      </c>
      <c r="E41" s="3" t="str">
        <f>MID(C41,LEN(C41),1)</f>
        <v>a</v>
      </c>
      <c r="F41" s="3">
        <f>IF(AND(D41=1,E41&lt;&gt;"a"),1,0)</f>
        <v>0</v>
      </c>
      <c r="G41" s="8" t="str">
        <f>MID(Tabela14[[#This Row],[PESEL]],7,3)</f>
        <v>943</v>
      </c>
      <c r="H41" s="3">
        <f>IF(OR(MID(Tabela14[[#This Row],[PESEL]],3,1)="0",MID(Tabela14[[#This Row],[PESEL]],3,1)="1"),19,20)</f>
        <v>19</v>
      </c>
      <c r="I41" s="3" t="str">
        <f>MID(Tabela14[[#This Row],[PESEL]],1,2)</f>
        <v>84</v>
      </c>
      <c r="J41" s="3" t="str">
        <f>IF(Tabela14[[#This Row],[1i2 rok]]=20,MID(Tabela14[[#This Row],[PESEL]],3,2)-20,MID(Tabela14[[#This Row],[PESEL]],3,2))</f>
        <v>05</v>
      </c>
      <c r="K41" s="3" t="str">
        <f>CONCATENATE(Tabela14[[#This Row],[miesiąc 1]]," ",Tabela14[[#This Row],[1i2 rok]],Tabela14[[#This Row],[3 i 4 rok]])</f>
        <v>05 1984</v>
      </c>
      <c r="L41" s="12" t="str">
        <f>CONCATENATE(MID(Tabela14[[#This Row],[Imie]],1,1),MID(Tabela14[[#This Row],[Nazwisko]],1,3),MID(Tabela14[[#This Row],[PESEL]],11,1))</f>
        <v>AWoj7</v>
      </c>
      <c r="M41" s="12">
        <f>IF(Tabela14[[#This Row],[ID]]=L40,1,0)</f>
        <v>0</v>
      </c>
    </row>
    <row r="42" spans="1:13" x14ac:dyDescent="0.25">
      <c r="A42" s="2" t="s">
        <v>29</v>
      </c>
      <c r="B42" s="3" t="s">
        <v>30</v>
      </c>
      <c r="C42" s="3" t="s">
        <v>31</v>
      </c>
      <c r="D42" s="3">
        <f>IF(MOD(MID(A42,10,1),2)=0,1,0)</f>
        <v>0</v>
      </c>
      <c r="E42" s="3" t="str">
        <f>MID(C42,LEN(C42),1)</f>
        <v>y</v>
      </c>
      <c r="F42" s="3">
        <f>IF(AND(D42=1,E42&lt;&gt;"a"),1,0)</f>
        <v>0</v>
      </c>
      <c r="G42" s="8" t="str">
        <f>MID(Tabela14[[#This Row],[PESEL]],7,3)</f>
        <v>042</v>
      </c>
      <c r="H42" s="3">
        <f>IF(OR(MID(Tabela14[[#This Row],[PESEL]],3,1)="0",MID(Tabela14[[#This Row],[PESEL]],3,1)="1"),19,20)</f>
        <v>20</v>
      </c>
      <c r="I42" s="3" t="str">
        <f>MID(Tabela14[[#This Row],[PESEL]],1,2)</f>
        <v>08</v>
      </c>
      <c r="J42" s="3">
        <f>IF(Tabela14[[#This Row],[1i2 rok]]=20,MID(Tabela14[[#This Row],[PESEL]],3,2)-20,MID(Tabela14[[#This Row],[PESEL]],3,2))</f>
        <v>6</v>
      </c>
      <c r="K42" s="3" t="str">
        <f>CONCATENATE(Tabela14[[#This Row],[miesiąc 1]]," ",Tabela14[[#This Row],[1i2 rok]],Tabela14[[#This Row],[3 i 4 rok]])</f>
        <v>6 2008</v>
      </c>
      <c r="L42" s="12" t="str">
        <f>CONCATENATE(MID(Tabela14[[#This Row],[Imie]],1,1),MID(Tabela14[[#This Row],[Nazwisko]],1,3),MID(Tabela14[[#This Row],[PESEL]],11,1))</f>
        <v>AWoj8</v>
      </c>
      <c r="M42" s="12">
        <f>IF(Tabela14[[#This Row],[ID]]=L41,1,0)</f>
        <v>0</v>
      </c>
    </row>
    <row r="43" spans="1:13" x14ac:dyDescent="0.25">
      <c r="A43" s="2" t="s">
        <v>658</v>
      </c>
      <c r="B43" s="3" t="s">
        <v>659</v>
      </c>
      <c r="C43" s="3" t="s">
        <v>44</v>
      </c>
      <c r="D43" s="3">
        <f>IF(MOD(MID(A43,10,1),2)=0,1,0)</f>
        <v>0</v>
      </c>
      <c r="E43" s="3" t="str">
        <f>MID(C43,LEN(C43),1)</f>
        <v>r</v>
      </c>
      <c r="F43" s="3">
        <f>IF(AND(D43=1,E43&lt;&gt;"a"),1,0)</f>
        <v>0</v>
      </c>
      <c r="G43" s="8" t="str">
        <f>MID(Tabela14[[#This Row],[PESEL]],7,3)</f>
        <v>030</v>
      </c>
      <c r="H43" s="3">
        <f>IF(OR(MID(Tabela14[[#This Row],[PESEL]],3,1)="0",MID(Tabela14[[#This Row],[PESEL]],3,1)="1"),19,20)</f>
        <v>20</v>
      </c>
      <c r="I43" s="3" t="str">
        <f>MID(Tabela14[[#This Row],[PESEL]],1,2)</f>
        <v>09</v>
      </c>
      <c r="J43" s="3">
        <f>IF(Tabela14[[#This Row],[1i2 rok]]=20,MID(Tabela14[[#This Row],[PESEL]],3,2)-20,MID(Tabela14[[#This Row],[PESEL]],3,2))</f>
        <v>11</v>
      </c>
      <c r="K43" s="3" t="str">
        <f>CONCATENATE(Tabela14[[#This Row],[miesiąc 1]]," ",Tabela14[[#This Row],[1i2 rok]],Tabela14[[#This Row],[3 i 4 rok]])</f>
        <v>11 2009</v>
      </c>
      <c r="L43" s="12" t="str">
        <f>CONCATENATE(MID(Tabela14[[#This Row],[Imie]],1,1),MID(Tabela14[[#This Row],[Nazwisko]],1,3),MID(Tabela14[[#This Row],[PESEL]],11,1))</f>
        <v>AWoj8</v>
      </c>
      <c r="M43" s="12">
        <f>IF(Tabela14[[#This Row],[ID]]=L42,1,0)</f>
        <v>1</v>
      </c>
    </row>
    <row r="44" spans="1:13" x14ac:dyDescent="0.25">
      <c r="A44" s="2" t="s">
        <v>42</v>
      </c>
      <c r="B44" s="3" t="s">
        <v>43</v>
      </c>
      <c r="C44" s="3" t="s">
        <v>44</v>
      </c>
      <c r="D44" s="3">
        <f>IF(MOD(MID(A44,10,1),2)=0,1,0)</f>
        <v>0</v>
      </c>
      <c r="E44" s="3" t="str">
        <f>MID(C44,LEN(C44),1)</f>
        <v>r</v>
      </c>
      <c r="F44" s="3">
        <f>IF(AND(D44=1,E44&lt;&gt;"a"),1,0)</f>
        <v>0</v>
      </c>
      <c r="G44" s="8" t="str">
        <f>MID(Tabela14[[#This Row],[PESEL]],7,3)</f>
        <v>070</v>
      </c>
      <c r="H44" s="3">
        <f>IF(OR(MID(Tabela14[[#This Row],[PESEL]],3,1)="0",MID(Tabela14[[#This Row],[PESEL]],3,1)="1"),19,20)</f>
        <v>20</v>
      </c>
      <c r="I44" s="3" t="str">
        <f>MID(Tabela14[[#This Row],[PESEL]],1,2)</f>
        <v>08</v>
      </c>
      <c r="J44" s="3">
        <f>IF(Tabela14[[#This Row],[1i2 rok]]=20,MID(Tabela14[[#This Row],[PESEL]],3,2)-20,MID(Tabela14[[#This Row],[PESEL]],3,2))</f>
        <v>6</v>
      </c>
      <c r="K44" s="3" t="str">
        <f>CONCATENATE(Tabela14[[#This Row],[miesiąc 1]]," ",Tabela14[[#This Row],[1i2 rok]],Tabela14[[#This Row],[3 i 4 rok]])</f>
        <v>6 2008</v>
      </c>
      <c r="L44" s="12" t="str">
        <f>CONCATENATE(MID(Tabela14[[#This Row],[Imie]],1,1),MID(Tabela14[[#This Row],[Nazwisko]],1,3),MID(Tabela14[[#This Row],[PESEL]],11,1))</f>
        <v>AWol5</v>
      </c>
      <c r="M44" s="12">
        <f>IF(Tabela14[[#This Row],[ID]]=L43,1,0)</f>
        <v>0</v>
      </c>
    </row>
    <row r="45" spans="1:13" x14ac:dyDescent="0.25">
      <c r="A45" s="2" t="s">
        <v>730</v>
      </c>
      <c r="B45" s="3" t="s">
        <v>731</v>
      </c>
      <c r="C45" s="3" t="s">
        <v>111</v>
      </c>
      <c r="D45" s="3">
        <f>IF(MOD(MID(A45,10,1),2)=0,1,0)</f>
        <v>1</v>
      </c>
      <c r="E45" s="3" t="str">
        <f>MID(C45,LEN(C45),1)</f>
        <v>a</v>
      </c>
      <c r="F45" s="3">
        <f>IF(AND(D45=1,E45&lt;&gt;"a"),1,0)</f>
        <v>0</v>
      </c>
      <c r="G45" s="8" t="str">
        <f>MID(Tabela14[[#This Row],[PESEL]],7,3)</f>
        <v>021</v>
      </c>
      <c r="H45" s="3">
        <f>IF(OR(MID(Tabela14[[#This Row],[PESEL]],3,1)="0",MID(Tabela14[[#This Row],[PESEL]],3,1)="1"),19,20)</f>
        <v>20</v>
      </c>
      <c r="I45" s="3" t="str">
        <f>MID(Tabela14[[#This Row],[PESEL]],1,2)</f>
        <v>09</v>
      </c>
      <c r="J45" s="3">
        <f>IF(Tabela14[[#This Row],[1i2 rok]]=20,MID(Tabela14[[#This Row],[PESEL]],3,2)-20,MID(Tabela14[[#This Row],[PESEL]],3,2))</f>
        <v>12</v>
      </c>
      <c r="K45" s="3" t="str">
        <f>CONCATENATE(Tabela14[[#This Row],[miesiąc 1]]," ",Tabela14[[#This Row],[1i2 rok]],Tabela14[[#This Row],[3 i 4 rok]])</f>
        <v>12 2009</v>
      </c>
      <c r="L45" s="12" t="str">
        <f>CONCATENATE(MID(Tabela14[[#This Row],[Imie]],1,1),MID(Tabela14[[#This Row],[Nazwisko]],1,3),MID(Tabela14[[#This Row],[PESEL]],11,1))</f>
        <v>AWro0</v>
      </c>
      <c r="M45" s="12">
        <f>IF(Tabela14[[#This Row],[ID]]=L44,1,0)</f>
        <v>0</v>
      </c>
    </row>
    <row r="46" spans="1:13" x14ac:dyDescent="0.25">
      <c r="A46" s="2" t="s">
        <v>696</v>
      </c>
      <c r="B46" s="3" t="s">
        <v>697</v>
      </c>
      <c r="C46" s="3" t="s">
        <v>111</v>
      </c>
      <c r="D46" s="3">
        <f>IF(MOD(MID(A46,10,1),2)=0,1,0)</f>
        <v>1</v>
      </c>
      <c r="E46" s="3" t="str">
        <f>MID(C46,LEN(C46),1)</f>
        <v>a</v>
      </c>
      <c r="F46" s="3">
        <f>IF(AND(D46=1,E46&lt;&gt;"a"),1,0)</f>
        <v>0</v>
      </c>
      <c r="G46" s="8" t="str">
        <f>MID(Tabela14[[#This Row],[PESEL]],7,3)</f>
        <v>083</v>
      </c>
      <c r="H46" s="3">
        <f>IF(OR(MID(Tabela14[[#This Row],[PESEL]],3,1)="0",MID(Tabela14[[#This Row],[PESEL]],3,1)="1"),19,20)</f>
        <v>20</v>
      </c>
      <c r="I46" s="3" t="str">
        <f>MID(Tabela14[[#This Row],[PESEL]],1,2)</f>
        <v>09</v>
      </c>
      <c r="J46" s="3">
        <f>IF(Tabela14[[#This Row],[1i2 rok]]=20,MID(Tabela14[[#This Row],[PESEL]],3,2)-20,MID(Tabela14[[#This Row],[PESEL]],3,2))</f>
        <v>11</v>
      </c>
      <c r="K46" s="3" t="str">
        <f>CONCATENATE(Tabela14[[#This Row],[miesiąc 1]]," ",Tabela14[[#This Row],[1i2 rok]],Tabela14[[#This Row],[3 i 4 rok]])</f>
        <v>11 2009</v>
      </c>
      <c r="L46" s="12" t="str">
        <f>CONCATENATE(MID(Tabela14[[#This Row],[Imie]],1,1),MID(Tabela14[[#This Row],[Nazwisko]],1,3),MID(Tabela14[[#This Row],[PESEL]],11,1))</f>
        <v>AWro1</v>
      </c>
      <c r="M46" s="12">
        <f>IF(Tabela14[[#This Row],[ID]]=L45,1,0)</f>
        <v>0</v>
      </c>
    </row>
    <row r="47" spans="1:13" x14ac:dyDescent="0.25">
      <c r="A47" s="2" t="s">
        <v>1114</v>
      </c>
      <c r="B47" s="3" t="s">
        <v>1115</v>
      </c>
      <c r="C47" s="3" t="s">
        <v>464</v>
      </c>
      <c r="D47" s="3">
        <f>IF(MOD(MID(A47,10,1),2)=0,1,0)</f>
        <v>0</v>
      </c>
      <c r="E47" s="3" t="str">
        <f>MID(C47,LEN(C47),1)</f>
        <v>n</v>
      </c>
      <c r="F47" s="3">
        <f>IF(AND(D47=1,E47&lt;&gt;"a"),1,0)</f>
        <v>0</v>
      </c>
      <c r="G47" s="8" t="str">
        <f>MID(Tabela14[[#This Row],[PESEL]],7,3)</f>
        <v>881</v>
      </c>
      <c r="H47" s="3">
        <f>IF(OR(MID(Tabela14[[#This Row],[PESEL]],3,1)="0",MID(Tabela14[[#This Row],[PESEL]],3,1)="1"),19,20)</f>
        <v>19</v>
      </c>
      <c r="I47" s="3" t="str">
        <f>MID(Tabela14[[#This Row],[PESEL]],1,2)</f>
        <v>89</v>
      </c>
      <c r="J47" s="3" t="str">
        <f>IF(Tabela14[[#This Row],[1i2 rok]]=20,MID(Tabela14[[#This Row],[PESEL]],3,2)-20,MID(Tabela14[[#This Row],[PESEL]],3,2))</f>
        <v>10</v>
      </c>
      <c r="K47" s="3" t="str">
        <f>CONCATENATE(Tabela14[[#This Row],[miesiąc 1]]," ",Tabela14[[#This Row],[1i2 rok]],Tabela14[[#This Row],[3 i 4 rok]])</f>
        <v>10 1989</v>
      </c>
      <c r="L47" s="12" t="str">
        <f>CONCATENATE(MID(Tabela14[[#This Row],[Imie]],1,1),MID(Tabela14[[#This Row],[Nazwisko]],1,3),MID(Tabela14[[#This Row],[PESEL]],11,1))</f>
        <v>AWyd1</v>
      </c>
      <c r="M47" s="12">
        <f>IF(Tabela14[[#This Row],[ID]]=L46,1,0)</f>
        <v>0</v>
      </c>
    </row>
    <row r="48" spans="1:13" x14ac:dyDescent="0.25">
      <c r="A48" s="2" t="s">
        <v>779</v>
      </c>
      <c r="B48" s="3" t="s">
        <v>780</v>
      </c>
      <c r="C48" s="3" t="s">
        <v>111</v>
      </c>
      <c r="D48" s="3">
        <f>IF(MOD(MID(A48,10,1),2)=0,1,0)</f>
        <v>1</v>
      </c>
      <c r="E48" s="3" t="str">
        <f>MID(C48,LEN(C48),1)</f>
        <v>a</v>
      </c>
      <c r="F48" s="3">
        <f>IF(AND(D48=1,E48&lt;&gt;"a"),1,0)</f>
        <v>0</v>
      </c>
      <c r="G48" s="8" t="str">
        <f>MID(Tabela14[[#This Row],[PESEL]],7,3)</f>
        <v>065</v>
      </c>
      <c r="H48" s="3">
        <f>IF(OR(MID(Tabela14[[#This Row],[PESEL]],3,1)="0",MID(Tabela14[[#This Row],[PESEL]],3,1)="1"),19,20)</f>
        <v>20</v>
      </c>
      <c r="I48" s="3" t="str">
        <f>MID(Tabela14[[#This Row],[PESEL]],1,2)</f>
        <v>09</v>
      </c>
      <c r="J48" s="3">
        <f>IF(Tabela14[[#This Row],[1i2 rok]]=20,MID(Tabela14[[#This Row],[PESEL]],3,2)-20,MID(Tabela14[[#This Row],[PESEL]],3,2))</f>
        <v>12</v>
      </c>
      <c r="K48" s="3" t="str">
        <f>CONCATENATE(Tabela14[[#This Row],[miesiąc 1]]," ",Tabela14[[#This Row],[1i2 rok]],Tabela14[[#This Row],[3 i 4 rok]])</f>
        <v>12 2009</v>
      </c>
      <c r="L48" s="12" t="str">
        <f>CONCATENATE(MID(Tabela14[[#This Row],[Imie]],1,1),MID(Tabela14[[#This Row],[Nazwisko]],1,3),MID(Tabela14[[#This Row],[PESEL]],11,1))</f>
        <v>AWym8</v>
      </c>
      <c r="M48" s="12">
        <f>IF(Tabela14[[#This Row],[ID]]=L47,1,0)</f>
        <v>0</v>
      </c>
    </row>
    <row r="49" spans="1:13" x14ac:dyDescent="0.25">
      <c r="A49" s="2" t="s">
        <v>577</v>
      </c>
      <c r="B49" s="3" t="s">
        <v>578</v>
      </c>
      <c r="C49" s="3" t="s">
        <v>464</v>
      </c>
      <c r="D49" s="3">
        <f>IF(MOD(MID(A49,10,1),2)=0,1,0)</f>
        <v>0</v>
      </c>
      <c r="E49" s="3" t="str">
        <f>MID(C49,LEN(C49),1)</f>
        <v>n</v>
      </c>
      <c r="F49" s="3">
        <f>IF(AND(D49=1,E49&lt;&gt;"a"),1,0)</f>
        <v>0</v>
      </c>
      <c r="G49" s="8" t="str">
        <f>MID(Tabela14[[#This Row],[PESEL]],7,3)</f>
        <v>026</v>
      </c>
      <c r="H49" s="3">
        <f>IF(OR(MID(Tabela14[[#This Row],[PESEL]],3,1)="0",MID(Tabela14[[#This Row],[PESEL]],3,1)="1"),19,20)</f>
        <v>20</v>
      </c>
      <c r="I49" s="3" t="str">
        <f>MID(Tabela14[[#This Row],[PESEL]],1,2)</f>
        <v>09</v>
      </c>
      <c r="J49" s="3">
        <f>IF(Tabela14[[#This Row],[1i2 rok]]=20,MID(Tabela14[[#This Row],[PESEL]],3,2)-20,MID(Tabela14[[#This Row],[PESEL]],3,2))</f>
        <v>11</v>
      </c>
      <c r="K49" s="3" t="str">
        <f>CONCATENATE(Tabela14[[#This Row],[miesiąc 1]]," ",Tabela14[[#This Row],[1i2 rok]],Tabela14[[#This Row],[3 i 4 rok]])</f>
        <v>11 2009</v>
      </c>
      <c r="L49" s="12" t="str">
        <f>CONCATENATE(MID(Tabela14[[#This Row],[Imie]],1,1),MID(Tabela14[[#This Row],[Nazwisko]],1,3),MID(Tabela14[[#This Row],[PESEL]],11,1))</f>
        <v>AWys7</v>
      </c>
      <c r="M49" s="12">
        <f>IF(Tabela14[[#This Row],[ID]]=L48,1,0)</f>
        <v>0</v>
      </c>
    </row>
    <row r="50" spans="1:13" x14ac:dyDescent="0.25">
      <c r="A50" s="2" t="s">
        <v>963</v>
      </c>
      <c r="B50" s="3" t="s">
        <v>964</v>
      </c>
      <c r="C50" s="3" t="s">
        <v>464</v>
      </c>
      <c r="D50" s="3">
        <f>IF(MOD(MID(A50,10,1),2)=0,1,0)</f>
        <v>0</v>
      </c>
      <c r="E50" s="3" t="str">
        <f>MID(C50,LEN(C50),1)</f>
        <v>n</v>
      </c>
      <c r="F50" s="3">
        <f>IF(AND(D50=1,E50&lt;&gt;"a"),1,0)</f>
        <v>0</v>
      </c>
      <c r="G50" s="8" t="str">
        <f>MID(Tabela14[[#This Row],[PESEL]],7,3)</f>
        <v>085</v>
      </c>
      <c r="H50" s="3">
        <f>IF(OR(MID(Tabela14[[#This Row],[PESEL]],3,1)="0",MID(Tabela14[[#This Row],[PESEL]],3,1)="1"),19,20)</f>
        <v>19</v>
      </c>
      <c r="I50" s="3" t="str">
        <f>MID(Tabela14[[#This Row],[PESEL]],1,2)</f>
        <v>74</v>
      </c>
      <c r="J50" s="3" t="str">
        <f>IF(Tabela14[[#This Row],[1i2 rok]]=20,MID(Tabela14[[#This Row],[PESEL]],3,2)-20,MID(Tabela14[[#This Row],[PESEL]],3,2))</f>
        <v>12</v>
      </c>
      <c r="K50" s="3" t="str">
        <f>CONCATENATE(Tabela14[[#This Row],[miesiąc 1]]," ",Tabela14[[#This Row],[1i2 rok]],Tabela14[[#This Row],[3 i 4 rok]])</f>
        <v>12 1974</v>
      </c>
      <c r="L50" s="12" t="str">
        <f>CONCATENATE(MID(Tabela14[[#This Row],[Imie]],1,1),MID(Tabela14[[#This Row],[Nazwisko]],1,3),MID(Tabela14[[#This Row],[PESEL]],11,1))</f>
        <v>AYuk8</v>
      </c>
      <c r="M50" s="12">
        <f>IF(Tabela14[[#This Row],[ID]]=L49,1,0)</f>
        <v>0</v>
      </c>
    </row>
    <row r="51" spans="1:13" x14ac:dyDescent="0.25">
      <c r="A51" s="2" t="s">
        <v>763</v>
      </c>
      <c r="B51" s="3" t="s">
        <v>764</v>
      </c>
      <c r="C51" s="3" t="s">
        <v>323</v>
      </c>
      <c r="D51" s="3">
        <f>IF(MOD(MID(A51,10,1),2)=0,1,0)</f>
        <v>1</v>
      </c>
      <c r="E51" s="3" t="str">
        <f>MID(C51,LEN(C51),1)</f>
        <v>a</v>
      </c>
      <c r="F51" s="3">
        <f>IF(AND(D51=1,E51&lt;&gt;"a"),1,0)</f>
        <v>0</v>
      </c>
      <c r="G51" s="8" t="str">
        <f>MID(Tabela14[[#This Row],[PESEL]],7,3)</f>
        <v>032</v>
      </c>
      <c r="H51" s="3">
        <f>IF(OR(MID(Tabela14[[#This Row],[PESEL]],3,1)="0",MID(Tabela14[[#This Row],[PESEL]],3,1)="1"),19,20)</f>
        <v>20</v>
      </c>
      <c r="I51" s="3" t="str">
        <f>MID(Tabela14[[#This Row],[PESEL]],1,2)</f>
        <v>09</v>
      </c>
      <c r="J51" s="3">
        <f>IF(Tabela14[[#This Row],[1i2 rok]]=20,MID(Tabela14[[#This Row],[PESEL]],3,2)-20,MID(Tabela14[[#This Row],[PESEL]],3,2))</f>
        <v>12</v>
      </c>
      <c r="K51" s="3" t="str">
        <f>CONCATENATE(Tabela14[[#This Row],[miesiąc 1]]," ",Tabela14[[#This Row],[1i2 rok]],Tabela14[[#This Row],[3 i 4 rok]])</f>
        <v>12 2009</v>
      </c>
      <c r="L51" s="12" t="str">
        <f>CONCATENATE(MID(Tabela14[[#This Row],[Imie]],1,1),MID(Tabela14[[#This Row],[Nazwisko]],1,3),MID(Tabela14[[#This Row],[PESEL]],11,1))</f>
        <v>AZab5</v>
      </c>
      <c r="M51" s="12">
        <f>IF(Tabela14[[#This Row],[ID]]=L50,1,0)</f>
        <v>0</v>
      </c>
    </row>
    <row r="52" spans="1:13" x14ac:dyDescent="0.25">
      <c r="A52" s="2" t="s">
        <v>662</v>
      </c>
      <c r="B52" s="3" t="s">
        <v>663</v>
      </c>
      <c r="C52" s="3" t="s">
        <v>323</v>
      </c>
      <c r="D52" s="3">
        <f>IF(MOD(MID(A52,10,1),2)=0,1,0)</f>
        <v>1</v>
      </c>
      <c r="E52" s="3" t="str">
        <f>MID(C52,LEN(C52),1)</f>
        <v>a</v>
      </c>
      <c r="F52" s="3">
        <f>IF(AND(D52=1,E52&lt;&gt;"a"),1,0)</f>
        <v>0</v>
      </c>
      <c r="G52" s="8" t="str">
        <f>MID(Tabela14[[#This Row],[PESEL]],7,3)</f>
        <v>061</v>
      </c>
      <c r="H52" s="3">
        <f>IF(OR(MID(Tabela14[[#This Row],[PESEL]],3,1)="0",MID(Tabela14[[#This Row],[PESEL]],3,1)="1"),19,20)</f>
        <v>20</v>
      </c>
      <c r="I52" s="3" t="str">
        <f>MID(Tabela14[[#This Row],[PESEL]],1,2)</f>
        <v>09</v>
      </c>
      <c r="J52" s="3">
        <f>IF(Tabela14[[#This Row],[1i2 rok]]=20,MID(Tabela14[[#This Row],[PESEL]],3,2)-20,MID(Tabela14[[#This Row],[PESEL]],3,2))</f>
        <v>11</v>
      </c>
      <c r="K52" s="3" t="str">
        <f>CONCATENATE(Tabela14[[#This Row],[miesiąc 1]]," ",Tabela14[[#This Row],[1i2 rok]],Tabela14[[#This Row],[3 i 4 rok]])</f>
        <v>11 2009</v>
      </c>
      <c r="L52" s="12" t="str">
        <f>CONCATENATE(MID(Tabela14[[#This Row],[Imie]],1,1),MID(Tabela14[[#This Row],[Nazwisko]],1,3),MID(Tabela14[[#This Row],[PESEL]],11,1))</f>
        <v>AZac7</v>
      </c>
      <c r="M52" s="12">
        <f>IF(Tabela14[[#This Row],[ID]]=L51,1,0)</f>
        <v>0</v>
      </c>
    </row>
    <row r="53" spans="1:13" x14ac:dyDescent="0.25">
      <c r="A53" s="2" t="s">
        <v>539</v>
      </c>
      <c r="B53" s="3" t="s">
        <v>540</v>
      </c>
      <c r="C53" s="3" t="s">
        <v>323</v>
      </c>
      <c r="D53" s="3">
        <f>IF(MOD(MID(A53,10,1),2)=0,1,0)</f>
        <v>1</v>
      </c>
      <c r="E53" s="3" t="str">
        <f>MID(C53,LEN(C53),1)</f>
        <v>a</v>
      </c>
      <c r="F53" s="3">
        <f>IF(AND(D53=1,E53&lt;&gt;"a"),1,0)</f>
        <v>0</v>
      </c>
      <c r="G53" s="8" t="str">
        <f>MID(Tabela14[[#This Row],[PESEL]],7,3)</f>
        <v>114</v>
      </c>
      <c r="H53" s="3">
        <f>IF(OR(MID(Tabela14[[#This Row],[PESEL]],3,1)="0",MID(Tabela14[[#This Row],[PESEL]],3,1)="1"),19,20)</f>
        <v>20</v>
      </c>
      <c r="I53" s="3" t="str">
        <f>MID(Tabela14[[#This Row],[PESEL]],1,2)</f>
        <v>09</v>
      </c>
      <c r="J53" s="3">
        <f>IF(Tabela14[[#This Row],[1i2 rok]]=20,MID(Tabela14[[#This Row],[PESEL]],3,2)-20,MID(Tabela14[[#This Row],[PESEL]],3,2))</f>
        <v>10</v>
      </c>
      <c r="K53" s="3" t="str">
        <f>CONCATENATE(Tabela14[[#This Row],[miesiąc 1]]," ",Tabela14[[#This Row],[1i2 rok]],Tabela14[[#This Row],[3 i 4 rok]])</f>
        <v>10 2009</v>
      </c>
      <c r="L53" s="12" t="str">
        <f>CONCATENATE(MID(Tabela14[[#This Row],[Imie]],1,1),MID(Tabela14[[#This Row],[Nazwisko]],1,3),MID(Tabela14[[#This Row],[PESEL]],11,1))</f>
        <v>AZal3</v>
      </c>
      <c r="M53" s="12">
        <f>IF(Tabela14[[#This Row],[ID]]=L52,1,0)</f>
        <v>0</v>
      </c>
    </row>
    <row r="54" spans="1:13" x14ac:dyDescent="0.25">
      <c r="A54" s="2" t="s">
        <v>462</v>
      </c>
      <c r="B54" s="3" t="s">
        <v>463</v>
      </c>
      <c r="C54" s="3" t="s">
        <v>464</v>
      </c>
      <c r="D54" s="3">
        <f>IF(MOD(MID(A54,10,1),2)=0,1,0)</f>
        <v>0</v>
      </c>
      <c r="E54" s="3" t="str">
        <f>MID(C54,LEN(C54),1)</f>
        <v>n</v>
      </c>
      <c r="F54" s="3">
        <f>IF(AND(D54=1,E54&lt;&gt;"a"),1,0)</f>
        <v>0</v>
      </c>
      <c r="G54" s="8" t="str">
        <f>MID(Tabela14[[#This Row],[PESEL]],7,3)</f>
        <v>131</v>
      </c>
      <c r="H54" s="3">
        <f>IF(OR(MID(Tabela14[[#This Row],[PESEL]],3,1)="0",MID(Tabela14[[#This Row],[PESEL]],3,1)="1"),19,20)</f>
        <v>20</v>
      </c>
      <c r="I54" s="3" t="str">
        <f>MID(Tabela14[[#This Row],[PESEL]],1,2)</f>
        <v>09</v>
      </c>
      <c r="J54" s="3">
        <f>IF(Tabela14[[#This Row],[1i2 rok]]=20,MID(Tabela14[[#This Row],[PESEL]],3,2)-20,MID(Tabela14[[#This Row],[PESEL]],3,2))</f>
        <v>9</v>
      </c>
      <c r="K54" s="3" t="str">
        <f>CONCATENATE(Tabela14[[#This Row],[miesiąc 1]]," ",Tabela14[[#This Row],[1i2 rok]],Tabela14[[#This Row],[3 i 4 rok]])</f>
        <v>9 2009</v>
      </c>
      <c r="L54" s="12" t="str">
        <f>CONCATENATE(MID(Tabela14[[#This Row],[Imie]],1,1),MID(Tabela14[[#This Row],[Nazwisko]],1,3),MID(Tabela14[[#This Row],[PESEL]],11,1))</f>
        <v>AZal4</v>
      </c>
      <c r="M54" s="12">
        <f>IF(Tabela14[[#This Row],[ID]]=L53,1,0)</f>
        <v>0</v>
      </c>
    </row>
    <row r="55" spans="1:13" x14ac:dyDescent="0.25">
      <c r="A55" s="2" t="s">
        <v>321</v>
      </c>
      <c r="B55" s="3" t="s">
        <v>322</v>
      </c>
      <c r="C55" s="3" t="s">
        <v>323</v>
      </c>
      <c r="D55" s="3">
        <f>IF(MOD(MID(A55,10,1),2)=0,1,0)</f>
        <v>1</v>
      </c>
      <c r="E55" s="3" t="str">
        <f>MID(C55,LEN(C55),1)</f>
        <v>a</v>
      </c>
      <c r="F55" s="3">
        <f>IF(AND(D55=1,E55&lt;&gt;"a"),1,0)</f>
        <v>0</v>
      </c>
      <c r="G55" s="8" t="str">
        <f>MID(Tabela14[[#This Row],[PESEL]],7,3)</f>
        <v>027</v>
      </c>
      <c r="H55" s="3">
        <f>IF(OR(MID(Tabela14[[#This Row],[PESEL]],3,1)="0",MID(Tabela14[[#This Row],[PESEL]],3,1)="1"),19,20)</f>
        <v>20</v>
      </c>
      <c r="I55" s="3" t="str">
        <f>MID(Tabela14[[#This Row],[PESEL]],1,2)</f>
        <v>09</v>
      </c>
      <c r="J55" s="3">
        <f>IF(Tabela14[[#This Row],[1i2 rok]]=20,MID(Tabela14[[#This Row],[PESEL]],3,2)-20,MID(Tabela14[[#This Row],[PESEL]],3,2))</f>
        <v>1</v>
      </c>
      <c r="K55" s="3" t="str">
        <f>CONCATENATE(Tabela14[[#This Row],[miesiąc 1]]," ",Tabela14[[#This Row],[1i2 rok]],Tabela14[[#This Row],[3 i 4 rok]])</f>
        <v>1 2009</v>
      </c>
      <c r="L55" s="12" t="str">
        <f>CONCATENATE(MID(Tabela14[[#This Row],[Imie]],1,1),MID(Tabela14[[#This Row],[Nazwisko]],1,3),MID(Tabela14[[#This Row],[PESEL]],11,1))</f>
        <v>AZar9</v>
      </c>
      <c r="M55" s="12">
        <f>IF(Tabela14[[#This Row],[ID]]=L54,1,0)</f>
        <v>0</v>
      </c>
    </row>
    <row r="56" spans="1:13" x14ac:dyDescent="0.25">
      <c r="A56" s="2" t="s">
        <v>98</v>
      </c>
      <c r="B56" s="3" t="s">
        <v>99</v>
      </c>
      <c r="C56" s="3" t="s">
        <v>100</v>
      </c>
      <c r="D56" s="3">
        <f>IF(MOD(MID(A56,10,1),2)=0,1,0)</f>
        <v>1</v>
      </c>
      <c r="E56" s="3" t="str">
        <f>MID(C56,LEN(C56),1)</f>
        <v>a</v>
      </c>
      <c r="F56" s="3">
        <f>IF(AND(D56=1,E56&lt;&gt;"a"),1,0)</f>
        <v>0</v>
      </c>
      <c r="G56" s="8" t="str">
        <f>MID(Tabela14[[#This Row],[PESEL]],7,3)</f>
        <v>124</v>
      </c>
      <c r="H56" s="3">
        <f>IF(OR(MID(Tabela14[[#This Row],[PESEL]],3,1)="0",MID(Tabela14[[#This Row],[PESEL]],3,1)="1"),19,20)</f>
        <v>20</v>
      </c>
      <c r="I56" s="3" t="str">
        <f>MID(Tabela14[[#This Row],[PESEL]],1,2)</f>
        <v>08</v>
      </c>
      <c r="J56" s="3">
        <f>IF(Tabela14[[#This Row],[1i2 rok]]=20,MID(Tabela14[[#This Row],[PESEL]],3,2)-20,MID(Tabela14[[#This Row],[PESEL]],3,2))</f>
        <v>8</v>
      </c>
      <c r="K56" s="3" t="str">
        <f>CONCATENATE(Tabela14[[#This Row],[miesiąc 1]]," ",Tabela14[[#This Row],[1i2 rok]],Tabela14[[#This Row],[3 i 4 rok]])</f>
        <v>8 2008</v>
      </c>
      <c r="L56" s="12" t="str">
        <f>CONCATENATE(MID(Tabela14[[#This Row],[Imie]],1,1),MID(Tabela14[[#This Row],[Nazwisko]],1,3),MID(Tabela14[[#This Row],[PESEL]],11,1))</f>
        <v>AZas0</v>
      </c>
      <c r="M56" s="12">
        <f>IF(Tabela14[[#This Row],[ID]]=L55,1,0)</f>
        <v>0</v>
      </c>
    </row>
    <row r="57" spans="1:13" x14ac:dyDescent="0.25">
      <c r="A57" s="2" t="s">
        <v>959</v>
      </c>
      <c r="B57" s="3" t="s">
        <v>960</v>
      </c>
      <c r="C57" s="3" t="s">
        <v>464</v>
      </c>
      <c r="D57" s="3">
        <f>IF(MOD(MID(A57,10,1),2)=0,1,0)</f>
        <v>0</v>
      </c>
      <c r="E57" s="3" t="str">
        <f>MID(C57,LEN(C57),1)</f>
        <v>n</v>
      </c>
      <c r="F57" s="3">
        <f>IF(AND(D57=1,E57&lt;&gt;"a"),1,0)</f>
        <v>0</v>
      </c>
      <c r="G57" s="8" t="str">
        <f>MID(Tabela14[[#This Row],[PESEL]],7,3)</f>
        <v>495</v>
      </c>
      <c r="H57" s="3">
        <f>IF(OR(MID(Tabela14[[#This Row],[PESEL]],3,1)="0",MID(Tabela14[[#This Row],[PESEL]],3,1)="1"),19,20)</f>
        <v>19</v>
      </c>
      <c r="I57" s="3" t="str">
        <f>MID(Tabela14[[#This Row],[PESEL]],1,2)</f>
        <v>74</v>
      </c>
      <c r="J57" s="3" t="str">
        <f>IF(Tabela14[[#This Row],[1i2 rok]]=20,MID(Tabela14[[#This Row],[PESEL]],3,2)-20,MID(Tabela14[[#This Row],[PESEL]],3,2))</f>
        <v>04</v>
      </c>
      <c r="K57" s="3" t="str">
        <f>CONCATENATE(Tabela14[[#This Row],[miesiąc 1]]," ",Tabela14[[#This Row],[1i2 rok]],Tabela14[[#This Row],[3 i 4 rok]])</f>
        <v>04 1974</v>
      </c>
      <c r="L57" s="12" t="str">
        <f>CONCATENATE(MID(Tabela14[[#This Row],[Imie]],1,1),MID(Tabela14[[#This Row],[Nazwisko]],1,3),MID(Tabela14[[#This Row],[PESEL]],11,1))</f>
        <v>AZaw8</v>
      </c>
      <c r="M57" s="12">
        <f>IF(Tabela14[[#This Row],[ID]]=L56,1,0)</f>
        <v>0</v>
      </c>
    </row>
    <row r="58" spans="1:13" x14ac:dyDescent="0.25">
      <c r="A58" s="2" t="s">
        <v>641</v>
      </c>
      <c r="B58" s="3" t="s">
        <v>642</v>
      </c>
      <c r="C58" s="3" t="s">
        <v>485</v>
      </c>
      <c r="D58" s="3">
        <f>IF(MOD(MID(A58,10,1),2)=0,1,0)</f>
        <v>0</v>
      </c>
      <c r="E58" s="3" t="str">
        <f>MID(C58,LEN(C58),1)</f>
        <v>m</v>
      </c>
      <c r="F58" s="3">
        <f>IF(AND(D58=1,E58&lt;&gt;"a"),1,0)</f>
        <v>0</v>
      </c>
      <c r="G58" s="8" t="str">
        <f>MID(Tabela14[[#This Row],[PESEL]],7,3)</f>
        <v>063</v>
      </c>
      <c r="H58" s="3">
        <f>IF(OR(MID(Tabela14[[#This Row],[PESEL]],3,1)="0",MID(Tabela14[[#This Row],[PESEL]],3,1)="1"),19,20)</f>
        <v>20</v>
      </c>
      <c r="I58" s="3" t="str">
        <f>MID(Tabela14[[#This Row],[PESEL]],1,2)</f>
        <v>09</v>
      </c>
      <c r="J58" s="3">
        <f>IF(Tabela14[[#This Row],[1i2 rok]]=20,MID(Tabela14[[#This Row],[PESEL]],3,2)-20,MID(Tabela14[[#This Row],[PESEL]],3,2))</f>
        <v>11</v>
      </c>
      <c r="K58" s="3" t="str">
        <f>CONCATENATE(Tabela14[[#This Row],[miesiąc 1]]," ",Tabela14[[#This Row],[1i2 rok]],Tabela14[[#This Row],[3 i 4 rok]])</f>
        <v>11 2009</v>
      </c>
      <c r="L58" s="12" t="str">
        <f>CONCATENATE(MID(Tabela14[[#This Row],[Imie]],1,1),MID(Tabela14[[#This Row],[Nazwisko]],1,3),MID(Tabela14[[#This Row],[PESEL]],11,1))</f>
        <v>AZaw9</v>
      </c>
      <c r="M58" s="12">
        <f>IF(Tabela14[[#This Row],[ID]]=L57,1,0)</f>
        <v>0</v>
      </c>
    </row>
    <row r="59" spans="1:13" x14ac:dyDescent="0.25">
      <c r="A59" s="2" t="s">
        <v>977</v>
      </c>
      <c r="B59" s="3" t="s">
        <v>978</v>
      </c>
      <c r="C59" s="3" t="s">
        <v>979</v>
      </c>
      <c r="D59" s="3">
        <f>IF(MOD(MID(A59,10,1),2)=0,1,0)</f>
        <v>1</v>
      </c>
      <c r="E59" s="3" t="str">
        <f>MID(C59,LEN(C59),1)</f>
        <v>a</v>
      </c>
      <c r="F59" s="3">
        <f>IF(AND(D59=1,E59&lt;&gt;"a"),1,0)</f>
        <v>0</v>
      </c>
      <c r="G59" s="8" t="str">
        <f>MID(Tabela14[[#This Row],[PESEL]],7,3)</f>
        <v>699</v>
      </c>
      <c r="H59" s="3">
        <f>IF(OR(MID(Tabela14[[#This Row],[PESEL]],3,1)="0",MID(Tabela14[[#This Row],[PESEL]],3,1)="1"),19,20)</f>
        <v>19</v>
      </c>
      <c r="I59" s="3" t="str">
        <f>MID(Tabela14[[#This Row],[PESEL]],1,2)</f>
        <v>76</v>
      </c>
      <c r="J59" s="3" t="str">
        <f>IF(Tabela14[[#This Row],[1i2 rok]]=20,MID(Tabela14[[#This Row],[PESEL]],3,2)-20,MID(Tabela14[[#This Row],[PESEL]],3,2))</f>
        <v>04</v>
      </c>
      <c r="K59" s="3" t="str">
        <f>CONCATENATE(Tabela14[[#This Row],[miesiąc 1]]," ",Tabela14[[#This Row],[1i2 rok]],Tabela14[[#This Row],[3 i 4 rok]])</f>
        <v>04 1976</v>
      </c>
      <c r="L59" s="12" t="str">
        <f>CONCATENATE(MID(Tabela14[[#This Row],[Imie]],1,1),MID(Tabela14[[#This Row],[Nazwisko]],1,3),MID(Tabela14[[#This Row],[PESEL]],11,1))</f>
        <v>AZdr9</v>
      </c>
      <c r="M59" s="12">
        <f>IF(Tabela14[[#This Row],[ID]]=L58,1,0)</f>
        <v>0</v>
      </c>
    </row>
    <row r="60" spans="1:13" x14ac:dyDescent="0.25">
      <c r="A60" s="2" t="s">
        <v>771</v>
      </c>
      <c r="B60" s="3" t="s">
        <v>772</v>
      </c>
      <c r="C60" s="3" t="s">
        <v>485</v>
      </c>
      <c r="D60" s="3">
        <f>IF(MOD(MID(A60,10,1),2)=0,1,0)</f>
        <v>0</v>
      </c>
      <c r="E60" s="3" t="str">
        <f>MID(C60,LEN(C60),1)</f>
        <v>m</v>
      </c>
      <c r="F60" s="3">
        <f>IF(AND(D60=1,E60&lt;&gt;"a"),1,0)</f>
        <v>0</v>
      </c>
      <c r="G60" s="8" t="str">
        <f>MID(Tabela14[[#This Row],[PESEL]],7,3)</f>
        <v>063</v>
      </c>
      <c r="H60" s="3">
        <f>IF(OR(MID(Tabela14[[#This Row],[PESEL]],3,1)="0",MID(Tabela14[[#This Row],[PESEL]],3,1)="1"),19,20)</f>
        <v>20</v>
      </c>
      <c r="I60" s="3" t="str">
        <f>MID(Tabela14[[#This Row],[PESEL]],1,2)</f>
        <v>09</v>
      </c>
      <c r="J60" s="3">
        <f>IF(Tabela14[[#This Row],[1i2 rok]]=20,MID(Tabela14[[#This Row],[PESEL]],3,2)-20,MID(Tabela14[[#This Row],[PESEL]],3,2))</f>
        <v>12</v>
      </c>
      <c r="K60" s="3" t="str">
        <f>CONCATENATE(Tabela14[[#This Row],[miesiąc 1]]," ",Tabela14[[#This Row],[1i2 rok]],Tabela14[[#This Row],[3 i 4 rok]])</f>
        <v>12 2009</v>
      </c>
      <c r="L60" s="12" t="str">
        <f>CONCATENATE(MID(Tabela14[[#This Row],[Imie]],1,1),MID(Tabela14[[#This Row],[Nazwisko]],1,3),MID(Tabela14[[#This Row],[PESEL]],11,1))</f>
        <v>AZeg7</v>
      </c>
      <c r="M60" s="12">
        <f>IF(Tabela14[[#This Row],[ID]]=L59,1,0)</f>
        <v>0</v>
      </c>
    </row>
    <row r="61" spans="1:13" x14ac:dyDescent="0.25">
      <c r="A61" s="2" t="s">
        <v>982</v>
      </c>
      <c r="B61" s="3" t="s">
        <v>983</v>
      </c>
      <c r="C61" s="3" t="s">
        <v>979</v>
      </c>
      <c r="D61" s="3">
        <f>IF(MOD(MID(A61,10,1),2)=0,1,0)</f>
        <v>1</v>
      </c>
      <c r="E61" s="3" t="str">
        <f>MID(C61,LEN(C61),1)</f>
        <v>a</v>
      </c>
      <c r="F61" s="3">
        <f>IF(AND(D61=1,E61&lt;&gt;"a"),1,0)</f>
        <v>0</v>
      </c>
      <c r="G61" s="8" t="str">
        <f>MID(Tabela14[[#This Row],[PESEL]],7,3)</f>
        <v>520</v>
      </c>
      <c r="H61" s="3">
        <f>IF(OR(MID(Tabela14[[#This Row],[PESEL]],3,1)="0",MID(Tabela14[[#This Row],[PESEL]],3,1)="1"),19,20)</f>
        <v>19</v>
      </c>
      <c r="I61" s="3" t="str">
        <f>MID(Tabela14[[#This Row],[PESEL]],1,2)</f>
        <v>76</v>
      </c>
      <c r="J61" s="3" t="str">
        <f>IF(Tabela14[[#This Row],[1i2 rok]]=20,MID(Tabela14[[#This Row],[PESEL]],3,2)-20,MID(Tabela14[[#This Row],[PESEL]],3,2))</f>
        <v>12</v>
      </c>
      <c r="K61" s="3" t="str">
        <f>CONCATENATE(Tabela14[[#This Row],[miesiąc 1]]," ",Tabela14[[#This Row],[1i2 rok]],Tabela14[[#This Row],[3 i 4 rok]])</f>
        <v>12 1976</v>
      </c>
      <c r="L61" s="12" t="str">
        <f>CONCATENATE(MID(Tabela14[[#This Row],[Imie]],1,1),MID(Tabela14[[#This Row],[Nazwisko]],1,3),MID(Tabela14[[#This Row],[PESEL]],11,1))</f>
        <v>AZga8</v>
      </c>
      <c r="M61" s="12">
        <f>IF(Tabela14[[#This Row],[ID]]=L60,1,0)</f>
        <v>0</v>
      </c>
    </row>
    <row r="62" spans="1:13" x14ac:dyDescent="0.25">
      <c r="A62" s="2" t="s">
        <v>684</v>
      </c>
      <c r="B62" s="3" t="s">
        <v>685</v>
      </c>
      <c r="C62" s="3" t="s">
        <v>485</v>
      </c>
      <c r="D62" s="3">
        <f>IF(MOD(MID(A62,10,1),2)=0,1,0)</f>
        <v>0</v>
      </c>
      <c r="E62" s="3" t="str">
        <f>MID(C62,LEN(C62),1)</f>
        <v>m</v>
      </c>
      <c r="F62" s="3">
        <f>IF(AND(D62=1,E62&lt;&gt;"a"),1,0)</f>
        <v>0</v>
      </c>
      <c r="G62" s="8" t="str">
        <f>MID(Tabela14[[#This Row],[PESEL]],7,3)</f>
        <v>047</v>
      </c>
      <c r="H62" s="3">
        <f>IF(OR(MID(Tabela14[[#This Row],[PESEL]],3,1)="0",MID(Tabela14[[#This Row],[PESEL]],3,1)="1"),19,20)</f>
        <v>20</v>
      </c>
      <c r="I62" s="3" t="str">
        <f>MID(Tabela14[[#This Row],[PESEL]],1,2)</f>
        <v>09</v>
      </c>
      <c r="J62" s="3">
        <f>IF(Tabela14[[#This Row],[1i2 rok]]=20,MID(Tabela14[[#This Row],[PESEL]],3,2)-20,MID(Tabela14[[#This Row],[PESEL]],3,2))</f>
        <v>11</v>
      </c>
      <c r="K62" s="3" t="str">
        <f>CONCATENATE(Tabela14[[#This Row],[miesiąc 1]]," ",Tabela14[[#This Row],[1i2 rok]],Tabela14[[#This Row],[3 i 4 rok]])</f>
        <v>11 2009</v>
      </c>
      <c r="L62" s="12" t="str">
        <f>CONCATENATE(MID(Tabela14[[#This Row],[Imie]],1,1),MID(Tabela14[[#This Row],[Nazwisko]],1,3),MID(Tabela14[[#This Row],[PESEL]],11,1))</f>
        <v>AZio4</v>
      </c>
      <c r="M62" s="12">
        <f>IF(Tabela14[[#This Row],[ID]]=L61,1,0)</f>
        <v>0</v>
      </c>
    </row>
    <row r="63" spans="1:13" x14ac:dyDescent="0.25">
      <c r="A63" s="2" t="s">
        <v>930</v>
      </c>
      <c r="B63" s="3" t="s">
        <v>931</v>
      </c>
      <c r="C63" s="3" t="s">
        <v>485</v>
      </c>
      <c r="D63" s="3">
        <f>IF(MOD(MID(A63,10,1),2)=0,1,0)</f>
        <v>0</v>
      </c>
      <c r="E63" s="3" t="str">
        <f>MID(C63,LEN(C63),1)</f>
        <v>m</v>
      </c>
      <c r="F63" s="3">
        <f>IF(AND(D63=1,E63&lt;&gt;"a"),1,0)</f>
        <v>0</v>
      </c>
      <c r="G63" s="8" t="str">
        <f>MID(Tabela14[[#This Row],[PESEL]],7,3)</f>
        <v>741</v>
      </c>
      <c r="H63" s="3">
        <f>IF(OR(MID(Tabela14[[#This Row],[PESEL]],3,1)="0",MID(Tabela14[[#This Row],[PESEL]],3,1)="1"),19,20)</f>
        <v>19</v>
      </c>
      <c r="I63" s="3" t="str">
        <f>MID(Tabela14[[#This Row],[PESEL]],1,2)</f>
        <v>69</v>
      </c>
      <c r="J63" s="3" t="str">
        <f>IF(Tabela14[[#This Row],[1i2 rok]]=20,MID(Tabela14[[#This Row],[PESEL]],3,2)-20,MID(Tabela14[[#This Row],[PESEL]],3,2))</f>
        <v>12</v>
      </c>
      <c r="K63" s="3" t="str">
        <f>CONCATENATE(Tabela14[[#This Row],[miesiąc 1]]," ",Tabela14[[#This Row],[1i2 rok]],Tabela14[[#This Row],[3 i 4 rok]])</f>
        <v>12 1969</v>
      </c>
      <c r="L63" s="12" t="str">
        <f>CONCATENATE(MID(Tabela14[[#This Row],[Imie]],1,1),MID(Tabela14[[#This Row],[Nazwisko]],1,3),MID(Tabela14[[#This Row],[PESEL]],11,1))</f>
        <v>AZmu8</v>
      </c>
      <c r="M63" s="12">
        <f>IF(Tabela14[[#This Row],[ID]]=L62,1,0)</f>
        <v>0</v>
      </c>
    </row>
    <row r="64" spans="1:13" x14ac:dyDescent="0.25">
      <c r="A64" s="2" t="s">
        <v>346</v>
      </c>
      <c r="B64" s="3" t="s">
        <v>347</v>
      </c>
      <c r="C64" s="3" t="s">
        <v>348</v>
      </c>
      <c r="D64" s="3">
        <f>IF(MOD(MID(A64,10,1),2)=0,1,0)</f>
        <v>1</v>
      </c>
      <c r="E64" s="3" t="str">
        <f>MID(C64,LEN(C64),1)</f>
        <v>a</v>
      </c>
      <c r="F64" s="3">
        <f>IF(AND(D64=1,E64&lt;&gt;"a"),1,0)</f>
        <v>0</v>
      </c>
      <c r="G64" s="8" t="str">
        <f>MID(Tabela14[[#This Row],[PESEL]],7,3)</f>
        <v>014</v>
      </c>
      <c r="H64" s="3">
        <f>IF(OR(MID(Tabela14[[#This Row],[PESEL]],3,1)="0",MID(Tabela14[[#This Row],[PESEL]],3,1)="1"),19,20)</f>
        <v>20</v>
      </c>
      <c r="I64" s="3" t="str">
        <f>MID(Tabela14[[#This Row],[PESEL]],1,2)</f>
        <v>09</v>
      </c>
      <c r="J64" s="3">
        <f>IF(Tabela14[[#This Row],[1i2 rok]]=20,MID(Tabela14[[#This Row],[PESEL]],3,2)-20,MID(Tabela14[[#This Row],[PESEL]],3,2))</f>
        <v>1</v>
      </c>
      <c r="K64" s="3" t="str">
        <f>CONCATENATE(Tabela14[[#This Row],[miesiąc 1]]," ",Tabela14[[#This Row],[1i2 rok]],Tabela14[[#This Row],[3 i 4 rok]])</f>
        <v>1 2009</v>
      </c>
      <c r="L64" s="12" t="str">
        <f>CONCATENATE(MID(Tabela14[[#This Row],[Imie]],1,1),MID(Tabela14[[#This Row],[Nazwisko]],1,3),MID(Tabela14[[#This Row],[PESEL]],11,1))</f>
        <v>AZoc8</v>
      </c>
      <c r="M64" s="12">
        <f>IF(Tabela14[[#This Row],[ID]]=L63,1,0)</f>
        <v>0</v>
      </c>
    </row>
    <row r="65" spans="1:13" x14ac:dyDescent="0.25">
      <c r="A65" s="2" t="s">
        <v>483</v>
      </c>
      <c r="B65" s="3" t="s">
        <v>484</v>
      </c>
      <c r="C65" s="3" t="s">
        <v>485</v>
      </c>
      <c r="D65" s="3">
        <f>IF(MOD(MID(A65,10,1),2)=0,1,0)</f>
        <v>0</v>
      </c>
      <c r="E65" s="3" t="str">
        <f>MID(C65,LEN(C65),1)</f>
        <v>m</v>
      </c>
      <c r="F65" s="3">
        <f>IF(AND(D65=1,E65&lt;&gt;"a"),1,0)</f>
        <v>0</v>
      </c>
      <c r="G65" s="8" t="str">
        <f>MID(Tabela14[[#This Row],[PESEL]],7,3)</f>
        <v>093</v>
      </c>
      <c r="H65" s="3">
        <f>IF(OR(MID(Tabela14[[#This Row],[PESEL]],3,1)="0",MID(Tabela14[[#This Row],[PESEL]],3,1)="1"),19,20)</f>
        <v>20</v>
      </c>
      <c r="I65" s="3" t="str">
        <f>MID(Tabela14[[#This Row],[PESEL]],1,2)</f>
        <v>09</v>
      </c>
      <c r="J65" s="3">
        <f>IF(Tabela14[[#This Row],[1i2 rok]]=20,MID(Tabela14[[#This Row],[PESEL]],3,2)-20,MID(Tabela14[[#This Row],[PESEL]],3,2))</f>
        <v>9</v>
      </c>
      <c r="K65" s="3" t="str">
        <f>CONCATENATE(Tabela14[[#This Row],[miesiąc 1]]," ",Tabela14[[#This Row],[1i2 rok]],Tabela14[[#This Row],[3 i 4 rok]])</f>
        <v>9 2009</v>
      </c>
      <c r="L65" s="12" t="str">
        <f>CONCATENATE(MID(Tabela14[[#This Row],[Imie]],1,1),MID(Tabela14[[#This Row],[Nazwisko]],1,3),MID(Tabela14[[#This Row],[PESEL]],11,1))</f>
        <v>AZur2</v>
      </c>
      <c r="M65" s="12">
        <f>IF(Tabela14[[#This Row],[ID]]=L64,1,0)</f>
        <v>0</v>
      </c>
    </row>
    <row r="66" spans="1:13" x14ac:dyDescent="0.25">
      <c r="A66" s="2" t="s">
        <v>939</v>
      </c>
      <c r="B66" s="3" t="s">
        <v>940</v>
      </c>
      <c r="C66" s="3" t="s">
        <v>485</v>
      </c>
      <c r="D66" s="3">
        <f>IF(MOD(MID(A66,10,1),2)=0,1,0)</f>
        <v>0</v>
      </c>
      <c r="E66" s="3" t="str">
        <f>MID(C66,LEN(C66),1)</f>
        <v>m</v>
      </c>
      <c r="F66" s="3">
        <f>IF(AND(D66=1,E66&lt;&gt;"a"),1,0)</f>
        <v>0</v>
      </c>
      <c r="G66" s="8" t="str">
        <f>MID(Tabela14[[#This Row],[PESEL]],7,3)</f>
        <v>946</v>
      </c>
      <c r="H66" s="3">
        <f>IF(OR(MID(Tabela14[[#This Row],[PESEL]],3,1)="0",MID(Tabela14[[#This Row],[PESEL]],3,1)="1"),19,20)</f>
        <v>19</v>
      </c>
      <c r="I66" s="3" t="str">
        <f>MID(Tabela14[[#This Row],[PESEL]],1,2)</f>
        <v>70</v>
      </c>
      <c r="J66" s="3" t="str">
        <f>IF(Tabela14[[#This Row],[1i2 rok]]=20,MID(Tabela14[[#This Row],[PESEL]],3,2)-20,MID(Tabela14[[#This Row],[PESEL]],3,2))</f>
        <v>12</v>
      </c>
      <c r="K66" s="3" t="str">
        <f>CONCATENATE(Tabela14[[#This Row],[miesiąc 1]]," ",Tabela14[[#This Row],[1i2 rok]],Tabela14[[#This Row],[3 i 4 rok]])</f>
        <v>12 1970</v>
      </c>
      <c r="L66" s="12" t="str">
        <f>CONCATENATE(MID(Tabela14[[#This Row],[Imie]],1,1),MID(Tabela14[[#This Row],[Nazwisko]],1,3),MID(Tabela14[[#This Row],[PESEL]],11,1))</f>
        <v>AZur3</v>
      </c>
      <c r="M66" s="12">
        <f>IF(Tabela14[[#This Row],[ID]]=L65,1,0)</f>
        <v>0</v>
      </c>
    </row>
    <row r="67" spans="1:13" x14ac:dyDescent="0.25">
      <c r="A67" s="2" t="s">
        <v>849</v>
      </c>
      <c r="B67" s="3" t="s">
        <v>850</v>
      </c>
      <c r="C67" s="3" t="s">
        <v>485</v>
      </c>
      <c r="D67" s="3">
        <f>IF(MOD(MID(A67,10,1),2)=0,1,0)</f>
        <v>0</v>
      </c>
      <c r="E67" s="3" t="str">
        <f>MID(C67,LEN(C67),1)</f>
        <v>m</v>
      </c>
      <c r="F67" s="3">
        <f>IF(AND(D67=1,E67&lt;&gt;"a"),1,0)</f>
        <v>0</v>
      </c>
      <c r="G67" s="8" t="str">
        <f>MID(Tabela14[[#This Row],[PESEL]],7,3)</f>
        <v>534</v>
      </c>
      <c r="H67" s="3">
        <f>IF(OR(MID(Tabela14[[#This Row],[PESEL]],3,1)="0",MID(Tabela14[[#This Row],[PESEL]],3,1)="1"),19,20)</f>
        <v>19</v>
      </c>
      <c r="I67" s="3" t="str">
        <f>MID(Tabela14[[#This Row],[PESEL]],1,2)</f>
        <v>55</v>
      </c>
      <c r="J67" s="3" t="str">
        <f>IF(Tabela14[[#This Row],[1i2 rok]]=20,MID(Tabela14[[#This Row],[PESEL]],3,2)-20,MID(Tabela14[[#This Row],[PESEL]],3,2))</f>
        <v>02</v>
      </c>
      <c r="K67" s="3" t="str">
        <f>CONCATENATE(Tabela14[[#This Row],[miesiąc 1]]," ",Tabela14[[#This Row],[1i2 rok]],Tabela14[[#This Row],[3 i 4 rok]])</f>
        <v>02 1955</v>
      </c>
      <c r="L67" s="12" t="str">
        <f>CONCATENATE(MID(Tabela14[[#This Row],[Imie]],1,1),MID(Tabela14[[#This Row],[Nazwisko]],1,3),MID(Tabela14[[#This Row],[PESEL]],11,1))</f>
        <v>AZyg2</v>
      </c>
      <c r="M67" s="12">
        <f>IF(Tabela14[[#This Row],[ID]]=L66,1,0)</f>
        <v>0</v>
      </c>
    </row>
    <row r="68" spans="1:13" x14ac:dyDescent="0.25">
      <c r="A68" s="2" t="s">
        <v>971</v>
      </c>
      <c r="B68" s="3" t="s">
        <v>972</v>
      </c>
      <c r="C68" s="3" t="s">
        <v>973</v>
      </c>
      <c r="D68" s="3">
        <f>IF(MOD(MID(A68,10,1),2)=0,1,0)</f>
        <v>1</v>
      </c>
      <c r="E68" s="3" t="str">
        <f>MID(C68,LEN(C68),1)</f>
        <v>a</v>
      </c>
      <c r="F68" s="3">
        <f>IF(AND(D68=1,E68&lt;&gt;"a"),1,0)</f>
        <v>0</v>
      </c>
      <c r="G68" s="8" t="str">
        <f>MID(Tabela14[[#This Row],[PESEL]],7,3)</f>
        <v>050</v>
      </c>
      <c r="H68" s="3">
        <f>IF(OR(MID(Tabela14[[#This Row],[PESEL]],3,1)="0",MID(Tabela14[[#This Row],[PESEL]],3,1)="1"),19,20)</f>
        <v>19</v>
      </c>
      <c r="I68" s="3" t="str">
        <f>MID(Tabela14[[#This Row],[PESEL]],1,2)</f>
        <v>75</v>
      </c>
      <c r="J68" s="3" t="str">
        <f>IF(Tabela14[[#This Row],[1i2 rok]]=20,MID(Tabela14[[#This Row],[PESEL]],3,2)-20,MID(Tabela14[[#This Row],[PESEL]],3,2))</f>
        <v>12</v>
      </c>
      <c r="K68" s="3" t="str">
        <f>CONCATENATE(Tabela14[[#This Row],[miesiąc 1]]," ",Tabela14[[#This Row],[1i2 rok]],Tabela14[[#This Row],[3 i 4 rok]])</f>
        <v>12 1975</v>
      </c>
      <c r="L68" s="12" t="str">
        <f>CONCATENATE(MID(Tabela14[[#This Row],[Imie]],1,1),MID(Tabela14[[#This Row],[Nazwisko]],1,3),MID(Tabela14[[#This Row],[PESEL]],11,1))</f>
        <v>AZyl5</v>
      </c>
      <c r="M68" s="12">
        <f>IF(Tabela14[[#This Row],[ID]]=L67,1,0)</f>
        <v>0</v>
      </c>
    </row>
    <row r="69" spans="1:13" x14ac:dyDescent="0.25">
      <c r="A69" s="4" t="s">
        <v>398</v>
      </c>
      <c r="B69" s="5" t="s">
        <v>399</v>
      </c>
      <c r="C69" s="5" t="s">
        <v>400</v>
      </c>
      <c r="D69" s="5">
        <f>IF(MOD(MID(A69,10,1),2)=0,1,0)</f>
        <v>1</v>
      </c>
      <c r="E69" s="5" t="str">
        <f>MID(C69,LEN(C69),1)</f>
        <v>e</v>
      </c>
      <c r="F69" s="5">
        <f>IF(AND(D69=1,E69&lt;&gt;"a"),1,0)</f>
        <v>1</v>
      </c>
      <c r="G69" s="8" t="str">
        <f>MID(Tabela14[[#This Row],[PESEL]],7,3)</f>
        <v>040</v>
      </c>
      <c r="H69" s="3">
        <f>IF(OR(MID(Tabela14[[#This Row],[PESEL]],3,1)="0",MID(Tabela14[[#This Row],[PESEL]],3,1)="1"),19,20)</f>
        <v>20</v>
      </c>
      <c r="I69" s="3" t="str">
        <f>MID(Tabela14[[#This Row],[PESEL]],1,2)</f>
        <v>09</v>
      </c>
      <c r="J69" s="3">
        <f>IF(Tabela14[[#This Row],[1i2 rok]]=20,MID(Tabela14[[#This Row],[PESEL]],3,2)-20,MID(Tabela14[[#This Row],[PESEL]],3,2))</f>
        <v>2</v>
      </c>
      <c r="K69" s="3" t="str">
        <f>CONCATENATE(Tabela14[[#This Row],[miesiąc 1]]," ",Tabela14[[#This Row],[1i2 rok]],Tabela14[[#This Row],[3 i 4 rok]])</f>
        <v>2 2009</v>
      </c>
      <c r="L69" s="12" t="str">
        <f>CONCATENATE(MID(Tabela14[[#This Row],[Imie]],1,1),MID(Tabela14[[#This Row],[Nazwisko]],1,3),MID(Tabela14[[#This Row],[PESEL]],11,1))</f>
        <v>BOst7</v>
      </c>
      <c r="M69" s="12">
        <f>IF(Tabela14[[#This Row],[ID]]=L68,1,0)</f>
        <v>0</v>
      </c>
    </row>
    <row r="70" spans="1:13" x14ac:dyDescent="0.25">
      <c r="A70" s="2" t="s">
        <v>995</v>
      </c>
      <c r="B70" s="3" t="s">
        <v>996</v>
      </c>
      <c r="C70" s="3" t="s">
        <v>28</v>
      </c>
      <c r="D70" s="3">
        <f>IF(MOD(MID(A70,10,1),2)=0,1,0)</f>
        <v>0</v>
      </c>
      <c r="E70" s="3" t="str">
        <f>MID(C70,LEN(C70),1)</f>
        <v>o</v>
      </c>
      <c r="F70" s="3">
        <f>IF(AND(D70=1,E70&lt;&gt;"a"),1,0)</f>
        <v>0</v>
      </c>
      <c r="G70" s="8" t="str">
        <f>MID(Tabela14[[#This Row],[PESEL]],7,3)</f>
        <v>278</v>
      </c>
      <c r="H70" s="3">
        <f>IF(OR(MID(Tabela14[[#This Row],[PESEL]],3,1)="0",MID(Tabela14[[#This Row],[PESEL]],3,1)="1"),19,20)</f>
        <v>19</v>
      </c>
      <c r="I70" s="3" t="str">
        <f>MID(Tabela14[[#This Row],[PESEL]],1,2)</f>
        <v>79</v>
      </c>
      <c r="J70" s="3" t="str">
        <f>IF(Tabela14[[#This Row],[1i2 rok]]=20,MID(Tabela14[[#This Row],[PESEL]],3,2)-20,MID(Tabela14[[#This Row],[PESEL]],3,2))</f>
        <v>07</v>
      </c>
      <c r="K70" s="3" t="str">
        <f>CONCATENATE(Tabela14[[#This Row],[miesiąc 1]]," ",Tabela14[[#This Row],[1i2 rok]],Tabela14[[#This Row],[3 i 4 rok]])</f>
        <v>07 1979</v>
      </c>
      <c r="L70" s="12" t="str">
        <f>CONCATENATE(MID(Tabela14[[#This Row],[Imie]],1,1),MID(Tabela14[[#This Row],[Nazwisko]],1,3),MID(Tabela14[[#This Row],[PESEL]],11,1))</f>
        <v>BTom1</v>
      </c>
      <c r="M70" s="12">
        <f>IF(Tabela14[[#This Row],[ID]]=L69,1,0)</f>
        <v>0</v>
      </c>
    </row>
    <row r="71" spans="1:13" x14ac:dyDescent="0.25">
      <c r="A71" s="2" t="s">
        <v>26</v>
      </c>
      <c r="B71" s="3" t="s">
        <v>27</v>
      </c>
      <c r="C71" s="3" t="s">
        <v>28</v>
      </c>
      <c r="D71" s="3">
        <f>IF(MOD(MID(A71,10,1),2)=0,1,0)</f>
        <v>0</v>
      </c>
      <c r="E71" s="3" t="str">
        <f>MID(C71,LEN(C71),1)</f>
        <v>o</v>
      </c>
      <c r="F71" s="3">
        <f>IF(AND(D71=1,E71&lt;&gt;"a"),1,0)</f>
        <v>0</v>
      </c>
      <c r="G71" s="8" t="str">
        <f>MID(Tabela14[[#This Row],[PESEL]],7,3)</f>
        <v>094</v>
      </c>
      <c r="H71" s="3">
        <f>IF(OR(MID(Tabela14[[#This Row],[PESEL]],3,1)="0",MID(Tabela14[[#This Row],[PESEL]],3,1)="1"),19,20)</f>
        <v>20</v>
      </c>
      <c r="I71" s="3" t="str">
        <f>MID(Tabela14[[#This Row],[PESEL]],1,2)</f>
        <v>08</v>
      </c>
      <c r="J71" s="3">
        <f>IF(Tabela14[[#This Row],[1i2 rok]]=20,MID(Tabela14[[#This Row],[PESEL]],3,2)-20,MID(Tabela14[[#This Row],[PESEL]],3,2))</f>
        <v>6</v>
      </c>
      <c r="K71" s="3" t="str">
        <f>CONCATENATE(Tabela14[[#This Row],[miesiąc 1]]," ",Tabela14[[#This Row],[1i2 rok]],Tabela14[[#This Row],[3 i 4 rok]])</f>
        <v>6 2008</v>
      </c>
      <c r="L71" s="12" t="str">
        <f>CONCATENATE(MID(Tabela14[[#This Row],[Imie]],1,1),MID(Tabela14[[#This Row],[Nazwisko]],1,3),MID(Tabela14[[#This Row],[PESEL]],11,1))</f>
        <v>BTom5</v>
      </c>
      <c r="M71" s="12">
        <f>IF(Tabela14[[#This Row],[ID]]=L70,1,0)</f>
        <v>0</v>
      </c>
    </row>
    <row r="72" spans="1:13" x14ac:dyDescent="0.25">
      <c r="A72" s="2" t="s">
        <v>255</v>
      </c>
      <c r="B72" s="3" t="s">
        <v>256</v>
      </c>
      <c r="C72" s="3" t="s">
        <v>257</v>
      </c>
      <c r="D72" s="3">
        <f>IF(MOD(MID(A72,10,1),2)=0,1,0)</f>
        <v>0</v>
      </c>
      <c r="E72" s="3" t="str">
        <f>MID(C72,LEN(C72),1)</f>
        <v>s</v>
      </c>
      <c r="F72" s="3">
        <f>IF(AND(D72=1,E72&lt;&gt;"a"),1,0)</f>
        <v>0</v>
      </c>
      <c r="G72" s="8" t="str">
        <f>MID(Tabela14[[#This Row],[PESEL]],7,3)</f>
        <v>008</v>
      </c>
      <c r="H72" s="3">
        <f>IF(OR(MID(Tabela14[[#This Row],[PESEL]],3,1)="0",MID(Tabela14[[#This Row],[PESEL]],3,1)="1"),19,20)</f>
        <v>20</v>
      </c>
      <c r="I72" s="3" t="str">
        <f>MID(Tabela14[[#This Row],[PESEL]],1,2)</f>
        <v>09</v>
      </c>
      <c r="J72" s="3">
        <f>IF(Tabela14[[#This Row],[1i2 rok]]=20,MID(Tabela14[[#This Row],[PESEL]],3,2)-20,MID(Tabela14[[#This Row],[PESEL]],3,2))</f>
        <v>1</v>
      </c>
      <c r="K72" s="3" t="str">
        <f>CONCATENATE(Tabela14[[#This Row],[miesiąc 1]]," ",Tabela14[[#This Row],[1i2 rok]],Tabela14[[#This Row],[3 i 4 rok]])</f>
        <v>1 2009</v>
      </c>
      <c r="L72" s="12" t="str">
        <f>CONCATENATE(MID(Tabela14[[#This Row],[Imie]],1,1),MID(Tabela14[[#This Row],[Nazwisko]],1,3),MID(Tabela14[[#This Row],[PESEL]],11,1))</f>
        <v>BTra1</v>
      </c>
      <c r="M72" s="12">
        <f>IF(Tabela14[[#This Row],[ID]]=L71,1,0)</f>
        <v>0</v>
      </c>
    </row>
    <row r="73" spans="1:13" x14ac:dyDescent="0.25">
      <c r="A73" s="2" t="s">
        <v>512</v>
      </c>
      <c r="B73" s="3" t="s">
        <v>513</v>
      </c>
      <c r="C73" s="3" t="s">
        <v>202</v>
      </c>
      <c r="D73" s="3">
        <f>IF(MOD(MID(A73,10,1),2)=0,1,0)</f>
        <v>0</v>
      </c>
      <c r="E73" s="3" t="str">
        <f>MID(C73,LEN(C73),1)</f>
        <v>z</v>
      </c>
      <c r="F73" s="3">
        <f>IF(AND(D73=1,E73&lt;&gt;"a"),1,0)</f>
        <v>0</v>
      </c>
      <c r="G73" s="8" t="str">
        <f>MID(Tabela14[[#This Row],[PESEL]],7,3)</f>
        <v>051</v>
      </c>
      <c r="H73" s="3">
        <f>IF(OR(MID(Tabela14[[#This Row],[PESEL]],3,1)="0",MID(Tabela14[[#This Row],[PESEL]],3,1)="1"),19,20)</f>
        <v>20</v>
      </c>
      <c r="I73" s="3" t="str">
        <f>MID(Tabela14[[#This Row],[PESEL]],1,2)</f>
        <v>09</v>
      </c>
      <c r="J73" s="3">
        <f>IF(Tabela14[[#This Row],[1i2 rok]]=20,MID(Tabela14[[#This Row],[PESEL]],3,2)-20,MID(Tabela14[[#This Row],[PESEL]],3,2))</f>
        <v>10</v>
      </c>
      <c r="K73" s="3" t="str">
        <f>CONCATENATE(Tabela14[[#This Row],[miesiąc 1]]," ",Tabela14[[#This Row],[1i2 rok]],Tabela14[[#This Row],[3 i 4 rok]])</f>
        <v>10 2009</v>
      </c>
      <c r="L73" s="12" t="str">
        <f>CONCATENATE(MID(Tabela14[[#This Row],[Imie]],1,1),MID(Tabela14[[#This Row],[Nazwisko]],1,3),MID(Tabela14[[#This Row],[PESEL]],11,1))</f>
        <v>BTrw2</v>
      </c>
      <c r="M73" s="12">
        <f>IF(Tabela14[[#This Row],[ID]]=L72,1,0)</f>
        <v>0</v>
      </c>
    </row>
    <row r="74" spans="1:13" x14ac:dyDescent="0.25">
      <c r="A74" s="2" t="s">
        <v>783</v>
      </c>
      <c r="B74" s="3" t="s">
        <v>784</v>
      </c>
      <c r="C74" s="3" t="s">
        <v>202</v>
      </c>
      <c r="D74" s="3">
        <f>IF(MOD(MID(A74,10,1),2)=0,1,0)</f>
        <v>0</v>
      </c>
      <c r="E74" s="3" t="str">
        <f>MID(C74,LEN(C74),1)</f>
        <v>z</v>
      </c>
      <c r="F74" s="3">
        <f>IF(AND(D74=1,E74&lt;&gt;"a"),1,0)</f>
        <v>0</v>
      </c>
      <c r="G74" s="8" t="str">
        <f>MID(Tabela14[[#This Row],[PESEL]],7,3)</f>
        <v>013</v>
      </c>
      <c r="H74" s="3">
        <f>IF(OR(MID(Tabela14[[#This Row],[PESEL]],3,1)="0",MID(Tabela14[[#This Row],[PESEL]],3,1)="1"),19,20)</f>
        <v>20</v>
      </c>
      <c r="I74" s="3" t="str">
        <f>MID(Tabela14[[#This Row],[PESEL]],1,2)</f>
        <v>09</v>
      </c>
      <c r="J74" s="3">
        <f>IF(Tabela14[[#This Row],[1i2 rok]]=20,MID(Tabela14[[#This Row],[PESEL]],3,2)-20,MID(Tabela14[[#This Row],[PESEL]],3,2))</f>
        <v>12</v>
      </c>
      <c r="K74" s="3" t="str">
        <f>CONCATENATE(Tabela14[[#This Row],[miesiąc 1]]," ",Tabela14[[#This Row],[1i2 rok]],Tabela14[[#This Row],[3 i 4 rok]])</f>
        <v>12 2009</v>
      </c>
      <c r="L74" s="12" t="str">
        <f>CONCATENATE(MID(Tabela14[[#This Row],[Imie]],1,1),MID(Tabela14[[#This Row],[Nazwisko]],1,3),MID(Tabela14[[#This Row],[PESEL]],11,1))</f>
        <v>BTus6</v>
      </c>
      <c r="M74" s="12">
        <f>IF(Tabela14[[#This Row],[ID]]=L73,1,0)</f>
        <v>0</v>
      </c>
    </row>
    <row r="75" spans="1:13" x14ac:dyDescent="0.25">
      <c r="A75" s="2" t="s">
        <v>471</v>
      </c>
      <c r="B75" s="3" t="s">
        <v>472</v>
      </c>
      <c r="C75" s="3" t="s">
        <v>202</v>
      </c>
      <c r="D75" s="3">
        <f>IF(MOD(MID(A75,10,1),2)=0,1,0)</f>
        <v>0</v>
      </c>
      <c r="E75" s="3" t="str">
        <f>MID(C75,LEN(C75),1)</f>
        <v>z</v>
      </c>
      <c r="F75" s="3">
        <f>IF(AND(D75=1,E75&lt;&gt;"a"),1,0)</f>
        <v>0</v>
      </c>
      <c r="G75" s="8" t="str">
        <f>MID(Tabela14[[#This Row],[PESEL]],7,3)</f>
        <v>048</v>
      </c>
      <c r="H75" s="3">
        <f>IF(OR(MID(Tabela14[[#This Row],[PESEL]],3,1)="0",MID(Tabela14[[#This Row],[PESEL]],3,1)="1"),19,20)</f>
        <v>20</v>
      </c>
      <c r="I75" s="3" t="str">
        <f>MID(Tabela14[[#This Row],[PESEL]],1,2)</f>
        <v>09</v>
      </c>
      <c r="J75" s="3">
        <f>IF(Tabela14[[#This Row],[1i2 rok]]=20,MID(Tabela14[[#This Row],[PESEL]],3,2)-20,MID(Tabela14[[#This Row],[PESEL]],3,2))</f>
        <v>9</v>
      </c>
      <c r="K75" s="3" t="str">
        <f>CONCATENATE(Tabela14[[#This Row],[miesiąc 1]]," ",Tabela14[[#This Row],[1i2 rok]],Tabela14[[#This Row],[3 i 4 rok]])</f>
        <v>9 2009</v>
      </c>
      <c r="L75" s="12" t="str">
        <f>CONCATENATE(MID(Tabela14[[#This Row],[Imie]],1,1),MID(Tabela14[[#This Row],[Nazwisko]],1,3),MID(Tabela14[[#This Row],[PESEL]],11,1))</f>
        <v>BUko3</v>
      </c>
      <c r="M75" s="12">
        <f>IF(Tabela14[[#This Row],[ID]]=L74,1,0)</f>
        <v>0</v>
      </c>
    </row>
    <row r="76" spans="1:13" x14ac:dyDescent="0.25">
      <c r="A76" s="2" t="s">
        <v>331</v>
      </c>
      <c r="B76" s="3" t="s">
        <v>332</v>
      </c>
      <c r="C76" s="3" t="s">
        <v>202</v>
      </c>
      <c r="D76" s="3">
        <f>IF(MOD(MID(A76,10,1),2)=0,1,0)</f>
        <v>0</v>
      </c>
      <c r="E76" s="3" t="str">
        <f>MID(C76,LEN(C76),1)</f>
        <v>z</v>
      </c>
      <c r="F76" s="3">
        <f>IF(AND(D76=1,E76&lt;&gt;"a"),1,0)</f>
        <v>0</v>
      </c>
      <c r="G76" s="8" t="str">
        <f>MID(Tabela14[[#This Row],[PESEL]],7,3)</f>
        <v>112</v>
      </c>
      <c r="H76" s="3">
        <f>IF(OR(MID(Tabela14[[#This Row],[PESEL]],3,1)="0",MID(Tabela14[[#This Row],[PESEL]],3,1)="1"),19,20)</f>
        <v>20</v>
      </c>
      <c r="I76" s="3" t="str">
        <f>MID(Tabela14[[#This Row],[PESEL]],1,2)</f>
        <v>09</v>
      </c>
      <c r="J76" s="3">
        <f>IF(Tabela14[[#This Row],[1i2 rok]]=20,MID(Tabela14[[#This Row],[PESEL]],3,2)-20,MID(Tabela14[[#This Row],[PESEL]],3,2))</f>
        <v>1</v>
      </c>
      <c r="K76" s="3" t="str">
        <f>CONCATENATE(Tabela14[[#This Row],[miesiąc 1]]," ",Tabela14[[#This Row],[1i2 rok]],Tabela14[[#This Row],[3 i 4 rok]])</f>
        <v>1 2009</v>
      </c>
      <c r="L76" s="12" t="str">
        <f>CONCATENATE(MID(Tabela14[[#This Row],[Imie]],1,1),MID(Tabela14[[#This Row],[Nazwisko]],1,3),MID(Tabela14[[#This Row],[PESEL]],11,1))</f>
        <v>BUle8</v>
      </c>
      <c r="M76" s="12">
        <f>IF(Tabela14[[#This Row],[ID]]=L75,1,0)</f>
        <v>0</v>
      </c>
    </row>
    <row r="77" spans="1:13" x14ac:dyDescent="0.25">
      <c r="A77" s="2" t="s">
        <v>200</v>
      </c>
      <c r="B77" s="3" t="s">
        <v>201</v>
      </c>
      <c r="C77" s="3" t="s">
        <v>202</v>
      </c>
      <c r="D77" s="3">
        <f>IF(MOD(MID(A77,10,1),2)=0,1,0)</f>
        <v>0</v>
      </c>
      <c r="E77" s="3" t="str">
        <f>MID(C77,LEN(C77),1)</f>
        <v>z</v>
      </c>
      <c r="F77" s="3">
        <f>IF(AND(D77=1,E77&lt;&gt;"a"),1,0)</f>
        <v>0</v>
      </c>
      <c r="G77" s="8" t="str">
        <f>MID(Tabela14[[#This Row],[PESEL]],7,3)</f>
        <v>115</v>
      </c>
      <c r="H77" s="3">
        <f>IF(OR(MID(Tabela14[[#This Row],[PESEL]],3,1)="0",MID(Tabela14[[#This Row],[PESEL]],3,1)="1"),19,20)</f>
        <v>20</v>
      </c>
      <c r="I77" s="3" t="str">
        <f>MID(Tabela14[[#This Row],[PESEL]],1,2)</f>
        <v>08</v>
      </c>
      <c r="J77" s="3">
        <f>IF(Tabela14[[#This Row],[1i2 rok]]=20,MID(Tabela14[[#This Row],[PESEL]],3,2)-20,MID(Tabela14[[#This Row],[PESEL]],3,2))</f>
        <v>12</v>
      </c>
      <c r="K77" s="3" t="str">
        <f>CONCATENATE(Tabela14[[#This Row],[miesiąc 1]]," ",Tabela14[[#This Row],[1i2 rok]],Tabela14[[#This Row],[3 i 4 rok]])</f>
        <v>12 2008</v>
      </c>
      <c r="L77" s="12" t="str">
        <f>CONCATENATE(MID(Tabela14[[#This Row],[Imie]],1,1),MID(Tabela14[[#This Row],[Nazwisko]],1,3),MID(Tabela14[[#This Row],[PESEL]],11,1))</f>
        <v>BWac3</v>
      </c>
      <c r="M77" s="12">
        <f>IF(Tabela14[[#This Row],[ID]]=L76,1,0)</f>
        <v>0</v>
      </c>
    </row>
    <row r="78" spans="1:13" x14ac:dyDescent="0.25">
      <c r="A78" s="2" t="s">
        <v>839</v>
      </c>
      <c r="B78" s="3" t="s">
        <v>840</v>
      </c>
      <c r="C78" s="3" t="s">
        <v>841</v>
      </c>
      <c r="D78" s="3">
        <f>IF(MOD(MID(A78,10,1),2)=0,1,0)</f>
        <v>0</v>
      </c>
      <c r="E78" s="3" t="str">
        <f>MID(C78,LEN(C78),1)</f>
        <v>j</v>
      </c>
      <c r="F78" s="3">
        <f>IF(AND(D78=1,E78&lt;&gt;"a"),1,0)</f>
        <v>0</v>
      </c>
      <c r="G78" s="8" t="str">
        <f>MID(Tabela14[[#This Row],[PESEL]],7,3)</f>
        <v>461</v>
      </c>
      <c r="H78" s="3">
        <f>IF(OR(MID(Tabela14[[#This Row],[PESEL]],3,1)="0",MID(Tabela14[[#This Row],[PESEL]],3,1)="1"),19,20)</f>
        <v>19</v>
      </c>
      <c r="I78" s="3" t="str">
        <f>MID(Tabela14[[#This Row],[PESEL]],1,2)</f>
        <v>52</v>
      </c>
      <c r="J78" s="3" t="str">
        <f>IF(Tabela14[[#This Row],[1i2 rok]]=20,MID(Tabela14[[#This Row],[PESEL]],3,2)-20,MID(Tabela14[[#This Row],[PESEL]],3,2))</f>
        <v>11</v>
      </c>
      <c r="K78" s="3" t="str">
        <f>CONCATENATE(Tabela14[[#This Row],[miesiąc 1]]," ",Tabela14[[#This Row],[1i2 rok]],Tabela14[[#This Row],[3 i 4 rok]])</f>
        <v>11 1952</v>
      </c>
      <c r="L78" s="12" t="str">
        <f>CONCATENATE(MID(Tabela14[[#This Row],[Imie]],1,1),MID(Tabela14[[#This Row],[Nazwisko]],1,3),MID(Tabela14[[#This Row],[PESEL]],11,1))</f>
        <v>BWas9</v>
      </c>
      <c r="M78" s="12">
        <f>IF(Tabela14[[#This Row],[ID]]=L77,1,0)</f>
        <v>0</v>
      </c>
    </row>
    <row r="79" spans="1:13" x14ac:dyDescent="0.25">
      <c r="A79" s="2" t="s">
        <v>842</v>
      </c>
      <c r="B79" s="3" t="s">
        <v>843</v>
      </c>
      <c r="C79" s="3" t="s">
        <v>841</v>
      </c>
      <c r="D79" s="3">
        <f>IF(MOD(MID(A79,10,1),2)=0,1,0)</f>
        <v>0</v>
      </c>
      <c r="E79" s="3" t="str">
        <f>MID(C79,LEN(C79),1)</f>
        <v>j</v>
      </c>
      <c r="F79" s="3">
        <f>IF(AND(D79=1,E79&lt;&gt;"a"),1,0)</f>
        <v>0</v>
      </c>
      <c r="G79" s="8" t="str">
        <f>MID(Tabela14[[#This Row],[PESEL]],7,3)</f>
        <v>060</v>
      </c>
      <c r="H79" s="3">
        <f>IF(OR(MID(Tabela14[[#This Row],[PESEL]],3,1)="0",MID(Tabela14[[#This Row],[PESEL]],3,1)="1"),19,20)</f>
        <v>19</v>
      </c>
      <c r="I79" s="3" t="str">
        <f>MID(Tabela14[[#This Row],[PESEL]],1,2)</f>
        <v>53</v>
      </c>
      <c r="J79" s="3" t="str">
        <f>IF(Tabela14[[#This Row],[1i2 rok]]=20,MID(Tabela14[[#This Row],[PESEL]],3,2)-20,MID(Tabela14[[#This Row],[PESEL]],3,2))</f>
        <v>08</v>
      </c>
      <c r="K79" s="3" t="str">
        <f>CONCATENATE(Tabela14[[#This Row],[miesiąc 1]]," ",Tabela14[[#This Row],[1i2 rok]],Tabela14[[#This Row],[3 i 4 rok]])</f>
        <v>08 1953</v>
      </c>
      <c r="L79" s="12" t="str">
        <f>CONCATENATE(MID(Tabela14[[#This Row],[Imie]],1,1),MID(Tabela14[[#This Row],[Nazwisko]],1,3),MID(Tabela14[[#This Row],[PESEL]],11,1))</f>
        <v>BWas9</v>
      </c>
      <c r="M79" s="12">
        <f>IF(Tabela14[[#This Row],[ID]]=L78,1,0)</f>
        <v>1</v>
      </c>
    </row>
    <row r="80" spans="1:13" x14ac:dyDescent="0.25">
      <c r="A80" s="2" t="s">
        <v>752</v>
      </c>
      <c r="B80" s="3" t="s">
        <v>753</v>
      </c>
      <c r="C80" s="3" t="s">
        <v>754</v>
      </c>
      <c r="D80" s="3">
        <f>IF(MOD(MID(A80,10,1),2)=0,1,0)</f>
        <v>0</v>
      </c>
      <c r="E80" s="3" t="str">
        <f>MID(C80,LEN(C80),1)</f>
        <v>n</v>
      </c>
      <c r="F80" s="3">
        <f>IF(AND(D80=1,E80&lt;&gt;"a"),1,0)</f>
        <v>0</v>
      </c>
      <c r="G80" s="8" t="str">
        <f>MID(Tabela14[[#This Row],[PESEL]],7,3)</f>
        <v>069</v>
      </c>
      <c r="H80" s="3">
        <f>IF(OR(MID(Tabela14[[#This Row],[PESEL]],3,1)="0",MID(Tabela14[[#This Row],[PESEL]],3,1)="1"),19,20)</f>
        <v>20</v>
      </c>
      <c r="I80" s="3" t="str">
        <f>MID(Tabela14[[#This Row],[PESEL]],1,2)</f>
        <v>09</v>
      </c>
      <c r="J80" s="3">
        <f>IF(Tabela14[[#This Row],[1i2 rok]]=20,MID(Tabela14[[#This Row],[PESEL]],3,2)-20,MID(Tabela14[[#This Row],[PESEL]],3,2))</f>
        <v>12</v>
      </c>
      <c r="K80" s="3" t="str">
        <f>CONCATENATE(Tabela14[[#This Row],[miesiąc 1]]," ",Tabela14[[#This Row],[1i2 rok]],Tabela14[[#This Row],[3 i 4 rok]])</f>
        <v>12 2009</v>
      </c>
      <c r="L80" s="12" t="str">
        <f>CONCATENATE(MID(Tabela14[[#This Row],[Imie]],1,1),MID(Tabela14[[#This Row],[Nazwisko]],1,3),MID(Tabela14[[#This Row],[PESEL]],11,1))</f>
        <v>CSwi2</v>
      </c>
      <c r="M80" s="12">
        <f>IF(Tabela14[[#This Row],[ID]]=L79,1,0)</f>
        <v>0</v>
      </c>
    </row>
    <row r="81" spans="1:13" x14ac:dyDescent="0.25">
      <c r="A81" s="2" t="s">
        <v>945</v>
      </c>
      <c r="B81" s="3" t="s">
        <v>946</v>
      </c>
      <c r="C81" s="3" t="s">
        <v>754</v>
      </c>
      <c r="D81" s="3">
        <f>IF(MOD(MID(A81,10,1),2)=0,1,0)</f>
        <v>0</v>
      </c>
      <c r="E81" s="3" t="str">
        <f>MID(C81,LEN(C81),1)</f>
        <v>n</v>
      </c>
      <c r="F81" s="3">
        <f>IF(AND(D81=1,E81&lt;&gt;"a"),1,0)</f>
        <v>0</v>
      </c>
      <c r="G81" s="8" t="str">
        <f>MID(Tabela14[[#This Row],[PESEL]],7,3)</f>
        <v>775</v>
      </c>
      <c r="H81" s="3">
        <f>IF(OR(MID(Tabela14[[#This Row],[PESEL]],3,1)="0",MID(Tabela14[[#This Row],[PESEL]],3,1)="1"),19,20)</f>
        <v>19</v>
      </c>
      <c r="I81" s="3" t="str">
        <f>MID(Tabela14[[#This Row],[PESEL]],1,2)</f>
        <v>71</v>
      </c>
      <c r="J81" s="3" t="str">
        <f>IF(Tabela14[[#This Row],[1i2 rok]]=20,MID(Tabela14[[#This Row],[PESEL]],3,2)-20,MID(Tabela14[[#This Row],[PESEL]],3,2))</f>
        <v>11</v>
      </c>
      <c r="K81" s="3" t="str">
        <f>CONCATENATE(Tabela14[[#This Row],[miesiąc 1]]," ",Tabela14[[#This Row],[1i2 rok]],Tabela14[[#This Row],[3 i 4 rok]])</f>
        <v>11 1971</v>
      </c>
      <c r="L81" s="12" t="str">
        <f>CONCATENATE(MID(Tabela14[[#This Row],[Imie]],1,1),MID(Tabela14[[#This Row],[Nazwisko]],1,3),MID(Tabela14[[#This Row],[PESEL]],11,1))</f>
        <v>CSwi4</v>
      </c>
      <c r="M81" s="12">
        <f>IF(Tabela14[[#This Row],[ID]]=L80,1,0)</f>
        <v>0</v>
      </c>
    </row>
    <row r="82" spans="1:13" x14ac:dyDescent="0.25">
      <c r="A82" s="4" t="s">
        <v>1018</v>
      </c>
      <c r="B82" s="5" t="s">
        <v>1019</v>
      </c>
      <c r="C82" s="5" t="s">
        <v>1020</v>
      </c>
      <c r="D82" s="5">
        <f>IF(MOD(MID(A82,10,1),2)=0,1,0)</f>
        <v>1</v>
      </c>
      <c r="E82" s="5" t="str">
        <f>MID(C82,LEN(C82),1)</f>
        <v>s</v>
      </c>
      <c r="F82" s="5">
        <f>IF(AND(D82=1,E82&lt;&gt;"a"),1,0)</f>
        <v>1</v>
      </c>
      <c r="G82" s="8" t="str">
        <f>MID(Tabela14[[#This Row],[PESEL]],7,3)</f>
        <v>851</v>
      </c>
      <c r="H82" s="3">
        <f>IF(OR(MID(Tabela14[[#This Row],[PESEL]],3,1)="0",MID(Tabela14[[#This Row],[PESEL]],3,1)="1"),19,20)</f>
        <v>19</v>
      </c>
      <c r="I82" s="3" t="str">
        <f>MID(Tabela14[[#This Row],[PESEL]],1,2)</f>
        <v>84</v>
      </c>
      <c r="J82" s="3" t="str">
        <f>IF(Tabela14[[#This Row],[1i2 rok]]=20,MID(Tabela14[[#This Row],[PESEL]],3,2)-20,MID(Tabela14[[#This Row],[PESEL]],3,2))</f>
        <v>11</v>
      </c>
      <c r="K82" s="3" t="str">
        <f>CONCATENATE(Tabela14[[#This Row],[miesiąc 1]]," ",Tabela14[[#This Row],[1i2 rok]],Tabela14[[#This Row],[3 i 4 rok]])</f>
        <v>11 1984</v>
      </c>
      <c r="L82" s="12" t="str">
        <f>CONCATENATE(MID(Tabela14[[#This Row],[Imie]],1,1),MID(Tabela14[[#This Row],[Nazwisko]],1,3),MID(Tabela14[[#This Row],[PESEL]],11,1))</f>
        <v>DFel5</v>
      </c>
      <c r="M82" s="12">
        <f>IF(Tabela14[[#This Row],[ID]]=L81,1,0)</f>
        <v>0</v>
      </c>
    </row>
    <row r="83" spans="1:13" x14ac:dyDescent="0.25">
      <c r="A83" s="2" t="s">
        <v>830</v>
      </c>
      <c r="B83" s="3" t="s">
        <v>831</v>
      </c>
      <c r="C83" s="3" t="s">
        <v>832</v>
      </c>
      <c r="D83" s="3">
        <f>IF(MOD(MID(A83,10,1),2)=0,1,0)</f>
        <v>0</v>
      </c>
      <c r="E83" s="3" t="str">
        <f>MID(C83,LEN(C83),1)</f>
        <v>n</v>
      </c>
      <c r="F83" s="3">
        <f>IF(AND(D83=1,E83&lt;&gt;"a"),1,0)</f>
        <v>0</v>
      </c>
      <c r="G83" s="8" t="str">
        <f>MID(Tabela14[[#This Row],[PESEL]],7,3)</f>
        <v>363</v>
      </c>
      <c r="H83" s="3">
        <f>IF(OR(MID(Tabela14[[#This Row],[PESEL]],3,1)="0",MID(Tabela14[[#This Row],[PESEL]],3,1)="1"),19,20)</f>
        <v>19</v>
      </c>
      <c r="I83" s="3" t="str">
        <f>MID(Tabela14[[#This Row],[PESEL]],1,2)</f>
        <v>50</v>
      </c>
      <c r="J83" s="3" t="str">
        <f>IF(Tabela14[[#This Row],[1i2 rok]]=20,MID(Tabela14[[#This Row],[PESEL]],3,2)-20,MID(Tabela14[[#This Row],[PESEL]],3,2))</f>
        <v>10</v>
      </c>
      <c r="K83" s="3" t="str">
        <f>CONCATENATE(Tabela14[[#This Row],[miesiąc 1]]," ",Tabela14[[#This Row],[1i2 rok]],Tabela14[[#This Row],[3 i 4 rok]])</f>
        <v>10 1950</v>
      </c>
      <c r="L83" s="12" t="str">
        <f>CONCATENATE(MID(Tabela14[[#This Row],[Imie]],1,1),MID(Tabela14[[#This Row],[Nazwisko]],1,3),MID(Tabela14[[#This Row],[PESEL]],11,1))</f>
        <v>DSwi5</v>
      </c>
      <c r="M83" s="12">
        <f>IF(Tabela14[[#This Row],[ID]]=L82,1,0)</f>
        <v>0</v>
      </c>
    </row>
    <row r="84" spans="1:13" x14ac:dyDescent="0.25">
      <c r="A84" s="2" t="s">
        <v>1013</v>
      </c>
      <c r="B84" s="3" t="s">
        <v>1014</v>
      </c>
      <c r="C84" s="3" t="s">
        <v>936</v>
      </c>
      <c r="D84" s="3">
        <f>IF(MOD(MID(A84,10,1),2)=0,1,0)</f>
        <v>0</v>
      </c>
      <c r="E84" s="3" t="str">
        <f>MID(C84,LEN(C84),1)</f>
        <v>k</v>
      </c>
      <c r="F84" s="3">
        <f>IF(AND(D84=1,E84&lt;&gt;"a"),1,0)</f>
        <v>0</v>
      </c>
      <c r="G84" s="8" t="str">
        <f>MID(Tabela14[[#This Row],[PESEL]],7,3)</f>
        <v>948</v>
      </c>
      <c r="H84" s="3">
        <f>IF(OR(MID(Tabela14[[#This Row],[PESEL]],3,1)="0",MID(Tabela14[[#This Row],[PESEL]],3,1)="1"),19,20)</f>
        <v>19</v>
      </c>
      <c r="I84" s="3" t="str">
        <f>MID(Tabela14[[#This Row],[PESEL]],1,2)</f>
        <v>84</v>
      </c>
      <c r="J84" s="3" t="str">
        <f>IF(Tabela14[[#This Row],[1i2 rok]]=20,MID(Tabela14[[#This Row],[PESEL]],3,2)-20,MID(Tabela14[[#This Row],[PESEL]],3,2))</f>
        <v>05</v>
      </c>
      <c r="K84" s="3" t="str">
        <f>CONCATENATE(Tabela14[[#This Row],[miesiąc 1]]," ",Tabela14[[#This Row],[1i2 rok]],Tabela14[[#This Row],[3 i 4 rok]])</f>
        <v>05 1984</v>
      </c>
      <c r="L84" s="12" t="str">
        <f>CONCATENATE(MID(Tabela14[[#This Row],[Imie]],1,1),MID(Tabela14[[#This Row],[Nazwisko]],1,3),MID(Tabela14[[#This Row],[PESEL]],11,1))</f>
        <v>DSzc4</v>
      </c>
      <c r="M84" s="12">
        <f>IF(Tabela14[[#This Row],[ID]]=L83,1,0)</f>
        <v>0</v>
      </c>
    </row>
    <row r="85" spans="1:13" x14ac:dyDescent="0.25">
      <c r="A85" s="2" t="s">
        <v>875</v>
      </c>
      <c r="B85" s="3" t="s">
        <v>876</v>
      </c>
      <c r="C85" s="3" t="s">
        <v>877</v>
      </c>
      <c r="D85" s="3">
        <f>IF(MOD(MID(A85,10,1),2)=0,1,0)</f>
        <v>0</v>
      </c>
      <c r="E85" s="3" t="str">
        <f>MID(C85,LEN(C85),1)</f>
        <v>n</v>
      </c>
      <c r="F85" s="3">
        <f>IF(AND(D85=1,E85&lt;&gt;"a"),1,0)</f>
        <v>0</v>
      </c>
      <c r="G85" s="8" t="str">
        <f>MID(Tabela14[[#This Row],[PESEL]],7,3)</f>
        <v>791</v>
      </c>
      <c r="H85" s="3">
        <f>IF(OR(MID(Tabela14[[#This Row],[PESEL]],3,1)="0",MID(Tabela14[[#This Row],[PESEL]],3,1)="1"),19,20)</f>
        <v>19</v>
      </c>
      <c r="I85" s="3" t="str">
        <f>MID(Tabela14[[#This Row],[PESEL]],1,2)</f>
        <v>61</v>
      </c>
      <c r="J85" s="3" t="str">
        <f>IF(Tabela14[[#This Row],[1i2 rok]]=20,MID(Tabela14[[#This Row],[PESEL]],3,2)-20,MID(Tabela14[[#This Row],[PESEL]],3,2))</f>
        <v>03</v>
      </c>
      <c r="K85" s="3" t="str">
        <f>CONCATENATE(Tabela14[[#This Row],[miesiąc 1]]," ",Tabela14[[#This Row],[1i2 rok]],Tabela14[[#This Row],[3 i 4 rok]])</f>
        <v>03 1961</v>
      </c>
      <c r="L85" s="12" t="str">
        <f>CONCATENATE(MID(Tabela14[[#This Row],[Imie]],1,1),MID(Tabela14[[#This Row],[Nazwisko]],1,3),MID(Tabela14[[#This Row],[PESEL]],11,1))</f>
        <v>DSzc6</v>
      </c>
      <c r="M85" s="12">
        <f>IF(Tabela14[[#This Row],[ID]]=L84,1,0)</f>
        <v>0</v>
      </c>
    </row>
    <row r="86" spans="1:13" x14ac:dyDescent="0.25">
      <c r="A86" s="2" t="s">
        <v>934</v>
      </c>
      <c r="B86" s="3" t="s">
        <v>935</v>
      </c>
      <c r="C86" s="3" t="s">
        <v>936</v>
      </c>
      <c r="D86" s="3">
        <f>IF(MOD(MID(A86,10,1),2)=0,1,0)</f>
        <v>0</v>
      </c>
      <c r="E86" s="3" t="str">
        <f>MID(C86,LEN(C86),1)</f>
        <v>k</v>
      </c>
      <c r="F86" s="3">
        <f>IF(AND(D86=1,E86&lt;&gt;"a"),1,0)</f>
        <v>0</v>
      </c>
      <c r="G86" s="8" t="str">
        <f>MID(Tabela14[[#This Row],[PESEL]],7,3)</f>
        <v>791</v>
      </c>
      <c r="H86" s="3">
        <f>IF(OR(MID(Tabela14[[#This Row],[PESEL]],3,1)="0",MID(Tabela14[[#This Row],[PESEL]],3,1)="1"),19,20)</f>
        <v>19</v>
      </c>
      <c r="I86" s="3" t="str">
        <f>MID(Tabela14[[#This Row],[PESEL]],1,2)</f>
        <v>70</v>
      </c>
      <c r="J86" s="3" t="str">
        <f>IF(Tabela14[[#This Row],[1i2 rok]]=20,MID(Tabela14[[#This Row],[PESEL]],3,2)-20,MID(Tabela14[[#This Row],[PESEL]],3,2))</f>
        <v>05</v>
      </c>
      <c r="K86" s="3" t="str">
        <f>CONCATENATE(Tabela14[[#This Row],[miesiąc 1]]," ",Tabela14[[#This Row],[1i2 rok]],Tabela14[[#This Row],[3 i 4 rok]])</f>
        <v>05 1970</v>
      </c>
      <c r="L86" s="12" t="str">
        <f>CONCATENATE(MID(Tabela14[[#This Row],[Imie]],1,1),MID(Tabela14[[#This Row],[Nazwisko]],1,3),MID(Tabela14[[#This Row],[PESEL]],11,1))</f>
        <v>DSzm0</v>
      </c>
      <c r="M86" s="12">
        <f>IF(Tabela14[[#This Row],[ID]]=L85,1,0)</f>
        <v>0</v>
      </c>
    </row>
    <row r="87" spans="1:13" x14ac:dyDescent="0.25">
      <c r="A87" s="2" t="s">
        <v>588</v>
      </c>
      <c r="B87" s="3" t="s">
        <v>589</v>
      </c>
      <c r="C87" s="3" t="s">
        <v>298</v>
      </c>
      <c r="D87" s="3">
        <f>IF(MOD(MID(A87,10,1),2)=0,1,0)</f>
        <v>1</v>
      </c>
      <c r="E87" s="3" t="str">
        <f>MID(C87,LEN(C87),1)</f>
        <v>a</v>
      </c>
      <c r="F87" s="3">
        <f>IF(AND(D87=1,E87&lt;&gt;"a"),1,0)</f>
        <v>0</v>
      </c>
      <c r="G87" s="8" t="str">
        <f>MID(Tabela14[[#This Row],[PESEL]],7,3)</f>
        <v>038</v>
      </c>
      <c r="H87" s="3">
        <f>IF(OR(MID(Tabela14[[#This Row],[PESEL]],3,1)="0",MID(Tabela14[[#This Row],[PESEL]],3,1)="1"),19,20)</f>
        <v>20</v>
      </c>
      <c r="I87" s="3" t="str">
        <f>MID(Tabela14[[#This Row],[PESEL]],1,2)</f>
        <v>09</v>
      </c>
      <c r="J87" s="3">
        <f>IF(Tabela14[[#This Row],[1i2 rok]]=20,MID(Tabela14[[#This Row],[PESEL]],3,2)-20,MID(Tabela14[[#This Row],[PESEL]],3,2))</f>
        <v>11</v>
      </c>
      <c r="K87" s="3" t="str">
        <f>CONCATENATE(Tabela14[[#This Row],[miesiąc 1]]," ",Tabela14[[#This Row],[1i2 rok]],Tabela14[[#This Row],[3 i 4 rok]])</f>
        <v>11 2009</v>
      </c>
      <c r="L87" s="12" t="str">
        <f>CONCATENATE(MID(Tabela14[[#This Row],[Imie]],1,1),MID(Tabela14[[#This Row],[Nazwisko]],1,3),MID(Tabela14[[#This Row],[PESEL]],11,1))</f>
        <v>DSzn1</v>
      </c>
      <c r="M87" s="12">
        <f>IF(Tabela14[[#This Row],[ID]]=L86,1,0)</f>
        <v>0</v>
      </c>
    </row>
    <row r="88" spans="1:13" x14ac:dyDescent="0.25">
      <c r="A88" s="2" t="s">
        <v>296</v>
      </c>
      <c r="B88" s="3" t="s">
        <v>297</v>
      </c>
      <c r="C88" s="3" t="s">
        <v>298</v>
      </c>
      <c r="D88" s="3">
        <f>IF(MOD(MID(A88,10,1),2)=0,1,0)</f>
        <v>1</v>
      </c>
      <c r="E88" s="3" t="str">
        <f>MID(C88,LEN(C88),1)</f>
        <v>a</v>
      </c>
      <c r="F88" s="3">
        <f>IF(AND(D88=1,E88&lt;&gt;"a"),1,0)</f>
        <v>0</v>
      </c>
      <c r="G88" s="8" t="str">
        <f>MID(Tabela14[[#This Row],[PESEL]],7,3)</f>
        <v>065</v>
      </c>
      <c r="H88" s="3">
        <f>IF(OR(MID(Tabela14[[#This Row],[PESEL]],3,1)="0",MID(Tabela14[[#This Row],[PESEL]],3,1)="1"),19,20)</f>
        <v>20</v>
      </c>
      <c r="I88" s="3" t="str">
        <f>MID(Tabela14[[#This Row],[PESEL]],1,2)</f>
        <v>09</v>
      </c>
      <c r="J88" s="3">
        <f>IF(Tabela14[[#This Row],[1i2 rok]]=20,MID(Tabela14[[#This Row],[PESEL]],3,2)-20,MID(Tabela14[[#This Row],[PESEL]],3,2))</f>
        <v>1</v>
      </c>
      <c r="K88" s="3" t="str">
        <f>CONCATENATE(Tabela14[[#This Row],[miesiąc 1]]," ",Tabela14[[#This Row],[1i2 rok]],Tabela14[[#This Row],[3 i 4 rok]])</f>
        <v>1 2009</v>
      </c>
      <c r="L88" s="12" t="str">
        <f>CONCATENATE(MID(Tabela14[[#This Row],[Imie]],1,1),MID(Tabela14[[#This Row],[Nazwisko]],1,3),MID(Tabela14[[#This Row],[PESEL]],11,1))</f>
        <v>DSzo8</v>
      </c>
      <c r="M88" s="12">
        <f>IF(Tabela14[[#This Row],[ID]]=L87,1,0)</f>
        <v>0</v>
      </c>
    </row>
    <row r="89" spans="1:13" x14ac:dyDescent="0.25">
      <c r="A89" s="2" t="s">
        <v>579</v>
      </c>
      <c r="B89" s="3" t="s">
        <v>580</v>
      </c>
      <c r="C89" s="3" t="s">
        <v>287</v>
      </c>
      <c r="D89" s="3">
        <f>IF(MOD(MID(A89,10,1),2)=0,1,0)</f>
        <v>0</v>
      </c>
      <c r="E89" s="3" t="str">
        <f>MID(C89,LEN(C89),1)</f>
        <v>d</v>
      </c>
      <c r="F89" s="3">
        <f>IF(AND(D89=1,E89&lt;&gt;"a"),1,0)</f>
        <v>0</v>
      </c>
      <c r="G89" s="8" t="str">
        <f>MID(Tabela14[[#This Row],[PESEL]],7,3)</f>
        <v>102</v>
      </c>
      <c r="H89" s="3">
        <f>IF(OR(MID(Tabela14[[#This Row],[PESEL]],3,1)="0",MID(Tabela14[[#This Row],[PESEL]],3,1)="1"),19,20)</f>
        <v>20</v>
      </c>
      <c r="I89" s="3" t="str">
        <f>MID(Tabela14[[#This Row],[PESEL]],1,2)</f>
        <v>09</v>
      </c>
      <c r="J89" s="3">
        <f>IF(Tabela14[[#This Row],[1i2 rok]]=20,MID(Tabela14[[#This Row],[PESEL]],3,2)-20,MID(Tabela14[[#This Row],[PESEL]],3,2))</f>
        <v>11</v>
      </c>
      <c r="K89" s="3" t="str">
        <f>CONCATENATE(Tabela14[[#This Row],[miesiąc 1]]," ",Tabela14[[#This Row],[1i2 rok]],Tabela14[[#This Row],[3 i 4 rok]])</f>
        <v>11 2009</v>
      </c>
      <c r="L89" s="12" t="str">
        <f>CONCATENATE(MID(Tabela14[[#This Row],[Imie]],1,1),MID(Tabela14[[#This Row],[Nazwisko]],1,3),MID(Tabela14[[#This Row],[PESEL]],11,1))</f>
        <v>DSzp6</v>
      </c>
      <c r="M89" s="12">
        <f>IF(Tabela14[[#This Row],[ID]]=L88,1,0)</f>
        <v>0</v>
      </c>
    </row>
    <row r="90" spans="1:13" x14ac:dyDescent="0.25">
      <c r="A90" s="2" t="s">
        <v>1100</v>
      </c>
      <c r="B90" s="3" t="s">
        <v>1101</v>
      </c>
      <c r="C90" s="3" t="s">
        <v>287</v>
      </c>
      <c r="D90" s="3">
        <f>IF(MOD(MID(A90,10,1),2)=0,1,0)</f>
        <v>0</v>
      </c>
      <c r="E90" s="3" t="str">
        <f>MID(C90,LEN(C90),1)</f>
        <v>d</v>
      </c>
      <c r="F90" s="3">
        <f>IF(AND(D90=1,E90&lt;&gt;"a"),1,0)</f>
        <v>0</v>
      </c>
      <c r="G90" s="8" t="str">
        <f>MID(Tabela14[[#This Row],[PESEL]],7,3)</f>
        <v>951</v>
      </c>
      <c r="H90" s="3">
        <f>IF(OR(MID(Tabela14[[#This Row],[PESEL]],3,1)="0",MID(Tabela14[[#This Row],[PESEL]],3,1)="1"),19,20)</f>
        <v>19</v>
      </c>
      <c r="I90" s="3" t="str">
        <f>MID(Tabela14[[#This Row],[PESEL]],1,2)</f>
        <v>89</v>
      </c>
      <c r="J90" s="3" t="str">
        <f>IF(Tabela14[[#This Row],[1i2 rok]]=20,MID(Tabela14[[#This Row],[PESEL]],3,2)-20,MID(Tabela14[[#This Row],[PESEL]],3,2))</f>
        <v>05</v>
      </c>
      <c r="K90" s="3" t="str">
        <f>CONCATENATE(Tabela14[[#This Row],[miesiąc 1]]," ",Tabela14[[#This Row],[1i2 rok]],Tabela14[[#This Row],[3 i 4 rok]])</f>
        <v>05 1989</v>
      </c>
      <c r="L90" s="12" t="str">
        <f>CONCATENATE(MID(Tabela14[[#This Row],[Imie]],1,1),MID(Tabela14[[#This Row],[Nazwisko]],1,3),MID(Tabela14[[#This Row],[PESEL]],11,1))</f>
        <v>DSzr2</v>
      </c>
      <c r="M90" s="12">
        <f>IF(Tabela14[[#This Row],[ID]]=L89,1,0)</f>
        <v>0</v>
      </c>
    </row>
    <row r="91" spans="1:13" x14ac:dyDescent="0.25">
      <c r="A91" s="2" t="s">
        <v>285</v>
      </c>
      <c r="B91" s="3" t="s">
        <v>286</v>
      </c>
      <c r="C91" s="3" t="s">
        <v>287</v>
      </c>
      <c r="D91" s="3">
        <f>IF(MOD(MID(A91,10,1),2)=0,1,0)</f>
        <v>0</v>
      </c>
      <c r="E91" s="3" t="str">
        <f>MID(C91,LEN(C91),1)</f>
        <v>d</v>
      </c>
      <c r="F91" s="3">
        <f>IF(AND(D91=1,E91&lt;&gt;"a"),1,0)</f>
        <v>0</v>
      </c>
      <c r="G91" s="8" t="str">
        <f>MID(Tabela14[[#This Row],[PESEL]],7,3)</f>
        <v>074</v>
      </c>
      <c r="H91" s="3">
        <f>IF(OR(MID(Tabela14[[#This Row],[PESEL]],3,1)="0",MID(Tabela14[[#This Row],[PESEL]],3,1)="1"),19,20)</f>
        <v>20</v>
      </c>
      <c r="I91" s="3" t="str">
        <f>MID(Tabela14[[#This Row],[PESEL]],1,2)</f>
        <v>09</v>
      </c>
      <c r="J91" s="3">
        <f>IF(Tabela14[[#This Row],[1i2 rok]]=20,MID(Tabela14[[#This Row],[PESEL]],3,2)-20,MID(Tabela14[[#This Row],[PESEL]],3,2))</f>
        <v>1</v>
      </c>
      <c r="K91" s="3" t="str">
        <f>CONCATENATE(Tabela14[[#This Row],[miesiąc 1]]," ",Tabela14[[#This Row],[1i2 rok]],Tabela14[[#This Row],[3 i 4 rok]])</f>
        <v>1 2009</v>
      </c>
      <c r="L91" s="12" t="str">
        <f>CONCATENATE(MID(Tabela14[[#This Row],[Imie]],1,1),MID(Tabela14[[#This Row],[Nazwisko]],1,3),MID(Tabela14[[#This Row],[PESEL]],11,1))</f>
        <v>DSzu7</v>
      </c>
      <c r="M91" s="12">
        <f>IF(Tabela14[[#This Row],[ID]]=L90,1,0)</f>
        <v>0</v>
      </c>
    </row>
    <row r="92" spans="1:13" x14ac:dyDescent="0.25">
      <c r="A92" s="2" t="s">
        <v>594</v>
      </c>
      <c r="B92" s="3" t="s">
        <v>595</v>
      </c>
      <c r="C92" s="3" t="s">
        <v>596</v>
      </c>
      <c r="D92" s="3">
        <f>IF(MOD(MID(A92,10,1),2)=0,1,0)</f>
        <v>0</v>
      </c>
      <c r="E92" s="3" t="str">
        <f>MID(C92,LEN(C92),1)</f>
        <v>z</v>
      </c>
      <c r="F92" s="3">
        <f>IF(AND(D92=1,E92&lt;&gt;"a"),1,0)</f>
        <v>0</v>
      </c>
      <c r="G92" s="8" t="str">
        <f>MID(Tabela14[[#This Row],[PESEL]],7,3)</f>
        <v>048</v>
      </c>
      <c r="H92" s="3">
        <f>IF(OR(MID(Tabela14[[#This Row],[PESEL]],3,1)="0",MID(Tabela14[[#This Row],[PESEL]],3,1)="1"),19,20)</f>
        <v>20</v>
      </c>
      <c r="I92" s="3" t="str">
        <f>MID(Tabela14[[#This Row],[PESEL]],1,2)</f>
        <v>09</v>
      </c>
      <c r="J92" s="3">
        <f>IF(Tabela14[[#This Row],[1i2 rok]]=20,MID(Tabela14[[#This Row],[PESEL]],3,2)-20,MID(Tabela14[[#This Row],[PESEL]],3,2))</f>
        <v>11</v>
      </c>
      <c r="K92" s="3" t="str">
        <f>CONCATENATE(Tabela14[[#This Row],[miesiąc 1]]," ",Tabela14[[#This Row],[1i2 rok]],Tabela14[[#This Row],[3 i 4 rok]])</f>
        <v>11 2009</v>
      </c>
      <c r="L92" s="12" t="str">
        <f>CONCATENATE(MID(Tabela14[[#This Row],[Imie]],1,1),MID(Tabela14[[#This Row],[Nazwisko]],1,3),MID(Tabela14[[#This Row],[PESEL]],11,1))</f>
        <v>DSzu8</v>
      </c>
      <c r="M92" s="12">
        <f>IF(Tabela14[[#This Row],[ID]]=L91,1,0)</f>
        <v>0</v>
      </c>
    </row>
    <row r="93" spans="1:13" x14ac:dyDescent="0.25">
      <c r="A93" s="2" t="s">
        <v>638</v>
      </c>
      <c r="B93" s="3" t="s">
        <v>639</v>
      </c>
      <c r="C93" s="3" t="s">
        <v>640</v>
      </c>
      <c r="D93" s="3">
        <f>IF(MOD(MID(A93,10,1),2)=0,1,0)</f>
        <v>0</v>
      </c>
      <c r="E93" s="3" t="str">
        <f>MID(C93,LEN(C93),1)</f>
        <v>l</v>
      </c>
      <c r="F93" s="3">
        <f>IF(AND(D93=1,E93&lt;&gt;"a"),1,0)</f>
        <v>0</v>
      </c>
      <c r="G93" s="8" t="str">
        <f>MID(Tabela14[[#This Row],[PESEL]],7,3)</f>
        <v>011</v>
      </c>
      <c r="H93" s="3">
        <f>IF(OR(MID(Tabela14[[#This Row],[PESEL]],3,1)="0",MID(Tabela14[[#This Row],[PESEL]],3,1)="1"),19,20)</f>
        <v>20</v>
      </c>
      <c r="I93" s="3" t="str">
        <f>MID(Tabela14[[#This Row],[PESEL]],1,2)</f>
        <v>09</v>
      </c>
      <c r="J93" s="3">
        <f>IF(Tabela14[[#This Row],[1i2 rok]]=20,MID(Tabela14[[#This Row],[PESEL]],3,2)-20,MID(Tabela14[[#This Row],[PESEL]],3,2))</f>
        <v>11</v>
      </c>
      <c r="K93" s="3" t="str">
        <f>CONCATENATE(Tabela14[[#This Row],[miesiąc 1]]," ",Tabela14[[#This Row],[1i2 rok]],Tabela14[[#This Row],[3 i 4 rok]])</f>
        <v>11 2009</v>
      </c>
      <c r="L93" s="12" t="str">
        <f>CONCATENATE(MID(Tabela14[[#This Row],[Imie]],1,1),MID(Tabela14[[#This Row],[Nazwisko]],1,3),MID(Tabela14[[#This Row],[PESEL]],11,1))</f>
        <v>DSzw8</v>
      </c>
      <c r="M93" s="12">
        <f>IF(Tabela14[[#This Row],[ID]]=L92,1,0)</f>
        <v>0</v>
      </c>
    </row>
    <row r="94" spans="1:13" x14ac:dyDescent="0.25">
      <c r="A94" s="2" t="s">
        <v>410</v>
      </c>
      <c r="B94" s="3" t="s">
        <v>353</v>
      </c>
      <c r="C94" s="3" t="s">
        <v>371</v>
      </c>
      <c r="D94" s="3">
        <f>IF(MOD(MID(A94,10,1),2)=0,1,0)</f>
        <v>1</v>
      </c>
      <c r="E94" s="3" t="str">
        <f>MID(C94,LEN(C94),1)</f>
        <v>a</v>
      </c>
      <c r="F94" s="3">
        <f>IF(AND(D94=1,E94&lt;&gt;"a"),1,0)</f>
        <v>0</v>
      </c>
      <c r="G94" s="8" t="str">
        <f>MID(Tabela14[[#This Row],[PESEL]],7,3)</f>
        <v>040</v>
      </c>
      <c r="H94" s="3">
        <f>IF(OR(MID(Tabela14[[#This Row],[PESEL]],3,1)="0",MID(Tabela14[[#This Row],[PESEL]],3,1)="1"),19,20)</f>
        <v>20</v>
      </c>
      <c r="I94" s="3" t="str">
        <f>MID(Tabela14[[#This Row],[PESEL]],1,2)</f>
        <v>09</v>
      </c>
      <c r="J94" s="3">
        <f>IF(Tabela14[[#This Row],[1i2 rok]]=20,MID(Tabela14[[#This Row],[PESEL]],3,2)-20,MID(Tabela14[[#This Row],[PESEL]],3,2))</f>
        <v>2</v>
      </c>
      <c r="K94" s="3" t="str">
        <f>CONCATENATE(Tabela14[[#This Row],[miesiąc 1]]," ",Tabela14[[#This Row],[1i2 rok]],Tabela14[[#This Row],[3 i 4 rok]])</f>
        <v>2 2009</v>
      </c>
      <c r="L94" s="12" t="str">
        <f>CONCATENATE(MID(Tabela14[[#This Row],[Imie]],1,1),MID(Tabela14[[#This Row],[Nazwisko]],1,3),MID(Tabela14[[#This Row],[PESEL]],11,1))</f>
        <v>ELew4</v>
      </c>
      <c r="M94" s="12">
        <f>IF(Tabela14[[#This Row],[ID]]=L93,1,0)</f>
        <v>0</v>
      </c>
    </row>
    <row r="95" spans="1:13" x14ac:dyDescent="0.25">
      <c r="A95" s="2" t="s">
        <v>583</v>
      </c>
      <c r="B95" s="3" t="s">
        <v>584</v>
      </c>
      <c r="C95" s="3" t="s">
        <v>284</v>
      </c>
      <c r="D95" s="3">
        <f>IF(MOD(MID(A95,10,1),2)=0,1,0)</f>
        <v>1</v>
      </c>
      <c r="E95" s="3" t="str">
        <f>MID(C95,LEN(C95),1)</f>
        <v>a</v>
      </c>
      <c r="F95" s="3">
        <f>IF(AND(D95=1,E95&lt;&gt;"a"),1,0)</f>
        <v>0</v>
      </c>
      <c r="G95" s="8" t="str">
        <f>MID(Tabela14[[#This Row],[PESEL]],7,3)</f>
        <v>078</v>
      </c>
      <c r="H95" s="3">
        <f>IF(OR(MID(Tabela14[[#This Row],[PESEL]],3,1)="0",MID(Tabela14[[#This Row],[PESEL]],3,1)="1"),19,20)</f>
        <v>20</v>
      </c>
      <c r="I95" s="3" t="str">
        <f>MID(Tabela14[[#This Row],[PESEL]],1,2)</f>
        <v>09</v>
      </c>
      <c r="J95" s="3">
        <f>IF(Tabela14[[#This Row],[1i2 rok]]=20,MID(Tabela14[[#This Row],[PESEL]],3,2)-20,MID(Tabela14[[#This Row],[PESEL]],3,2))</f>
        <v>11</v>
      </c>
      <c r="K95" s="3" t="str">
        <f>CONCATENATE(Tabela14[[#This Row],[miesiąc 1]]," ",Tabela14[[#This Row],[1i2 rok]],Tabela14[[#This Row],[3 i 4 rok]])</f>
        <v>11 2009</v>
      </c>
      <c r="L95" s="12" t="str">
        <f>CONCATENATE(MID(Tabela14[[#This Row],[Imie]],1,1),MID(Tabela14[[#This Row],[Nazwisko]],1,3),MID(Tabela14[[#This Row],[PESEL]],11,1))</f>
        <v>ESym6</v>
      </c>
      <c r="M95" s="12">
        <f>IF(Tabela14[[#This Row],[ID]]=L94,1,0)</f>
        <v>0</v>
      </c>
    </row>
    <row r="96" spans="1:13" x14ac:dyDescent="0.25">
      <c r="A96" s="2" t="s">
        <v>424</v>
      </c>
      <c r="B96" s="3" t="s">
        <v>425</v>
      </c>
      <c r="C96" s="3" t="s">
        <v>371</v>
      </c>
      <c r="D96" s="3">
        <f>IF(MOD(MID(A96,10,1),2)=0,1,0)</f>
        <v>1</v>
      </c>
      <c r="E96" s="3" t="str">
        <f>MID(C96,LEN(C96),1)</f>
        <v>a</v>
      </c>
      <c r="F96" s="3">
        <f>IF(AND(D96=1,E96&lt;&gt;"a"),1,0)</f>
        <v>0</v>
      </c>
      <c r="G96" s="8" t="str">
        <f>MID(Tabela14[[#This Row],[PESEL]],7,3)</f>
        <v>054</v>
      </c>
      <c r="H96" s="3">
        <f>IF(OR(MID(Tabela14[[#This Row],[PESEL]],3,1)="0",MID(Tabela14[[#This Row],[PESEL]],3,1)="1"),19,20)</f>
        <v>20</v>
      </c>
      <c r="I96" s="3" t="str">
        <f>MID(Tabela14[[#This Row],[PESEL]],1,2)</f>
        <v>09</v>
      </c>
      <c r="J96" s="3">
        <f>IF(Tabela14[[#This Row],[1i2 rok]]=20,MID(Tabela14[[#This Row],[PESEL]],3,2)-20,MID(Tabela14[[#This Row],[PESEL]],3,2))</f>
        <v>2</v>
      </c>
      <c r="K96" s="3" t="str">
        <f>CONCATENATE(Tabela14[[#This Row],[miesiąc 1]]," ",Tabela14[[#This Row],[1i2 rok]],Tabela14[[#This Row],[3 i 4 rok]])</f>
        <v>2 2009</v>
      </c>
      <c r="L96" s="12" t="str">
        <f>CONCATENATE(MID(Tabela14[[#This Row],[Imie]],1,1),MID(Tabela14[[#This Row],[Nazwisko]],1,3),MID(Tabela14[[#This Row],[PESEL]],11,1))</f>
        <v>ESza3</v>
      </c>
      <c r="M96" s="12">
        <f>IF(Tabela14[[#This Row],[ID]]=L95,1,0)</f>
        <v>0</v>
      </c>
    </row>
    <row r="97" spans="1:13" x14ac:dyDescent="0.25">
      <c r="A97" s="2" t="s">
        <v>282</v>
      </c>
      <c r="B97" s="3" t="s">
        <v>283</v>
      </c>
      <c r="C97" s="3" t="s">
        <v>284</v>
      </c>
      <c r="D97" s="3">
        <f>IF(MOD(MID(A97,10,1),2)=0,1,0)</f>
        <v>1</v>
      </c>
      <c r="E97" s="3" t="str">
        <f>MID(C97,LEN(C97),1)</f>
        <v>a</v>
      </c>
      <c r="F97" s="3">
        <f>IF(AND(D97=1,E97&lt;&gt;"a"),1,0)</f>
        <v>0</v>
      </c>
      <c r="G97" s="8" t="str">
        <f>MID(Tabela14[[#This Row],[PESEL]],7,3)</f>
        <v>070</v>
      </c>
      <c r="H97" s="3">
        <f>IF(OR(MID(Tabela14[[#This Row],[PESEL]],3,1)="0",MID(Tabela14[[#This Row],[PESEL]],3,1)="1"),19,20)</f>
        <v>20</v>
      </c>
      <c r="I97" s="3" t="str">
        <f>MID(Tabela14[[#This Row],[PESEL]],1,2)</f>
        <v>09</v>
      </c>
      <c r="J97" s="3">
        <f>IF(Tabela14[[#This Row],[1i2 rok]]=20,MID(Tabela14[[#This Row],[PESEL]],3,2)-20,MID(Tabela14[[#This Row],[PESEL]],3,2))</f>
        <v>1</v>
      </c>
      <c r="K97" s="3" t="str">
        <f>CONCATENATE(Tabela14[[#This Row],[miesiąc 1]]," ",Tabela14[[#This Row],[1i2 rok]],Tabela14[[#This Row],[3 i 4 rok]])</f>
        <v>1 2009</v>
      </c>
      <c r="L97" s="12" t="str">
        <f>CONCATENATE(MID(Tabela14[[#This Row],[Imie]],1,1),MID(Tabela14[[#This Row],[Nazwisko]],1,3),MID(Tabela14[[#This Row],[PESEL]],11,1))</f>
        <v>ESzc0</v>
      </c>
      <c r="M97" s="12">
        <f>IF(Tabela14[[#This Row],[ID]]=L96,1,0)</f>
        <v>0</v>
      </c>
    </row>
    <row r="98" spans="1:13" x14ac:dyDescent="0.25">
      <c r="A98" s="2" t="s">
        <v>999</v>
      </c>
      <c r="B98" s="3" t="s">
        <v>1000</v>
      </c>
      <c r="C98" s="3" t="s">
        <v>284</v>
      </c>
      <c r="D98" s="3">
        <f>IF(MOD(MID(A98,10,1),2)=0,1,0)</f>
        <v>1</v>
      </c>
      <c r="E98" s="3" t="str">
        <f>MID(C98,LEN(C98),1)</f>
        <v>a</v>
      </c>
      <c r="F98" s="3">
        <f>IF(AND(D98=1,E98&lt;&gt;"a"),1,0)</f>
        <v>0</v>
      </c>
      <c r="G98" s="8" t="str">
        <f>MID(Tabela14[[#This Row],[PESEL]],7,3)</f>
        <v>737</v>
      </c>
      <c r="H98" s="3">
        <f>IF(OR(MID(Tabela14[[#This Row],[PESEL]],3,1)="0",MID(Tabela14[[#This Row],[PESEL]],3,1)="1"),19,20)</f>
        <v>19</v>
      </c>
      <c r="I98" s="3" t="str">
        <f>MID(Tabela14[[#This Row],[PESEL]],1,2)</f>
        <v>79</v>
      </c>
      <c r="J98" s="3" t="str">
        <f>IF(Tabela14[[#This Row],[1i2 rok]]=20,MID(Tabela14[[#This Row],[PESEL]],3,2)-20,MID(Tabela14[[#This Row],[PESEL]],3,2))</f>
        <v>11</v>
      </c>
      <c r="K98" s="3" t="str">
        <f>CONCATENATE(Tabela14[[#This Row],[miesiąc 1]]," ",Tabela14[[#This Row],[1i2 rok]],Tabela14[[#This Row],[3 i 4 rok]])</f>
        <v>11 1979</v>
      </c>
      <c r="L98" s="12" t="str">
        <f>CONCATENATE(MID(Tabela14[[#This Row],[Imie]],1,1),MID(Tabela14[[#This Row],[Nazwisko]],1,3),MID(Tabela14[[#This Row],[PESEL]],11,1))</f>
        <v>ESzc9</v>
      </c>
      <c r="M98" s="12">
        <f>IF(Tabela14[[#This Row],[ID]]=L97,1,0)</f>
        <v>0</v>
      </c>
    </row>
    <row r="99" spans="1:13" x14ac:dyDescent="0.25">
      <c r="A99" s="2" t="s">
        <v>370</v>
      </c>
      <c r="B99" s="3" t="s">
        <v>369</v>
      </c>
      <c r="C99" s="3" t="s">
        <v>371</v>
      </c>
      <c r="D99" s="3">
        <f>IF(MOD(MID(A99,10,1),2)=0,1,0)</f>
        <v>1</v>
      </c>
      <c r="E99" s="3" t="str">
        <f>MID(C99,LEN(C99),1)</f>
        <v>a</v>
      </c>
      <c r="F99" s="3">
        <f>IF(AND(D99=1,E99&lt;&gt;"a"),1,0)</f>
        <v>0</v>
      </c>
      <c r="G99" s="8" t="str">
        <f>MID(Tabela14[[#This Row],[PESEL]],7,3)</f>
        <v>063</v>
      </c>
      <c r="H99" s="3">
        <f>IF(OR(MID(Tabela14[[#This Row],[PESEL]],3,1)="0",MID(Tabela14[[#This Row],[PESEL]],3,1)="1"),19,20)</f>
        <v>20</v>
      </c>
      <c r="I99" s="3" t="str">
        <f>MID(Tabela14[[#This Row],[PESEL]],1,2)</f>
        <v>09</v>
      </c>
      <c r="J99" s="3">
        <f>IF(Tabela14[[#This Row],[1i2 rok]]=20,MID(Tabela14[[#This Row],[PESEL]],3,2)-20,MID(Tabela14[[#This Row],[PESEL]],3,2))</f>
        <v>1</v>
      </c>
      <c r="K99" s="3" t="str">
        <f>CONCATENATE(Tabela14[[#This Row],[miesiąc 1]]," ",Tabela14[[#This Row],[1i2 rok]],Tabela14[[#This Row],[3 i 4 rok]])</f>
        <v>1 2009</v>
      </c>
      <c r="L99" s="12" t="str">
        <f>CONCATENATE(MID(Tabela14[[#This Row],[Imie]],1,1),MID(Tabela14[[#This Row],[Nazwisko]],1,3),MID(Tabela14[[#This Row],[PESEL]],11,1))</f>
        <v>EZak5</v>
      </c>
      <c r="M99" s="12">
        <f>IF(Tabela14[[#This Row],[ID]]=L98,1,0)</f>
        <v>0</v>
      </c>
    </row>
    <row r="100" spans="1:13" x14ac:dyDescent="0.25">
      <c r="A100" s="2" t="s">
        <v>374</v>
      </c>
      <c r="B100" s="3" t="s">
        <v>375</v>
      </c>
      <c r="C100" s="3" t="s">
        <v>376</v>
      </c>
      <c r="D100" s="3">
        <f>IF(MOD(MID(A100,10,1),2)=0,1,0)</f>
        <v>0</v>
      </c>
      <c r="E100" s="3" t="str">
        <f>MID(C100,LEN(C100),1)</f>
        <v>k</v>
      </c>
      <c r="F100" s="3">
        <f>IF(AND(D100=1,E100&lt;&gt;"a"),1,0)</f>
        <v>0</v>
      </c>
      <c r="G100" s="8" t="str">
        <f>MID(Tabela14[[#This Row],[PESEL]],7,3)</f>
        <v>096</v>
      </c>
      <c r="H100" s="3">
        <f>IF(OR(MID(Tabela14[[#This Row],[PESEL]],3,1)="0",MID(Tabela14[[#This Row],[PESEL]],3,1)="1"),19,20)</f>
        <v>20</v>
      </c>
      <c r="I100" s="3" t="str">
        <f>MID(Tabela14[[#This Row],[PESEL]],1,2)</f>
        <v>09</v>
      </c>
      <c r="J100" s="3">
        <f>IF(Tabela14[[#This Row],[1i2 rok]]=20,MID(Tabela14[[#This Row],[PESEL]],3,2)-20,MID(Tabela14[[#This Row],[PESEL]],3,2))</f>
        <v>1</v>
      </c>
      <c r="K100" s="3" t="str">
        <f>CONCATENATE(Tabela14[[#This Row],[miesiąc 1]]," ",Tabela14[[#This Row],[1i2 rok]],Tabela14[[#This Row],[3 i 4 rok]])</f>
        <v>1 2009</v>
      </c>
      <c r="L100" s="12" t="str">
        <f>CONCATENATE(MID(Tabela14[[#This Row],[Imie]],1,1),MID(Tabela14[[#This Row],[Nazwisko]],1,3),MID(Tabela14[[#This Row],[PESEL]],11,1))</f>
        <v>FSmo4</v>
      </c>
      <c r="M100" s="12">
        <f>IF(Tabela14[[#This Row],[ID]]=L99,1,0)</f>
        <v>0</v>
      </c>
    </row>
    <row r="101" spans="1:13" x14ac:dyDescent="0.25">
      <c r="A101" s="2" t="s">
        <v>493</v>
      </c>
      <c r="B101" s="3" t="s">
        <v>494</v>
      </c>
      <c r="C101" s="3" t="s">
        <v>376</v>
      </c>
      <c r="D101" s="3">
        <f>IF(MOD(MID(A101,10,1),2)=0,1,0)</f>
        <v>0</v>
      </c>
      <c r="E101" s="3" t="str">
        <f>MID(C101,LEN(C101),1)</f>
        <v>k</v>
      </c>
      <c r="F101" s="3">
        <f>IF(AND(D101=1,E101&lt;&gt;"a"),1,0)</f>
        <v>0</v>
      </c>
      <c r="G101" s="8" t="str">
        <f>MID(Tabela14[[#This Row],[PESEL]],7,3)</f>
        <v>080</v>
      </c>
      <c r="H101" s="3">
        <f>IF(OR(MID(Tabela14[[#This Row],[PESEL]],3,1)="0",MID(Tabela14[[#This Row],[PESEL]],3,1)="1"),19,20)</f>
        <v>20</v>
      </c>
      <c r="I101" s="3" t="str">
        <f>MID(Tabela14[[#This Row],[PESEL]],1,2)</f>
        <v>09</v>
      </c>
      <c r="J101" s="3">
        <f>IF(Tabela14[[#This Row],[1i2 rok]]=20,MID(Tabela14[[#This Row],[PESEL]],3,2)-20,MID(Tabela14[[#This Row],[PESEL]],3,2))</f>
        <v>10</v>
      </c>
      <c r="K101" s="3" t="str">
        <f>CONCATENATE(Tabela14[[#This Row],[miesiąc 1]]," ",Tabela14[[#This Row],[1i2 rok]],Tabela14[[#This Row],[3 i 4 rok]])</f>
        <v>10 2009</v>
      </c>
      <c r="L101" s="12" t="str">
        <f>CONCATENATE(MID(Tabela14[[#This Row],[Imie]],1,1),MID(Tabela14[[#This Row],[Nazwisko]],1,3),MID(Tabela14[[#This Row],[PESEL]],11,1))</f>
        <v>FSna7</v>
      </c>
      <c r="M101" s="12">
        <f>IF(Tabela14[[#This Row],[ID]]=L100,1,0)</f>
        <v>0</v>
      </c>
    </row>
    <row r="102" spans="1:13" x14ac:dyDescent="0.25">
      <c r="A102" s="2" t="s">
        <v>258</v>
      </c>
      <c r="B102" s="3" t="s">
        <v>259</v>
      </c>
      <c r="C102" s="3" t="s">
        <v>260</v>
      </c>
      <c r="D102" s="3">
        <f>IF(MOD(MID(A102,10,1),2)=0,1,0)</f>
        <v>0</v>
      </c>
      <c r="E102" s="3" t="str">
        <f>MID(C102,LEN(C102),1)</f>
        <v>p</v>
      </c>
      <c r="F102" s="3">
        <f>IF(AND(D102=1,E102&lt;&gt;"a"),1,0)</f>
        <v>0</v>
      </c>
      <c r="G102" s="8" t="str">
        <f>MID(Tabela14[[#This Row],[PESEL]],7,3)</f>
        <v>056</v>
      </c>
      <c r="H102" s="3">
        <f>IF(OR(MID(Tabela14[[#This Row],[PESEL]],3,1)="0",MID(Tabela14[[#This Row],[PESEL]],3,1)="1"),19,20)</f>
        <v>20</v>
      </c>
      <c r="I102" s="3" t="str">
        <f>MID(Tabela14[[#This Row],[PESEL]],1,2)</f>
        <v>09</v>
      </c>
      <c r="J102" s="3">
        <f>IF(Tabela14[[#This Row],[1i2 rok]]=20,MID(Tabela14[[#This Row],[PESEL]],3,2)-20,MID(Tabela14[[#This Row],[PESEL]],3,2))</f>
        <v>1</v>
      </c>
      <c r="K102" s="3" t="str">
        <f>CONCATENATE(Tabela14[[#This Row],[miesiąc 1]]," ",Tabela14[[#This Row],[1i2 rok]],Tabela14[[#This Row],[3 i 4 rok]])</f>
        <v>1 2009</v>
      </c>
      <c r="L102" s="12" t="str">
        <f>CONCATENATE(MID(Tabela14[[#This Row],[Imie]],1,1),MID(Tabela14[[#This Row],[Nazwisko]],1,3),MID(Tabela14[[#This Row],[PESEL]],11,1))</f>
        <v>FSob2</v>
      </c>
      <c r="M102" s="12">
        <f>IF(Tabela14[[#This Row],[ID]]=L101,1,0)</f>
        <v>0</v>
      </c>
    </row>
    <row r="103" spans="1:13" x14ac:dyDescent="0.25">
      <c r="A103" s="2" t="s">
        <v>869</v>
      </c>
      <c r="B103" s="3" t="s">
        <v>870</v>
      </c>
      <c r="C103" s="3" t="s">
        <v>260</v>
      </c>
      <c r="D103" s="3">
        <f>IF(MOD(MID(A103,10,1),2)=0,1,0)</f>
        <v>0</v>
      </c>
      <c r="E103" s="3" t="str">
        <f>MID(C103,LEN(C103),1)</f>
        <v>p</v>
      </c>
      <c r="F103" s="3">
        <f>IF(AND(D103=1,E103&lt;&gt;"a"),1,0)</f>
        <v>0</v>
      </c>
      <c r="G103" s="8" t="str">
        <f>MID(Tabela14[[#This Row],[PESEL]],7,3)</f>
        <v>360</v>
      </c>
      <c r="H103" s="3">
        <f>IF(OR(MID(Tabela14[[#This Row],[PESEL]],3,1)="0",MID(Tabela14[[#This Row],[PESEL]],3,1)="1"),19,20)</f>
        <v>19</v>
      </c>
      <c r="I103" s="3" t="str">
        <f>MID(Tabela14[[#This Row],[PESEL]],1,2)</f>
        <v>59</v>
      </c>
      <c r="J103" s="3" t="str">
        <f>IF(Tabela14[[#This Row],[1i2 rok]]=20,MID(Tabela14[[#This Row],[PESEL]],3,2)-20,MID(Tabela14[[#This Row],[PESEL]],3,2))</f>
        <v>08</v>
      </c>
      <c r="K103" s="3" t="str">
        <f>CONCATENATE(Tabela14[[#This Row],[miesiąc 1]]," ",Tabela14[[#This Row],[1i2 rok]],Tabela14[[#This Row],[3 i 4 rok]])</f>
        <v>08 1959</v>
      </c>
      <c r="L103" s="12" t="str">
        <f>CONCATENATE(MID(Tabela14[[#This Row],[Imie]],1,1),MID(Tabela14[[#This Row],[Nazwisko]],1,3),MID(Tabela14[[#This Row],[PESEL]],11,1))</f>
        <v>FSob7</v>
      </c>
      <c r="M103" s="12">
        <f>IF(Tabela14[[#This Row],[ID]]=L102,1,0)</f>
        <v>0</v>
      </c>
    </row>
    <row r="104" spans="1:13" x14ac:dyDescent="0.25">
      <c r="A104" s="2" t="s">
        <v>489</v>
      </c>
      <c r="B104" s="3" t="s">
        <v>490</v>
      </c>
      <c r="C104" s="3" t="s">
        <v>260</v>
      </c>
      <c r="D104" s="3">
        <f>IF(MOD(MID(A104,10,1),2)=0,1,0)</f>
        <v>0</v>
      </c>
      <c r="E104" s="3" t="str">
        <f>MID(C104,LEN(C104),1)</f>
        <v>p</v>
      </c>
      <c r="F104" s="3">
        <f>IF(AND(D104=1,E104&lt;&gt;"a"),1,0)</f>
        <v>0</v>
      </c>
      <c r="G104" s="8" t="str">
        <f>MID(Tabela14[[#This Row],[PESEL]],7,3)</f>
        <v>090</v>
      </c>
      <c r="H104" s="3">
        <f>IF(OR(MID(Tabela14[[#This Row],[PESEL]],3,1)="0",MID(Tabela14[[#This Row],[PESEL]],3,1)="1"),19,20)</f>
        <v>20</v>
      </c>
      <c r="I104" s="3" t="str">
        <f>MID(Tabela14[[#This Row],[PESEL]],1,2)</f>
        <v>09</v>
      </c>
      <c r="J104" s="3">
        <f>IF(Tabela14[[#This Row],[1i2 rok]]=20,MID(Tabela14[[#This Row],[PESEL]],3,2)-20,MID(Tabela14[[#This Row],[PESEL]],3,2))</f>
        <v>10</v>
      </c>
      <c r="K104" s="3" t="str">
        <f>CONCATENATE(Tabela14[[#This Row],[miesiąc 1]]," ",Tabela14[[#This Row],[1i2 rok]],Tabela14[[#This Row],[3 i 4 rok]])</f>
        <v>10 2009</v>
      </c>
      <c r="L104" s="12" t="str">
        <f>CONCATENATE(MID(Tabela14[[#This Row],[Imie]],1,1),MID(Tabela14[[#This Row],[Nazwisko]],1,3),MID(Tabela14[[#This Row],[PESEL]],11,1))</f>
        <v>FSos5</v>
      </c>
      <c r="M104" s="12">
        <f>IF(Tabela14[[#This Row],[ID]]=L103,1,0)</f>
        <v>0</v>
      </c>
    </row>
    <row r="105" spans="1:13" x14ac:dyDescent="0.25">
      <c r="A105" s="2" t="s">
        <v>926</v>
      </c>
      <c r="B105" s="3" t="s">
        <v>927</v>
      </c>
      <c r="C105" s="3" t="s">
        <v>260</v>
      </c>
      <c r="D105" s="3">
        <f>IF(MOD(MID(A105,10,1),2)=0,1,0)</f>
        <v>0</v>
      </c>
      <c r="E105" s="3" t="str">
        <f>MID(C105,LEN(C105),1)</f>
        <v>p</v>
      </c>
      <c r="F105" s="3">
        <f>IF(AND(D105=1,E105&lt;&gt;"a"),1,0)</f>
        <v>0</v>
      </c>
      <c r="G105" s="8" t="str">
        <f>MID(Tabela14[[#This Row],[PESEL]],7,3)</f>
        <v>175</v>
      </c>
      <c r="H105" s="3">
        <f>IF(OR(MID(Tabela14[[#This Row],[PESEL]],3,1)="0",MID(Tabela14[[#This Row],[PESEL]],3,1)="1"),19,20)</f>
        <v>19</v>
      </c>
      <c r="I105" s="3" t="str">
        <f>MID(Tabela14[[#This Row],[PESEL]],1,2)</f>
        <v>68</v>
      </c>
      <c r="J105" s="3" t="str">
        <f>IF(Tabela14[[#This Row],[1i2 rok]]=20,MID(Tabela14[[#This Row],[PESEL]],3,2)-20,MID(Tabela14[[#This Row],[PESEL]],3,2))</f>
        <v>11</v>
      </c>
      <c r="K105" s="3" t="str">
        <f>CONCATENATE(Tabela14[[#This Row],[miesiąc 1]]," ",Tabela14[[#This Row],[1i2 rok]],Tabela14[[#This Row],[3 i 4 rok]])</f>
        <v>11 1968</v>
      </c>
      <c r="L105" s="12" t="str">
        <f>CONCATENATE(MID(Tabela14[[#This Row],[Imie]],1,1),MID(Tabela14[[#This Row],[Nazwisko]],1,3),MID(Tabela14[[#This Row],[PESEL]],11,1))</f>
        <v>FSpa7</v>
      </c>
      <c r="M105" s="12">
        <f>IF(Tabela14[[#This Row],[ID]]=L104,1,0)</f>
        <v>0</v>
      </c>
    </row>
    <row r="106" spans="1:13" x14ac:dyDescent="0.25">
      <c r="A106" s="2" t="s">
        <v>1004</v>
      </c>
      <c r="B106" s="3" t="s">
        <v>1005</v>
      </c>
      <c r="C106" s="3" t="s">
        <v>260</v>
      </c>
      <c r="D106" s="3">
        <f>IF(MOD(MID(A106,10,1),2)=0,1,0)</f>
        <v>0</v>
      </c>
      <c r="E106" s="3" t="str">
        <f>MID(C106,LEN(C106),1)</f>
        <v>p</v>
      </c>
      <c r="F106" s="3">
        <f>IF(AND(D106=1,E106&lt;&gt;"a"),1,0)</f>
        <v>0</v>
      </c>
      <c r="G106" s="8" t="str">
        <f>MID(Tabela14[[#This Row],[PESEL]],7,3)</f>
        <v>487</v>
      </c>
      <c r="H106" s="3">
        <f>IF(OR(MID(Tabela14[[#This Row],[PESEL]],3,1)="0",MID(Tabela14[[#This Row],[PESEL]],3,1)="1"),19,20)</f>
        <v>19</v>
      </c>
      <c r="I106" s="3" t="str">
        <f>MID(Tabela14[[#This Row],[PESEL]],1,2)</f>
        <v>81</v>
      </c>
      <c r="J106" s="3" t="str">
        <f>IF(Tabela14[[#This Row],[1i2 rok]]=20,MID(Tabela14[[#This Row],[PESEL]],3,2)-20,MID(Tabela14[[#This Row],[PESEL]],3,2))</f>
        <v>10</v>
      </c>
      <c r="K106" s="3" t="str">
        <f>CONCATENATE(Tabela14[[#This Row],[miesiąc 1]]," ",Tabela14[[#This Row],[1i2 rok]],Tabela14[[#This Row],[3 i 4 rok]])</f>
        <v>10 1981</v>
      </c>
      <c r="L106" s="12" t="str">
        <f>CONCATENATE(MID(Tabela14[[#This Row],[Imie]],1,1),MID(Tabela14[[#This Row],[Nazwisko]],1,3),MID(Tabela14[[#This Row],[PESEL]],11,1))</f>
        <v>FSpy0</v>
      </c>
      <c r="M106" s="12">
        <f>IF(Tabela14[[#This Row],[ID]]=L105,1,0)</f>
        <v>0</v>
      </c>
    </row>
    <row r="107" spans="1:13" x14ac:dyDescent="0.25">
      <c r="A107" s="2" t="s">
        <v>790</v>
      </c>
      <c r="B107" s="3" t="s">
        <v>791</v>
      </c>
      <c r="C107" s="3" t="s">
        <v>260</v>
      </c>
      <c r="D107" s="3">
        <f>IF(MOD(MID(A107,10,1),2)=0,1,0)</f>
        <v>0</v>
      </c>
      <c r="E107" s="3" t="str">
        <f>MID(C107,LEN(C107),1)</f>
        <v>p</v>
      </c>
      <c r="F107" s="3">
        <f>IF(AND(D107=1,E107&lt;&gt;"a"),1,0)</f>
        <v>0</v>
      </c>
      <c r="G107" s="8" t="str">
        <f>MID(Tabela14[[#This Row],[PESEL]],7,3)</f>
        <v>024</v>
      </c>
      <c r="H107" s="3">
        <f>IF(OR(MID(Tabela14[[#This Row],[PESEL]],3,1)="0",MID(Tabela14[[#This Row],[PESEL]],3,1)="1"),19,20)</f>
        <v>20</v>
      </c>
      <c r="I107" s="3" t="str">
        <f>MID(Tabela14[[#This Row],[PESEL]],1,2)</f>
        <v>09</v>
      </c>
      <c r="J107" s="3">
        <f>IF(Tabela14[[#This Row],[1i2 rok]]=20,MID(Tabela14[[#This Row],[PESEL]],3,2)-20,MID(Tabela14[[#This Row],[PESEL]],3,2))</f>
        <v>12</v>
      </c>
      <c r="K107" s="3" t="str">
        <f>CONCATENATE(Tabela14[[#This Row],[miesiąc 1]]," ",Tabela14[[#This Row],[1i2 rok]],Tabela14[[#This Row],[3 i 4 rok]])</f>
        <v>12 2009</v>
      </c>
      <c r="L107" s="12" t="str">
        <f>CONCATENATE(MID(Tabela14[[#This Row],[Imie]],1,1),MID(Tabela14[[#This Row],[Nazwisko]],1,3),MID(Tabela14[[#This Row],[PESEL]],11,1))</f>
        <v>FSta4</v>
      </c>
      <c r="M107" s="12">
        <f>IF(Tabela14[[#This Row],[ID]]=L106,1,0)</f>
        <v>0</v>
      </c>
    </row>
    <row r="108" spans="1:13" x14ac:dyDescent="0.25">
      <c r="A108" s="2" t="s">
        <v>984</v>
      </c>
      <c r="B108" s="3" t="s">
        <v>985</v>
      </c>
      <c r="C108" s="3" t="s">
        <v>260</v>
      </c>
      <c r="D108" s="3">
        <f>IF(MOD(MID(A108,10,1),2)=0,1,0)</f>
        <v>0</v>
      </c>
      <c r="E108" s="3" t="str">
        <f>MID(C108,LEN(C108),1)</f>
        <v>p</v>
      </c>
      <c r="F108" s="3">
        <f>IF(AND(D108=1,E108&lt;&gt;"a"),1,0)</f>
        <v>0</v>
      </c>
      <c r="G108" s="8" t="str">
        <f>MID(Tabela14[[#This Row],[PESEL]],7,3)</f>
        <v>848</v>
      </c>
      <c r="H108" s="3">
        <f>IF(OR(MID(Tabela14[[#This Row],[PESEL]],3,1)="0",MID(Tabela14[[#This Row],[PESEL]],3,1)="1"),19,20)</f>
        <v>19</v>
      </c>
      <c r="I108" s="3" t="str">
        <f>MID(Tabela14[[#This Row],[PESEL]],1,2)</f>
        <v>77</v>
      </c>
      <c r="J108" s="3" t="str">
        <f>IF(Tabela14[[#This Row],[1i2 rok]]=20,MID(Tabela14[[#This Row],[PESEL]],3,2)-20,MID(Tabela14[[#This Row],[PESEL]],3,2))</f>
        <v>11</v>
      </c>
      <c r="K108" s="3" t="str">
        <f>CONCATENATE(Tabela14[[#This Row],[miesiąc 1]]," ",Tabela14[[#This Row],[1i2 rok]],Tabela14[[#This Row],[3 i 4 rok]])</f>
        <v>11 1977</v>
      </c>
      <c r="L108" s="12" t="str">
        <f>CONCATENATE(MID(Tabela14[[#This Row],[Imie]],1,1),MID(Tabela14[[#This Row],[Nazwisko]],1,3),MID(Tabela14[[#This Row],[PESEL]],11,1))</f>
        <v>FStr0</v>
      </c>
      <c r="M108" s="12">
        <f>IF(Tabela14[[#This Row],[ID]]=L107,1,0)</f>
        <v>0</v>
      </c>
    </row>
    <row r="109" spans="1:13" x14ac:dyDescent="0.25">
      <c r="A109" s="2" t="s">
        <v>319</v>
      </c>
      <c r="B109" s="3" t="s">
        <v>320</v>
      </c>
      <c r="C109" s="3" t="s">
        <v>260</v>
      </c>
      <c r="D109" s="3">
        <f>IF(MOD(MID(A109,10,1),2)=0,1,0)</f>
        <v>0</v>
      </c>
      <c r="E109" s="3" t="str">
        <f>MID(C109,LEN(C109),1)</f>
        <v>p</v>
      </c>
      <c r="F109" s="3">
        <f>IF(AND(D109=1,E109&lt;&gt;"a"),1,0)</f>
        <v>0</v>
      </c>
      <c r="G109" s="8" t="str">
        <f>MID(Tabela14[[#This Row],[PESEL]],7,3)</f>
        <v>129</v>
      </c>
      <c r="H109" s="3">
        <f>IF(OR(MID(Tabela14[[#This Row],[PESEL]],3,1)="0",MID(Tabela14[[#This Row],[PESEL]],3,1)="1"),19,20)</f>
        <v>20</v>
      </c>
      <c r="I109" s="3" t="str">
        <f>MID(Tabela14[[#This Row],[PESEL]],1,2)</f>
        <v>09</v>
      </c>
      <c r="J109" s="3">
        <f>IF(Tabela14[[#This Row],[1i2 rok]]=20,MID(Tabela14[[#This Row],[PESEL]],3,2)-20,MID(Tabela14[[#This Row],[PESEL]],3,2))</f>
        <v>1</v>
      </c>
      <c r="K109" s="3" t="str">
        <f>CONCATENATE(Tabela14[[#This Row],[miesiąc 1]]," ",Tabela14[[#This Row],[1i2 rok]],Tabela14[[#This Row],[3 i 4 rok]])</f>
        <v>1 2009</v>
      </c>
      <c r="L109" s="12" t="str">
        <f>CONCATENATE(MID(Tabela14[[#This Row],[Imie]],1,1),MID(Tabela14[[#This Row],[Nazwisko]],1,3),MID(Tabela14[[#This Row],[PESEL]],11,1))</f>
        <v>FStr6</v>
      </c>
      <c r="M109" s="12">
        <f>IF(Tabela14[[#This Row],[ID]]=L108,1,0)</f>
        <v>0</v>
      </c>
    </row>
    <row r="110" spans="1:13" x14ac:dyDescent="0.25">
      <c r="A110" s="2" t="s">
        <v>997</v>
      </c>
      <c r="B110" s="3" t="s">
        <v>998</v>
      </c>
      <c r="C110" s="3" t="s">
        <v>260</v>
      </c>
      <c r="D110" s="3">
        <f>IF(MOD(MID(A110,10,1),2)=0,1,0)</f>
        <v>0</v>
      </c>
      <c r="E110" s="3" t="str">
        <f>MID(C110,LEN(C110),1)</f>
        <v>p</v>
      </c>
      <c r="F110" s="3">
        <f>IF(AND(D110=1,E110&lt;&gt;"a"),1,0)</f>
        <v>0</v>
      </c>
      <c r="G110" s="8" t="str">
        <f>MID(Tabela14[[#This Row],[PESEL]],7,3)</f>
        <v>467</v>
      </c>
      <c r="H110" s="3">
        <f>IF(OR(MID(Tabela14[[#This Row],[PESEL]],3,1)="0",MID(Tabela14[[#This Row],[PESEL]],3,1)="1"),19,20)</f>
        <v>19</v>
      </c>
      <c r="I110" s="3" t="str">
        <f>MID(Tabela14[[#This Row],[PESEL]],1,2)</f>
        <v>79</v>
      </c>
      <c r="J110" s="3" t="str">
        <f>IF(Tabela14[[#This Row],[1i2 rok]]=20,MID(Tabela14[[#This Row],[PESEL]],3,2)-20,MID(Tabela14[[#This Row],[PESEL]],3,2))</f>
        <v>10</v>
      </c>
      <c r="K110" s="3" t="str">
        <f>CONCATENATE(Tabela14[[#This Row],[miesiąc 1]]," ",Tabela14[[#This Row],[1i2 rok]],Tabela14[[#This Row],[3 i 4 rok]])</f>
        <v>10 1979</v>
      </c>
      <c r="L110" s="12" t="str">
        <f>CONCATENATE(MID(Tabela14[[#This Row],[Imie]],1,1),MID(Tabela14[[#This Row],[Nazwisko]],1,3),MID(Tabela14[[#This Row],[PESEL]],11,1))</f>
        <v>FStr7</v>
      </c>
      <c r="M110" s="12">
        <f>IF(Tabela14[[#This Row],[ID]]=L109,1,0)</f>
        <v>0</v>
      </c>
    </row>
    <row r="111" spans="1:13" x14ac:dyDescent="0.25">
      <c r="A111" s="2" t="s">
        <v>1069</v>
      </c>
      <c r="B111" s="3" t="s">
        <v>1070</v>
      </c>
      <c r="C111" s="3" t="s">
        <v>260</v>
      </c>
      <c r="D111" s="3">
        <f>IF(MOD(MID(A111,10,1),2)=0,1,0)</f>
        <v>0</v>
      </c>
      <c r="E111" s="3" t="str">
        <f>MID(C111,LEN(C111),1)</f>
        <v>p</v>
      </c>
      <c r="F111" s="3">
        <f>IF(AND(D111=1,E111&lt;&gt;"a"),1,0)</f>
        <v>0</v>
      </c>
      <c r="G111" s="8" t="str">
        <f>MID(Tabela14[[#This Row],[PESEL]],7,3)</f>
        <v>813</v>
      </c>
      <c r="H111" s="3">
        <f>IF(OR(MID(Tabela14[[#This Row],[PESEL]],3,1)="0",MID(Tabela14[[#This Row],[PESEL]],3,1)="1"),19,20)</f>
        <v>19</v>
      </c>
      <c r="I111" s="3" t="str">
        <f>MID(Tabela14[[#This Row],[PESEL]],1,2)</f>
        <v>89</v>
      </c>
      <c r="J111" s="3" t="str">
        <f>IF(Tabela14[[#This Row],[1i2 rok]]=20,MID(Tabela14[[#This Row],[PESEL]],3,2)-20,MID(Tabela14[[#This Row],[PESEL]],3,2))</f>
        <v>01</v>
      </c>
      <c r="K111" s="3" t="str">
        <f>CONCATENATE(Tabela14[[#This Row],[miesiąc 1]]," ",Tabela14[[#This Row],[1i2 rok]],Tabela14[[#This Row],[3 i 4 rok]])</f>
        <v>01 1989</v>
      </c>
      <c r="L111" s="12" t="str">
        <f>CONCATENATE(MID(Tabela14[[#This Row],[Imie]],1,1),MID(Tabela14[[#This Row],[Nazwisko]],1,3),MID(Tabela14[[#This Row],[PESEL]],11,1))</f>
        <v>FStr9</v>
      </c>
      <c r="M111" s="12">
        <f>IF(Tabela14[[#This Row],[ID]]=L110,1,0)</f>
        <v>0</v>
      </c>
    </row>
    <row r="112" spans="1:13" x14ac:dyDescent="0.25">
      <c r="A112" s="2" t="s">
        <v>506</v>
      </c>
      <c r="B112" s="3" t="s">
        <v>507</v>
      </c>
      <c r="C112" s="3" t="s">
        <v>508</v>
      </c>
      <c r="D112" s="3">
        <f>IF(MOD(MID(A112,10,1),2)=0,1,0)</f>
        <v>0</v>
      </c>
      <c r="E112" s="3" t="str">
        <f>MID(C112,LEN(C112),1)</f>
        <v>n</v>
      </c>
      <c r="F112" s="3">
        <f>IF(AND(D112=1,E112&lt;&gt;"a"),1,0)</f>
        <v>0</v>
      </c>
      <c r="G112" s="8" t="str">
        <f>MID(Tabela14[[#This Row],[PESEL]],7,3)</f>
        <v>033</v>
      </c>
      <c r="H112" s="3">
        <f>IF(OR(MID(Tabela14[[#This Row],[PESEL]],3,1)="0",MID(Tabela14[[#This Row],[PESEL]],3,1)="1"),19,20)</f>
        <v>20</v>
      </c>
      <c r="I112" s="3" t="str">
        <f>MID(Tabela14[[#This Row],[PESEL]],1,2)</f>
        <v>09</v>
      </c>
      <c r="J112" s="3">
        <f>IF(Tabela14[[#This Row],[1i2 rok]]=20,MID(Tabela14[[#This Row],[PESEL]],3,2)-20,MID(Tabela14[[#This Row],[PESEL]],3,2))</f>
        <v>10</v>
      </c>
      <c r="K112" s="3" t="str">
        <f>CONCATENATE(Tabela14[[#This Row],[miesiąc 1]]," ",Tabela14[[#This Row],[1i2 rok]],Tabela14[[#This Row],[3 i 4 rok]])</f>
        <v>10 2009</v>
      </c>
      <c r="L112" s="12" t="str">
        <f>CONCATENATE(MID(Tabela14[[#This Row],[Imie]],1,1),MID(Tabela14[[#This Row],[Nazwisko]],1,3),MID(Tabela14[[#This Row],[PESEL]],11,1))</f>
        <v>FSyk1</v>
      </c>
      <c r="M112" s="12">
        <f>IF(Tabela14[[#This Row],[ID]]=L111,1,0)</f>
        <v>0</v>
      </c>
    </row>
    <row r="113" spans="1:13" x14ac:dyDescent="0.25">
      <c r="A113" s="2" t="s">
        <v>732</v>
      </c>
      <c r="B113" s="3" t="s">
        <v>733</v>
      </c>
      <c r="C113" s="3" t="s">
        <v>734</v>
      </c>
      <c r="D113" s="3">
        <f>IF(MOD(MID(A113,10,1),2)=0,1,0)</f>
        <v>0</v>
      </c>
      <c r="E113" s="3" t="str">
        <f>MID(C113,LEN(C113),1)</f>
        <v>z</v>
      </c>
      <c r="F113" s="3">
        <f>IF(AND(D113=1,E113&lt;&gt;"a"),1,0)</f>
        <v>0</v>
      </c>
      <c r="G113" s="8" t="str">
        <f>MID(Tabela14[[#This Row],[PESEL]],7,3)</f>
        <v>023</v>
      </c>
      <c r="H113" s="3">
        <f>IF(OR(MID(Tabela14[[#This Row],[PESEL]],3,1)="0",MID(Tabela14[[#This Row],[PESEL]],3,1)="1"),19,20)</f>
        <v>20</v>
      </c>
      <c r="I113" s="3" t="str">
        <f>MID(Tabela14[[#This Row],[PESEL]],1,2)</f>
        <v>09</v>
      </c>
      <c r="J113" s="3">
        <f>IF(Tabela14[[#This Row],[1i2 rok]]=20,MID(Tabela14[[#This Row],[PESEL]],3,2)-20,MID(Tabela14[[#This Row],[PESEL]],3,2))</f>
        <v>12</v>
      </c>
      <c r="K113" s="3" t="str">
        <f>CONCATENATE(Tabela14[[#This Row],[miesiąc 1]]," ",Tabela14[[#This Row],[1i2 rok]],Tabela14[[#This Row],[3 i 4 rok]])</f>
        <v>12 2009</v>
      </c>
      <c r="L113" s="12" t="str">
        <f>CONCATENATE(MID(Tabela14[[#This Row],[Imie]],1,1),MID(Tabela14[[#This Row],[Nazwisko]],1,3),MID(Tabela14[[#This Row],[PESEL]],11,1))</f>
        <v>GSka5</v>
      </c>
      <c r="M113" s="12">
        <f>IF(Tabela14[[#This Row],[ID]]=L112,1,0)</f>
        <v>0</v>
      </c>
    </row>
    <row r="114" spans="1:13" x14ac:dyDescent="0.25">
      <c r="A114" s="2" t="s">
        <v>568</v>
      </c>
      <c r="B114" s="3" t="s">
        <v>569</v>
      </c>
      <c r="C114" s="3" t="s">
        <v>570</v>
      </c>
      <c r="D114" s="3">
        <f>IF(MOD(MID(A114,10,1),2)=0,1,0)</f>
        <v>0</v>
      </c>
      <c r="E114" s="3" t="str">
        <f>MID(C114,LEN(C114),1)</f>
        <v>l</v>
      </c>
      <c r="F114" s="3">
        <f>IF(AND(D114=1,E114&lt;&gt;"a"),1,0)</f>
        <v>0</v>
      </c>
      <c r="G114" s="8" t="str">
        <f>MID(Tabela14[[#This Row],[PESEL]],7,3)</f>
        <v>026</v>
      </c>
      <c r="H114" s="3">
        <f>IF(OR(MID(Tabela14[[#This Row],[PESEL]],3,1)="0",MID(Tabela14[[#This Row],[PESEL]],3,1)="1"),19,20)</f>
        <v>20</v>
      </c>
      <c r="I114" s="3" t="str">
        <f>MID(Tabela14[[#This Row],[PESEL]],1,2)</f>
        <v>09</v>
      </c>
      <c r="J114" s="3">
        <f>IF(Tabela14[[#This Row],[1i2 rok]]=20,MID(Tabela14[[#This Row],[PESEL]],3,2)-20,MID(Tabela14[[#This Row],[PESEL]],3,2))</f>
        <v>11</v>
      </c>
      <c r="K114" s="3" t="str">
        <f>CONCATENATE(Tabela14[[#This Row],[miesiąc 1]]," ",Tabela14[[#This Row],[1i2 rok]],Tabela14[[#This Row],[3 i 4 rok]])</f>
        <v>11 2009</v>
      </c>
      <c r="L114" s="12" t="str">
        <f>CONCATENATE(MID(Tabela14[[#This Row],[Imie]],1,1),MID(Tabela14[[#This Row],[Nazwisko]],1,3),MID(Tabela14[[#This Row],[PESEL]],11,1))</f>
        <v>GSka6</v>
      </c>
      <c r="M114" s="12">
        <f>IF(Tabela14[[#This Row],[ID]]=L113,1,0)</f>
        <v>0</v>
      </c>
    </row>
    <row r="115" spans="1:13" x14ac:dyDescent="0.25">
      <c r="A115" s="2" t="s">
        <v>279</v>
      </c>
      <c r="B115" s="3" t="s">
        <v>280</v>
      </c>
      <c r="C115" s="3" t="s">
        <v>281</v>
      </c>
      <c r="D115" s="3">
        <f>IF(MOD(MID(A115,10,1),2)=0,1,0)</f>
        <v>0</v>
      </c>
      <c r="E115" s="3" t="str">
        <f>MID(C115,LEN(C115),1)</f>
        <v>t</v>
      </c>
      <c r="F115" s="3">
        <f>IF(AND(D115=1,E115&lt;&gt;"a"),1,0)</f>
        <v>0</v>
      </c>
      <c r="G115" s="8" t="str">
        <f>MID(Tabela14[[#This Row],[PESEL]],7,3)</f>
        <v>038</v>
      </c>
      <c r="H115" s="3">
        <f>IF(OR(MID(Tabela14[[#This Row],[PESEL]],3,1)="0",MID(Tabela14[[#This Row],[PESEL]],3,1)="1"),19,20)</f>
        <v>20</v>
      </c>
      <c r="I115" s="3" t="str">
        <f>MID(Tabela14[[#This Row],[PESEL]],1,2)</f>
        <v>09</v>
      </c>
      <c r="J115" s="3">
        <f>IF(Tabela14[[#This Row],[1i2 rok]]=20,MID(Tabela14[[#This Row],[PESEL]],3,2)-20,MID(Tabela14[[#This Row],[PESEL]],3,2))</f>
        <v>1</v>
      </c>
      <c r="K115" s="3" t="str">
        <f>CONCATENATE(Tabela14[[#This Row],[miesiąc 1]]," ",Tabela14[[#This Row],[1i2 rok]],Tabela14[[#This Row],[3 i 4 rok]])</f>
        <v>1 2009</v>
      </c>
      <c r="L115" s="12" t="str">
        <f>CONCATENATE(MID(Tabela14[[#This Row],[Imie]],1,1),MID(Tabela14[[#This Row],[Nazwisko]],1,3),MID(Tabela14[[#This Row],[PESEL]],11,1))</f>
        <v>HSik1</v>
      </c>
      <c r="M115" s="12">
        <f>IF(Tabela14[[#This Row],[ID]]=L114,1,0)</f>
        <v>0</v>
      </c>
    </row>
    <row r="116" spans="1:13" x14ac:dyDescent="0.25">
      <c r="A116" s="2" t="s">
        <v>846</v>
      </c>
      <c r="B116" s="3" t="s">
        <v>847</v>
      </c>
      <c r="C116" s="3" t="s">
        <v>848</v>
      </c>
      <c r="D116" s="3">
        <f>IF(MOD(MID(A116,10,1),2)=0,1,0)</f>
        <v>0</v>
      </c>
      <c r="E116" s="3" t="str">
        <f>MID(C116,LEN(C116),1)</f>
        <v>k</v>
      </c>
      <c r="F116" s="3">
        <f>IF(AND(D116=1,E116&lt;&gt;"a"),1,0)</f>
        <v>0</v>
      </c>
      <c r="G116" s="8" t="str">
        <f>MID(Tabela14[[#This Row],[PESEL]],7,3)</f>
        <v>371</v>
      </c>
      <c r="H116" s="3">
        <f>IF(OR(MID(Tabela14[[#This Row],[PESEL]],3,1)="0",MID(Tabela14[[#This Row],[PESEL]],3,1)="1"),19,20)</f>
        <v>19</v>
      </c>
      <c r="I116" s="3" t="str">
        <f>MID(Tabela14[[#This Row],[PESEL]],1,2)</f>
        <v>54</v>
      </c>
      <c r="J116" s="3" t="str">
        <f>IF(Tabela14[[#This Row],[1i2 rok]]=20,MID(Tabela14[[#This Row],[PESEL]],3,2)-20,MID(Tabela14[[#This Row],[PESEL]],3,2))</f>
        <v>02</v>
      </c>
      <c r="K116" s="3" t="str">
        <f>CONCATENATE(Tabela14[[#This Row],[miesiąc 1]]," ",Tabela14[[#This Row],[1i2 rok]],Tabela14[[#This Row],[3 i 4 rok]])</f>
        <v>02 1954</v>
      </c>
      <c r="L116" s="12" t="str">
        <f>CONCATENATE(MID(Tabela14[[#This Row],[Imie]],1,1),MID(Tabela14[[#This Row],[Nazwisko]],1,3),MID(Tabela14[[#This Row],[PESEL]],11,1))</f>
        <v>HSil7</v>
      </c>
      <c r="M116" s="12">
        <f>IF(Tabela14[[#This Row],[ID]]=L115,1,0)</f>
        <v>0</v>
      </c>
    </row>
    <row r="117" spans="1:13" x14ac:dyDescent="0.25">
      <c r="A117" s="2" t="s">
        <v>917</v>
      </c>
      <c r="B117" s="3" t="s">
        <v>918</v>
      </c>
      <c r="C117" s="3" t="s">
        <v>848</v>
      </c>
      <c r="D117" s="3">
        <f>IF(MOD(MID(A117,10,1),2)=0,1,0)</f>
        <v>0</v>
      </c>
      <c r="E117" s="3" t="str">
        <f>MID(C117,LEN(C117),1)</f>
        <v>k</v>
      </c>
      <c r="F117" s="3">
        <f>IF(AND(D117=1,E117&lt;&gt;"a"),1,0)</f>
        <v>0</v>
      </c>
      <c r="G117" s="8" t="str">
        <f>MID(Tabela14[[#This Row],[PESEL]],7,3)</f>
        <v>839</v>
      </c>
      <c r="H117" s="3">
        <f>IF(OR(MID(Tabela14[[#This Row],[PESEL]],3,1)="0",MID(Tabela14[[#This Row],[PESEL]],3,1)="1"),19,20)</f>
        <v>19</v>
      </c>
      <c r="I117" s="3" t="str">
        <f>MID(Tabela14[[#This Row],[PESEL]],1,2)</f>
        <v>66</v>
      </c>
      <c r="J117" s="3" t="str">
        <f>IF(Tabela14[[#This Row],[1i2 rok]]=20,MID(Tabela14[[#This Row],[PESEL]],3,2)-20,MID(Tabela14[[#This Row],[PESEL]],3,2))</f>
        <v>11</v>
      </c>
      <c r="K117" s="3" t="str">
        <f>CONCATENATE(Tabela14[[#This Row],[miesiąc 1]]," ",Tabela14[[#This Row],[1i2 rok]],Tabela14[[#This Row],[3 i 4 rok]])</f>
        <v>11 1966</v>
      </c>
      <c r="L117" s="12" t="str">
        <f>CONCATENATE(MID(Tabela14[[#This Row],[Imie]],1,1),MID(Tabela14[[#This Row],[Nazwisko]],1,3),MID(Tabela14[[#This Row],[PESEL]],11,1))</f>
        <v>HSim5</v>
      </c>
      <c r="M117" s="12">
        <f>IF(Tabela14[[#This Row],[ID]]=L116,1,0)</f>
        <v>0</v>
      </c>
    </row>
    <row r="118" spans="1:13" x14ac:dyDescent="0.25">
      <c r="A118" s="2" t="s">
        <v>391</v>
      </c>
      <c r="B118" s="3" t="s">
        <v>392</v>
      </c>
      <c r="C118" s="3" t="s">
        <v>393</v>
      </c>
      <c r="D118" s="3">
        <f>IF(MOD(MID(A118,10,1),2)=0,1,0)</f>
        <v>1</v>
      </c>
      <c r="E118" s="3" t="str">
        <f>MID(C118,LEN(C118),1)</f>
        <v>a</v>
      </c>
      <c r="F118" s="3">
        <f>IF(AND(D118=1,E118&lt;&gt;"a"),1,0)</f>
        <v>0</v>
      </c>
      <c r="G118" s="8" t="str">
        <f>MID(Tabela14[[#This Row],[PESEL]],7,3)</f>
        <v>049</v>
      </c>
      <c r="H118" s="3">
        <f>IF(OR(MID(Tabela14[[#This Row],[PESEL]],3,1)="0",MID(Tabela14[[#This Row],[PESEL]],3,1)="1"),19,20)</f>
        <v>20</v>
      </c>
      <c r="I118" s="3" t="str">
        <f>MID(Tabela14[[#This Row],[PESEL]],1,2)</f>
        <v>09</v>
      </c>
      <c r="J118" s="3">
        <f>IF(Tabela14[[#This Row],[1i2 rok]]=20,MID(Tabela14[[#This Row],[PESEL]],3,2)-20,MID(Tabela14[[#This Row],[PESEL]],3,2))</f>
        <v>1</v>
      </c>
      <c r="K118" s="3" t="str">
        <f>CONCATENATE(Tabela14[[#This Row],[miesiąc 1]]," ",Tabela14[[#This Row],[1i2 rok]],Tabela14[[#This Row],[3 i 4 rok]])</f>
        <v>1 2009</v>
      </c>
      <c r="L118" s="12" t="str">
        <f>CONCATENATE(MID(Tabela14[[#This Row],[Imie]],1,1),MID(Tabela14[[#This Row],[Nazwisko]],1,3),MID(Tabela14[[#This Row],[PESEL]],11,1))</f>
        <v>HSro6</v>
      </c>
      <c r="M118" s="12">
        <f>IF(Tabela14[[#This Row],[ID]]=L117,1,0)</f>
        <v>0</v>
      </c>
    </row>
    <row r="119" spans="1:13" x14ac:dyDescent="0.25">
      <c r="A119" s="2" t="s">
        <v>396</v>
      </c>
      <c r="B119" s="3" t="s">
        <v>397</v>
      </c>
      <c r="C119" s="3" t="s">
        <v>393</v>
      </c>
      <c r="D119" s="3">
        <f>IF(MOD(MID(A119,10,1),2)=0,1,0)</f>
        <v>1</v>
      </c>
      <c r="E119" s="3" t="str">
        <f>MID(C119,LEN(C119),1)</f>
        <v>a</v>
      </c>
      <c r="F119" s="3">
        <f>IF(AND(D119=1,E119&lt;&gt;"a"),1,0)</f>
        <v>0</v>
      </c>
      <c r="G119" s="8" t="str">
        <f>MID(Tabela14[[#This Row],[PESEL]],7,3)</f>
        <v>071</v>
      </c>
      <c r="H119" s="3">
        <f>IF(OR(MID(Tabela14[[#This Row],[PESEL]],3,1)="0",MID(Tabela14[[#This Row],[PESEL]],3,1)="1"),19,20)</f>
        <v>20</v>
      </c>
      <c r="I119" s="3" t="str">
        <f>MID(Tabela14[[#This Row],[PESEL]],1,2)</f>
        <v>09</v>
      </c>
      <c r="J119" s="3">
        <f>IF(Tabela14[[#This Row],[1i2 rok]]=20,MID(Tabela14[[#This Row],[PESEL]],3,2)-20,MID(Tabela14[[#This Row],[PESEL]],3,2))</f>
        <v>1</v>
      </c>
      <c r="K119" s="3" t="str">
        <f>CONCATENATE(Tabela14[[#This Row],[miesiąc 1]]," ",Tabela14[[#This Row],[1i2 rok]],Tabela14[[#This Row],[3 i 4 rok]])</f>
        <v>1 2009</v>
      </c>
      <c r="L119" s="12" t="str">
        <f>CONCATENATE(MID(Tabela14[[#This Row],[Imie]],1,1),MID(Tabela14[[#This Row],[Nazwisko]],1,3),MID(Tabela14[[#This Row],[PESEL]],11,1))</f>
        <v>HSta1</v>
      </c>
      <c r="M119" s="12">
        <f>IF(Tabela14[[#This Row],[ID]]=L118,1,0)</f>
        <v>0</v>
      </c>
    </row>
    <row r="120" spans="1:13" x14ac:dyDescent="0.25">
      <c r="A120" s="2" t="s">
        <v>768</v>
      </c>
      <c r="B120" s="3" t="s">
        <v>769</v>
      </c>
      <c r="C120" s="3" t="s">
        <v>393</v>
      </c>
      <c r="D120" s="3">
        <f>IF(MOD(MID(A120,10,1),2)=0,1,0)</f>
        <v>1</v>
      </c>
      <c r="E120" s="3" t="str">
        <f>MID(C120,LEN(C120),1)</f>
        <v>a</v>
      </c>
      <c r="F120" s="3">
        <f>IF(AND(D120=1,E120&lt;&gt;"a"),1,0)</f>
        <v>0</v>
      </c>
      <c r="G120" s="8" t="str">
        <f>MID(Tabela14[[#This Row],[PESEL]],7,3)</f>
        <v>038</v>
      </c>
      <c r="H120" s="3">
        <f>IF(OR(MID(Tabela14[[#This Row],[PESEL]],3,1)="0",MID(Tabela14[[#This Row],[PESEL]],3,1)="1"),19,20)</f>
        <v>20</v>
      </c>
      <c r="I120" s="3" t="str">
        <f>MID(Tabela14[[#This Row],[PESEL]],1,2)</f>
        <v>09</v>
      </c>
      <c r="J120" s="3">
        <f>IF(Tabela14[[#This Row],[1i2 rok]]=20,MID(Tabela14[[#This Row],[PESEL]],3,2)-20,MID(Tabela14[[#This Row],[PESEL]],3,2))</f>
        <v>12</v>
      </c>
      <c r="K120" s="3" t="str">
        <f>CONCATENATE(Tabela14[[#This Row],[miesiąc 1]]," ",Tabela14[[#This Row],[1i2 rok]],Tabela14[[#This Row],[3 i 4 rok]])</f>
        <v>12 2009</v>
      </c>
      <c r="L120" s="12" t="str">
        <f>CONCATENATE(MID(Tabela14[[#This Row],[Imie]],1,1),MID(Tabela14[[#This Row],[Nazwisko]],1,3),MID(Tabela14[[#This Row],[PESEL]],11,1))</f>
        <v>HSta2</v>
      </c>
      <c r="M120" s="12">
        <f>IF(Tabela14[[#This Row],[ID]]=L119,1,0)</f>
        <v>0</v>
      </c>
    </row>
    <row r="121" spans="1:13" x14ac:dyDescent="0.25">
      <c r="A121" s="2" t="s">
        <v>956</v>
      </c>
      <c r="B121" s="3" t="s">
        <v>957</v>
      </c>
      <c r="C121" s="3" t="s">
        <v>448</v>
      </c>
      <c r="D121" s="3">
        <f>IF(MOD(MID(A121,10,1),2)=0,1,0)</f>
        <v>1</v>
      </c>
      <c r="E121" s="3" t="str">
        <f>MID(C121,LEN(C121),1)</f>
        <v>a</v>
      </c>
      <c r="F121" s="3">
        <f>IF(AND(D121=1,E121&lt;&gt;"a"),1,0)</f>
        <v>0</v>
      </c>
      <c r="G121" s="8" t="str">
        <f>MID(Tabela14[[#This Row],[PESEL]],7,3)</f>
        <v>008</v>
      </c>
      <c r="H121" s="3">
        <f>IF(OR(MID(Tabela14[[#This Row],[PESEL]],3,1)="0",MID(Tabela14[[#This Row],[PESEL]],3,1)="1"),19,20)</f>
        <v>19</v>
      </c>
      <c r="I121" s="3" t="str">
        <f>MID(Tabela14[[#This Row],[PESEL]],1,2)</f>
        <v>73</v>
      </c>
      <c r="J121" s="3" t="str">
        <f>IF(Tabela14[[#This Row],[1i2 rok]]=20,MID(Tabela14[[#This Row],[PESEL]],3,2)-20,MID(Tabela14[[#This Row],[PESEL]],3,2))</f>
        <v>10</v>
      </c>
      <c r="K121" s="3" t="str">
        <f>CONCATENATE(Tabela14[[#This Row],[miesiąc 1]]," ",Tabela14[[#This Row],[1i2 rok]],Tabela14[[#This Row],[3 i 4 rok]])</f>
        <v>10 1973</v>
      </c>
      <c r="L121" s="12" t="str">
        <f>CONCATENATE(MID(Tabela14[[#This Row],[Imie]],1,1),MID(Tabela14[[#This Row],[Nazwisko]],1,3),MID(Tabela14[[#This Row],[PESEL]],11,1))</f>
        <v>HSta4</v>
      </c>
      <c r="M121" s="12">
        <f>IF(Tabela14[[#This Row],[ID]]=L120,1,0)</f>
        <v>0</v>
      </c>
    </row>
    <row r="122" spans="1:13" x14ac:dyDescent="0.25">
      <c r="A122" s="2" t="s">
        <v>873</v>
      </c>
      <c r="B122" s="3" t="s">
        <v>874</v>
      </c>
      <c r="C122" s="3" t="s">
        <v>448</v>
      </c>
      <c r="D122" s="3">
        <f>IF(MOD(MID(A122,10,1),2)=0,1,0)</f>
        <v>1</v>
      </c>
      <c r="E122" s="3" t="str">
        <f>MID(C122,LEN(C122),1)</f>
        <v>a</v>
      </c>
      <c r="F122" s="3">
        <f>IF(AND(D122=1,E122&lt;&gt;"a"),1,0)</f>
        <v>0</v>
      </c>
      <c r="G122" s="8" t="str">
        <f>MID(Tabela14[[#This Row],[PESEL]],7,3)</f>
        <v>901</v>
      </c>
      <c r="H122" s="3">
        <f>IF(OR(MID(Tabela14[[#This Row],[PESEL]],3,1)="0",MID(Tabela14[[#This Row],[PESEL]],3,1)="1"),19,20)</f>
        <v>19</v>
      </c>
      <c r="I122" s="3" t="str">
        <f>MID(Tabela14[[#This Row],[PESEL]],1,2)</f>
        <v>60</v>
      </c>
      <c r="J122" s="3" t="str">
        <f>IF(Tabela14[[#This Row],[1i2 rok]]=20,MID(Tabela14[[#This Row],[PESEL]],3,2)-20,MID(Tabela14[[#This Row],[PESEL]],3,2))</f>
        <v>10</v>
      </c>
      <c r="K122" s="3" t="str">
        <f>CONCATENATE(Tabela14[[#This Row],[miesiąc 1]]," ",Tabela14[[#This Row],[1i2 rok]],Tabela14[[#This Row],[3 i 4 rok]])</f>
        <v>10 1960</v>
      </c>
      <c r="L122" s="12" t="str">
        <f>CONCATENATE(MID(Tabela14[[#This Row],[Imie]],1,1),MID(Tabela14[[#This Row],[Nazwisko]],1,3),MID(Tabela14[[#This Row],[PESEL]],11,1))</f>
        <v>HSta7</v>
      </c>
      <c r="M122" s="12">
        <f>IF(Tabela14[[#This Row],[ID]]=L121,1,0)</f>
        <v>0</v>
      </c>
    </row>
    <row r="123" spans="1:13" x14ac:dyDescent="0.25">
      <c r="A123" s="2" t="s">
        <v>446</v>
      </c>
      <c r="B123" s="3" t="s">
        <v>447</v>
      </c>
      <c r="C123" s="3" t="s">
        <v>448</v>
      </c>
      <c r="D123" s="3">
        <f>IF(MOD(MID(A123,10,1),2)=0,1,0)</f>
        <v>1</v>
      </c>
      <c r="E123" s="3" t="str">
        <f>MID(C123,LEN(C123),1)</f>
        <v>a</v>
      </c>
      <c r="F123" s="3">
        <f>IF(AND(D123=1,E123&lt;&gt;"a"),1,0)</f>
        <v>0</v>
      </c>
      <c r="G123" s="8" t="str">
        <f>MID(Tabela14[[#This Row],[PESEL]],7,3)</f>
        <v>088</v>
      </c>
      <c r="H123" s="3">
        <f>IF(OR(MID(Tabela14[[#This Row],[PESEL]],3,1)="0",MID(Tabela14[[#This Row],[PESEL]],3,1)="1"),19,20)</f>
        <v>20</v>
      </c>
      <c r="I123" s="3" t="str">
        <f>MID(Tabela14[[#This Row],[PESEL]],1,2)</f>
        <v>09</v>
      </c>
      <c r="J123" s="3">
        <f>IF(Tabela14[[#This Row],[1i2 rok]]=20,MID(Tabela14[[#This Row],[PESEL]],3,2)-20,MID(Tabela14[[#This Row],[PESEL]],3,2))</f>
        <v>2</v>
      </c>
      <c r="K123" s="3" t="str">
        <f>CONCATENATE(Tabela14[[#This Row],[miesiąc 1]]," ",Tabela14[[#This Row],[1i2 rok]],Tabela14[[#This Row],[3 i 4 rok]])</f>
        <v>2 2009</v>
      </c>
      <c r="L123" s="12" t="str">
        <f>CONCATENATE(MID(Tabela14[[#This Row],[Imie]],1,1),MID(Tabela14[[#This Row],[Nazwisko]],1,3),MID(Tabela14[[#This Row],[PESEL]],11,1))</f>
        <v>HSta8</v>
      </c>
      <c r="M123" s="12">
        <f>IF(Tabela14[[#This Row],[ID]]=L122,1,0)</f>
        <v>0</v>
      </c>
    </row>
    <row r="124" spans="1:13" x14ac:dyDescent="0.25">
      <c r="A124" s="2" t="s">
        <v>943</v>
      </c>
      <c r="B124" s="3" t="s">
        <v>944</v>
      </c>
      <c r="C124" s="3" t="s">
        <v>448</v>
      </c>
      <c r="D124" s="3">
        <f>IF(MOD(MID(A124,10,1),2)=0,1,0)</f>
        <v>1</v>
      </c>
      <c r="E124" s="3" t="str">
        <f>MID(C124,LEN(C124),1)</f>
        <v>a</v>
      </c>
      <c r="F124" s="3">
        <f>IF(AND(D124=1,E124&lt;&gt;"a"),1,0)</f>
        <v>0</v>
      </c>
      <c r="G124" s="8" t="str">
        <f>MID(Tabela14[[#This Row],[PESEL]],7,3)</f>
        <v>108</v>
      </c>
      <c r="H124" s="3">
        <f>IF(OR(MID(Tabela14[[#This Row],[PESEL]],3,1)="0",MID(Tabela14[[#This Row],[PESEL]],3,1)="1"),19,20)</f>
        <v>19</v>
      </c>
      <c r="I124" s="3" t="str">
        <f>MID(Tabela14[[#This Row],[PESEL]],1,2)</f>
        <v>71</v>
      </c>
      <c r="J124" s="3" t="str">
        <f>IF(Tabela14[[#This Row],[1i2 rok]]=20,MID(Tabela14[[#This Row],[PESEL]],3,2)-20,MID(Tabela14[[#This Row],[PESEL]],3,2))</f>
        <v>11</v>
      </c>
      <c r="K124" s="3" t="str">
        <f>CONCATENATE(Tabela14[[#This Row],[miesiąc 1]]," ",Tabela14[[#This Row],[1i2 rok]],Tabela14[[#This Row],[3 i 4 rok]])</f>
        <v>11 1971</v>
      </c>
      <c r="L124" s="12" t="str">
        <f>CONCATENATE(MID(Tabela14[[#This Row],[Imie]],1,1),MID(Tabela14[[#This Row],[Nazwisko]],1,3),MID(Tabela14[[#This Row],[PESEL]],11,1))</f>
        <v>HSte3</v>
      </c>
      <c r="M124" s="12">
        <f>IF(Tabela14[[#This Row],[ID]]=L123,1,0)</f>
        <v>0</v>
      </c>
    </row>
    <row r="125" spans="1:13" x14ac:dyDescent="0.25">
      <c r="A125" s="2" t="s">
        <v>647</v>
      </c>
      <c r="B125" s="3" t="s">
        <v>648</v>
      </c>
      <c r="C125" s="3" t="s">
        <v>448</v>
      </c>
      <c r="D125" s="3">
        <f>IF(MOD(MID(A125,10,1),2)=0,1,0)</f>
        <v>1</v>
      </c>
      <c r="E125" s="3" t="str">
        <f>MID(C125,LEN(C125),1)</f>
        <v>a</v>
      </c>
      <c r="F125" s="3">
        <f>IF(AND(D125=1,E125&lt;&gt;"a"),1,0)</f>
        <v>0</v>
      </c>
      <c r="G125" s="8" t="str">
        <f>MID(Tabela14[[#This Row],[PESEL]],7,3)</f>
        <v>072</v>
      </c>
      <c r="H125" s="3">
        <f>IF(OR(MID(Tabela14[[#This Row],[PESEL]],3,1)="0",MID(Tabela14[[#This Row],[PESEL]],3,1)="1"),19,20)</f>
        <v>20</v>
      </c>
      <c r="I125" s="3" t="str">
        <f>MID(Tabela14[[#This Row],[PESEL]],1,2)</f>
        <v>09</v>
      </c>
      <c r="J125" s="3">
        <f>IF(Tabela14[[#This Row],[1i2 rok]]=20,MID(Tabela14[[#This Row],[PESEL]],3,2)-20,MID(Tabela14[[#This Row],[PESEL]],3,2))</f>
        <v>11</v>
      </c>
      <c r="K125" s="3" t="str">
        <f>CONCATENATE(Tabela14[[#This Row],[miesiąc 1]]," ",Tabela14[[#This Row],[1i2 rok]],Tabela14[[#This Row],[3 i 4 rok]])</f>
        <v>11 2009</v>
      </c>
      <c r="L125" s="12" t="str">
        <f>CONCATENATE(MID(Tabela14[[#This Row],[Imie]],1,1),MID(Tabela14[[#This Row],[Nazwisko]],1,3),MID(Tabela14[[#This Row],[PESEL]],11,1))</f>
        <v>HSte4</v>
      </c>
      <c r="M125" s="12">
        <f>IF(Tabela14[[#This Row],[ID]]=L124,1,0)</f>
        <v>0</v>
      </c>
    </row>
    <row r="126" spans="1:13" x14ac:dyDescent="0.25">
      <c r="A126" s="4" t="s">
        <v>1015</v>
      </c>
      <c r="B126" s="5" t="s">
        <v>1016</v>
      </c>
      <c r="C126" s="5" t="s">
        <v>1017</v>
      </c>
      <c r="D126" s="5">
        <f>IF(MOD(MID(A126,10,1),2)=0,1,0)</f>
        <v>1</v>
      </c>
      <c r="E126" s="5" t="str">
        <f>MID(C126,LEN(C126),1)</f>
        <v>s</v>
      </c>
      <c r="F126" s="5">
        <f>IF(AND(D126=1,E126&lt;&gt;"a"),1,0)</f>
        <v>1</v>
      </c>
      <c r="G126" s="8" t="str">
        <f>MID(Tabela14[[#This Row],[PESEL]],7,3)</f>
        <v>401</v>
      </c>
      <c r="H126" s="3">
        <f>IF(OR(MID(Tabela14[[#This Row],[PESEL]],3,1)="0",MID(Tabela14[[#This Row],[PESEL]],3,1)="1"),19,20)</f>
        <v>19</v>
      </c>
      <c r="I126" s="3" t="str">
        <f>MID(Tabela14[[#This Row],[PESEL]],1,2)</f>
        <v>84</v>
      </c>
      <c r="J126" s="3" t="str">
        <f>IF(Tabela14[[#This Row],[1i2 rok]]=20,MID(Tabela14[[#This Row],[PESEL]],3,2)-20,MID(Tabela14[[#This Row],[PESEL]],3,2))</f>
        <v>05</v>
      </c>
      <c r="K126" s="3" t="str">
        <f>CONCATENATE(Tabela14[[#This Row],[miesiąc 1]]," ",Tabela14[[#This Row],[1i2 rok]],Tabela14[[#This Row],[3 i 4 rok]])</f>
        <v>05 1984</v>
      </c>
      <c r="L126" s="12" t="str">
        <f>CONCATENATE(MID(Tabela14[[#This Row],[Imie]],1,1),MID(Tabela14[[#This Row],[Nazwisko]],1,3),MID(Tabela14[[#This Row],[PESEL]],11,1))</f>
        <v>IHel9</v>
      </c>
      <c r="M126" s="12">
        <f>IF(Tabela14[[#This Row],[ID]]=L125,1,0)</f>
        <v>0</v>
      </c>
    </row>
    <row r="127" spans="1:13" x14ac:dyDescent="0.25">
      <c r="A127" s="2" t="s">
        <v>90</v>
      </c>
      <c r="B127" s="3" t="s">
        <v>91</v>
      </c>
      <c r="C127" s="3" t="s">
        <v>92</v>
      </c>
      <c r="D127" s="3">
        <f>IF(MOD(MID(A127,10,1),2)=0,1,0)</f>
        <v>0</v>
      </c>
      <c r="E127" s="3" t="str">
        <f>MID(C127,LEN(C127),1)</f>
        <v>r</v>
      </c>
      <c r="F127" s="3">
        <f>IF(AND(D127=1,E127&lt;&gt;"a"),1,0)</f>
        <v>0</v>
      </c>
      <c r="G127" s="8" t="str">
        <f>MID(Tabela14[[#This Row],[PESEL]],7,3)</f>
        <v>018</v>
      </c>
      <c r="H127" s="3">
        <f>IF(OR(MID(Tabela14[[#This Row],[PESEL]],3,1)="0",MID(Tabela14[[#This Row],[PESEL]],3,1)="1"),19,20)</f>
        <v>20</v>
      </c>
      <c r="I127" s="3" t="str">
        <f>MID(Tabela14[[#This Row],[PESEL]],1,2)</f>
        <v>08</v>
      </c>
      <c r="J127" s="3">
        <f>IF(Tabela14[[#This Row],[1i2 rok]]=20,MID(Tabela14[[#This Row],[PESEL]],3,2)-20,MID(Tabela14[[#This Row],[PESEL]],3,2))</f>
        <v>8</v>
      </c>
      <c r="K127" s="3" t="str">
        <f>CONCATENATE(Tabela14[[#This Row],[miesiąc 1]]," ",Tabela14[[#This Row],[1i2 rok]],Tabela14[[#This Row],[3 i 4 rok]])</f>
        <v>8 2008</v>
      </c>
      <c r="L127" s="12" t="str">
        <f>CONCATENATE(MID(Tabela14[[#This Row],[Imie]],1,1),MID(Tabela14[[#This Row],[Nazwisko]],1,3),MID(Tabela14[[#This Row],[PESEL]],11,1))</f>
        <v>IRut8</v>
      </c>
      <c r="M127" s="12">
        <f>IF(Tabela14[[#This Row],[ID]]=L126,1,0)</f>
        <v>0</v>
      </c>
    </row>
    <row r="128" spans="1:13" x14ac:dyDescent="0.25">
      <c r="A128" s="2" t="s">
        <v>1122</v>
      </c>
      <c r="B128" s="3" t="s">
        <v>1123</v>
      </c>
      <c r="C128" s="3" t="s">
        <v>92</v>
      </c>
      <c r="D128" s="3">
        <f>IF(MOD(MID(A128,10,1),2)=0,1,0)</f>
        <v>0</v>
      </c>
      <c r="E128" s="3" t="str">
        <f>MID(C128,LEN(C128),1)</f>
        <v>r</v>
      </c>
      <c r="F128" s="3">
        <f>IF(AND(D128=1,E128&lt;&gt;"a"),1,0)</f>
        <v>0</v>
      </c>
      <c r="G128" s="8" t="str">
        <f>MID(Tabela14[[#This Row],[PESEL]],7,3)</f>
        <v>043</v>
      </c>
      <c r="H128" s="3">
        <f>IF(OR(MID(Tabela14[[#This Row],[PESEL]],3,1)="0",MID(Tabela14[[#This Row],[PESEL]],3,1)="1"),19,20)</f>
        <v>19</v>
      </c>
      <c r="I128" s="3" t="str">
        <f>MID(Tabela14[[#This Row],[PESEL]],1,2)</f>
        <v>90</v>
      </c>
      <c r="J128" s="3" t="str">
        <f>IF(Tabela14[[#This Row],[1i2 rok]]=20,MID(Tabela14[[#This Row],[PESEL]],3,2)-20,MID(Tabela14[[#This Row],[PESEL]],3,2))</f>
        <v>11</v>
      </c>
      <c r="K128" s="3" t="str">
        <f>CONCATENATE(Tabela14[[#This Row],[miesiąc 1]]," ",Tabela14[[#This Row],[1i2 rok]],Tabela14[[#This Row],[3 i 4 rok]])</f>
        <v>11 1990</v>
      </c>
      <c r="L128" s="12" t="str">
        <f>CONCATENATE(MID(Tabela14[[#This Row],[Imie]],1,1),MID(Tabela14[[#This Row],[Nazwisko]],1,3),MID(Tabela14[[#This Row],[PESEL]],11,1))</f>
        <v>IRyb3</v>
      </c>
      <c r="M128" s="12">
        <f>IF(Tabela14[[#This Row],[ID]]=L127,1,0)</f>
        <v>0</v>
      </c>
    </row>
    <row r="129" spans="1:13" x14ac:dyDescent="0.25">
      <c r="A129" s="2" t="s">
        <v>305</v>
      </c>
      <c r="B129" s="3" t="s">
        <v>306</v>
      </c>
      <c r="C129" s="3" t="s">
        <v>92</v>
      </c>
      <c r="D129" s="3">
        <f>IF(MOD(MID(A129,10,1),2)=0,1,0)</f>
        <v>0</v>
      </c>
      <c r="E129" s="3" t="str">
        <f>MID(C129,LEN(C129),1)</f>
        <v>r</v>
      </c>
      <c r="F129" s="3">
        <f>IF(AND(D129=1,E129&lt;&gt;"a"),1,0)</f>
        <v>0</v>
      </c>
      <c r="G129" s="8" t="str">
        <f>MID(Tabela14[[#This Row],[PESEL]],7,3)</f>
        <v>082</v>
      </c>
      <c r="H129" s="3">
        <f>IF(OR(MID(Tabela14[[#This Row],[PESEL]],3,1)="0",MID(Tabela14[[#This Row],[PESEL]],3,1)="1"),19,20)</f>
        <v>20</v>
      </c>
      <c r="I129" s="3" t="str">
        <f>MID(Tabela14[[#This Row],[PESEL]],1,2)</f>
        <v>09</v>
      </c>
      <c r="J129" s="3">
        <f>IF(Tabela14[[#This Row],[1i2 rok]]=20,MID(Tabela14[[#This Row],[PESEL]],3,2)-20,MID(Tabela14[[#This Row],[PESEL]],3,2))</f>
        <v>1</v>
      </c>
      <c r="K129" s="3" t="str">
        <f>CONCATENATE(Tabela14[[#This Row],[miesiąc 1]]," ",Tabela14[[#This Row],[1i2 rok]],Tabela14[[#This Row],[3 i 4 rok]])</f>
        <v>1 2009</v>
      </c>
      <c r="L129" s="12" t="str">
        <f>CONCATENATE(MID(Tabela14[[#This Row],[Imie]],1,1),MID(Tabela14[[#This Row],[Nazwisko]],1,3),MID(Tabela14[[#This Row],[PESEL]],11,1))</f>
        <v>IRyb6</v>
      </c>
      <c r="M129" s="12">
        <f>IF(Tabela14[[#This Row],[ID]]=L128,1,0)</f>
        <v>0</v>
      </c>
    </row>
    <row r="130" spans="1:13" x14ac:dyDescent="0.25">
      <c r="A130" s="2" t="s">
        <v>813</v>
      </c>
      <c r="B130" s="3" t="s">
        <v>814</v>
      </c>
      <c r="C130" s="3" t="s">
        <v>92</v>
      </c>
      <c r="D130" s="3">
        <f>IF(MOD(MID(A130,10,1),2)=0,1,0)</f>
        <v>0</v>
      </c>
      <c r="E130" s="3" t="str">
        <f>MID(C130,LEN(C130),1)</f>
        <v>r</v>
      </c>
      <c r="F130" s="3">
        <f>IF(AND(D130=1,E130&lt;&gt;"a"),1,0)</f>
        <v>0</v>
      </c>
      <c r="G130" s="8" t="str">
        <f>MID(Tabela14[[#This Row],[PESEL]],7,3)</f>
        <v>047</v>
      </c>
      <c r="H130" s="3">
        <f>IF(OR(MID(Tabela14[[#This Row],[PESEL]],3,1)="0",MID(Tabela14[[#This Row],[PESEL]],3,1)="1"),19,20)</f>
        <v>20</v>
      </c>
      <c r="I130" s="3" t="str">
        <f>MID(Tabela14[[#This Row],[PESEL]],1,2)</f>
        <v>09</v>
      </c>
      <c r="J130" s="3">
        <f>IF(Tabela14[[#This Row],[1i2 rok]]=20,MID(Tabela14[[#This Row],[PESEL]],3,2)-20,MID(Tabela14[[#This Row],[PESEL]],3,2))</f>
        <v>12</v>
      </c>
      <c r="K130" s="3" t="str">
        <f>CONCATENATE(Tabela14[[#This Row],[miesiąc 1]]," ",Tabela14[[#This Row],[1i2 rok]],Tabela14[[#This Row],[3 i 4 rok]])</f>
        <v>12 2009</v>
      </c>
      <c r="L130" s="12" t="str">
        <f>CONCATENATE(MID(Tabela14[[#This Row],[Imie]],1,1),MID(Tabela14[[#This Row],[Nazwisko]],1,3),MID(Tabela14[[#This Row],[PESEL]],11,1))</f>
        <v>IRyn3</v>
      </c>
      <c r="M130" s="12">
        <f>IF(Tabela14[[#This Row],[ID]]=L129,1,0)</f>
        <v>0</v>
      </c>
    </row>
    <row r="131" spans="1:13" x14ac:dyDescent="0.25">
      <c r="A131" s="2" t="s">
        <v>592</v>
      </c>
      <c r="B131" s="3" t="s">
        <v>593</v>
      </c>
      <c r="C131" s="3" t="s">
        <v>92</v>
      </c>
      <c r="D131" s="3">
        <f>IF(MOD(MID(A131,10,1),2)=0,1,0)</f>
        <v>0</v>
      </c>
      <c r="E131" s="3" t="str">
        <f>MID(C131,LEN(C131),1)</f>
        <v>r</v>
      </c>
      <c r="F131" s="3">
        <f>IF(AND(D131=1,E131&lt;&gt;"a"),1,0)</f>
        <v>0</v>
      </c>
      <c r="G131" s="8" t="str">
        <f>MID(Tabela14[[#This Row],[PESEL]],7,3)</f>
        <v>054</v>
      </c>
      <c r="H131" s="3">
        <f>IF(OR(MID(Tabela14[[#This Row],[PESEL]],3,1)="0",MID(Tabela14[[#This Row],[PESEL]],3,1)="1"),19,20)</f>
        <v>20</v>
      </c>
      <c r="I131" s="3" t="str">
        <f>MID(Tabela14[[#This Row],[PESEL]],1,2)</f>
        <v>09</v>
      </c>
      <c r="J131" s="3">
        <f>IF(Tabela14[[#This Row],[1i2 rok]]=20,MID(Tabela14[[#This Row],[PESEL]],3,2)-20,MID(Tabela14[[#This Row],[PESEL]],3,2))</f>
        <v>11</v>
      </c>
      <c r="K131" s="3" t="str">
        <f>CONCATENATE(Tabela14[[#This Row],[miesiąc 1]]," ",Tabela14[[#This Row],[1i2 rok]],Tabela14[[#This Row],[3 i 4 rok]])</f>
        <v>11 2009</v>
      </c>
      <c r="L131" s="12" t="str">
        <f>CONCATENATE(MID(Tabela14[[#This Row],[Imie]],1,1),MID(Tabela14[[#This Row],[Nazwisko]],1,3),MID(Tabela14[[#This Row],[PESEL]],11,1))</f>
        <v>IRys0</v>
      </c>
      <c r="M131" s="12">
        <f>IF(Tabela14[[#This Row],[ID]]=L130,1,0)</f>
        <v>0</v>
      </c>
    </row>
    <row r="132" spans="1:13" x14ac:dyDescent="0.25">
      <c r="A132" s="2" t="s">
        <v>686</v>
      </c>
      <c r="B132" s="3" t="s">
        <v>687</v>
      </c>
      <c r="C132" s="3" t="s">
        <v>92</v>
      </c>
      <c r="D132" s="3">
        <f>IF(MOD(MID(A132,10,1),2)=0,1,0)</f>
        <v>0</v>
      </c>
      <c r="E132" s="3" t="str">
        <f>MID(C132,LEN(C132),1)</f>
        <v>r</v>
      </c>
      <c r="F132" s="3">
        <f>IF(AND(D132=1,E132&lt;&gt;"a"),1,0)</f>
        <v>0</v>
      </c>
      <c r="G132" s="8" t="str">
        <f>MID(Tabela14[[#This Row],[PESEL]],7,3)</f>
        <v>083</v>
      </c>
      <c r="H132" s="3">
        <f>IF(OR(MID(Tabela14[[#This Row],[PESEL]],3,1)="0",MID(Tabela14[[#This Row],[PESEL]],3,1)="1"),19,20)</f>
        <v>20</v>
      </c>
      <c r="I132" s="3" t="str">
        <f>MID(Tabela14[[#This Row],[PESEL]],1,2)</f>
        <v>09</v>
      </c>
      <c r="J132" s="3">
        <f>IF(Tabela14[[#This Row],[1i2 rok]]=20,MID(Tabela14[[#This Row],[PESEL]],3,2)-20,MID(Tabela14[[#This Row],[PESEL]],3,2))</f>
        <v>11</v>
      </c>
      <c r="K132" s="3" t="str">
        <f>CONCATENATE(Tabela14[[#This Row],[miesiąc 1]]," ",Tabela14[[#This Row],[1i2 rok]],Tabela14[[#This Row],[3 i 4 rok]])</f>
        <v>11 2009</v>
      </c>
      <c r="L132" s="12" t="str">
        <f>CONCATENATE(MID(Tabela14[[#This Row],[Imie]],1,1),MID(Tabela14[[#This Row],[Nazwisko]],1,3),MID(Tabela14[[#This Row],[PESEL]],11,1))</f>
        <v>IRys5</v>
      </c>
      <c r="M132" s="12">
        <f>IF(Tabela14[[#This Row],[ID]]=L131,1,0)</f>
        <v>0</v>
      </c>
    </row>
    <row r="133" spans="1:13" x14ac:dyDescent="0.25">
      <c r="A133" s="2" t="s">
        <v>907</v>
      </c>
      <c r="B133" s="3" t="s">
        <v>908</v>
      </c>
      <c r="C133" s="3" t="s">
        <v>909</v>
      </c>
      <c r="D133" s="3">
        <f>IF(MOD(MID(A133,10,1),2)=0,1,0)</f>
        <v>0</v>
      </c>
      <c r="E133" s="3" t="str">
        <f>MID(C133,LEN(C133),1)</f>
        <v>y</v>
      </c>
      <c r="F133" s="3">
        <f>IF(AND(D133=1,E133&lt;&gt;"a"),1,0)</f>
        <v>0</v>
      </c>
      <c r="G133" s="8" t="str">
        <f>MID(Tabela14[[#This Row],[PESEL]],7,3)</f>
        <v>861</v>
      </c>
      <c r="H133" s="3">
        <f>IF(OR(MID(Tabela14[[#This Row],[PESEL]],3,1)="0",MID(Tabela14[[#This Row],[PESEL]],3,1)="1"),19,20)</f>
        <v>19</v>
      </c>
      <c r="I133" s="3" t="str">
        <f>MID(Tabela14[[#This Row],[PESEL]],1,2)</f>
        <v>65</v>
      </c>
      <c r="J133" s="3" t="str">
        <f>IF(Tabela14[[#This Row],[1i2 rok]]=20,MID(Tabela14[[#This Row],[PESEL]],3,2)-20,MID(Tabela14[[#This Row],[PESEL]],3,2))</f>
        <v>10</v>
      </c>
      <c r="K133" s="3" t="str">
        <f>CONCATENATE(Tabela14[[#This Row],[miesiąc 1]]," ",Tabela14[[#This Row],[1i2 rok]],Tabela14[[#This Row],[3 i 4 rok]])</f>
        <v>10 1965</v>
      </c>
      <c r="L133" s="12" t="str">
        <f>CONCATENATE(MID(Tabela14[[#This Row],[Imie]],1,1),MID(Tabela14[[#This Row],[Nazwisko]],1,3),MID(Tabela14[[#This Row],[PESEL]],11,1))</f>
        <v>ISar6</v>
      </c>
      <c r="M133" s="12">
        <f>IF(Tabela14[[#This Row],[ID]]=L132,1,0)</f>
        <v>0</v>
      </c>
    </row>
    <row r="134" spans="1:13" x14ac:dyDescent="0.25">
      <c r="A134" s="2" t="s">
        <v>883</v>
      </c>
      <c r="B134" s="3" t="s">
        <v>884</v>
      </c>
      <c r="C134" s="3" t="s">
        <v>885</v>
      </c>
      <c r="D134" s="3">
        <f>IF(MOD(MID(A134,10,1),2)=0,1,0)</f>
        <v>1</v>
      </c>
      <c r="E134" s="3" t="str">
        <f>MID(C134,LEN(C134),1)</f>
        <v>a</v>
      </c>
      <c r="F134" s="3">
        <f>IF(AND(D134=1,E134&lt;&gt;"a"),1,0)</f>
        <v>0</v>
      </c>
      <c r="G134" s="8" t="str">
        <f>MID(Tabela14[[#This Row],[PESEL]],7,3)</f>
        <v>898</v>
      </c>
      <c r="H134" s="3">
        <f>IF(OR(MID(Tabela14[[#This Row],[PESEL]],3,1)="0",MID(Tabela14[[#This Row],[PESEL]],3,1)="1"),19,20)</f>
        <v>19</v>
      </c>
      <c r="I134" s="3" t="str">
        <f>MID(Tabela14[[#This Row],[PESEL]],1,2)</f>
        <v>62</v>
      </c>
      <c r="J134" s="3" t="str">
        <f>IF(Tabela14[[#This Row],[1i2 rok]]=20,MID(Tabela14[[#This Row],[PESEL]],3,2)-20,MID(Tabela14[[#This Row],[PESEL]],3,2))</f>
        <v>03</v>
      </c>
      <c r="K134" s="3" t="str">
        <f>CONCATENATE(Tabela14[[#This Row],[miesiąc 1]]," ",Tabela14[[#This Row],[1i2 rok]],Tabela14[[#This Row],[3 i 4 rok]])</f>
        <v>03 1962</v>
      </c>
      <c r="L134" s="12" t="str">
        <f>CONCATENATE(MID(Tabela14[[#This Row],[Imie]],1,1),MID(Tabela14[[#This Row],[Nazwisko]],1,3),MID(Tabela14[[#This Row],[PESEL]],11,1))</f>
        <v>ISkr3</v>
      </c>
      <c r="M134" s="12">
        <f>IF(Tabela14[[#This Row],[ID]]=L133,1,0)</f>
        <v>0</v>
      </c>
    </row>
    <row r="135" spans="1:13" x14ac:dyDescent="0.25">
      <c r="A135" s="2" t="s">
        <v>901</v>
      </c>
      <c r="B135" s="3" t="s">
        <v>902</v>
      </c>
      <c r="C135" s="3" t="s">
        <v>903</v>
      </c>
      <c r="D135" s="3">
        <f>IF(MOD(MID(A135,10,1),2)=0,1,0)</f>
        <v>1</v>
      </c>
      <c r="E135" s="3" t="str">
        <f>MID(C135,LEN(C135),1)</f>
        <v>a</v>
      </c>
      <c r="F135" s="3">
        <f>IF(AND(D135=1,E135&lt;&gt;"a"),1,0)</f>
        <v>0</v>
      </c>
      <c r="G135" s="8" t="str">
        <f>MID(Tabela14[[#This Row],[PESEL]],7,3)</f>
        <v>923</v>
      </c>
      <c r="H135" s="3">
        <f>IF(OR(MID(Tabela14[[#This Row],[PESEL]],3,1)="0",MID(Tabela14[[#This Row],[PESEL]],3,1)="1"),19,20)</f>
        <v>19</v>
      </c>
      <c r="I135" s="3" t="str">
        <f>MID(Tabela14[[#This Row],[PESEL]],1,2)</f>
        <v>65</v>
      </c>
      <c r="J135" s="3" t="str">
        <f>IF(Tabela14[[#This Row],[1i2 rok]]=20,MID(Tabela14[[#This Row],[PESEL]],3,2)-20,MID(Tabela14[[#This Row],[PESEL]],3,2))</f>
        <v>06</v>
      </c>
      <c r="K135" s="3" t="str">
        <f>CONCATENATE(Tabela14[[#This Row],[miesiąc 1]]," ",Tabela14[[#This Row],[1i2 rok]],Tabela14[[#This Row],[3 i 4 rok]])</f>
        <v>06 1965</v>
      </c>
      <c r="L135" s="12" t="str">
        <f>CONCATENATE(MID(Tabela14[[#This Row],[Imie]],1,1),MID(Tabela14[[#This Row],[Nazwisko]],1,3),MID(Tabela14[[#This Row],[PESEL]],11,1))</f>
        <v>ISoc1</v>
      </c>
      <c r="M135" s="12">
        <f>IF(Tabela14[[#This Row],[ID]]=L134,1,0)</f>
        <v>0</v>
      </c>
    </row>
    <row r="136" spans="1:13" x14ac:dyDescent="0.25">
      <c r="A136" s="2" t="s">
        <v>394</v>
      </c>
      <c r="B136" s="3" t="s">
        <v>392</v>
      </c>
      <c r="C136" s="3" t="s">
        <v>395</v>
      </c>
      <c r="D136" s="3">
        <f>IF(MOD(MID(A136,10,1),2)=0,1,0)</f>
        <v>1</v>
      </c>
      <c r="E136" s="3" t="str">
        <f>MID(C136,LEN(C136),1)</f>
        <v>a</v>
      </c>
      <c r="F136" s="3">
        <f>IF(AND(D136=1,E136&lt;&gt;"a"),1,0)</f>
        <v>0</v>
      </c>
      <c r="G136" s="8" t="str">
        <f>MID(Tabela14[[#This Row],[PESEL]],7,3)</f>
        <v>049</v>
      </c>
      <c r="H136" s="3">
        <f>IF(OR(MID(Tabela14[[#This Row],[PESEL]],3,1)="0",MID(Tabela14[[#This Row],[PESEL]],3,1)="1"),19,20)</f>
        <v>20</v>
      </c>
      <c r="I136" s="3" t="str">
        <f>MID(Tabela14[[#This Row],[PESEL]],1,2)</f>
        <v>09</v>
      </c>
      <c r="J136" s="3">
        <f>IF(Tabela14[[#This Row],[1i2 rok]]=20,MID(Tabela14[[#This Row],[PESEL]],3,2)-20,MID(Tabela14[[#This Row],[PESEL]],3,2))</f>
        <v>1</v>
      </c>
      <c r="K136" s="3" t="str">
        <f>CONCATENATE(Tabela14[[#This Row],[miesiąc 1]]," ",Tabela14[[#This Row],[1i2 rok]],Tabela14[[#This Row],[3 i 4 rok]])</f>
        <v>1 2009</v>
      </c>
      <c r="L136" s="12" t="str">
        <f>CONCATENATE(MID(Tabela14[[#This Row],[Imie]],1,1),MID(Tabela14[[#This Row],[Nazwisko]],1,3),MID(Tabela14[[#This Row],[PESEL]],11,1))</f>
        <v>ISro4</v>
      </c>
      <c r="M136" s="12">
        <f>IF(Tabela14[[#This Row],[ID]]=L135,1,0)</f>
        <v>0</v>
      </c>
    </row>
    <row r="137" spans="1:13" x14ac:dyDescent="0.25">
      <c r="A137" s="2" t="s">
        <v>719</v>
      </c>
      <c r="B137" s="3" t="s">
        <v>720</v>
      </c>
      <c r="C137" s="3" t="s">
        <v>721</v>
      </c>
      <c r="D137" s="3">
        <f>IF(MOD(MID(A137,10,1),2)=0,1,0)</f>
        <v>1</v>
      </c>
      <c r="E137" s="3" t="str">
        <f>MID(C137,LEN(C137),1)</f>
        <v>a</v>
      </c>
      <c r="F137" s="3">
        <f>IF(AND(D137=1,E137&lt;&gt;"a"),1,0)</f>
        <v>0</v>
      </c>
      <c r="G137" s="8" t="str">
        <f>MID(Tabela14[[#This Row],[PESEL]],7,3)</f>
        <v>051</v>
      </c>
      <c r="H137" s="3">
        <f>IF(OR(MID(Tabela14[[#This Row],[PESEL]],3,1)="0",MID(Tabela14[[#This Row],[PESEL]],3,1)="1"),19,20)</f>
        <v>20</v>
      </c>
      <c r="I137" s="3" t="str">
        <f>MID(Tabela14[[#This Row],[PESEL]],1,2)</f>
        <v>09</v>
      </c>
      <c r="J137" s="3">
        <f>IF(Tabela14[[#This Row],[1i2 rok]]=20,MID(Tabela14[[#This Row],[PESEL]],3,2)-20,MID(Tabela14[[#This Row],[PESEL]],3,2))</f>
        <v>12</v>
      </c>
      <c r="K137" s="3" t="str">
        <f>CONCATENATE(Tabela14[[#This Row],[miesiąc 1]]," ",Tabela14[[#This Row],[1i2 rok]],Tabela14[[#This Row],[3 i 4 rok]])</f>
        <v>12 2009</v>
      </c>
      <c r="L137" s="12" t="str">
        <f>CONCATENATE(MID(Tabela14[[#This Row],[Imie]],1,1),MID(Tabela14[[#This Row],[Nazwisko]],1,3),MID(Tabela14[[#This Row],[PESEL]],11,1))</f>
        <v>JBaj7</v>
      </c>
      <c r="M137" s="12">
        <f>IF(Tabela14[[#This Row],[ID]]=L136,1,0)</f>
        <v>0</v>
      </c>
    </row>
    <row r="138" spans="1:13" x14ac:dyDescent="0.25">
      <c r="A138" s="2" t="s">
        <v>590</v>
      </c>
      <c r="B138" s="3" t="s">
        <v>591</v>
      </c>
      <c r="C138" s="3" t="s">
        <v>166</v>
      </c>
      <c r="D138" s="3">
        <f>IF(MOD(MID(A138,10,1),2)=0,1,0)</f>
        <v>0</v>
      </c>
      <c r="E138" s="3" t="str">
        <f>MID(C138,LEN(C138),1)</f>
        <v>b</v>
      </c>
      <c r="F138" s="3">
        <f>IF(AND(D138=1,E138&lt;&gt;"a"),1,0)</f>
        <v>0</v>
      </c>
      <c r="G138" s="8" t="str">
        <f>MID(Tabela14[[#This Row],[PESEL]],7,3)</f>
        <v>005</v>
      </c>
      <c r="H138" s="3">
        <f>IF(OR(MID(Tabela14[[#This Row],[PESEL]],3,1)="0",MID(Tabela14[[#This Row],[PESEL]],3,1)="1"),19,20)</f>
        <v>20</v>
      </c>
      <c r="I138" s="3" t="str">
        <f>MID(Tabela14[[#This Row],[PESEL]],1,2)</f>
        <v>09</v>
      </c>
      <c r="J138" s="3">
        <f>IF(Tabela14[[#This Row],[1i2 rok]]=20,MID(Tabela14[[#This Row],[PESEL]],3,2)-20,MID(Tabela14[[#This Row],[PESEL]],3,2))</f>
        <v>11</v>
      </c>
      <c r="K138" s="3" t="str">
        <f>CONCATENATE(Tabela14[[#This Row],[miesiąc 1]]," ",Tabela14[[#This Row],[1i2 rok]],Tabela14[[#This Row],[3 i 4 rok]])</f>
        <v>11 2009</v>
      </c>
      <c r="L138" s="12" t="str">
        <f>CONCATENATE(MID(Tabela14[[#This Row],[Imie]],1,1),MID(Tabela14[[#This Row],[Nazwisko]],1,3),MID(Tabela14[[#This Row],[PESEL]],11,1))</f>
        <v>JChm9</v>
      </c>
      <c r="M138" s="12">
        <f>IF(Tabela14[[#This Row],[ID]]=L137,1,0)</f>
        <v>0</v>
      </c>
    </row>
    <row r="139" spans="1:13" x14ac:dyDescent="0.25">
      <c r="A139" s="2" t="s">
        <v>23</v>
      </c>
      <c r="B139" s="3" t="s">
        <v>24</v>
      </c>
      <c r="C139" s="3" t="s">
        <v>25</v>
      </c>
      <c r="D139" s="3">
        <f>IF(MOD(MID(A139,10,1),2)=0,1,0)</f>
        <v>0</v>
      </c>
      <c r="E139" s="3" t="str">
        <f>MID(C139,LEN(C139),1)</f>
        <v>k</v>
      </c>
      <c r="F139" s="3">
        <f>IF(AND(D139=1,E139&lt;&gt;"a"),1,0)</f>
        <v>0</v>
      </c>
      <c r="G139" s="8" t="str">
        <f>MID(Tabela14[[#This Row],[PESEL]],7,3)</f>
        <v>018</v>
      </c>
      <c r="H139" s="3">
        <f>IF(OR(MID(Tabela14[[#This Row],[PESEL]],3,1)="0",MID(Tabela14[[#This Row],[PESEL]],3,1)="1"),19,20)</f>
        <v>20</v>
      </c>
      <c r="I139" s="3" t="str">
        <f>MID(Tabela14[[#This Row],[PESEL]],1,2)</f>
        <v>08</v>
      </c>
      <c r="J139" s="3">
        <f>IF(Tabela14[[#This Row],[1i2 rok]]=20,MID(Tabela14[[#This Row],[PESEL]],3,2)-20,MID(Tabela14[[#This Row],[PESEL]],3,2))</f>
        <v>6</v>
      </c>
      <c r="K139" s="3" t="str">
        <f>CONCATENATE(Tabela14[[#This Row],[miesiąc 1]]," ",Tabela14[[#This Row],[1i2 rok]],Tabela14[[#This Row],[3 i 4 rok]])</f>
        <v>6 2008</v>
      </c>
      <c r="L139" s="12" t="str">
        <f>CONCATENATE(MID(Tabela14[[#This Row],[Imie]],1,1),MID(Tabela14[[#This Row],[Nazwisko]],1,3),MID(Tabela14[[#This Row],[PESEL]],11,1))</f>
        <v>JCho0</v>
      </c>
      <c r="M139" s="12">
        <f>IF(Tabela14[[#This Row],[ID]]=L138,1,0)</f>
        <v>0</v>
      </c>
    </row>
    <row r="140" spans="1:13" x14ac:dyDescent="0.25">
      <c r="A140" s="2" t="s">
        <v>1089</v>
      </c>
      <c r="B140" s="3" t="s">
        <v>1090</v>
      </c>
      <c r="C140" s="3" t="s">
        <v>25</v>
      </c>
      <c r="D140" s="3">
        <f>IF(MOD(MID(A140,10,1),2)=0,1,0)</f>
        <v>0</v>
      </c>
      <c r="E140" s="3" t="str">
        <f>MID(C140,LEN(C140),1)</f>
        <v>k</v>
      </c>
      <c r="F140" s="3">
        <f>IF(AND(D140=1,E140&lt;&gt;"a"),1,0)</f>
        <v>0</v>
      </c>
      <c r="G140" s="8" t="str">
        <f>MID(Tabela14[[#This Row],[PESEL]],7,3)</f>
        <v>764</v>
      </c>
      <c r="H140" s="3">
        <f>IF(OR(MID(Tabela14[[#This Row],[PESEL]],3,1)="0",MID(Tabela14[[#This Row],[PESEL]],3,1)="1"),19,20)</f>
        <v>19</v>
      </c>
      <c r="I140" s="3" t="str">
        <f>MID(Tabela14[[#This Row],[PESEL]],1,2)</f>
        <v>89</v>
      </c>
      <c r="J140" s="3" t="str">
        <f>IF(Tabela14[[#This Row],[1i2 rok]]=20,MID(Tabela14[[#This Row],[PESEL]],3,2)-20,MID(Tabela14[[#This Row],[PESEL]],3,2))</f>
        <v>04</v>
      </c>
      <c r="K140" s="3" t="str">
        <f>CONCATENATE(Tabela14[[#This Row],[miesiąc 1]]," ",Tabela14[[#This Row],[1i2 rok]],Tabela14[[#This Row],[3 i 4 rok]])</f>
        <v>04 1989</v>
      </c>
      <c r="L140" s="12" t="str">
        <f>CONCATENATE(MID(Tabela14[[#This Row],[Imie]],1,1),MID(Tabela14[[#This Row],[Nazwisko]],1,3),MID(Tabela14[[#This Row],[PESEL]],11,1))</f>
        <v>JCio3</v>
      </c>
      <c r="M140" s="12">
        <f>IF(Tabela14[[#This Row],[ID]]=L139,1,0)</f>
        <v>0</v>
      </c>
    </row>
    <row r="141" spans="1:13" x14ac:dyDescent="0.25">
      <c r="A141" s="2" t="s">
        <v>119</v>
      </c>
      <c r="B141" s="3" t="s">
        <v>120</v>
      </c>
      <c r="C141" s="3" t="s">
        <v>121</v>
      </c>
      <c r="D141" s="3">
        <f>IF(MOD(MID(A141,10,1),2)=0,1,0)</f>
        <v>0</v>
      </c>
      <c r="E141" s="3" t="str">
        <f>MID(C141,LEN(C141),1)</f>
        <v>n</v>
      </c>
      <c r="F141" s="3">
        <f>IF(AND(D141=1,E141&lt;&gt;"a"),1,0)</f>
        <v>0</v>
      </c>
      <c r="G141" s="8" t="str">
        <f>MID(Tabela14[[#This Row],[PESEL]],7,3)</f>
        <v>074</v>
      </c>
      <c r="H141" s="3">
        <f>IF(OR(MID(Tabela14[[#This Row],[PESEL]],3,1)="0",MID(Tabela14[[#This Row],[PESEL]],3,1)="1"),19,20)</f>
        <v>20</v>
      </c>
      <c r="I141" s="3" t="str">
        <f>MID(Tabela14[[#This Row],[PESEL]],1,2)</f>
        <v>08</v>
      </c>
      <c r="J141" s="3">
        <f>IF(Tabela14[[#This Row],[1i2 rok]]=20,MID(Tabela14[[#This Row],[PESEL]],3,2)-20,MID(Tabela14[[#This Row],[PESEL]],3,2))</f>
        <v>9</v>
      </c>
      <c r="K141" s="3" t="str">
        <f>CONCATENATE(Tabela14[[#This Row],[miesiąc 1]]," ",Tabela14[[#This Row],[1i2 rok]],Tabela14[[#This Row],[3 i 4 rok]])</f>
        <v>9 2008</v>
      </c>
      <c r="L141" s="12" t="str">
        <f>CONCATENATE(MID(Tabela14[[#This Row],[Imie]],1,1),MID(Tabela14[[#This Row],[Nazwisko]],1,3),MID(Tabela14[[#This Row],[PESEL]],11,1))</f>
        <v>JFor2</v>
      </c>
      <c r="M141" s="12">
        <f>IF(Tabela14[[#This Row],[ID]]=L140,1,0)</f>
        <v>0</v>
      </c>
    </row>
    <row r="142" spans="1:13" x14ac:dyDescent="0.25">
      <c r="A142" s="2" t="s">
        <v>495</v>
      </c>
      <c r="B142" s="3" t="s">
        <v>496</v>
      </c>
      <c r="C142" s="3" t="s">
        <v>379</v>
      </c>
      <c r="D142" s="3">
        <f>IF(MOD(MID(A142,10,1),2)=0,1,0)</f>
        <v>0</v>
      </c>
      <c r="E142" s="3" t="str">
        <f>MID(C142,LEN(C142),1)</f>
        <v>n</v>
      </c>
      <c r="F142" s="3">
        <f>IF(AND(D142=1,E142&lt;&gt;"a"),1,0)</f>
        <v>0</v>
      </c>
      <c r="G142" s="8" t="str">
        <f>MID(Tabela14[[#This Row],[PESEL]],7,3)</f>
        <v>101</v>
      </c>
      <c r="H142" s="3">
        <f>IF(OR(MID(Tabela14[[#This Row],[PESEL]],3,1)="0",MID(Tabela14[[#This Row],[PESEL]],3,1)="1"),19,20)</f>
        <v>20</v>
      </c>
      <c r="I142" s="3" t="str">
        <f>MID(Tabela14[[#This Row],[PESEL]],1,2)</f>
        <v>09</v>
      </c>
      <c r="J142" s="3">
        <f>IF(Tabela14[[#This Row],[1i2 rok]]=20,MID(Tabela14[[#This Row],[PESEL]],3,2)-20,MID(Tabela14[[#This Row],[PESEL]],3,2))</f>
        <v>10</v>
      </c>
      <c r="K142" s="3" t="str">
        <f>CONCATENATE(Tabela14[[#This Row],[miesiąc 1]]," ",Tabela14[[#This Row],[1i2 rok]],Tabela14[[#This Row],[3 i 4 rok]])</f>
        <v>10 2009</v>
      </c>
      <c r="L142" s="12" t="str">
        <f>CONCATENATE(MID(Tabela14[[#This Row],[Imie]],1,1),MID(Tabela14[[#This Row],[Nazwisko]],1,3),MID(Tabela14[[#This Row],[PESEL]],11,1))</f>
        <v>JPac6</v>
      </c>
      <c r="M142" s="12">
        <f>IF(Tabela14[[#This Row],[ID]]=L141,1,0)</f>
        <v>0</v>
      </c>
    </row>
    <row r="143" spans="1:13" x14ac:dyDescent="0.25">
      <c r="A143" s="2" t="s">
        <v>377</v>
      </c>
      <c r="B143" s="3" t="s">
        <v>378</v>
      </c>
      <c r="C143" s="3" t="s">
        <v>379</v>
      </c>
      <c r="D143" s="3">
        <f>IF(MOD(MID(A143,10,1),2)=0,1,0)</f>
        <v>0</v>
      </c>
      <c r="E143" s="3" t="str">
        <f>MID(C143,LEN(C143),1)</f>
        <v>n</v>
      </c>
      <c r="F143" s="3">
        <f>IF(AND(D143=1,E143&lt;&gt;"a"),1,0)</f>
        <v>0</v>
      </c>
      <c r="G143" s="8" t="str">
        <f>MID(Tabela14[[#This Row],[PESEL]],7,3)</f>
        <v>010</v>
      </c>
      <c r="H143" s="3">
        <f>IF(OR(MID(Tabela14[[#This Row],[PESEL]],3,1)="0",MID(Tabela14[[#This Row],[PESEL]],3,1)="1"),19,20)</f>
        <v>20</v>
      </c>
      <c r="I143" s="3" t="str">
        <f>MID(Tabela14[[#This Row],[PESEL]],1,2)</f>
        <v>09</v>
      </c>
      <c r="J143" s="3">
        <f>IF(Tabela14[[#This Row],[1i2 rok]]=20,MID(Tabela14[[#This Row],[PESEL]],3,2)-20,MID(Tabela14[[#This Row],[PESEL]],3,2))</f>
        <v>1</v>
      </c>
      <c r="K143" s="3" t="str">
        <f>CONCATENATE(Tabela14[[#This Row],[miesiąc 1]]," ",Tabela14[[#This Row],[1i2 rok]],Tabela14[[#This Row],[3 i 4 rok]])</f>
        <v>1 2009</v>
      </c>
      <c r="L143" s="12" t="str">
        <f>CONCATENATE(MID(Tabela14[[#This Row],[Imie]],1,1),MID(Tabela14[[#This Row],[Nazwisko]],1,3),MID(Tabela14[[#This Row],[PESEL]],11,1))</f>
        <v>JPal2</v>
      </c>
      <c r="M143" s="12">
        <f>IF(Tabela14[[#This Row],[ID]]=L142,1,0)</f>
        <v>0</v>
      </c>
    </row>
    <row r="144" spans="1:13" x14ac:dyDescent="0.25">
      <c r="A144" s="2" t="s">
        <v>476</v>
      </c>
      <c r="B144" s="3" t="s">
        <v>477</v>
      </c>
      <c r="C144" s="3" t="s">
        <v>379</v>
      </c>
      <c r="D144" s="3">
        <f>IF(MOD(MID(A144,10,1),2)=0,1,0)</f>
        <v>0</v>
      </c>
      <c r="E144" s="3" t="str">
        <f>MID(C144,LEN(C144),1)</f>
        <v>n</v>
      </c>
      <c r="F144" s="3">
        <f>IF(AND(D144=1,E144&lt;&gt;"a"),1,0)</f>
        <v>0</v>
      </c>
      <c r="G144" s="8" t="str">
        <f>MID(Tabela14[[#This Row],[PESEL]],7,3)</f>
        <v>070</v>
      </c>
      <c r="H144" s="3">
        <f>IF(OR(MID(Tabela14[[#This Row],[PESEL]],3,1)="0",MID(Tabela14[[#This Row],[PESEL]],3,1)="1"),19,20)</f>
        <v>20</v>
      </c>
      <c r="I144" s="3" t="str">
        <f>MID(Tabela14[[#This Row],[PESEL]],1,2)</f>
        <v>09</v>
      </c>
      <c r="J144" s="3">
        <f>IF(Tabela14[[#This Row],[1i2 rok]]=20,MID(Tabela14[[#This Row],[PESEL]],3,2)-20,MID(Tabela14[[#This Row],[PESEL]],3,2))</f>
        <v>9</v>
      </c>
      <c r="K144" s="3" t="str">
        <f>CONCATENATE(Tabela14[[#This Row],[miesiąc 1]]," ",Tabela14[[#This Row],[1i2 rok]],Tabela14[[#This Row],[3 i 4 rok]])</f>
        <v>9 2009</v>
      </c>
      <c r="L144" s="12" t="str">
        <f>CONCATENATE(MID(Tabela14[[#This Row],[Imie]],1,1),MID(Tabela14[[#This Row],[Nazwisko]],1,3),MID(Tabela14[[#This Row],[PESEL]],11,1))</f>
        <v>JPan9</v>
      </c>
      <c r="M144" s="12">
        <f>IF(Tabela14[[#This Row],[ID]]=L143,1,0)</f>
        <v>0</v>
      </c>
    </row>
    <row r="145" spans="1:13" x14ac:dyDescent="0.25">
      <c r="A145" s="2" t="s">
        <v>1125</v>
      </c>
      <c r="B145" s="3" t="s">
        <v>1126</v>
      </c>
      <c r="C145" s="3" t="s">
        <v>121</v>
      </c>
      <c r="D145" s="3">
        <f>IF(MOD(MID(A145,10,1),2)=0,1,0)</f>
        <v>0</v>
      </c>
      <c r="E145" s="3" t="str">
        <f>MID(C145,LEN(C145),1)</f>
        <v>n</v>
      </c>
      <c r="F145" s="3">
        <f>IF(AND(D145=1,E145&lt;&gt;"a"),1,0)</f>
        <v>0</v>
      </c>
      <c r="G145" s="8" t="str">
        <f>MID(Tabela14[[#This Row],[PESEL]],7,3)</f>
        <v>093</v>
      </c>
      <c r="H145" s="3">
        <f>IF(OR(MID(Tabela14[[#This Row],[PESEL]],3,1)="0",MID(Tabela14[[#This Row],[PESEL]],3,1)="1"),19,20)</f>
        <v>19</v>
      </c>
      <c r="I145" s="3" t="str">
        <f>MID(Tabela14[[#This Row],[PESEL]],1,2)</f>
        <v>92</v>
      </c>
      <c r="J145" s="3" t="str">
        <f>IF(Tabela14[[#This Row],[1i2 rok]]=20,MID(Tabela14[[#This Row],[PESEL]],3,2)-20,MID(Tabela14[[#This Row],[PESEL]],3,2))</f>
        <v>08</v>
      </c>
      <c r="K145" s="3" t="str">
        <f>CONCATENATE(Tabela14[[#This Row],[miesiąc 1]]," ",Tabela14[[#This Row],[1i2 rok]],Tabela14[[#This Row],[3 i 4 rok]])</f>
        <v>08 1992</v>
      </c>
      <c r="L145" s="12" t="str">
        <f>CONCATENATE(MID(Tabela14[[#This Row],[Imie]],1,1),MID(Tabela14[[#This Row],[Nazwisko]],1,3),MID(Tabela14[[#This Row],[PESEL]],11,1))</f>
        <v>JPaw3</v>
      </c>
      <c r="M145" s="12">
        <f>IF(Tabela14[[#This Row],[ID]]=L144,1,0)</f>
        <v>0</v>
      </c>
    </row>
    <row r="146" spans="1:13" x14ac:dyDescent="0.25">
      <c r="A146" s="2" t="s">
        <v>587</v>
      </c>
      <c r="B146" s="3" t="s">
        <v>96</v>
      </c>
      <c r="C146" s="3" t="s">
        <v>121</v>
      </c>
      <c r="D146" s="3">
        <f>IF(MOD(MID(A146,10,1),2)=0,1,0)</f>
        <v>0</v>
      </c>
      <c r="E146" s="3" t="str">
        <f>MID(C146,LEN(C146),1)</f>
        <v>n</v>
      </c>
      <c r="F146" s="3">
        <f>IF(AND(D146=1,E146&lt;&gt;"a"),1,0)</f>
        <v>0</v>
      </c>
      <c r="G146" s="8" t="str">
        <f>MID(Tabela14[[#This Row],[PESEL]],7,3)</f>
        <v>009</v>
      </c>
      <c r="H146" s="3">
        <f>IF(OR(MID(Tabela14[[#This Row],[PESEL]],3,1)="0",MID(Tabela14[[#This Row],[PESEL]],3,1)="1"),19,20)</f>
        <v>20</v>
      </c>
      <c r="I146" s="3" t="str">
        <f>MID(Tabela14[[#This Row],[PESEL]],1,2)</f>
        <v>09</v>
      </c>
      <c r="J146" s="3">
        <f>IF(Tabela14[[#This Row],[1i2 rok]]=20,MID(Tabela14[[#This Row],[PESEL]],3,2)-20,MID(Tabela14[[#This Row],[PESEL]],3,2))</f>
        <v>11</v>
      </c>
      <c r="K146" s="3" t="str">
        <f>CONCATENATE(Tabela14[[#This Row],[miesiąc 1]]," ",Tabela14[[#This Row],[1i2 rok]],Tabela14[[#This Row],[3 i 4 rok]])</f>
        <v>11 2009</v>
      </c>
      <c r="L146" s="12" t="str">
        <f>CONCATENATE(MID(Tabela14[[#This Row],[Imie]],1,1),MID(Tabela14[[#This Row],[Nazwisko]],1,3),MID(Tabela14[[#This Row],[PESEL]],11,1))</f>
        <v>JPaw4</v>
      </c>
      <c r="M146" s="12">
        <f>IF(Tabela14[[#This Row],[ID]]=L145,1,0)</f>
        <v>0</v>
      </c>
    </row>
    <row r="147" spans="1:13" x14ac:dyDescent="0.25">
      <c r="A147" s="2" t="s">
        <v>95</v>
      </c>
      <c r="B147" s="3" t="s">
        <v>96</v>
      </c>
      <c r="C147" s="3" t="s">
        <v>97</v>
      </c>
      <c r="D147" s="3">
        <f>IF(MOD(MID(A147,10,1),2)=0,1,0)</f>
        <v>0</v>
      </c>
      <c r="E147" s="3" t="str">
        <f>MID(C147,LEN(C147),1)</f>
        <v>y</v>
      </c>
      <c r="F147" s="3">
        <f>IF(AND(D147=1,E147&lt;&gt;"a"),1,0)</f>
        <v>0</v>
      </c>
      <c r="G147" s="8" t="str">
        <f>MID(Tabela14[[#This Row],[PESEL]],7,3)</f>
        <v>089</v>
      </c>
      <c r="H147" s="3">
        <f>IF(OR(MID(Tabela14[[#This Row],[PESEL]],3,1)="0",MID(Tabela14[[#This Row],[PESEL]],3,1)="1"),19,20)</f>
        <v>20</v>
      </c>
      <c r="I147" s="3" t="str">
        <f>MID(Tabela14[[#This Row],[PESEL]],1,2)</f>
        <v>08</v>
      </c>
      <c r="J147" s="3">
        <f>IF(Tabela14[[#This Row],[1i2 rok]]=20,MID(Tabela14[[#This Row],[PESEL]],3,2)-20,MID(Tabela14[[#This Row],[PESEL]],3,2))</f>
        <v>8</v>
      </c>
      <c r="K147" s="3" t="str">
        <f>CONCATENATE(Tabela14[[#This Row],[miesiąc 1]]," ",Tabela14[[#This Row],[1i2 rok]],Tabela14[[#This Row],[3 i 4 rok]])</f>
        <v>8 2008</v>
      </c>
      <c r="L147" s="12" t="str">
        <f>CONCATENATE(MID(Tabela14[[#This Row],[Imie]],1,1),MID(Tabela14[[#This Row],[Nazwisko]],1,3),MID(Tabela14[[#This Row],[PESEL]],11,1))</f>
        <v>JPaw7</v>
      </c>
      <c r="M147" s="12">
        <f>IF(Tabela14[[#This Row],[ID]]=L146,1,0)</f>
        <v>0</v>
      </c>
    </row>
    <row r="148" spans="1:13" x14ac:dyDescent="0.25">
      <c r="A148" s="2" t="s">
        <v>656</v>
      </c>
      <c r="B148" s="3" t="s">
        <v>657</v>
      </c>
      <c r="C148" s="3" t="s">
        <v>121</v>
      </c>
      <c r="D148" s="3">
        <f>IF(MOD(MID(A148,10,1),2)=0,1,0)</f>
        <v>0</v>
      </c>
      <c r="E148" s="3" t="str">
        <f>MID(C148,LEN(C148),1)</f>
        <v>n</v>
      </c>
      <c r="F148" s="3">
        <f>IF(AND(D148=1,E148&lt;&gt;"a"),1,0)</f>
        <v>0</v>
      </c>
      <c r="G148" s="8" t="str">
        <f>MID(Tabela14[[#This Row],[PESEL]],7,3)</f>
        <v>083</v>
      </c>
      <c r="H148" s="3">
        <f>IF(OR(MID(Tabela14[[#This Row],[PESEL]],3,1)="0",MID(Tabela14[[#This Row],[PESEL]],3,1)="1"),19,20)</f>
        <v>20</v>
      </c>
      <c r="I148" s="3" t="str">
        <f>MID(Tabela14[[#This Row],[PESEL]],1,2)</f>
        <v>09</v>
      </c>
      <c r="J148" s="3">
        <f>IF(Tabela14[[#This Row],[1i2 rok]]=20,MID(Tabela14[[#This Row],[PESEL]],3,2)-20,MID(Tabela14[[#This Row],[PESEL]],3,2))</f>
        <v>11</v>
      </c>
      <c r="K148" s="3" t="str">
        <f>CONCATENATE(Tabela14[[#This Row],[miesiąc 1]]," ",Tabela14[[#This Row],[1i2 rok]],Tabela14[[#This Row],[3 i 4 rok]])</f>
        <v>11 2009</v>
      </c>
      <c r="L148" s="12" t="str">
        <f>CONCATENATE(MID(Tabela14[[#This Row],[Imie]],1,1),MID(Tabela14[[#This Row],[Nazwisko]],1,3),MID(Tabela14[[#This Row],[PESEL]],11,1))</f>
        <v>JPen7</v>
      </c>
      <c r="M148" s="12">
        <f>IF(Tabela14[[#This Row],[ID]]=L147,1,0)</f>
        <v>0</v>
      </c>
    </row>
    <row r="149" spans="1:13" x14ac:dyDescent="0.25">
      <c r="A149" s="2" t="s">
        <v>851</v>
      </c>
      <c r="B149" s="3" t="s">
        <v>852</v>
      </c>
      <c r="C149" s="3" t="s">
        <v>121</v>
      </c>
      <c r="D149" s="3">
        <f>IF(MOD(MID(A149,10,1),2)=0,1,0)</f>
        <v>0</v>
      </c>
      <c r="E149" s="3" t="str">
        <f>MID(C149,LEN(C149),1)</f>
        <v>n</v>
      </c>
      <c r="F149" s="3">
        <f>IF(AND(D149=1,E149&lt;&gt;"a"),1,0)</f>
        <v>0</v>
      </c>
      <c r="G149" s="8" t="str">
        <f>MID(Tabela14[[#This Row],[PESEL]],7,3)</f>
        <v>066</v>
      </c>
      <c r="H149" s="3">
        <f>IF(OR(MID(Tabela14[[#This Row],[PESEL]],3,1)="0",MID(Tabela14[[#This Row],[PESEL]],3,1)="1"),19,20)</f>
        <v>19</v>
      </c>
      <c r="I149" s="3" t="str">
        <f>MID(Tabela14[[#This Row],[PESEL]],1,2)</f>
        <v>55</v>
      </c>
      <c r="J149" s="3" t="str">
        <f>IF(Tabela14[[#This Row],[1i2 rok]]=20,MID(Tabela14[[#This Row],[PESEL]],3,2)-20,MID(Tabela14[[#This Row],[PESEL]],3,2))</f>
        <v>11</v>
      </c>
      <c r="K149" s="3" t="str">
        <f>CONCATENATE(Tabela14[[#This Row],[miesiąc 1]]," ",Tabela14[[#This Row],[1i2 rok]],Tabela14[[#This Row],[3 i 4 rok]])</f>
        <v>11 1955</v>
      </c>
      <c r="L149" s="12" t="str">
        <f>CONCATENATE(MID(Tabela14[[#This Row],[Imie]],1,1),MID(Tabela14[[#This Row],[Nazwisko]],1,3),MID(Tabela14[[#This Row],[PESEL]],11,1))</f>
        <v>JPet0</v>
      </c>
      <c r="M149" s="12">
        <f>IF(Tabela14[[#This Row],[ID]]=L148,1,0)</f>
        <v>0</v>
      </c>
    </row>
    <row r="150" spans="1:13" x14ac:dyDescent="0.25">
      <c r="A150" s="2" t="s">
        <v>1075</v>
      </c>
      <c r="B150" s="3" t="s">
        <v>1076</v>
      </c>
      <c r="C150" s="3" t="s">
        <v>121</v>
      </c>
      <c r="D150" s="3">
        <f>IF(MOD(MID(A150,10,1),2)=0,1,0)</f>
        <v>0</v>
      </c>
      <c r="E150" s="3" t="str">
        <f>MID(C150,LEN(C150),1)</f>
        <v>n</v>
      </c>
      <c r="F150" s="3">
        <f>IF(AND(D150=1,E150&lt;&gt;"a"),1,0)</f>
        <v>0</v>
      </c>
      <c r="G150" s="8" t="str">
        <f>MID(Tabela14[[#This Row],[PESEL]],7,3)</f>
        <v>684</v>
      </c>
      <c r="H150" s="3">
        <f>IF(OR(MID(Tabela14[[#This Row],[PESEL]],3,1)="0",MID(Tabela14[[#This Row],[PESEL]],3,1)="1"),19,20)</f>
        <v>19</v>
      </c>
      <c r="I150" s="3" t="str">
        <f>MID(Tabela14[[#This Row],[PESEL]],1,2)</f>
        <v>89</v>
      </c>
      <c r="J150" s="3" t="str">
        <f>IF(Tabela14[[#This Row],[1i2 rok]]=20,MID(Tabela14[[#This Row],[PESEL]],3,2)-20,MID(Tabela14[[#This Row],[PESEL]],3,2))</f>
        <v>02</v>
      </c>
      <c r="K150" s="3" t="str">
        <f>CONCATENATE(Tabela14[[#This Row],[miesiąc 1]]," ",Tabela14[[#This Row],[1i2 rok]],Tabela14[[#This Row],[3 i 4 rok]])</f>
        <v>02 1989</v>
      </c>
      <c r="L150" s="12" t="str">
        <f>CONCATENATE(MID(Tabela14[[#This Row],[Imie]],1,1),MID(Tabela14[[#This Row],[Nazwisko]],1,3),MID(Tabela14[[#This Row],[PESEL]],11,1))</f>
        <v>JPie3</v>
      </c>
      <c r="M150" s="12">
        <f>IF(Tabela14[[#This Row],[ID]]=L149,1,0)</f>
        <v>0</v>
      </c>
    </row>
    <row r="151" spans="1:13" x14ac:dyDescent="0.25">
      <c r="A151" s="2" t="s">
        <v>215</v>
      </c>
      <c r="B151" s="3" t="s">
        <v>216</v>
      </c>
      <c r="C151" s="3" t="s">
        <v>121</v>
      </c>
      <c r="D151" s="3">
        <f>IF(MOD(MID(A151,10,1),2)=0,1,0)</f>
        <v>0</v>
      </c>
      <c r="E151" s="3" t="str">
        <f>MID(C151,LEN(C151),1)</f>
        <v>n</v>
      </c>
      <c r="F151" s="3">
        <f>IF(AND(D151=1,E151&lt;&gt;"a"),1,0)</f>
        <v>0</v>
      </c>
      <c r="G151" s="8" t="str">
        <f>MID(Tabela14[[#This Row],[PESEL]],7,3)</f>
        <v>017</v>
      </c>
      <c r="H151" s="3">
        <f>IF(OR(MID(Tabela14[[#This Row],[PESEL]],3,1)="0",MID(Tabela14[[#This Row],[PESEL]],3,1)="1"),19,20)</f>
        <v>20</v>
      </c>
      <c r="I151" s="3" t="str">
        <f>MID(Tabela14[[#This Row],[PESEL]],1,2)</f>
        <v>08</v>
      </c>
      <c r="J151" s="3">
        <f>IF(Tabela14[[#This Row],[1i2 rok]]=20,MID(Tabela14[[#This Row],[PESEL]],3,2)-20,MID(Tabela14[[#This Row],[PESEL]],3,2))</f>
        <v>12</v>
      </c>
      <c r="K151" s="3" t="str">
        <f>CONCATENATE(Tabela14[[#This Row],[miesiąc 1]]," ",Tabela14[[#This Row],[1i2 rok]],Tabela14[[#This Row],[3 i 4 rok]])</f>
        <v>12 2008</v>
      </c>
      <c r="L151" s="12" t="str">
        <f>CONCATENATE(MID(Tabela14[[#This Row],[Imie]],1,1),MID(Tabela14[[#This Row],[Nazwisko]],1,3),MID(Tabela14[[#This Row],[PESEL]],11,1))</f>
        <v>JPie4</v>
      </c>
      <c r="M151" s="12">
        <f>IF(Tabela14[[#This Row],[ID]]=L150,1,0)</f>
        <v>0</v>
      </c>
    </row>
    <row r="152" spans="1:13" x14ac:dyDescent="0.25">
      <c r="A152" s="2" t="s">
        <v>775</v>
      </c>
      <c r="B152" s="3" t="s">
        <v>776</v>
      </c>
      <c r="C152" s="3" t="s">
        <v>121</v>
      </c>
      <c r="D152" s="3">
        <f>IF(MOD(MID(A152,10,1),2)=0,1,0)</f>
        <v>0</v>
      </c>
      <c r="E152" s="3" t="str">
        <f>MID(C152,LEN(C152),1)</f>
        <v>n</v>
      </c>
      <c r="F152" s="3">
        <f>IF(AND(D152=1,E152&lt;&gt;"a"),1,0)</f>
        <v>0</v>
      </c>
      <c r="G152" s="8" t="str">
        <f>MID(Tabela14[[#This Row],[PESEL]],7,3)</f>
        <v>028</v>
      </c>
      <c r="H152" s="3">
        <f>IF(OR(MID(Tabela14[[#This Row],[PESEL]],3,1)="0",MID(Tabela14[[#This Row],[PESEL]],3,1)="1"),19,20)</f>
        <v>20</v>
      </c>
      <c r="I152" s="3" t="str">
        <f>MID(Tabela14[[#This Row],[PESEL]],1,2)</f>
        <v>09</v>
      </c>
      <c r="J152" s="3">
        <f>IF(Tabela14[[#This Row],[1i2 rok]]=20,MID(Tabela14[[#This Row],[PESEL]],3,2)-20,MID(Tabela14[[#This Row],[PESEL]],3,2))</f>
        <v>12</v>
      </c>
      <c r="K152" s="3" t="str">
        <f>CONCATENATE(Tabela14[[#This Row],[miesiąc 1]]," ",Tabela14[[#This Row],[1i2 rok]],Tabela14[[#This Row],[3 i 4 rok]])</f>
        <v>12 2009</v>
      </c>
      <c r="L152" s="12" t="str">
        <f>CONCATENATE(MID(Tabela14[[#This Row],[Imie]],1,1),MID(Tabela14[[#This Row],[Nazwisko]],1,3),MID(Tabela14[[#This Row],[PESEL]],11,1))</f>
        <v>JPie9</v>
      </c>
      <c r="M152" s="12">
        <f>IF(Tabela14[[#This Row],[ID]]=L151,1,0)</f>
        <v>0</v>
      </c>
    </row>
    <row r="153" spans="1:13" x14ac:dyDescent="0.25">
      <c r="A153" s="2" t="s">
        <v>132</v>
      </c>
      <c r="B153" s="3" t="s">
        <v>133</v>
      </c>
      <c r="C153" s="3" t="s">
        <v>121</v>
      </c>
      <c r="D153" s="3">
        <f>IF(MOD(MID(A153,10,1),2)=0,1,0)</f>
        <v>0</v>
      </c>
      <c r="E153" s="3" t="str">
        <f>MID(C153,LEN(C153),1)</f>
        <v>n</v>
      </c>
      <c r="F153" s="3">
        <f>IF(AND(D153=1,E153&lt;&gt;"a"),1,0)</f>
        <v>0</v>
      </c>
      <c r="G153" s="8" t="str">
        <f>MID(Tabela14[[#This Row],[PESEL]],7,3)</f>
        <v>043</v>
      </c>
      <c r="H153" s="3">
        <f>IF(OR(MID(Tabela14[[#This Row],[PESEL]],3,1)="0",MID(Tabela14[[#This Row],[PESEL]],3,1)="1"),19,20)</f>
        <v>20</v>
      </c>
      <c r="I153" s="3" t="str">
        <f>MID(Tabela14[[#This Row],[PESEL]],1,2)</f>
        <v>08</v>
      </c>
      <c r="J153" s="3">
        <f>IF(Tabela14[[#This Row],[1i2 rok]]=20,MID(Tabela14[[#This Row],[PESEL]],3,2)-20,MID(Tabela14[[#This Row],[PESEL]],3,2))</f>
        <v>10</v>
      </c>
      <c r="K153" s="3" t="str">
        <f>CONCATENATE(Tabela14[[#This Row],[miesiąc 1]]," ",Tabela14[[#This Row],[1i2 rok]],Tabela14[[#This Row],[3 i 4 rok]])</f>
        <v>10 2008</v>
      </c>
      <c r="L153" s="12" t="str">
        <f>CONCATENATE(MID(Tabela14[[#This Row],[Imie]],1,1),MID(Tabela14[[#This Row],[Nazwisko]],1,3),MID(Tabela14[[#This Row],[PESEL]],11,1))</f>
        <v>JPin4</v>
      </c>
      <c r="M153" s="12">
        <f>IF(Tabela14[[#This Row],[ID]]=L152,1,0)</f>
        <v>0</v>
      </c>
    </row>
    <row r="154" spans="1:13" x14ac:dyDescent="0.25">
      <c r="A154" s="2" t="s">
        <v>458</v>
      </c>
      <c r="B154" s="3" t="s">
        <v>459</v>
      </c>
      <c r="C154" s="3" t="s">
        <v>121</v>
      </c>
      <c r="D154" s="3">
        <f>IF(MOD(MID(A154,10,1),2)=0,1,0)</f>
        <v>0</v>
      </c>
      <c r="E154" s="3" t="str">
        <f>MID(C154,LEN(C154),1)</f>
        <v>n</v>
      </c>
      <c r="F154" s="3">
        <f>IF(AND(D154=1,E154&lt;&gt;"a"),1,0)</f>
        <v>0</v>
      </c>
      <c r="G154" s="8" t="str">
        <f>MID(Tabela14[[#This Row],[PESEL]],7,3)</f>
        <v>058</v>
      </c>
      <c r="H154" s="3">
        <f>IF(OR(MID(Tabela14[[#This Row],[PESEL]],3,1)="0",MID(Tabela14[[#This Row],[PESEL]],3,1)="1"),19,20)</f>
        <v>20</v>
      </c>
      <c r="I154" s="3" t="str">
        <f>MID(Tabela14[[#This Row],[PESEL]],1,2)</f>
        <v>09</v>
      </c>
      <c r="J154" s="3">
        <f>IF(Tabela14[[#This Row],[1i2 rok]]=20,MID(Tabela14[[#This Row],[PESEL]],3,2)-20,MID(Tabela14[[#This Row],[PESEL]],3,2))</f>
        <v>9</v>
      </c>
      <c r="K154" s="3" t="str">
        <f>CONCATENATE(Tabela14[[#This Row],[miesiąc 1]]," ",Tabela14[[#This Row],[1i2 rok]],Tabela14[[#This Row],[3 i 4 rok]])</f>
        <v>9 2009</v>
      </c>
      <c r="L154" s="12" t="str">
        <f>CONCATENATE(MID(Tabela14[[#This Row],[Imie]],1,1),MID(Tabela14[[#This Row],[Nazwisko]],1,3),MID(Tabela14[[#This Row],[PESEL]],11,1))</f>
        <v>JPin5</v>
      </c>
      <c r="M154" s="12">
        <f>IF(Tabela14[[#This Row],[ID]]=L153,1,0)</f>
        <v>0</v>
      </c>
    </row>
    <row r="155" spans="1:13" x14ac:dyDescent="0.25">
      <c r="A155" s="2" t="s">
        <v>173</v>
      </c>
      <c r="B155" s="3" t="s">
        <v>174</v>
      </c>
      <c r="C155" s="3" t="s">
        <v>25</v>
      </c>
      <c r="D155" s="3">
        <f>IF(MOD(MID(A155,10,1),2)=0,1,0)</f>
        <v>0</v>
      </c>
      <c r="E155" s="3" t="str">
        <f>MID(C155,LEN(C155),1)</f>
        <v>k</v>
      </c>
      <c r="F155" s="3">
        <f>IF(AND(D155=1,E155&lt;&gt;"a"),1,0)</f>
        <v>0</v>
      </c>
      <c r="G155" s="8" t="str">
        <f>MID(Tabela14[[#This Row],[PESEL]],7,3)</f>
        <v>066</v>
      </c>
      <c r="H155" s="3">
        <f>IF(OR(MID(Tabela14[[#This Row],[PESEL]],3,1)="0",MID(Tabela14[[#This Row],[PESEL]],3,1)="1"),19,20)</f>
        <v>20</v>
      </c>
      <c r="I155" s="3" t="str">
        <f>MID(Tabela14[[#This Row],[PESEL]],1,2)</f>
        <v>08</v>
      </c>
      <c r="J155" s="3">
        <f>IF(Tabela14[[#This Row],[1i2 rok]]=20,MID(Tabela14[[#This Row],[PESEL]],3,2)-20,MID(Tabela14[[#This Row],[PESEL]],3,2))</f>
        <v>11</v>
      </c>
      <c r="K155" s="3" t="str">
        <f>CONCATENATE(Tabela14[[#This Row],[miesiąc 1]]," ",Tabela14[[#This Row],[1i2 rok]],Tabela14[[#This Row],[3 i 4 rok]])</f>
        <v>11 2008</v>
      </c>
      <c r="L155" s="12" t="str">
        <f>CONCATENATE(MID(Tabela14[[#This Row],[Imie]],1,1),MID(Tabela14[[#This Row],[Nazwisko]],1,3),MID(Tabela14[[#This Row],[PESEL]],11,1))</f>
        <v>JPio2</v>
      </c>
      <c r="M155" s="12">
        <f>IF(Tabela14[[#This Row],[ID]]=L154,1,0)</f>
        <v>0</v>
      </c>
    </row>
    <row r="156" spans="1:13" x14ac:dyDescent="0.25">
      <c r="A156" s="2" t="s">
        <v>1071</v>
      </c>
      <c r="B156" s="3" t="s">
        <v>1072</v>
      </c>
      <c r="C156" s="3" t="s">
        <v>121</v>
      </c>
      <c r="D156" s="3">
        <f>IF(MOD(MID(A156,10,1),2)=0,1,0)</f>
        <v>0</v>
      </c>
      <c r="E156" s="3" t="str">
        <f>MID(C156,LEN(C156),1)</f>
        <v>n</v>
      </c>
      <c r="F156" s="3">
        <f>IF(AND(D156=1,E156&lt;&gt;"a"),1,0)</f>
        <v>0</v>
      </c>
      <c r="G156" s="8" t="str">
        <f>MID(Tabela14[[#This Row],[PESEL]],7,3)</f>
        <v>303</v>
      </c>
      <c r="H156" s="3">
        <f>IF(OR(MID(Tabela14[[#This Row],[PESEL]],3,1)="0",MID(Tabela14[[#This Row],[PESEL]],3,1)="1"),19,20)</f>
        <v>19</v>
      </c>
      <c r="I156" s="3" t="str">
        <f>MID(Tabela14[[#This Row],[PESEL]],1,2)</f>
        <v>89</v>
      </c>
      <c r="J156" s="3" t="str">
        <f>IF(Tabela14[[#This Row],[1i2 rok]]=20,MID(Tabela14[[#This Row],[PESEL]],3,2)-20,MID(Tabela14[[#This Row],[PESEL]],3,2))</f>
        <v>01</v>
      </c>
      <c r="K156" s="3" t="str">
        <f>CONCATENATE(Tabela14[[#This Row],[miesiąc 1]]," ",Tabela14[[#This Row],[1i2 rok]],Tabela14[[#This Row],[3 i 4 rok]])</f>
        <v>01 1989</v>
      </c>
      <c r="L156" s="12" t="str">
        <f>CONCATENATE(MID(Tabela14[[#This Row],[Imie]],1,1),MID(Tabela14[[#This Row],[Nazwisko]],1,3),MID(Tabela14[[#This Row],[PESEL]],11,1))</f>
        <v>JPis7</v>
      </c>
      <c r="M156" s="12">
        <f>IF(Tabela14[[#This Row],[ID]]=L155,1,0)</f>
        <v>0</v>
      </c>
    </row>
    <row r="157" spans="1:13" x14ac:dyDescent="0.25">
      <c r="A157" s="2" t="s">
        <v>312</v>
      </c>
      <c r="B157" s="3" t="s">
        <v>313</v>
      </c>
      <c r="C157" s="3" t="s">
        <v>121</v>
      </c>
      <c r="D157" s="3">
        <f>IF(MOD(MID(A157,10,1),2)=0,1,0)</f>
        <v>0</v>
      </c>
      <c r="E157" s="3" t="str">
        <f>MID(C157,LEN(C157),1)</f>
        <v>n</v>
      </c>
      <c r="F157" s="3">
        <f>IF(AND(D157=1,E157&lt;&gt;"a"),1,0)</f>
        <v>0</v>
      </c>
      <c r="G157" s="8" t="str">
        <f>MID(Tabela14[[#This Row],[PESEL]],7,3)</f>
        <v>059</v>
      </c>
      <c r="H157" s="3">
        <f>IF(OR(MID(Tabela14[[#This Row],[PESEL]],3,1)="0",MID(Tabela14[[#This Row],[PESEL]],3,1)="1"),19,20)</f>
        <v>20</v>
      </c>
      <c r="I157" s="3" t="str">
        <f>MID(Tabela14[[#This Row],[PESEL]],1,2)</f>
        <v>09</v>
      </c>
      <c r="J157" s="3">
        <f>IF(Tabela14[[#This Row],[1i2 rok]]=20,MID(Tabela14[[#This Row],[PESEL]],3,2)-20,MID(Tabela14[[#This Row],[PESEL]],3,2))</f>
        <v>1</v>
      </c>
      <c r="K157" s="3" t="str">
        <f>CONCATENATE(Tabela14[[#This Row],[miesiąc 1]]," ",Tabela14[[#This Row],[1i2 rok]],Tabela14[[#This Row],[3 i 4 rok]])</f>
        <v>1 2009</v>
      </c>
      <c r="L157" s="12" t="str">
        <f>CONCATENATE(MID(Tabela14[[#This Row],[Imie]],1,1),MID(Tabela14[[#This Row],[Nazwisko]],1,3),MID(Tabela14[[#This Row],[PESEL]],11,1))</f>
        <v>JPiw4</v>
      </c>
      <c r="M157" s="12">
        <f>IF(Tabela14[[#This Row],[ID]]=L156,1,0)</f>
        <v>0</v>
      </c>
    </row>
    <row r="158" spans="1:13" x14ac:dyDescent="0.25">
      <c r="A158" s="2" t="s">
        <v>481</v>
      </c>
      <c r="B158" s="3" t="s">
        <v>482</v>
      </c>
      <c r="C158" s="3" t="s">
        <v>166</v>
      </c>
      <c r="D158" s="3">
        <f>IF(MOD(MID(A158,10,1),2)=0,1,0)</f>
        <v>0</v>
      </c>
      <c r="E158" s="3" t="str">
        <f>MID(C158,LEN(C158),1)</f>
        <v>b</v>
      </c>
      <c r="F158" s="3">
        <f>IF(AND(D158=1,E158&lt;&gt;"a"),1,0)</f>
        <v>0</v>
      </c>
      <c r="G158" s="8" t="str">
        <f>MID(Tabela14[[#This Row],[PESEL]],7,3)</f>
        <v>108</v>
      </c>
      <c r="H158" s="3">
        <f>IF(OR(MID(Tabela14[[#This Row],[PESEL]],3,1)="0",MID(Tabela14[[#This Row],[PESEL]],3,1)="1"),19,20)</f>
        <v>20</v>
      </c>
      <c r="I158" s="3" t="str">
        <f>MID(Tabela14[[#This Row],[PESEL]],1,2)</f>
        <v>09</v>
      </c>
      <c r="J158" s="3">
        <f>IF(Tabela14[[#This Row],[1i2 rok]]=20,MID(Tabela14[[#This Row],[PESEL]],3,2)-20,MID(Tabela14[[#This Row],[PESEL]],3,2))</f>
        <v>9</v>
      </c>
      <c r="K158" s="3" t="str">
        <f>CONCATENATE(Tabela14[[#This Row],[miesiąc 1]]," ",Tabela14[[#This Row],[1i2 rok]],Tabela14[[#This Row],[3 i 4 rok]])</f>
        <v>9 2009</v>
      </c>
      <c r="L158" s="12" t="str">
        <f>CONCATENATE(MID(Tabela14[[#This Row],[Imie]],1,1),MID(Tabela14[[#This Row],[Nazwisko]],1,3),MID(Tabela14[[#This Row],[PESEL]],11,1))</f>
        <v>JPli0</v>
      </c>
      <c r="M158" s="12">
        <f>IF(Tabela14[[#This Row],[ID]]=L157,1,0)</f>
        <v>0</v>
      </c>
    </row>
    <row r="159" spans="1:13" x14ac:dyDescent="0.25">
      <c r="A159" s="2" t="s">
        <v>164</v>
      </c>
      <c r="B159" s="3" t="s">
        <v>165</v>
      </c>
      <c r="C159" s="3" t="s">
        <v>166</v>
      </c>
      <c r="D159" s="3">
        <f>IF(MOD(MID(A159,10,1),2)=0,1,0)</f>
        <v>0</v>
      </c>
      <c r="E159" s="3" t="str">
        <f>MID(C159,LEN(C159),1)</f>
        <v>b</v>
      </c>
      <c r="F159" s="3">
        <f>IF(AND(D159=1,E159&lt;&gt;"a"),1,0)</f>
        <v>0</v>
      </c>
      <c r="G159" s="8" t="str">
        <f>MID(Tabela14[[#This Row],[PESEL]],7,3)</f>
        <v>110</v>
      </c>
      <c r="H159" s="3">
        <f>IF(OR(MID(Tabela14[[#This Row],[PESEL]],3,1)="0",MID(Tabela14[[#This Row],[PESEL]],3,1)="1"),19,20)</f>
        <v>20</v>
      </c>
      <c r="I159" s="3" t="str">
        <f>MID(Tabela14[[#This Row],[PESEL]],1,2)</f>
        <v>08</v>
      </c>
      <c r="J159" s="3">
        <f>IF(Tabela14[[#This Row],[1i2 rok]]=20,MID(Tabela14[[#This Row],[PESEL]],3,2)-20,MID(Tabela14[[#This Row],[PESEL]],3,2))</f>
        <v>11</v>
      </c>
      <c r="K159" s="3" t="str">
        <f>CONCATENATE(Tabela14[[#This Row],[miesiąc 1]]," ",Tabela14[[#This Row],[1i2 rok]],Tabela14[[#This Row],[3 i 4 rok]])</f>
        <v>11 2008</v>
      </c>
      <c r="L159" s="12" t="str">
        <f>CONCATENATE(MID(Tabela14[[#This Row],[Imie]],1,1),MID(Tabela14[[#This Row],[Nazwisko]],1,3),MID(Tabela14[[#This Row],[PESEL]],11,1))</f>
        <v>JPod4</v>
      </c>
      <c r="M159" s="12">
        <f>IF(Tabela14[[#This Row],[ID]]=L158,1,0)</f>
        <v>0</v>
      </c>
    </row>
    <row r="160" spans="1:13" x14ac:dyDescent="0.25">
      <c r="A160" s="2" t="s">
        <v>698</v>
      </c>
      <c r="B160" s="3" t="s">
        <v>699</v>
      </c>
      <c r="C160" s="3" t="s">
        <v>166</v>
      </c>
      <c r="D160" s="3">
        <f>IF(MOD(MID(A160,10,1),2)=0,1,0)</f>
        <v>0</v>
      </c>
      <c r="E160" s="3" t="str">
        <f>MID(C160,LEN(C160),1)</f>
        <v>b</v>
      </c>
      <c r="F160" s="3">
        <f>IF(AND(D160=1,E160&lt;&gt;"a"),1,0)</f>
        <v>0</v>
      </c>
      <c r="G160" s="8" t="str">
        <f>MID(Tabela14[[#This Row],[PESEL]],7,3)</f>
        <v>102</v>
      </c>
      <c r="H160" s="3">
        <f>IF(OR(MID(Tabela14[[#This Row],[PESEL]],3,1)="0",MID(Tabela14[[#This Row],[PESEL]],3,1)="1"),19,20)</f>
        <v>20</v>
      </c>
      <c r="I160" s="3" t="str">
        <f>MID(Tabela14[[#This Row],[PESEL]],1,2)</f>
        <v>09</v>
      </c>
      <c r="J160" s="3">
        <f>IF(Tabela14[[#This Row],[1i2 rok]]=20,MID(Tabela14[[#This Row],[PESEL]],3,2)-20,MID(Tabela14[[#This Row],[PESEL]],3,2))</f>
        <v>11</v>
      </c>
      <c r="K160" s="3" t="str">
        <f>CONCATENATE(Tabela14[[#This Row],[miesiąc 1]]," ",Tabela14[[#This Row],[1i2 rok]],Tabela14[[#This Row],[3 i 4 rok]])</f>
        <v>11 2009</v>
      </c>
      <c r="L160" s="12" t="str">
        <f>CONCATENATE(MID(Tabela14[[#This Row],[Imie]],1,1),MID(Tabela14[[#This Row],[Nazwisko]],1,3),MID(Tabela14[[#This Row],[PESEL]],11,1))</f>
        <v>JPod4</v>
      </c>
      <c r="M160" s="12">
        <f>IF(Tabela14[[#This Row],[ID]]=L159,1,0)</f>
        <v>1</v>
      </c>
    </row>
    <row r="161" spans="1:13" x14ac:dyDescent="0.25">
      <c r="A161" s="2" t="s">
        <v>518</v>
      </c>
      <c r="B161" s="3" t="s">
        <v>519</v>
      </c>
      <c r="C161" s="3" t="s">
        <v>166</v>
      </c>
      <c r="D161" s="3">
        <f>IF(MOD(MID(A161,10,1),2)=0,1,0)</f>
        <v>0</v>
      </c>
      <c r="E161" s="3" t="str">
        <f>MID(C161,LEN(C161),1)</f>
        <v>b</v>
      </c>
      <c r="F161" s="3">
        <f>IF(AND(D161=1,E161&lt;&gt;"a"),1,0)</f>
        <v>0</v>
      </c>
      <c r="G161" s="8" t="str">
        <f>MID(Tabela14[[#This Row],[PESEL]],7,3)</f>
        <v>013</v>
      </c>
      <c r="H161" s="3">
        <f>IF(OR(MID(Tabela14[[#This Row],[PESEL]],3,1)="0",MID(Tabela14[[#This Row],[PESEL]],3,1)="1"),19,20)</f>
        <v>20</v>
      </c>
      <c r="I161" s="3" t="str">
        <f>MID(Tabela14[[#This Row],[PESEL]],1,2)</f>
        <v>09</v>
      </c>
      <c r="J161" s="3">
        <f>IF(Tabela14[[#This Row],[1i2 rok]]=20,MID(Tabela14[[#This Row],[PESEL]],3,2)-20,MID(Tabela14[[#This Row],[PESEL]],3,2))</f>
        <v>10</v>
      </c>
      <c r="K161" s="3" t="str">
        <f>CONCATENATE(Tabela14[[#This Row],[miesiąc 1]]," ",Tabela14[[#This Row],[1i2 rok]],Tabela14[[#This Row],[3 i 4 rok]])</f>
        <v>10 2009</v>
      </c>
      <c r="L161" s="12" t="str">
        <f>CONCATENATE(MID(Tabela14[[#This Row],[Imie]],1,1),MID(Tabela14[[#This Row],[Nazwisko]],1,3),MID(Tabela14[[#This Row],[PESEL]],11,1))</f>
        <v>JPol3</v>
      </c>
      <c r="M161" s="12">
        <f>IF(Tabela14[[#This Row],[ID]]=L160,1,0)</f>
        <v>0</v>
      </c>
    </row>
    <row r="162" spans="1:13" x14ac:dyDescent="0.25">
      <c r="A162" s="2" t="s">
        <v>922</v>
      </c>
      <c r="B162" s="3" t="s">
        <v>923</v>
      </c>
      <c r="C162" s="3" t="s">
        <v>166</v>
      </c>
      <c r="D162" s="3">
        <f>IF(MOD(MID(A162,10,1),2)=0,1,0)</f>
        <v>0</v>
      </c>
      <c r="E162" s="3" t="str">
        <f>MID(C162,LEN(C162),1)</f>
        <v>b</v>
      </c>
      <c r="F162" s="3">
        <f>IF(AND(D162=1,E162&lt;&gt;"a"),1,0)</f>
        <v>0</v>
      </c>
      <c r="G162" s="8" t="str">
        <f>MID(Tabela14[[#This Row],[PESEL]],7,3)</f>
        <v>487</v>
      </c>
      <c r="H162" s="3">
        <f>IF(OR(MID(Tabela14[[#This Row],[PESEL]],3,1)="0",MID(Tabela14[[#This Row],[PESEL]],3,1)="1"),19,20)</f>
        <v>19</v>
      </c>
      <c r="I162" s="3" t="str">
        <f>MID(Tabela14[[#This Row],[PESEL]],1,2)</f>
        <v>67</v>
      </c>
      <c r="J162" s="3" t="str">
        <f>IF(Tabela14[[#This Row],[1i2 rok]]=20,MID(Tabela14[[#This Row],[PESEL]],3,2)-20,MID(Tabela14[[#This Row],[PESEL]],3,2))</f>
        <v>11</v>
      </c>
      <c r="K162" s="3" t="str">
        <f>CONCATENATE(Tabela14[[#This Row],[miesiąc 1]]," ",Tabela14[[#This Row],[1i2 rok]],Tabela14[[#This Row],[3 i 4 rok]])</f>
        <v>11 1967</v>
      </c>
      <c r="L162" s="12" t="str">
        <f>CONCATENATE(MID(Tabela14[[#This Row],[Imie]],1,1),MID(Tabela14[[#This Row],[Nazwisko]],1,3),MID(Tabela14[[#This Row],[PESEL]],11,1))</f>
        <v>JPor0</v>
      </c>
      <c r="M162" s="12">
        <f>IF(Tabela14[[#This Row],[ID]]=L161,1,0)</f>
        <v>0</v>
      </c>
    </row>
    <row r="163" spans="1:13" x14ac:dyDescent="0.25">
      <c r="A163" s="2" t="s">
        <v>990</v>
      </c>
      <c r="B163" s="3" t="s">
        <v>218</v>
      </c>
      <c r="C163" s="3" t="s">
        <v>166</v>
      </c>
      <c r="D163" s="3">
        <f>IF(MOD(MID(A163,10,1),2)=0,1,0)</f>
        <v>0</v>
      </c>
      <c r="E163" s="3" t="str">
        <f>MID(C163,LEN(C163),1)</f>
        <v>b</v>
      </c>
      <c r="F163" s="3">
        <f>IF(AND(D163=1,E163&lt;&gt;"a"),1,0)</f>
        <v>0</v>
      </c>
      <c r="G163" s="8" t="str">
        <f>MID(Tabela14[[#This Row],[PESEL]],7,3)</f>
        <v>886</v>
      </c>
      <c r="H163" s="3">
        <f>IF(OR(MID(Tabela14[[#This Row],[PESEL]],3,1)="0",MID(Tabela14[[#This Row],[PESEL]],3,1)="1"),19,20)</f>
        <v>19</v>
      </c>
      <c r="I163" s="3" t="str">
        <f>MID(Tabela14[[#This Row],[PESEL]],1,2)</f>
        <v>78</v>
      </c>
      <c r="J163" s="3" t="str">
        <f>IF(Tabela14[[#This Row],[1i2 rok]]=20,MID(Tabela14[[#This Row],[PESEL]],3,2)-20,MID(Tabela14[[#This Row],[PESEL]],3,2))</f>
        <v>10</v>
      </c>
      <c r="K163" s="3" t="str">
        <f>CONCATENATE(Tabela14[[#This Row],[miesiąc 1]]," ",Tabela14[[#This Row],[1i2 rok]],Tabela14[[#This Row],[3 i 4 rok]])</f>
        <v>10 1978</v>
      </c>
      <c r="L163" s="12" t="str">
        <f>CONCATENATE(MID(Tabela14[[#This Row],[Imie]],1,1),MID(Tabela14[[#This Row],[Nazwisko]],1,3),MID(Tabela14[[#This Row],[PESEL]],11,1))</f>
        <v>JPot5</v>
      </c>
      <c r="M163" s="12">
        <f>IF(Tabela14[[#This Row],[ID]]=L162,1,0)</f>
        <v>0</v>
      </c>
    </row>
    <row r="164" spans="1:13" x14ac:dyDescent="0.25">
      <c r="A164" s="2" t="s">
        <v>822</v>
      </c>
      <c r="B164" s="3" t="s">
        <v>823</v>
      </c>
      <c r="C164" s="3" t="s">
        <v>824</v>
      </c>
      <c r="D164" s="3">
        <f>IF(MOD(MID(A164,10,1),2)=0,1,0)</f>
        <v>1</v>
      </c>
      <c r="E164" s="3" t="str">
        <f>MID(C164,LEN(C164),1)</f>
        <v>a</v>
      </c>
      <c r="F164" s="3">
        <f>IF(AND(D164=1,E164&lt;&gt;"a"),1,0)</f>
        <v>0</v>
      </c>
      <c r="G164" s="8" t="str">
        <f>MID(Tabela14[[#This Row],[PESEL]],7,3)</f>
        <v>056</v>
      </c>
      <c r="H164" s="3">
        <f>IF(OR(MID(Tabela14[[#This Row],[PESEL]],3,1)="0",MID(Tabela14[[#This Row],[PESEL]],3,1)="1"),19,20)</f>
        <v>20</v>
      </c>
      <c r="I164" s="3" t="str">
        <f>MID(Tabela14[[#This Row],[PESEL]],1,2)</f>
        <v>09</v>
      </c>
      <c r="J164" s="3">
        <f>IF(Tabela14[[#This Row],[1i2 rok]]=20,MID(Tabela14[[#This Row],[PESEL]],3,2)-20,MID(Tabela14[[#This Row],[PESEL]],3,2))</f>
        <v>12</v>
      </c>
      <c r="K164" s="3" t="str">
        <f>CONCATENATE(Tabela14[[#This Row],[miesiąc 1]]," ",Tabela14[[#This Row],[1i2 rok]],Tabela14[[#This Row],[3 i 4 rok]])</f>
        <v>12 2009</v>
      </c>
      <c r="L164" s="12" t="str">
        <f>CONCATENATE(MID(Tabela14[[#This Row],[Imie]],1,1),MID(Tabela14[[#This Row],[Nazwisko]],1,3),MID(Tabela14[[#This Row],[PESEL]],11,1))</f>
        <v>JPoz1</v>
      </c>
      <c r="M164" s="12">
        <f>IF(Tabela14[[#This Row],[ID]]=L163,1,0)</f>
        <v>0</v>
      </c>
    </row>
    <row r="165" spans="1:13" x14ac:dyDescent="0.25">
      <c r="A165" s="2" t="s">
        <v>1037</v>
      </c>
      <c r="B165" s="3" t="s">
        <v>1038</v>
      </c>
      <c r="C165" s="3" t="s">
        <v>1039</v>
      </c>
      <c r="D165" s="3">
        <f>IF(MOD(MID(A165,10,1),2)=0,1,0)</f>
        <v>1</v>
      </c>
      <c r="E165" s="3" t="str">
        <f>MID(C165,LEN(C165),1)</f>
        <v>a</v>
      </c>
      <c r="F165" s="3">
        <f>IF(AND(D165=1,E165&lt;&gt;"a"),1,0)</f>
        <v>0</v>
      </c>
      <c r="G165" s="8" t="str">
        <f>MID(Tabela14[[#This Row],[PESEL]],7,3)</f>
        <v>325</v>
      </c>
      <c r="H165" s="3">
        <f>IF(OR(MID(Tabela14[[#This Row],[PESEL]],3,1)="0",MID(Tabela14[[#This Row],[PESEL]],3,1)="1"),19,20)</f>
        <v>19</v>
      </c>
      <c r="I165" s="3" t="str">
        <f>MID(Tabela14[[#This Row],[PESEL]],1,2)</f>
        <v>86</v>
      </c>
      <c r="J165" s="3" t="str">
        <f>IF(Tabela14[[#This Row],[1i2 rok]]=20,MID(Tabela14[[#This Row],[PESEL]],3,2)-20,MID(Tabela14[[#This Row],[PESEL]],3,2))</f>
        <v>07</v>
      </c>
      <c r="K165" s="3" t="str">
        <f>CONCATENATE(Tabela14[[#This Row],[miesiąc 1]]," ",Tabela14[[#This Row],[1i2 rok]],Tabela14[[#This Row],[3 i 4 rok]])</f>
        <v>07 1986</v>
      </c>
      <c r="L165" s="12" t="str">
        <f>CONCATENATE(MID(Tabela14[[#This Row],[Imie]],1,1),MID(Tabela14[[#This Row],[Nazwisko]],1,3),MID(Tabela14[[#This Row],[PESEL]],11,1))</f>
        <v>JPro3</v>
      </c>
      <c r="M165" s="12">
        <f>IF(Tabela14[[#This Row],[ID]]=L164,1,0)</f>
        <v>0</v>
      </c>
    </row>
    <row r="166" spans="1:13" x14ac:dyDescent="0.25">
      <c r="A166" s="2" t="s">
        <v>460</v>
      </c>
      <c r="B166" s="3" t="s">
        <v>461</v>
      </c>
      <c r="C166" s="3" t="s">
        <v>166</v>
      </c>
      <c r="D166" s="3">
        <f>IF(MOD(MID(A166,10,1),2)=0,1,0)</f>
        <v>0</v>
      </c>
      <c r="E166" s="3" t="str">
        <f>MID(C166,LEN(C166),1)</f>
        <v>b</v>
      </c>
      <c r="F166" s="3">
        <f>IF(AND(D166=1,E166&lt;&gt;"a"),1,0)</f>
        <v>0</v>
      </c>
      <c r="G166" s="8" t="str">
        <f>MID(Tabela14[[#This Row],[PESEL]],7,3)</f>
        <v>058</v>
      </c>
      <c r="H166" s="3">
        <f>IF(OR(MID(Tabela14[[#This Row],[PESEL]],3,1)="0",MID(Tabela14[[#This Row],[PESEL]],3,1)="1"),19,20)</f>
        <v>20</v>
      </c>
      <c r="I166" s="3" t="str">
        <f>MID(Tabela14[[#This Row],[PESEL]],1,2)</f>
        <v>09</v>
      </c>
      <c r="J166" s="3">
        <f>IF(Tabela14[[#This Row],[1i2 rok]]=20,MID(Tabela14[[#This Row],[PESEL]],3,2)-20,MID(Tabela14[[#This Row],[PESEL]],3,2))</f>
        <v>9</v>
      </c>
      <c r="K166" s="3" t="str">
        <f>CONCATENATE(Tabela14[[#This Row],[miesiąc 1]]," ",Tabela14[[#This Row],[1i2 rok]],Tabela14[[#This Row],[3 i 4 rok]])</f>
        <v>9 2009</v>
      </c>
      <c r="L166" s="12" t="str">
        <f>CONCATENATE(MID(Tabela14[[#This Row],[Imie]],1,1),MID(Tabela14[[#This Row],[Nazwisko]],1,3),MID(Tabela14[[#This Row],[PESEL]],11,1))</f>
        <v>JPro9</v>
      </c>
      <c r="M166" s="12">
        <f>IF(Tabela14[[#This Row],[ID]]=L165,1,0)</f>
        <v>0</v>
      </c>
    </row>
    <row r="167" spans="1:13" x14ac:dyDescent="0.25">
      <c r="A167" s="2" t="s">
        <v>899</v>
      </c>
      <c r="B167" s="3" t="s">
        <v>900</v>
      </c>
      <c r="C167" s="3" t="s">
        <v>166</v>
      </c>
      <c r="D167" s="3">
        <f>IF(MOD(MID(A167,10,1),2)=0,1,0)</f>
        <v>0</v>
      </c>
      <c r="E167" s="3" t="str">
        <f>MID(C167,LEN(C167),1)</f>
        <v>b</v>
      </c>
      <c r="F167" s="3">
        <f>IF(AND(D167=1,E167&lt;&gt;"a"),1,0)</f>
        <v>0</v>
      </c>
      <c r="G167" s="8" t="str">
        <f>MID(Tabela14[[#This Row],[PESEL]],7,3)</f>
        <v>592</v>
      </c>
      <c r="H167" s="3">
        <f>IF(OR(MID(Tabela14[[#This Row],[PESEL]],3,1)="0",MID(Tabela14[[#This Row],[PESEL]],3,1)="1"),19,20)</f>
        <v>19</v>
      </c>
      <c r="I167" s="3" t="str">
        <f>MID(Tabela14[[#This Row],[PESEL]],1,2)</f>
        <v>64</v>
      </c>
      <c r="J167" s="3" t="str">
        <f>IF(Tabela14[[#This Row],[1i2 rok]]=20,MID(Tabela14[[#This Row],[PESEL]],3,2)-20,MID(Tabela14[[#This Row],[PESEL]],3,2))</f>
        <v>06</v>
      </c>
      <c r="K167" s="3" t="str">
        <f>CONCATENATE(Tabela14[[#This Row],[miesiąc 1]]," ",Tabela14[[#This Row],[1i2 rok]],Tabela14[[#This Row],[3 i 4 rok]])</f>
        <v>06 1964</v>
      </c>
      <c r="L167" s="12" t="str">
        <f>CONCATENATE(MID(Tabela14[[#This Row],[Imie]],1,1),MID(Tabela14[[#This Row],[Nazwisko]],1,3),MID(Tabela14[[#This Row],[PESEL]],11,1))</f>
        <v>JPrz1</v>
      </c>
      <c r="M167" s="12">
        <f>IF(Tabela14[[#This Row],[ID]]=L166,1,0)</f>
        <v>0</v>
      </c>
    </row>
    <row r="168" spans="1:13" x14ac:dyDescent="0.25">
      <c r="A168" s="2" t="s">
        <v>1053</v>
      </c>
      <c r="B168" s="3" t="s">
        <v>1054</v>
      </c>
      <c r="C168" s="3" t="s">
        <v>166</v>
      </c>
      <c r="D168" s="3">
        <f>IF(MOD(MID(A168,10,1),2)=0,1,0)</f>
        <v>0</v>
      </c>
      <c r="E168" s="3" t="str">
        <f>MID(C168,LEN(C168),1)</f>
        <v>b</v>
      </c>
      <c r="F168" s="3">
        <f>IF(AND(D168=1,E168&lt;&gt;"a"),1,0)</f>
        <v>0</v>
      </c>
      <c r="G168" s="8" t="str">
        <f>MID(Tabela14[[#This Row],[PESEL]],7,3)</f>
        <v>162</v>
      </c>
      <c r="H168" s="3">
        <f>IF(OR(MID(Tabela14[[#This Row],[PESEL]],3,1)="0",MID(Tabela14[[#This Row],[PESEL]],3,1)="1"),19,20)</f>
        <v>19</v>
      </c>
      <c r="I168" s="3" t="str">
        <f>MID(Tabela14[[#This Row],[PESEL]],1,2)</f>
        <v>88</v>
      </c>
      <c r="J168" s="3" t="str">
        <f>IF(Tabela14[[#This Row],[1i2 rok]]=20,MID(Tabela14[[#This Row],[PESEL]],3,2)-20,MID(Tabela14[[#This Row],[PESEL]],3,2))</f>
        <v>08</v>
      </c>
      <c r="K168" s="3" t="str">
        <f>CONCATENATE(Tabela14[[#This Row],[miesiąc 1]]," ",Tabela14[[#This Row],[1i2 rok]],Tabela14[[#This Row],[3 i 4 rok]])</f>
        <v>08 1988</v>
      </c>
      <c r="L168" s="12" t="str">
        <f>CONCATENATE(MID(Tabela14[[#This Row],[Imie]],1,1),MID(Tabela14[[#This Row],[Nazwisko]],1,3),MID(Tabela14[[#This Row],[PESEL]],11,1))</f>
        <v>JPrz6</v>
      </c>
      <c r="M168" s="12">
        <f>IF(Tabela14[[#This Row],[ID]]=L167,1,0)</f>
        <v>0</v>
      </c>
    </row>
    <row r="169" spans="1:13" x14ac:dyDescent="0.25">
      <c r="A169" s="2" t="s">
        <v>465</v>
      </c>
      <c r="B169" s="3" t="s">
        <v>466</v>
      </c>
      <c r="C169" s="3" t="s">
        <v>166</v>
      </c>
      <c r="D169" s="3">
        <f>IF(MOD(MID(A169,10,1),2)=0,1,0)</f>
        <v>0</v>
      </c>
      <c r="E169" s="3" t="str">
        <f>MID(C169,LEN(C169),1)</f>
        <v>b</v>
      </c>
      <c r="F169" s="3">
        <f>IF(AND(D169=1,E169&lt;&gt;"a"),1,0)</f>
        <v>0</v>
      </c>
      <c r="G169" s="8" t="str">
        <f>MID(Tabela14[[#This Row],[PESEL]],7,3)</f>
        <v>146</v>
      </c>
      <c r="H169" s="3">
        <f>IF(OR(MID(Tabela14[[#This Row],[PESEL]],3,1)="0",MID(Tabela14[[#This Row],[PESEL]],3,1)="1"),19,20)</f>
        <v>20</v>
      </c>
      <c r="I169" s="3" t="str">
        <f>MID(Tabela14[[#This Row],[PESEL]],1,2)</f>
        <v>09</v>
      </c>
      <c r="J169" s="3">
        <f>IF(Tabela14[[#This Row],[1i2 rok]]=20,MID(Tabela14[[#This Row],[PESEL]],3,2)-20,MID(Tabela14[[#This Row],[PESEL]],3,2))</f>
        <v>9</v>
      </c>
      <c r="K169" s="3" t="str">
        <f>CONCATENATE(Tabela14[[#This Row],[miesiąc 1]]," ",Tabela14[[#This Row],[1i2 rok]],Tabela14[[#This Row],[3 i 4 rok]])</f>
        <v>9 2009</v>
      </c>
      <c r="L169" s="12" t="str">
        <f>CONCATENATE(MID(Tabela14[[#This Row],[Imie]],1,1),MID(Tabela14[[#This Row],[Nazwisko]],1,3),MID(Tabela14[[#This Row],[PESEL]],11,1))</f>
        <v>JPup5</v>
      </c>
      <c r="M169" s="12">
        <f>IF(Tabela14[[#This Row],[ID]]=L168,1,0)</f>
        <v>0</v>
      </c>
    </row>
    <row r="170" spans="1:13" x14ac:dyDescent="0.25">
      <c r="A170" s="2" t="s">
        <v>307</v>
      </c>
      <c r="B170" s="3" t="s">
        <v>308</v>
      </c>
      <c r="C170" s="3" t="s">
        <v>309</v>
      </c>
      <c r="D170" s="3">
        <f>IF(MOD(MID(A170,10,1),2)=0,1,0)</f>
        <v>1</v>
      </c>
      <c r="E170" s="3" t="str">
        <f>MID(C170,LEN(C170),1)</f>
        <v>a</v>
      </c>
      <c r="F170" s="3">
        <f>IF(AND(D170=1,E170&lt;&gt;"a"),1,0)</f>
        <v>0</v>
      </c>
      <c r="G170" s="8" t="str">
        <f>MID(Tabela14[[#This Row],[PESEL]],7,3)</f>
        <v>035</v>
      </c>
      <c r="H170" s="3">
        <f>IF(OR(MID(Tabela14[[#This Row],[PESEL]],3,1)="0",MID(Tabela14[[#This Row],[PESEL]],3,1)="1"),19,20)</f>
        <v>20</v>
      </c>
      <c r="I170" s="3" t="str">
        <f>MID(Tabela14[[#This Row],[PESEL]],1,2)</f>
        <v>09</v>
      </c>
      <c r="J170" s="3">
        <f>IF(Tabela14[[#This Row],[1i2 rok]]=20,MID(Tabela14[[#This Row],[PESEL]],3,2)-20,MID(Tabela14[[#This Row],[PESEL]],3,2))</f>
        <v>1</v>
      </c>
      <c r="K170" s="3" t="str">
        <f>CONCATENATE(Tabela14[[#This Row],[miesiąc 1]]," ",Tabela14[[#This Row],[1i2 rok]],Tabela14[[#This Row],[3 i 4 rok]])</f>
        <v>1 2009</v>
      </c>
      <c r="L170" s="12" t="str">
        <f>CONCATENATE(MID(Tabela14[[#This Row],[Imie]],1,1),MID(Tabela14[[#This Row],[Nazwisko]],1,3),MID(Tabela14[[#This Row],[PESEL]],11,1))</f>
        <v>JPuz3</v>
      </c>
      <c r="M170" s="12">
        <f>IF(Tabela14[[#This Row],[ID]]=L169,1,0)</f>
        <v>0</v>
      </c>
    </row>
    <row r="171" spans="1:13" x14ac:dyDescent="0.25">
      <c r="A171" s="2" t="s">
        <v>1096</v>
      </c>
      <c r="B171" s="3" t="s">
        <v>1097</v>
      </c>
      <c r="C171" s="3" t="s">
        <v>166</v>
      </c>
      <c r="D171" s="3">
        <f>IF(MOD(MID(A171,10,1),2)=0,1,0)</f>
        <v>0</v>
      </c>
      <c r="E171" s="3" t="str">
        <f>MID(C171,LEN(C171),1)</f>
        <v>b</v>
      </c>
      <c r="F171" s="3">
        <f>IF(AND(D171=1,E171&lt;&gt;"a"),1,0)</f>
        <v>0</v>
      </c>
      <c r="G171" s="8" t="str">
        <f>MID(Tabela14[[#This Row],[PESEL]],7,3)</f>
        <v>509</v>
      </c>
      <c r="H171" s="3">
        <f>IF(OR(MID(Tabela14[[#This Row],[PESEL]],3,1)="0",MID(Tabela14[[#This Row],[PESEL]],3,1)="1"),19,20)</f>
        <v>19</v>
      </c>
      <c r="I171" s="3" t="str">
        <f>MID(Tabela14[[#This Row],[PESEL]],1,2)</f>
        <v>89</v>
      </c>
      <c r="J171" s="3" t="str">
        <f>IF(Tabela14[[#This Row],[1i2 rok]]=20,MID(Tabela14[[#This Row],[PESEL]],3,2)-20,MID(Tabela14[[#This Row],[PESEL]],3,2))</f>
        <v>04</v>
      </c>
      <c r="K171" s="3" t="str">
        <f>CONCATENATE(Tabela14[[#This Row],[miesiąc 1]]," ",Tabela14[[#This Row],[1i2 rok]],Tabela14[[#This Row],[3 i 4 rok]])</f>
        <v>04 1989</v>
      </c>
      <c r="L171" s="12" t="str">
        <f>CONCATENATE(MID(Tabela14[[#This Row],[Imie]],1,1),MID(Tabela14[[#This Row],[Nazwisko]],1,3),MID(Tabela14[[#This Row],[PESEL]],11,1))</f>
        <v>JRad3</v>
      </c>
      <c r="M171" s="12">
        <f>IF(Tabela14[[#This Row],[ID]]=L170,1,0)</f>
        <v>0</v>
      </c>
    </row>
    <row r="172" spans="1:13" x14ac:dyDescent="0.25">
      <c r="A172" s="2" t="s">
        <v>1073</v>
      </c>
      <c r="B172" s="3" t="s">
        <v>1074</v>
      </c>
      <c r="C172" s="3" t="s">
        <v>166</v>
      </c>
      <c r="D172" s="3">
        <f>IF(MOD(MID(A172,10,1),2)=0,1,0)</f>
        <v>0</v>
      </c>
      <c r="E172" s="3" t="str">
        <f>MID(C172,LEN(C172),1)</f>
        <v>b</v>
      </c>
      <c r="F172" s="3">
        <f>IF(AND(D172=1,E172&lt;&gt;"a"),1,0)</f>
        <v>0</v>
      </c>
      <c r="G172" s="8" t="str">
        <f>MID(Tabela14[[#This Row],[PESEL]],7,3)</f>
        <v>653</v>
      </c>
      <c r="H172" s="3">
        <f>IF(OR(MID(Tabela14[[#This Row],[PESEL]],3,1)="0",MID(Tabela14[[#This Row],[PESEL]],3,1)="1"),19,20)</f>
        <v>19</v>
      </c>
      <c r="I172" s="3" t="str">
        <f>MID(Tabela14[[#This Row],[PESEL]],1,2)</f>
        <v>89</v>
      </c>
      <c r="J172" s="3" t="str">
        <f>IF(Tabela14[[#This Row],[1i2 rok]]=20,MID(Tabela14[[#This Row],[PESEL]],3,2)-20,MID(Tabela14[[#This Row],[PESEL]],3,2))</f>
        <v>02</v>
      </c>
      <c r="K172" s="3" t="str">
        <f>CONCATENATE(Tabela14[[#This Row],[miesiąc 1]]," ",Tabela14[[#This Row],[1i2 rok]],Tabela14[[#This Row],[3 i 4 rok]])</f>
        <v>02 1989</v>
      </c>
      <c r="L172" s="12" t="str">
        <f>CONCATENATE(MID(Tabela14[[#This Row],[Imie]],1,1),MID(Tabela14[[#This Row],[Nazwisko]],1,3),MID(Tabela14[[#This Row],[PESEL]],11,1))</f>
        <v>JRad4</v>
      </c>
      <c r="M172" s="12">
        <f>IF(Tabela14[[#This Row],[ID]]=L171,1,0)</f>
        <v>0</v>
      </c>
    </row>
    <row r="173" spans="1:13" x14ac:dyDescent="0.25">
      <c r="A173" s="2" t="s">
        <v>364</v>
      </c>
      <c r="B173" s="3" t="s">
        <v>365</v>
      </c>
      <c r="C173" s="3" t="s">
        <v>309</v>
      </c>
      <c r="D173" s="3">
        <f>IF(MOD(MID(A173,10,1),2)=0,1,0)</f>
        <v>1</v>
      </c>
      <c r="E173" s="3" t="str">
        <f>MID(C173,LEN(C173),1)</f>
        <v>a</v>
      </c>
      <c r="F173" s="3">
        <f>IF(AND(D173=1,E173&lt;&gt;"a"),1,0)</f>
        <v>0</v>
      </c>
      <c r="G173" s="8" t="str">
        <f>MID(Tabela14[[#This Row],[PESEL]],7,3)</f>
        <v>039</v>
      </c>
      <c r="H173" s="3">
        <f>IF(OR(MID(Tabela14[[#This Row],[PESEL]],3,1)="0",MID(Tabela14[[#This Row],[PESEL]],3,1)="1"),19,20)</f>
        <v>20</v>
      </c>
      <c r="I173" s="3" t="str">
        <f>MID(Tabela14[[#This Row],[PESEL]],1,2)</f>
        <v>09</v>
      </c>
      <c r="J173" s="3">
        <f>IF(Tabela14[[#This Row],[1i2 rok]]=20,MID(Tabela14[[#This Row],[PESEL]],3,2)-20,MID(Tabela14[[#This Row],[PESEL]],3,2))</f>
        <v>1</v>
      </c>
      <c r="K173" s="3" t="str">
        <f>CONCATENATE(Tabela14[[#This Row],[miesiąc 1]]," ",Tabela14[[#This Row],[1i2 rok]],Tabela14[[#This Row],[3 i 4 rok]])</f>
        <v>1 2009</v>
      </c>
      <c r="L173" s="12" t="str">
        <f>CONCATENATE(MID(Tabela14[[#This Row],[Imie]],1,1),MID(Tabela14[[#This Row],[Nazwisko]],1,3),MID(Tabela14[[#This Row],[PESEL]],11,1))</f>
        <v>JRad7</v>
      </c>
      <c r="M173" s="12">
        <f>IF(Tabela14[[#This Row],[ID]]=L172,1,0)</f>
        <v>0</v>
      </c>
    </row>
    <row r="174" spans="1:13" x14ac:dyDescent="0.25">
      <c r="A174" s="2" t="s">
        <v>551</v>
      </c>
      <c r="B174" s="3" t="s">
        <v>552</v>
      </c>
      <c r="C174" s="3" t="s">
        <v>309</v>
      </c>
      <c r="D174" s="3">
        <f>IF(MOD(MID(A174,10,1),2)=0,1,0)</f>
        <v>1</v>
      </c>
      <c r="E174" s="3" t="str">
        <f>MID(C174,LEN(C174),1)</f>
        <v>a</v>
      </c>
      <c r="F174" s="3">
        <f>IF(AND(D174=1,E174&lt;&gt;"a"),1,0)</f>
        <v>0</v>
      </c>
      <c r="G174" s="8" t="str">
        <f>MID(Tabela14[[#This Row],[PESEL]],7,3)</f>
        <v>097</v>
      </c>
      <c r="H174" s="3">
        <f>IF(OR(MID(Tabela14[[#This Row],[PESEL]],3,1)="0",MID(Tabela14[[#This Row],[PESEL]],3,1)="1"),19,20)</f>
        <v>20</v>
      </c>
      <c r="I174" s="3" t="str">
        <f>MID(Tabela14[[#This Row],[PESEL]],1,2)</f>
        <v>09</v>
      </c>
      <c r="J174" s="3">
        <f>IF(Tabela14[[#This Row],[1i2 rok]]=20,MID(Tabela14[[#This Row],[PESEL]],3,2)-20,MID(Tabela14[[#This Row],[PESEL]],3,2))</f>
        <v>10</v>
      </c>
      <c r="K174" s="3" t="str">
        <f>CONCATENATE(Tabela14[[#This Row],[miesiąc 1]]," ",Tabela14[[#This Row],[1i2 rok]],Tabela14[[#This Row],[3 i 4 rok]])</f>
        <v>10 2009</v>
      </c>
      <c r="L174" s="12" t="str">
        <f>CONCATENATE(MID(Tabela14[[#This Row],[Imie]],1,1),MID(Tabela14[[#This Row],[Nazwisko]],1,3),MID(Tabela14[[#This Row],[PESEL]],11,1))</f>
        <v>JRaf7</v>
      </c>
      <c r="M174" s="12">
        <f>IF(Tabela14[[#This Row],[ID]]=L173,1,0)</f>
        <v>0</v>
      </c>
    </row>
    <row r="175" spans="1:13" x14ac:dyDescent="0.25">
      <c r="A175" s="2" t="s">
        <v>549</v>
      </c>
      <c r="B175" s="3" t="s">
        <v>550</v>
      </c>
      <c r="C175" s="3" t="s">
        <v>309</v>
      </c>
      <c r="D175" s="3">
        <f>IF(MOD(MID(A175,10,1),2)=0,1,0)</f>
        <v>1</v>
      </c>
      <c r="E175" s="3" t="str">
        <f>MID(C175,LEN(C175),1)</f>
        <v>a</v>
      </c>
      <c r="F175" s="3">
        <f>IF(AND(D175=1,E175&lt;&gt;"a"),1,0)</f>
        <v>0</v>
      </c>
      <c r="G175" s="8" t="str">
        <f>MID(Tabela14[[#This Row],[PESEL]],7,3)</f>
        <v>097</v>
      </c>
      <c r="H175" s="3">
        <f>IF(OR(MID(Tabela14[[#This Row],[PESEL]],3,1)="0",MID(Tabela14[[#This Row],[PESEL]],3,1)="1"),19,20)</f>
        <v>20</v>
      </c>
      <c r="I175" s="3" t="str">
        <f>MID(Tabela14[[#This Row],[PESEL]],1,2)</f>
        <v>09</v>
      </c>
      <c r="J175" s="3">
        <f>IF(Tabela14[[#This Row],[1i2 rok]]=20,MID(Tabela14[[#This Row],[PESEL]],3,2)-20,MID(Tabela14[[#This Row],[PESEL]],3,2))</f>
        <v>10</v>
      </c>
      <c r="K175" s="3" t="str">
        <f>CONCATENATE(Tabela14[[#This Row],[miesiąc 1]]," ",Tabela14[[#This Row],[1i2 rok]],Tabela14[[#This Row],[3 i 4 rok]])</f>
        <v>10 2009</v>
      </c>
      <c r="L175" s="12" t="str">
        <f>CONCATENATE(MID(Tabela14[[#This Row],[Imie]],1,1),MID(Tabela14[[#This Row],[Nazwisko]],1,3),MID(Tabela14[[#This Row],[PESEL]],11,1))</f>
        <v>JRam9</v>
      </c>
      <c r="M175" s="12">
        <f>IF(Tabela14[[#This Row],[ID]]=L174,1,0)</f>
        <v>0</v>
      </c>
    </row>
    <row r="176" spans="1:13" x14ac:dyDescent="0.25">
      <c r="A176" s="2" t="s">
        <v>986</v>
      </c>
      <c r="B176" s="3" t="s">
        <v>987</v>
      </c>
      <c r="C176" s="3" t="s">
        <v>309</v>
      </c>
      <c r="D176" s="3">
        <f>IF(MOD(MID(A176,10,1),2)=0,1,0)</f>
        <v>1</v>
      </c>
      <c r="E176" s="3" t="str">
        <f>MID(C176,LEN(C176),1)</f>
        <v>a</v>
      </c>
      <c r="F176" s="3">
        <f>IF(AND(D176=1,E176&lt;&gt;"a"),1,0)</f>
        <v>0</v>
      </c>
      <c r="G176" s="8" t="str">
        <f>MID(Tabela14[[#This Row],[PESEL]],7,3)</f>
        <v>150</v>
      </c>
      <c r="H176" s="3">
        <f>IF(OR(MID(Tabela14[[#This Row],[PESEL]],3,1)="0",MID(Tabela14[[#This Row],[PESEL]],3,1)="1"),19,20)</f>
        <v>19</v>
      </c>
      <c r="I176" s="3" t="str">
        <f>MID(Tabela14[[#This Row],[PESEL]],1,2)</f>
        <v>78</v>
      </c>
      <c r="J176" s="3" t="str">
        <f>IF(Tabela14[[#This Row],[1i2 rok]]=20,MID(Tabela14[[#This Row],[PESEL]],3,2)-20,MID(Tabela14[[#This Row],[PESEL]],3,2))</f>
        <v>01</v>
      </c>
      <c r="K176" s="3" t="str">
        <f>CONCATENATE(Tabela14[[#This Row],[miesiąc 1]]," ",Tabela14[[#This Row],[1i2 rok]],Tabela14[[#This Row],[3 i 4 rok]])</f>
        <v>01 1978</v>
      </c>
      <c r="L176" s="12" t="str">
        <f>CONCATENATE(MID(Tabela14[[#This Row],[Imie]],1,1),MID(Tabela14[[#This Row],[Nazwisko]],1,3),MID(Tabela14[[#This Row],[PESEL]],11,1))</f>
        <v>JRec8</v>
      </c>
      <c r="M176" s="12">
        <f>IF(Tabela14[[#This Row],[ID]]=L175,1,0)</f>
        <v>0</v>
      </c>
    </row>
    <row r="177" spans="1:13" x14ac:dyDescent="0.25">
      <c r="A177" s="2" t="s">
        <v>932</v>
      </c>
      <c r="B177" s="3" t="s">
        <v>933</v>
      </c>
      <c r="C177" s="3" t="s">
        <v>166</v>
      </c>
      <c r="D177" s="3">
        <f>IF(MOD(MID(A177,10,1),2)=0,1,0)</f>
        <v>0</v>
      </c>
      <c r="E177" s="3" t="str">
        <f>MID(C177,LEN(C177),1)</f>
        <v>b</v>
      </c>
      <c r="F177" s="3">
        <f>IF(AND(D177=1,E177&lt;&gt;"a"),1,0)</f>
        <v>0</v>
      </c>
      <c r="G177" s="8" t="str">
        <f>MID(Tabela14[[#This Row],[PESEL]],7,3)</f>
        <v>574</v>
      </c>
      <c r="H177" s="3">
        <f>IF(OR(MID(Tabela14[[#This Row],[PESEL]],3,1)="0",MID(Tabela14[[#This Row],[PESEL]],3,1)="1"),19,20)</f>
        <v>19</v>
      </c>
      <c r="I177" s="3" t="str">
        <f>MID(Tabela14[[#This Row],[PESEL]],1,2)</f>
        <v>70</v>
      </c>
      <c r="J177" s="3" t="str">
        <f>IF(Tabela14[[#This Row],[1i2 rok]]=20,MID(Tabela14[[#This Row],[PESEL]],3,2)-20,MID(Tabela14[[#This Row],[PESEL]],3,2))</f>
        <v>03</v>
      </c>
      <c r="K177" s="3" t="str">
        <f>CONCATENATE(Tabela14[[#This Row],[miesiąc 1]]," ",Tabela14[[#This Row],[1i2 rok]],Tabela14[[#This Row],[3 i 4 rok]])</f>
        <v>03 1970</v>
      </c>
      <c r="L177" s="12" t="str">
        <f>CONCATENATE(MID(Tabela14[[#This Row],[Imie]],1,1),MID(Tabela14[[#This Row],[Nazwisko]],1,3),MID(Tabela14[[#This Row],[PESEL]],11,1))</f>
        <v>JRem3</v>
      </c>
      <c r="M177" s="12">
        <f>IF(Tabela14[[#This Row],[ID]]=L176,1,0)</f>
        <v>0</v>
      </c>
    </row>
    <row r="178" spans="1:13" x14ac:dyDescent="0.25">
      <c r="A178" s="2" t="s">
        <v>1023</v>
      </c>
      <c r="B178" s="3" t="s">
        <v>1024</v>
      </c>
      <c r="C178" s="3" t="s">
        <v>166</v>
      </c>
      <c r="D178" s="3">
        <f>IF(MOD(MID(A178,10,1),2)=0,1,0)</f>
        <v>0</v>
      </c>
      <c r="E178" s="3" t="str">
        <f>MID(C178,LEN(C178),1)</f>
        <v>b</v>
      </c>
      <c r="F178" s="3">
        <f>IF(AND(D178=1,E178&lt;&gt;"a"),1,0)</f>
        <v>0</v>
      </c>
      <c r="G178" s="8" t="str">
        <f>MID(Tabela14[[#This Row],[PESEL]],7,3)</f>
        <v>356</v>
      </c>
      <c r="H178" s="3">
        <f>IF(OR(MID(Tabela14[[#This Row],[PESEL]],3,1)="0",MID(Tabela14[[#This Row],[PESEL]],3,1)="1"),19,20)</f>
        <v>19</v>
      </c>
      <c r="I178" s="3" t="str">
        <f>MID(Tabela14[[#This Row],[PESEL]],1,2)</f>
        <v>85</v>
      </c>
      <c r="J178" s="3" t="str">
        <f>IF(Tabela14[[#This Row],[1i2 rok]]=20,MID(Tabela14[[#This Row],[PESEL]],3,2)-20,MID(Tabela14[[#This Row],[PESEL]],3,2))</f>
        <v>05</v>
      </c>
      <c r="K178" s="3" t="str">
        <f>CONCATENATE(Tabela14[[#This Row],[miesiąc 1]]," ",Tabela14[[#This Row],[1i2 rok]],Tabela14[[#This Row],[3 i 4 rok]])</f>
        <v>05 1985</v>
      </c>
      <c r="L178" s="12" t="str">
        <f>CONCATENATE(MID(Tabela14[[#This Row],[Imie]],1,1),MID(Tabela14[[#This Row],[Nazwisko]],1,3),MID(Tabela14[[#This Row],[PESEL]],11,1))</f>
        <v>JRem4</v>
      </c>
      <c r="M178" s="12">
        <f>IF(Tabela14[[#This Row],[ID]]=L177,1,0)</f>
        <v>0</v>
      </c>
    </row>
    <row r="179" spans="1:13" x14ac:dyDescent="0.25">
      <c r="A179" s="2" t="s">
        <v>941</v>
      </c>
      <c r="B179" s="3" t="s">
        <v>942</v>
      </c>
      <c r="C179" s="3" t="s">
        <v>166</v>
      </c>
      <c r="D179" s="3">
        <f>IF(MOD(MID(A179,10,1),2)=0,1,0)</f>
        <v>0</v>
      </c>
      <c r="E179" s="3" t="str">
        <f>MID(C179,LEN(C179),1)</f>
        <v>b</v>
      </c>
      <c r="F179" s="3">
        <f>IF(AND(D179=1,E179&lt;&gt;"a"),1,0)</f>
        <v>0</v>
      </c>
      <c r="G179" s="8" t="str">
        <f>MID(Tabela14[[#This Row],[PESEL]],7,3)</f>
        <v>588</v>
      </c>
      <c r="H179" s="3">
        <f>IF(OR(MID(Tabela14[[#This Row],[PESEL]],3,1)="0",MID(Tabela14[[#This Row],[PESEL]],3,1)="1"),19,20)</f>
        <v>19</v>
      </c>
      <c r="I179" s="3" t="str">
        <f>MID(Tabela14[[#This Row],[PESEL]],1,2)</f>
        <v>71</v>
      </c>
      <c r="J179" s="3" t="str">
        <f>IF(Tabela14[[#This Row],[1i2 rok]]=20,MID(Tabela14[[#This Row],[PESEL]],3,2)-20,MID(Tabela14[[#This Row],[PESEL]],3,2))</f>
        <v>09</v>
      </c>
      <c r="K179" s="3" t="str">
        <f>CONCATENATE(Tabela14[[#This Row],[miesiąc 1]]," ",Tabela14[[#This Row],[1i2 rok]],Tabela14[[#This Row],[3 i 4 rok]])</f>
        <v>09 1971</v>
      </c>
      <c r="L179" s="12" t="str">
        <f>CONCATENATE(MID(Tabela14[[#This Row],[Imie]],1,1),MID(Tabela14[[#This Row],[Nazwisko]],1,3),MID(Tabela14[[#This Row],[PESEL]],11,1))</f>
        <v>JRęc6</v>
      </c>
      <c r="M179" s="12">
        <f>IF(Tabela14[[#This Row],[ID]]=L178,1,0)</f>
        <v>0</v>
      </c>
    </row>
    <row r="180" spans="1:13" x14ac:dyDescent="0.25">
      <c r="A180" s="2" t="s">
        <v>919</v>
      </c>
      <c r="B180" s="3" t="s">
        <v>920</v>
      </c>
      <c r="C180" s="3" t="s">
        <v>309</v>
      </c>
      <c r="D180" s="3">
        <f>IF(MOD(MID(A180,10,1),2)=0,1,0)</f>
        <v>1</v>
      </c>
      <c r="E180" s="3" t="str">
        <f>MID(C180,LEN(C180),1)</f>
        <v>a</v>
      </c>
      <c r="F180" s="3">
        <f>IF(AND(D180=1,E180&lt;&gt;"a"),1,0)</f>
        <v>0</v>
      </c>
      <c r="G180" s="8" t="str">
        <f>MID(Tabela14[[#This Row],[PESEL]],7,3)</f>
        <v>110</v>
      </c>
      <c r="H180" s="3">
        <f>IF(OR(MID(Tabela14[[#This Row],[PESEL]],3,1)="0",MID(Tabela14[[#This Row],[PESEL]],3,1)="1"),19,20)</f>
        <v>19</v>
      </c>
      <c r="I180" s="3" t="str">
        <f>MID(Tabela14[[#This Row],[PESEL]],1,2)</f>
        <v>67</v>
      </c>
      <c r="J180" s="3" t="str">
        <f>IF(Tabela14[[#This Row],[1i2 rok]]=20,MID(Tabela14[[#This Row],[PESEL]],3,2)-20,MID(Tabela14[[#This Row],[PESEL]],3,2))</f>
        <v>10</v>
      </c>
      <c r="K180" s="3" t="str">
        <f>CONCATENATE(Tabela14[[#This Row],[miesiąc 1]]," ",Tabela14[[#This Row],[1i2 rok]],Tabela14[[#This Row],[3 i 4 rok]])</f>
        <v>10 1967</v>
      </c>
      <c r="L180" s="12" t="str">
        <f>CONCATENATE(MID(Tabela14[[#This Row],[Imie]],1,1),MID(Tabela14[[#This Row],[Nazwisko]],1,3),MID(Tabela14[[#This Row],[PESEL]],11,1))</f>
        <v>JRie2</v>
      </c>
      <c r="M180" s="12">
        <f>IF(Tabela14[[#This Row],[ID]]=L179,1,0)</f>
        <v>0</v>
      </c>
    </row>
    <row r="181" spans="1:13" x14ac:dyDescent="0.25">
      <c r="A181" s="2" t="s">
        <v>469</v>
      </c>
      <c r="B181" s="3" t="s">
        <v>470</v>
      </c>
      <c r="C181" s="3" t="s">
        <v>166</v>
      </c>
      <c r="D181" s="3">
        <f>IF(MOD(MID(A181,10,1),2)=0,1,0)</f>
        <v>0</v>
      </c>
      <c r="E181" s="3" t="str">
        <f>MID(C181,LEN(C181),1)</f>
        <v>b</v>
      </c>
      <c r="F181" s="3">
        <f>IF(AND(D181=1,E181&lt;&gt;"a"),1,0)</f>
        <v>0</v>
      </c>
      <c r="G181" s="8" t="str">
        <f>MID(Tabela14[[#This Row],[PESEL]],7,3)</f>
        <v>048</v>
      </c>
      <c r="H181" s="3">
        <f>IF(OR(MID(Tabela14[[#This Row],[PESEL]],3,1)="0",MID(Tabela14[[#This Row],[PESEL]],3,1)="1"),19,20)</f>
        <v>20</v>
      </c>
      <c r="I181" s="3" t="str">
        <f>MID(Tabela14[[#This Row],[PESEL]],1,2)</f>
        <v>09</v>
      </c>
      <c r="J181" s="3">
        <f>IF(Tabela14[[#This Row],[1i2 rok]]=20,MID(Tabela14[[#This Row],[PESEL]],3,2)-20,MID(Tabela14[[#This Row],[PESEL]],3,2))</f>
        <v>9</v>
      </c>
      <c r="K181" s="3" t="str">
        <f>CONCATENATE(Tabela14[[#This Row],[miesiąc 1]]," ",Tabela14[[#This Row],[1i2 rok]],Tabela14[[#This Row],[3 i 4 rok]])</f>
        <v>9 2009</v>
      </c>
      <c r="L181" s="12" t="str">
        <f>CONCATENATE(MID(Tabela14[[#This Row],[Imie]],1,1),MID(Tabela14[[#This Row],[Nazwisko]],1,3),MID(Tabela14[[#This Row],[PESEL]],11,1))</f>
        <v>JRod9</v>
      </c>
      <c r="M181" s="12">
        <f>IF(Tabela14[[#This Row],[ID]]=L180,1,0)</f>
        <v>0</v>
      </c>
    </row>
    <row r="182" spans="1:13" x14ac:dyDescent="0.25">
      <c r="A182" s="2" t="s">
        <v>372</v>
      </c>
      <c r="B182" s="3" t="s">
        <v>373</v>
      </c>
      <c r="C182" s="3" t="s">
        <v>166</v>
      </c>
      <c r="D182" s="3">
        <f>IF(MOD(MID(A182,10,1),2)=0,1,0)</f>
        <v>0</v>
      </c>
      <c r="E182" s="3" t="str">
        <f>MID(C182,LEN(C182),1)</f>
        <v>b</v>
      </c>
      <c r="F182" s="3">
        <f>IF(AND(D182=1,E182&lt;&gt;"a"),1,0)</f>
        <v>0</v>
      </c>
      <c r="G182" s="8" t="str">
        <f>MID(Tabela14[[#This Row],[PESEL]],7,3)</f>
        <v>084</v>
      </c>
      <c r="H182" s="3">
        <f>IF(OR(MID(Tabela14[[#This Row],[PESEL]],3,1)="0",MID(Tabela14[[#This Row],[PESEL]],3,1)="1"),19,20)</f>
        <v>20</v>
      </c>
      <c r="I182" s="3" t="str">
        <f>MID(Tabela14[[#This Row],[PESEL]],1,2)</f>
        <v>09</v>
      </c>
      <c r="J182" s="3">
        <f>IF(Tabela14[[#This Row],[1i2 rok]]=20,MID(Tabela14[[#This Row],[PESEL]],3,2)-20,MID(Tabela14[[#This Row],[PESEL]],3,2))</f>
        <v>1</v>
      </c>
      <c r="K182" s="3" t="str">
        <f>CONCATENATE(Tabela14[[#This Row],[miesiąc 1]]," ",Tabela14[[#This Row],[1i2 rok]],Tabela14[[#This Row],[3 i 4 rok]])</f>
        <v>1 2009</v>
      </c>
      <c r="L182" s="12" t="str">
        <f>CONCATENATE(MID(Tabela14[[#This Row],[Imie]],1,1),MID(Tabela14[[#This Row],[Nazwisko]],1,3),MID(Tabela14[[#This Row],[PESEL]],11,1))</f>
        <v>JRoh1</v>
      </c>
      <c r="M182" s="12">
        <f>IF(Tabela14[[#This Row],[ID]]=L181,1,0)</f>
        <v>0</v>
      </c>
    </row>
    <row r="183" spans="1:13" x14ac:dyDescent="0.25">
      <c r="A183" s="2" t="s">
        <v>815</v>
      </c>
      <c r="B183" s="3" t="s">
        <v>816</v>
      </c>
      <c r="C183" s="3" t="s">
        <v>166</v>
      </c>
      <c r="D183" s="3">
        <f>IF(MOD(MID(A183,10,1),2)=0,1,0)</f>
        <v>0</v>
      </c>
      <c r="E183" s="3" t="str">
        <f>MID(C183,LEN(C183),1)</f>
        <v>b</v>
      </c>
      <c r="F183" s="3">
        <f>IF(AND(D183=1,E183&lt;&gt;"a"),1,0)</f>
        <v>0</v>
      </c>
      <c r="G183" s="8" t="str">
        <f>MID(Tabela14[[#This Row],[PESEL]],7,3)</f>
        <v>047</v>
      </c>
      <c r="H183" s="3">
        <f>IF(OR(MID(Tabela14[[#This Row],[PESEL]],3,1)="0",MID(Tabela14[[#This Row],[PESEL]],3,1)="1"),19,20)</f>
        <v>20</v>
      </c>
      <c r="I183" s="3" t="str">
        <f>MID(Tabela14[[#This Row],[PESEL]],1,2)</f>
        <v>09</v>
      </c>
      <c r="J183" s="3">
        <f>IF(Tabela14[[#This Row],[1i2 rok]]=20,MID(Tabela14[[#This Row],[PESEL]],3,2)-20,MID(Tabela14[[#This Row],[PESEL]],3,2))</f>
        <v>12</v>
      </c>
      <c r="K183" s="3" t="str">
        <f>CONCATENATE(Tabela14[[#This Row],[miesiąc 1]]," ",Tabela14[[#This Row],[1i2 rok]],Tabela14[[#This Row],[3 i 4 rok]])</f>
        <v>12 2009</v>
      </c>
      <c r="L183" s="12" t="str">
        <f>CONCATENATE(MID(Tabela14[[#This Row],[Imie]],1,1),MID(Tabela14[[#This Row],[Nazwisko]],1,3),MID(Tabela14[[#This Row],[PESEL]],11,1))</f>
        <v>JRop7</v>
      </c>
      <c r="M183" s="12">
        <f>IF(Tabela14[[#This Row],[ID]]=L182,1,0)</f>
        <v>0</v>
      </c>
    </row>
    <row r="184" spans="1:13" x14ac:dyDescent="0.25">
      <c r="A184" s="2" t="s">
        <v>124</v>
      </c>
      <c r="B184" s="3" t="s">
        <v>125</v>
      </c>
      <c r="C184" s="3" t="s">
        <v>25</v>
      </c>
      <c r="D184" s="3">
        <f>IF(MOD(MID(A184,10,1),2)=0,1,0)</f>
        <v>0</v>
      </c>
      <c r="E184" s="3" t="str">
        <f>MID(C184,LEN(C184),1)</f>
        <v>k</v>
      </c>
      <c r="F184" s="3">
        <f>IF(AND(D184=1,E184&lt;&gt;"a"),1,0)</f>
        <v>0</v>
      </c>
      <c r="G184" s="8" t="str">
        <f>MID(Tabela14[[#This Row],[PESEL]],7,3)</f>
        <v>009</v>
      </c>
      <c r="H184" s="3">
        <f>IF(OR(MID(Tabela14[[#This Row],[PESEL]],3,1)="0",MID(Tabela14[[#This Row],[PESEL]],3,1)="1"),19,20)</f>
        <v>20</v>
      </c>
      <c r="I184" s="3" t="str">
        <f>MID(Tabela14[[#This Row],[PESEL]],1,2)</f>
        <v>08</v>
      </c>
      <c r="J184" s="3">
        <f>IF(Tabela14[[#This Row],[1i2 rok]]=20,MID(Tabela14[[#This Row],[PESEL]],3,2)-20,MID(Tabela14[[#This Row],[PESEL]],3,2))</f>
        <v>9</v>
      </c>
      <c r="K184" s="3" t="str">
        <f>CONCATENATE(Tabela14[[#This Row],[miesiąc 1]]," ",Tabela14[[#This Row],[1i2 rok]],Tabela14[[#This Row],[3 i 4 rok]])</f>
        <v>9 2008</v>
      </c>
      <c r="L184" s="12" t="str">
        <f>CONCATENATE(MID(Tabela14[[#This Row],[Imie]],1,1),MID(Tabela14[[#This Row],[Nazwisko]],1,3),MID(Tabela14[[#This Row],[PESEL]],11,1))</f>
        <v>JRow5</v>
      </c>
      <c r="M184" s="12">
        <f>IF(Tabela14[[#This Row],[ID]]=L183,1,0)</f>
        <v>0</v>
      </c>
    </row>
    <row r="185" spans="1:13" x14ac:dyDescent="0.25">
      <c r="A185" s="2" t="s">
        <v>717</v>
      </c>
      <c r="B185" s="3" t="s">
        <v>718</v>
      </c>
      <c r="C185" s="3" t="s">
        <v>25</v>
      </c>
      <c r="D185" s="3">
        <f>IF(MOD(MID(A185,10,1),2)=0,1,0)</f>
        <v>0</v>
      </c>
      <c r="E185" s="3" t="str">
        <f>MID(C185,LEN(C185),1)</f>
        <v>k</v>
      </c>
      <c r="F185" s="3">
        <f>IF(AND(D185=1,E185&lt;&gt;"a"),1,0)</f>
        <v>0</v>
      </c>
      <c r="G185" s="8" t="str">
        <f>MID(Tabela14[[#This Row],[PESEL]],7,3)</f>
        <v>058</v>
      </c>
      <c r="H185" s="3">
        <f>IF(OR(MID(Tabela14[[#This Row],[PESEL]],3,1)="0",MID(Tabela14[[#This Row],[PESEL]],3,1)="1"),19,20)</f>
        <v>20</v>
      </c>
      <c r="I185" s="3" t="str">
        <f>MID(Tabela14[[#This Row],[PESEL]],1,2)</f>
        <v>09</v>
      </c>
      <c r="J185" s="3">
        <f>IF(Tabela14[[#This Row],[1i2 rok]]=20,MID(Tabela14[[#This Row],[PESEL]],3,2)-20,MID(Tabela14[[#This Row],[PESEL]],3,2))</f>
        <v>12</v>
      </c>
      <c r="K185" s="3" t="str">
        <f>CONCATENATE(Tabela14[[#This Row],[miesiąc 1]]," ",Tabela14[[#This Row],[1i2 rok]],Tabela14[[#This Row],[3 i 4 rok]])</f>
        <v>12 2009</v>
      </c>
      <c r="L185" s="12" t="str">
        <f>CONCATENATE(MID(Tabela14[[#This Row],[Imie]],1,1),MID(Tabela14[[#This Row],[Nazwisko]],1,3),MID(Tabela14[[#This Row],[PESEL]],11,1))</f>
        <v>JRoz4</v>
      </c>
      <c r="M185" s="12">
        <f>IF(Tabela14[[#This Row],[ID]]=L184,1,0)</f>
        <v>0</v>
      </c>
    </row>
    <row r="186" spans="1:13" x14ac:dyDescent="0.25">
      <c r="A186" s="2" t="s">
        <v>863</v>
      </c>
      <c r="B186" s="3" t="s">
        <v>864</v>
      </c>
      <c r="C186" s="3" t="s">
        <v>309</v>
      </c>
      <c r="D186" s="3">
        <f>IF(MOD(MID(A186,10,1),2)=0,1,0)</f>
        <v>1</v>
      </c>
      <c r="E186" s="3" t="str">
        <f>MID(C186,LEN(C186),1)</f>
        <v>a</v>
      </c>
      <c r="F186" s="3">
        <f>IF(AND(D186=1,E186&lt;&gt;"a"),1,0)</f>
        <v>0</v>
      </c>
      <c r="G186" s="8" t="str">
        <f>MID(Tabela14[[#This Row],[PESEL]],7,3)</f>
        <v>880</v>
      </c>
      <c r="H186" s="3">
        <f>IF(OR(MID(Tabela14[[#This Row],[PESEL]],3,1)="0",MID(Tabela14[[#This Row],[PESEL]],3,1)="1"),19,20)</f>
        <v>19</v>
      </c>
      <c r="I186" s="3" t="str">
        <f>MID(Tabela14[[#This Row],[PESEL]],1,2)</f>
        <v>58</v>
      </c>
      <c r="J186" s="3" t="str">
        <f>IF(Tabela14[[#This Row],[1i2 rok]]=20,MID(Tabela14[[#This Row],[PESEL]],3,2)-20,MID(Tabela14[[#This Row],[PESEL]],3,2))</f>
        <v>12</v>
      </c>
      <c r="K186" s="3" t="str">
        <f>CONCATENATE(Tabela14[[#This Row],[miesiąc 1]]," ",Tabela14[[#This Row],[1i2 rok]],Tabela14[[#This Row],[3 i 4 rok]])</f>
        <v>12 1958</v>
      </c>
      <c r="L186" s="12" t="str">
        <f>CONCATENATE(MID(Tabela14[[#This Row],[Imie]],1,1),MID(Tabela14[[#This Row],[Nazwisko]],1,3),MID(Tabela14[[#This Row],[PESEL]],11,1))</f>
        <v>JRut7</v>
      </c>
      <c r="M186" s="12">
        <f>IF(Tabela14[[#This Row],[ID]]=L185,1,0)</f>
        <v>0</v>
      </c>
    </row>
    <row r="187" spans="1:13" x14ac:dyDescent="0.25">
      <c r="A187" s="2" t="s">
        <v>924</v>
      </c>
      <c r="B187" s="3" t="s">
        <v>925</v>
      </c>
      <c r="C187" s="3" t="s">
        <v>309</v>
      </c>
      <c r="D187" s="3">
        <f>IF(MOD(MID(A187,10,1),2)=0,1,0)</f>
        <v>1</v>
      </c>
      <c r="E187" s="3" t="str">
        <f>MID(C187,LEN(C187),1)</f>
        <v>a</v>
      </c>
      <c r="F187" s="3">
        <f>IF(AND(D187=1,E187&lt;&gt;"a"),1,0)</f>
        <v>0</v>
      </c>
      <c r="G187" s="8" t="str">
        <f>MID(Tabela14[[#This Row],[PESEL]],7,3)</f>
        <v>499</v>
      </c>
      <c r="H187" s="3">
        <f>IF(OR(MID(Tabela14[[#This Row],[PESEL]],3,1)="0",MID(Tabela14[[#This Row],[PESEL]],3,1)="1"),19,20)</f>
        <v>19</v>
      </c>
      <c r="I187" s="3" t="str">
        <f>MID(Tabela14[[#This Row],[PESEL]],1,2)</f>
        <v>67</v>
      </c>
      <c r="J187" s="3" t="str">
        <f>IF(Tabela14[[#This Row],[1i2 rok]]=20,MID(Tabela14[[#This Row],[PESEL]],3,2)-20,MID(Tabela14[[#This Row],[PESEL]],3,2))</f>
        <v>12</v>
      </c>
      <c r="K187" s="3" t="str">
        <f>CONCATENATE(Tabela14[[#This Row],[miesiąc 1]]," ",Tabela14[[#This Row],[1i2 rok]],Tabela14[[#This Row],[3 i 4 rok]])</f>
        <v>12 1967</v>
      </c>
      <c r="L187" s="12" t="str">
        <f>CONCATENATE(MID(Tabela14[[#This Row],[Imie]],1,1),MID(Tabela14[[#This Row],[Nazwisko]],1,3),MID(Tabela14[[#This Row],[PESEL]],11,1))</f>
        <v>JSac3</v>
      </c>
      <c r="M187" s="12">
        <f>IF(Tabela14[[#This Row],[ID]]=L186,1,0)</f>
        <v>0</v>
      </c>
    </row>
    <row r="188" spans="1:13" x14ac:dyDescent="0.25">
      <c r="A188" s="2" t="s">
        <v>867</v>
      </c>
      <c r="B188" s="3" t="s">
        <v>868</v>
      </c>
      <c r="C188" s="3" t="s">
        <v>309</v>
      </c>
      <c r="D188" s="3">
        <f>IF(MOD(MID(A188,10,1),2)=0,1,0)</f>
        <v>1</v>
      </c>
      <c r="E188" s="3" t="str">
        <f>MID(C188,LEN(C188),1)</f>
        <v>a</v>
      </c>
      <c r="F188" s="3">
        <f>IF(AND(D188=1,E188&lt;&gt;"a"),1,0)</f>
        <v>0</v>
      </c>
      <c r="G188" s="8" t="str">
        <f>MID(Tabela14[[#This Row],[PESEL]],7,3)</f>
        <v>896</v>
      </c>
      <c r="H188" s="3">
        <f>IF(OR(MID(Tabela14[[#This Row],[PESEL]],3,1)="0",MID(Tabela14[[#This Row],[PESEL]],3,1)="1"),19,20)</f>
        <v>19</v>
      </c>
      <c r="I188" s="3" t="str">
        <f>MID(Tabela14[[#This Row],[PESEL]],1,2)</f>
        <v>59</v>
      </c>
      <c r="J188" s="3" t="str">
        <f>IF(Tabela14[[#This Row],[1i2 rok]]=20,MID(Tabela14[[#This Row],[PESEL]],3,2)-20,MID(Tabela14[[#This Row],[PESEL]],3,2))</f>
        <v>04</v>
      </c>
      <c r="K188" s="3" t="str">
        <f>CONCATENATE(Tabela14[[#This Row],[miesiąc 1]]," ",Tabela14[[#This Row],[1i2 rok]],Tabela14[[#This Row],[3 i 4 rok]])</f>
        <v>04 1959</v>
      </c>
      <c r="L188" s="12" t="str">
        <f>CONCATENATE(MID(Tabela14[[#This Row],[Imie]],1,1),MID(Tabela14[[#This Row],[Nazwisko]],1,3),MID(Tabela14[[#This Row],[PESEL]],11,1))</f>
        <v>JSad6</v>
      </c>
      <c r="M188" s="12">
        <f>IF(Tabela14[[#This Row],[ID]]=L187,1,0)</f>
        <v>0</v>
      </c>
    </row>
    <row r="189" spans="1:13" x14ac:dyDescent="0.25">
      <c r="A189" s="2" t="s">
        <v>881</v>
      </c>
      <c r="B189" s="3" t="s">
        <v>882</v>
      </c>
      <c r="C189" s="3" t="s">
        <v>309</v>
      </c>
      <c r="D189" s="3">
        <f>IF(MOD(MID(A189,10,1),2)=0,1,0)</f>
        <v>1</v>
      </c>
      <c r="E189" s="3" t="str">
        <f>MID(C189,LEN(C189),1)</f>
        <v>a</v>
      </c>
      <c r="F189" s="3">
        <f>IF(AND(D189=1,E189&lt;&gt;"a"),1,0)</f>
        <v>0</v>
      </c>
      <c r="G189" s="8" t="str">
        <f>MID(Tabela14[[#This Row],[PESEL]],7,3)</f>
        <v>204</v>
      </c>
      <c r="H189" s="3">
        <f>IF(OR(MID(Tabela14[[#This Row],[PESEL]],3,1)="0",MID(Tabela14[[#This Row],[PESEL]],3,1)="1"),19,20)</f>
        <v>19</v>
      </c>
      <c r="I189" s="3" t="str">
        <f>MID(Tabela14[[#This Row],[PESEL]],1,2)</f>
        <v>61</v>
      </c>
      <c r="J189" s="3" t="str">
        <f>IF(Tabela14[[#This Row],[1i2 rok]]=20,MID(Tabela14[[#This Row],[PESEL]],3,2)-20,MID(Tabela14[[#This Row],[PESEL]],3,2))</f>
        <v>12</v>
      </c>
      <c r="K189" s="3" t="str">
        <f>CONCATENATE(Tabela14[[#This Row],[miesiąc 1]]," ",Tabela14[[#This Row],[1i2 rok]],Tabela14[[#This Row],[3 i 4 rok]])</f>
        <v>12 1961</v>
      </c>
      <c r="L189" s="12" t="str">
        <f>CONCATENATE(MID(Tabela14[[#This Row],[Imie]],1,1),MID(Tabela14[[#This Row],[Nazwisko]],1,3),MID(Tabela14[[#This Row],[PESEL]],11,1))</f>
        <v>JSal9</v>
      </c>
      <c r="M189" s="12">
        <f>IF(Tabela14[[#This Row],[ID]]=L188,1,0)</f>
        <v>0</v>
      </c>
    </row>
    <row r="190" spans="1:13" x14ac:dyDescent="0.25">
      <c r="A190" s="2" t="s">
        <v>856</v>
      </c>
      <c r="B190" s="3" t="s">
        <v>857</v>
      </c>
      <c r="C190" s="3" t="s">
        <v>309</v>
      </c>
      <c r="D190" s="3">
        <f>IF(MOD(MID(A190,10,1),2)=0,1,0)</f>
        <v>1</v>
      </c>
      <c r="E190" s="3" t="str">
        <f>MID(C190,LEN(C190),1)</f>
        <v>a</v>
      </c>
      <c r="F190" s="3">
        <f>IF(AND(D190=1,E190&lt;&gt;"a"),1,0)</f>
        <v>0</v>
      </c>
      <c r="G190" s="8" t="str">
        <f>MID(Tabela14[[#This Row],[PESEL]],7,3)</f>
        <v>615</v>
      </c>
      <c r="H190" s="3">
        <f>IF(OR(MID(Tabela14[[#This Row],[PESEL]],3,1)="0",MID(Tabela14[[#This Row],[PESEL]],3,1)="1"),19,20)</f>
        <v>19</v>
      </c>
      <c r="I190" s="3" t="str">
        <f>MID(Tabela14[[#This Row],[PESEL]],1,2)</f>
        <v>56</v>
      </c>
      <c r="J190" s="3" t="str">
        <f>IF(Tabela14[[#This Row],[1i2 rok]]=20,MID(Tabela14[[#This Row],[PESEL]],3,2)-20,MID(Tabela14[[#This Row],[PESEL]],3,2))</f>
        <v>11</v>
      </c>
      <c r="K190" s="3" t="str">
        <f>CONCATENATE(Tabela14[[#This Row],[miesiąc 1]]," ",Tabela14[[#This Row],[1i2 rok]],Tabela14[[#This Row],[3 i 4 rok]])</f>
        <v>11 1956</v>
      </c>
      <c r="L190" s="12" t="str">
        <f>CONCATENATE(MID(Tabela14[[#This Row],[Imie]],1,1),MID(Tabela14[[#This Row],[Nazwisko]],1,3),MID(Tabela14[[#This Row],[PESEL]],11,1))</f>
        <v>JSam9</v>
      </c>
      <c r="M190" s="12">
        <f>IF(Tabela14[[#This Row],[ID]]=L189,1,0)</f>
        <v>0</v>
      </c>
    </row>
    <row r="191" spans="1:13" x14ac:dyDescent="0.25">
      <c r="A191" s="2" t="s">
        <v>893</v>
      </c>
      <c r="B191" s="3" t="s">
        <v>894</v>
      </c>
      <c r="C191" s="3" t="s">
        <v>309</v>
      </c>
      <c r="D191" s="3">
        <f>IF(MOD(MID(A191,10,1),2)=0,1,0)</f>
        <v>1</v>
      </c>
      <c r="E191" s="3" t="str">
        <f>MID(C191,LEN(C191),1)</f>
        <v>a</v>
      </c>
      <c r="F191" s="3">
        <f>IF(AND(D191=1,E191&lt;&gt;"a"),1,0)</f>
        <v>0</v>
      </c>
      <c r="G191" s="8" t="str">
        <f>MID(Tabela14[[#This Row],[PESEL]],7,3)</f>
        <v>551</v>
      </c>
      <c r="H191" s="3">
        <f>IF(OR(MID(Tabela14[[#This Row],[PESEL]],3,1)="0",MID(Tabela14[[#This Row],[PESEL]],3,1)="1"),19,20)</f>
        <v>19</v>
      </c>
      <c r="I191" s="3" t="str">
        <f>MID(Tabela14[[#This Row],[PESEL]],1,2)</f>
        <v>63</v>
      </c>
      <c r="J191" s="3" t="str">
        <f>IF(Tabela14[[#This Row],[1i2 rok]]=20,MID(Tabela14[[#This Row],[PESEL]],3,2)-20,MID(Tabela14[[#This Row],[PESEL]],3,2))</f>
        <v>12</v>
      </c>
      <c r="K191" s="3" t="str">
        <f>CONCATENATE(Tabela14[[#This Row],[miesiąc 1]]," ",Tabela14[[#This Row],[1i2 rok]],Tabela14[[#This Row],[3 i 4 rok]])</f>
        <v>12 1963</v>
      </c>
      <c r="L191" s="12" t="str">
        <f>CONCATENATE(MID(Tabela14[[#This Row],[Imie]],1,1),MID(Tabela14[[#This Row],[Nazwisko]],1,3),MID(Tabela14[[#This Row],[PESEL]],11,1))</f>
        <v>JSau2</v>
      </c>
      <c r="M191" s="12">
        <f>IF(Tabela14[[#This Row],[ID]]=L190,1,0)</f>
        <v>0</v>
      </c>
    </row>
    <row r="192" spans="1:13" x14ac:dyDescent="0.25">
      <c r="A192" s="2" t="s">
        <v>871</v>
      </c>
      <c r="B192" s="3" t="s">
        <v>872</v>
      </c>
      <c r="C192" s="3" t="s">
        <v>607</v>
      </c>
      <c r="D192" s="3">
        <f>IF(MOD(MID(A192,10,1),2)=0,1,0)</f>
        <v>1</v>
      </c>
      <c r="E192" s="3" t="str">
        <f>MID(C192,LEN(C192),1)</f>
        <v>a</v>
      </c>
      <c r="F192" s="3">
        <f>IF(AND(D192=1,E192&lt;&gt;"a"),1,0)</f>
        <v>0</v>
      </c>
      <c r="G192" s="8" t="str">
        <f>MID(Tabela14[[#This Row],[PESEL]],7,3)</f>
        <v>705</v>
      </c>
      <c r="H192" s="3">
        <f>IF(OR(MID(Tabela14[[#This Row],[PESEL]],3,1)="0",MID(Tabela14[[#This Row],[PESEL]],3,1)="1"),19,20)</f>
        <v>19</v>
      </c>
      <c r="I192" s="3" t="str">
        <f>MID(Tabela14[[#This Row],[PESEL]],1,2)</f>
        <v>59</v>
      </c>
      <c r="J192" s="3" t="str">
        <f>IF(Tabela14[[#This Row],[1i2 rok]]=20,MID(Tabela14[[#This Row],[PESEL]],3,2)-20,MID(Tabela14[[#This Row],[PESEL]],3,2))</f>
        <v>11</v>
      </c>
      <c r="K192" s="3" t="str">
        <f>CONCATENATE(Tabela14[[#This Row],[miesiąc 1]]," ",Tabela14[[#This Row],[1i2 rok]],Tabela14[[#This Row],[3 i 4 rok]])</f>
        <v>11 1959</v>
      </c>
      <c r="L192" s="12" t="str">
        <f>CONCATENATE(MID(Tabela14[[#This Row],[Imie]],1,1),MID(Tabela14[[#This Row],[Nazwisko]],1,3),MID(Tabela14[[#This Row],[PESEL]],11,1))</f>
        <v>JSen5</v>
      </c>
      <c r="M192" s="12">
        <f>IF(Tabela14[[#This Row],[ID]]=L191,1,0)</f>
        <v>0</v>
      </c>
    </row>
    <row r="193" spans="1:13" x14ac:dyDescent="0.25">
      <c r="A193" s="2" t="s">
        <v>605</v>
      </c>
      <c r="B193" s="3" t="s">
        <v>606</v>
      </c>
      <c r="C193" s="3" t="s">
        <v>607</v>
      </c>
      <c r="D193" s="3">
        <f>IF(MOD(MID(A193,10,1),2)=0,1,0)</f>
        <v>1</v>
      </c>
      <c r="E193" s="3" t="str">
        <f>MID(C193,LEN(C193),1)</f>
        <v>a</v>
      </c>
      <c r="F193" s="3">
        <f>IF(AND(D193=1,E193&lt;&gt;"a"),1,0)</f>
        <v>0</v>
      </c>
      <c r="G193" s="8" t="str">
        <f>MID(Tabela14[[#This Row],[PESEL]],7,3)</f>
        <v>051</v>
      </c>
      <c r="H193" s="3">
        <f>IF(OR(MID(Tabela14[[#This Row],[PESEL]],3,1)="0",MID(Tabela14[[#This Row],[PESEL]],3,1)="1"),19,20)</f>
        <v>20</v>
      </c>
      <c r="I193" s="3" t="str">
        <f>MID(Tabela14[[#This Row],[PESEL]],1,2)</f>
        <v>09</v>
      </c>
      <c r="J193" s="3">
        <f>IF(Tabela14[[#This Row],[1i2 rok]]=20,MID(Tabela14[[#This Row],[PESEL]],3,2)-20,MID(Tabela14[[#This Row],[PESEL]],3,2))</f>
        <v>11</v>
      </c>
      <c r="K193" s="3" t="str">
        <f>CONCATENATE(Tabela14[[#This Row],[miesiąc 1]]," ",Tabela14[[#This Row],[1i2 rok]],Tabela14[[#This Row],[3 i 4 rok]])</f>
        <v>11 2009</v>
      </c>
      <c r="L193" s="12" t="str">
        <f>CONCATENATE(MID(Tabela14[[#This Row],[Imie]],1,1),MID(Tabela14[[#This Row],[Nazwisko]],1,3),MID(Tabela14[[#This Row],[PESEL]],11,1))</f>
        <v>JSer4</v>
      </c>
      <c r="M193" s="12">
        <f>IF(Tabela14[[#This Row],[ID]]=L192,1,0)</f>
        <v>0</v>
      </c>
    </row>
    <row r="194" spans="1:13" x14ac:dyDescent="0.25">
      <c r="A194" s="2" t="s">
        <v>947</v>
      </c>
      <c r="B194" s="3" t="s">
        <v>948</v>
      </c>
      <c r="C194" s="3" t="s">
        <v>607</v>
      </c>
      <c r="D194" s="3">
        <f>IF(MOD(MID(A194,10,1),2)=0,1,0)</f>
        <v>1</v>
      </c>
      <c r="E194" s="3" t="str">
        <f>MID(C194,LEN(C194),1)</f>
        <v>a</v>
      </c>
      <c r="F194" s="3">
        <f>IF(AND(D194=1,E194&lt;&gt;"a"),1,0)</f>
        <v>0</v>
      </c>
      <c r="G194" s="8" t="str">
        <f>MID(Tabela14[[#This Row],[PESEL]],7,3)</f>
        <v>616</v>
      </c>
      <c r="H194" s="3">
        <f>IF(OR(MID(Tabela14[[#This Row],[PESEL]],3,1)="0",MID(Tabela14[[#This Row],[PESEL]],3,1)="1"),19,20)</f>
        <v>19</v>
      </c>
      <c r="I194" s="3" t="str">
        <f>MID(Tabela14[[#This Row],[PESEL]],1,2)</f>
        <v>71</v>
      </c>
      <c r="J194" s="3" t="str">
        <f>IF(Tabela14[[#This Row],[1i2 rok]]=20,MID(Tabela14[[#This Row],[PESEL]],3,2)-20,MID(Tabela14[[#This Row],[PESEL]],3,2))</f>
        <v>12</v>
      </c>
      <c r="K194" s="3" t="str">
        <f>CONCATENATE(Tabela14[[#This Row],[miesiąc 1]]," ",Tabela14[[#This Row],[1i2 rok]],Tabela14[[#This Row],[3 i 4 rok]])</f>
        <v>12 1971</v>
      </c>
      <c r="L194" s="12" t="str">
        <f>CONCATENATE(MID(Tabela14[[#This Row],[Imie]],1,1),MID(Tabela14[[#This Row],[Nazwisko]],1,3),MID(Tabela14[[#This Row],[PESEL]],11,1))</f>
        <v>JSib3</v>
      </c>
      <c r="M194" s="12">
        <f>IF(Tabela14[[#This Row],[ID]]=L193,1,0)</f>
        <v>0</v>
      </c>
    </row>
    <row r="195" spans="1:13" x14ac:dyDescent="0.25">
      <c r="A195" s="2" t="s">
        <v>328</v>
      </c>
      <c r="B195" s="3" t="s">
        <v>329</v>
      </c>
      <c r="C195" s="3" t="s">
        <v>330</v>
      </c>
      <c r="D195" s="3">
        <f>IF(MOD(MID(A195,10,1),2)=0,1,0)</f>
        <v>1</v>
      </c>
      <c r="E195" s="3" t="str">
        <f>MID(C195,LEN(C195),1)</f>
        <v>a</v>
      </c>
      <c r="F195" s="3">
        <f>IF(AND(D195=1,E195&lt;&gt;"a"),1,0)</f>
        <v>0</v>
      </c>
      <c r="G195" s="8" t="str">
        <f>MID(Tabela14[[#This Row],[PESEL]],7,3)</f>
        <v>041</v>
      </c>
      <c r="H195" s="3">
        <f>IF(OR(MID(Tabela14[[#This Row],[PESEL]],3,1)="0",MID(Tabela14[[#This Row],[PESEL]],3,1)="1"),19,20)</f>
        <v>20</v>
      </c>
      <c r="I195" s="3" t="str">
        <f>MID(Tabela14[[#This Row],[PESEL]],1,2)</f>
        <v>09</v>
      </c>
      <c r="J195" s="3">
        <f>IF(Tabela14[[#This Row],[1i2 rok]]=20,MID(Tabela14[[#This Row],[PESEL]],3,2)-20,MID(Tabela14[[#This Row],[PESEL]],3,2))</f>
        <v>1</v>
      </c>
      <c r="K195" s="3" t="str">
        <f>CONCATENATE(Tabela14[[#This Row],[miesiąc 1]]," ",Tabela14[[#This Row],[1i2 rok]],Tabela14[[#This Row],[3 i 4 rok]])</f>
        <v>1 2009</v>
      </c>
      <c r="L195" s="12" t="str">
        <f>CONCATENATE(MID(Tabela14[[#This Row],[Imie]],1,1),MID(Tabela14[[#This Row],[Nazwisko]],1,3),MID(Tabela14[[#This Row],[PESEL]],11,1))</f>
        <v>JSie0</v>
      </c>
      <c r="M195" s="12">
        <f>IF(Tabela14[[#This Row],[ID]]=L194,1,0)</f>
        <v>0</v>
      </c>
    </row>
    <row r="196" spans="1:13" x14ac:dyDescent="0.25">
      <c r="A196" s="2" t="s">
        <v>1034</v>
      </c>
      <c r="B196" s="3" t="s">
        <v>1007</v>
      </c>
      <c r="C196" s="3" t="s">
        <v>413</v>
      </c>
      <c r="D196" s="3">
        <f>IF(MOD(MID(A196,10,1),2)=0,1,0)</f>
        <v>1</v>
      </c>
      <c r="E196" s="3" t="str">
        <f>MID(C196,LEN(C196),1)</f>
        <v>a</v>
      </c>
      <c r="F196" s="3">
        <f>IF(AND(D196=1,E196&lt;&gt;"a"),1,0)</f>
        <v>0</v>
      </c>
      <c r="G196" s="8" t="str">
        <f>MID(Tabela14[[#This Row],[PESEL]],7,3)</f>
        <v>111</v>
      </c>
      <c r="H196" s="3">
        <f>IF(OR(MID(Tabela14[[#This Row],[PESEL]],3,1)="0",MID(Tabela14[[#This Row],[PESEL]],3,1)="1"),19,20)</f>
        <v>19</v>
      </c>
      <c r="I196" s="3" t="str">
        <f>MID(Tabela14[[#This Row],[PESEL]],1,2)</f>
        <v>86</v>
      </c>
      <c r="J196" s="3" t="str">
        <f>IF(Tabela14[[#This Row],[1i2 rok]]=20,MID(Tabela14[[#This Row],[PESEL]],3,2)-20,MID(Tabela14[[#This Row],[PESEL]],3,2))</f>
        <v>07</v>
      </c>
      <c r="K196" s="3" t="str">
        <f>CONCATENATE(Tabela14[[#This Row],[miesiąc 1]]," ",Tabela14[[#This Row],[1i2 rok]],Tabela14[[#This Row],[3 i 4 rok]])</f>
        <v>07 1986</v>
      </c>
      <c r="L196" s="12" t="str">
        <f>CONCATENATE(MID(Tabela14[[#This Row],[Imie]],1,1),MID(Tabela14[[#This Row],[Nazwisko]],1,3),MID(Tabela14[[#This Row],[PESEL]],11,1))</f>
        <v>KBia5</v>
      </c>
      <c r="M196" s="12">
        <f>IF(Tabela14[[#This Row],[ID]]=L195,1,0)</f>
        <v>0</v>
      </c>
    </row>
    <row r="197" spans="1:13" x14ac:dyDescent="0.25">
      <c r="A197" s="2" t="s">
        <v>1006</v>
      </c>
      <c r="B197" s="3" t="s">
        <v>1007</v>
      </c>
      <c r="C197" s="3" t="s">
        <v>263</v>
      </c>
      <c r="D197" s="3">
        <f>IF(MOD(MID(A197,10,1),2)=0,1,0)</f>
        <v>1</v>
      </c>
      <c r="E197" s="3" t="str">
        <f>MID(C197,LEN(C197),1)</f>
        <v>a</v>
      </c>
      <c r="F197" s="3">
        <f>IF(AND(D197=1,E197&lt;&gt;"a"),1,0)</f>
        <v>0</v>
      </c>
      <c r="G197" s="8" t="str">
        <f>MID(Tabela14[[#This Row],[PESEL]],7,3)</f>
        <v>192</v>
      </c>
      <c r="H197" s="3">
        <f>IF(OR(MID(Tabela14[[#This Row],[PESEL]],3,1)="0",MID(Tabela14[[#This Row],[PESEL]],3,1)="1"),19,20)</f>
        <v>19</v>
      </c>
      <c r="I197" s="3" t="str">
        <f>MID(Tabela14[[#This Row],[PESEL]],1,2)</f>
        <v>82</v>
      </c>
      <c r="J197" s="3" t="str">
        <f>IF(Tabela14[[#This Row],[1i2 rok]]=20,MID(Tabela14[[#This Row],[PESEL]],3,2)-20,MID(Tabela14[[#This Row],[PESEL]],3,2))</f>
        <v>07</v>
      </c>
      <c r="K197" s="3" t="str">
        <f>CONCATENATE(Tabela14[[#This Row],[miesiąc 1]]," ",Tabela14[[#This Row],[1i2 rok]],Tabela14[[#This Row],[3 i 4 rok]])</f>
        <v>07 1982</v>
      </c>
      <c r="L197" s="12" t="str">
        <f>CONCATENATE(MID(Tabela14[[#This Row],[Imie]],1,1),MID(Tabela14[[#This Row],[Nazwisko]],1,3),MID(Tabela14[[#This Row],[PESEL]],11,1))</f>
        <v>KBia7</v>
      </c>
      <c r="M197" s="12">
        <f>IF(Tabela14[[#This Row],[ID]]=L196,1,0)</f>
        <v>0</v>
      </c>
    </row>
    <row r="198" spans="1:13" x14ac:dyDescent="0.25">
      <c r="A198" s="2" t="s">
        <v>261</v>
      </c>
      <c r="B198" s="3" t="s">
        <v>262</v>
      </c>
      <c r="C198" s="3" t="s">
        <v>263</v>
      </c>
      <c r="D198" s="3">
        <f>IF(MOD(MID(A198,10,1),2)=0,1,0)</f>
        <v>1</v>
      </c>
      <c r="E198" s="3" t="str">
        <f>MID(C198,LEN(C198),1)</f>
        <v>a</v>
      </c>
      <c r="F198" s="3">
        <f>IF(AND(D198=1,E198&lt;&gt;"a"),1,0)</f>
        <v>0</v>
      </c>
      <c r="G198" s="8" t="str">
        <f>MID(Tabela14[[#This Row],[PESEL]],7,3)</f>
        <v>059</v>
      </c>
      <c r="H198" s="3">
        <f>IF(OR(MID(Tabela14[[#This Row],[PESEL]],3,1)="0",MID(Tabela14[[#This Row],[PESEL]],3,1)="1"),19,20)</f>
        <v>20</v>
      </c>
      <c r="I198" s="3" t="str">
        <f>MID(Tabela14[[#This Row],[PESEL]],1,2)</f>
        <v>09</v>
      </c>
      <c r="J198" s="3">
        <f>IF(Tabela14[[#This Row],[1i2 rok]]=20,MID(Tabela14[[#This Row],[PESEL]],3,2)-20,MID(Tabela14[[#This Row],[PESEL]],3,2))</f>
        <v>1</v>
      </c>
      <c r="K198" s="3" t="str">
        <f>CONCATENATE(Tabela14[[#This Row],[miesiąc 1]]," ",Tabela14[[#This Row],[1i2 rok]],Tabela14[[#This Row],[3 i 4 rok]])</f>
        <v>1 2009</v>
      </c>
      <c r="L198" s="12" t="str">
        <f>CONCATENATE(MID(Tabela14[[#This Row],[Imie]],1,1),MID(Tabela14[[#This Row],[Nazwisko]],1,3),MID(Tabela14[[#This Row],[PESEL]],11,1))</f>
        <v>KCej4</v>
      </c>
      <c r="M198" s="12">
        <f>IF(Tabela14[[#This Row],[ID]]=L197,1,0)</f>
        <v>0</v>
      </c>
    </row>
    <row r="199" spans="1:13" x14ac:dyDescent="0.25">
      <c r="A199" s="2" t="s">
        <v>660</v>
      </c>
      <c r="B199" s="3" t="s">
        <v>661</v>
      </c>
      <c r="C199" s="3" t="s">
        <v>413</v>
      </c>
      <c r="D199" s="3">
        <f>IF(MOD(MID(A199,10,1),2)=0,1,0)</f>
        <v>1</v>
      </c>
      <c r="E199" s="3" t="str">
        <f>MID(C199,LEN(C199),1)</f>
        <v>a</v>
      </c>
      <c r="F199" s="3">
        <f>IF(AND(D199=1,E199&lt;&gt;"a"),1,0)</f>
        <v>0</v>
      </c>
      <c r="G199" s="8" t="str">
        <f>MID(Tabela14[[#This Row],[PESEL]],7,3)</f>
        <v>047</v>
      </c>
      <c r="H199" s="3">
        <f>IF(OR(MID(Tabela14[[#This Row],[PESEL]],3,1)="0",MID(Tabela14[[#This Row],[PESEL]],3,1)="1"),19,20)</f>
        <v>20</v>
      </c>
      <c r="I199" s="3" t="str">
        <f>MID(Tabela14[[#This Row],[PESEL]],1,2)</f>
        <v>09</v>
      </c>
      <c r="J199" s="3">
        <f>IF(Tabela14[[#This Row],[1i2 rok]]=20,MID(Tabela14[[#This Row],[PESEL]],3,2)-20,MID(Tabela14[[#This Row],[PESEL]],3,2))</f>
        <v>11</v>
      </c>
      <c r="K199" s="3" t="str">
        <f>CONCATENATE(Tabela14[[#This Row],[miesiąc 1]]," ",Tabela14[[#This Row],[1i2 rok]],Tabela14[[#This Row],[3 i 4 rok]])</f>
        <v>11 2009</v>
      </c>
      <c r="L199" s="12" t="str">
        <f>CONCATENATE(MID(Tabela14[[#This Row],[Imie]],1,1),MID(Tabela14[[#This Row],[Nazwisko]],1,3),MID(Tabela14[[#This Row],[PESEL]],11,1))</f>
        <v>KCza3</v>
      </c>
      <c r="M199" s="12">
        <f>IF(Tabela14[[#This Row],[ID]]=L198,1,0)</f>
        <v>0</v>
      </c>
    </row>
    <row r="200" spans="1:13" x14ac:dyDescent="0.25">
      <c r="A200" s="2" t="s">
        <v>792</v>
      </c>
      <c r="B200" s="3" t="s">
        <v>629</v>
      </c>
      <c r="C200" s="3" t="s">
        <v>793</v>
      </c>
      <c r="D200" s="3">
        <f>IF(MOD(MID(A200,10,1),2)=0,1,0)</f>
        <v>0</v>
      </c>
      <c r="E200" s="3" t="str">
        <f>MID(C200,LEN(C200),1)</f>
        <v>a</v>
      </c>
      <c r="F200" s="3">
        <f>IF(AND(D200=1,E200&lt;&gt;"a"),1,0)</f>
        <v>0</v>
      </c>
      <c r="G200" s="8" t="str">
        <f>MID(Tabela14[[#This Row],[PESEL]],7,3)</f>
        <v>053</v>
      </c>
      <c r="H200" s="3">
        <f>IF(OR(MID(Tabela14[[#This Row],[PESEL]],3,1)="0",MID(Tabela14[[#This Row],[PESEL]],3,1)="1"),19,20)</f>
        <v>20</v>
      </c>
      <c r="I200" s="3" t="str">
        <f>MID(Tabela14[[#This Row],[PESEL]],1,2)</f>
        <v>09</v>
      </c>
      <c r="J200" s="3">
        <f>IF(Tabela14[[#This Row],[1i2 rok]]=20,MID(Tabela14[[#This Row],[PESEL]],3,2)-20,MID(Tabela14[[#This Row],[PESEL]],3,2))</f>
        <v>12</v>
      </c>
      <c r="K200" s="3" t="str">
        <f>CONCATENATE(Tabela14[[#This Row],[miesiąc 1]]," ",Tabela14[[#This Row],[1i2 rok]],Tabela14[[#This Row],[3 i 4 rok]])</f>
        <v>12 2009</v>
      </c>
      <c r="L200" s="12" t="str">
        <f>CONCATENATE(MID(Tabela14[[#This Row],[Imie]],1,1),MID(Tabela14[[#This Row],[Nazwisko]],1,3),MID(Tabela14[[#This Row],[PESEL]],11,1))</f>
        <v>KMar0</v>
      </c>
      <c r="M200" s="12">
        <f>IF(Tabela14[[#This Row],[ID]]=L199,1,0)</f>
        <v>0</v>
      </c>
    </row>
    <row r="201" spans="1:13" x14ac:dyDescent="0.25">
      <c r="A201" s="2" t="s">
        <v>93</v>
      </c>
      <c r="B201" s="3" t="s">
        <v>94</v>
      </c>
      <c r="C201" s="3" t="s">
        <v>5</v>
      </c>
      <c r="D201" s="3">
        <f>IF(MOD(MID(A201,10,1),2)=0,1,0)</f>
        <v>0</v>
      </c>
      <c r="E201" s="3" t="str">
        <f>MID(C201,LEN(C201),1)</f>
        <v>f</v>
      </c>
      <c r="F201" s="3">
        <f>IF(AND(D201=1,E201&lt;&gt;"a"),1,0)</f>
        <v>0</v>
      </c>
      <c r="G201" s="8" t="str">
        <f>MID(Tabela14[[#This Row],[PESEL]],7,3)</f>
        <v>035</v>
      </c>
      <c r="H201" s="3">
        <f>IF(OR(MID(Tabela14[[#This Row],[PESEL]],3,1)="0",MID(Tabela14[[#This Row],[PESEL]],3,1)="1"),19,20)</f>
        <v>20</v>
      </c>
      <c r="I201" s="3" t="str">
        <f>MID(Tabela14[[#This Row],[PESEL]],1,2)</f>
        <v>08</v>
      </c>
      <c r="J201" s="3">
        <f>IF(Tabela14[[#This Row],[1i2 rok]]=20,MID(Tabela14[[#This Row],[PESEL]],3,2)-20,MID(Tabela14[[#This Row],[PESEL]],3,2))</f>
        <v>8</v>
      </c>
      <c r="K201" s="3" t="str">
        <f>CONCATENATE(Tabela14[[#This Row],[miesiąc 1]]," ",Tabela14[[#This Row],[1i2 rok]],Tabela14[[#This Row],[3 i 4 rok]])</f>
        <v>8 2008</v>
      </c>
      <c r="L201" s="12" t="str">
        <f>CONCATENATE(MID(Tabela14[[#This Row],[Imie]],1,1),MID(Tabela14[[#This Row],[Nazwisko]],1,3),MID(Tabela14[[#This Row],[PESEL]],11,1))</f>
        <v>KMaz5</v>
      </c>
      <c r="M201" s="12">
        <f>IF(Tabela14[[#This Row],[ID]]=L200,1,0)</f>
        <v>0</v>
      </c>
    </row>
    <row r="202" spans="1:13" x14ac:dyDescent="0.25">
      <c r="A202" s="2" t="s">
        <v>253</v>
      </c>
      <c r="B202" s="3" t="s">
        <v>254</v>
      </c>
      <c r="C202" s="3" t="s">
        <v>5</v>
      </c>
      <c r="D202" s="3">
        <f>IF(MOD(MID(A202,10,1),2)=0,1,0)</f>
        <v>0</v>
      </c>
      <c r="E202" s="3" t="str">
        <f>MID(C202,LEN(C202),1)</f>
        <v>f</v>
      </c>
      <c r="F202" s="3">
        <f>IF(AND(D202=1,E202&lt;&gt;"a"),1,0)</f>
        <v>0</v>
      </c>
      <c r="G202" s="8" t="str">
        <f>MID(Tabela14[[#This Row],[PESEL]],7,3)</f>
        <v>110</v>
      </c>
      <c r="H202" s="3">
        <f>IF(OR(MID(Tabela14[[#This Row],[PESEL]],3,1)="0",MID(Tabela14[[#This Row],[PESEL]],3,1)="1"),19,20)</f>
        <v>20</v>
      </c>
      <c r="I202" s="3" t="str">
        <f>MID(Tabela14[[#This Row],[PESEL]],1,2)</f>
        <v>09</v>
      </c>
      <c r="J202" s="3">
        <f>IF(Tabela14[[#This Row],[1i2 rok]]=20,MID(Tabela14[[#This Row],[PESEL]],3,2)-20,MID(Tabela14[[#This Row],[PESEL]],3,2))</f>
        <v>1</v>
      </c>
      <c r="K202" s="3" t="str">
        <f>CONCATENATE(Tabela14[[#This Row],[miesiąc 1]]," ",Tabela14[[#This Row],[1i2 rok]],Tabela14[[#This Row],[3 i 4 rok]])</f>
        <v>1 2009</v>
      </c>
      <c r="L202" s="12" t="str">
        <f>CONCATENATE(MID(Tabela14[[#This Row],[Imie]],1,1),MID(Tabela14[[#This Row],[Nazwisko]],1,3),MID(Tabela14[[#This Row],[PESEL]],11,1))</f>
        <v>KMen2</v>
      </c>
      <c r="M202" s="12">
        <f>IF(Tabela14[[#This Row],[ID]]=L201,1,0)</f>
        <v>0</v>
      </c>
    </row>
    <row r="203" spans="1:13" x14ac:dyDescent="0.25">
      <c r="A203" s="2" t="s">
        <v>234</v>
      </c>
      <c r="B203" s="3" t="s">
        <v>235</v>
      </c>
      <c r="C203" s="3" t="s">
        <v>5</v>
      </c>
      <c r="D203" s="3">
        <f>IF(MOD(MID(A203,10,1),2)=0,1,0)</f>
        <v>0</v>
      </c>
      <c r="E203" s="3" t="str">
        <f>MID(C203,LEN(C203),1)</f>
        <v>f</v>
      </c>
      <c r="F203" s="3">
        <f>IF(AND(D203=1,E203&lt;&gt;"a"),1,0)</f>
        <v>0</v>
      </c>
      <c r="G203" s="8" t="str">
        <f>MID(Tabela14[[#This Row],[PESEL]],7,3)</f>
        <v>017</v>
      </c>
      <c r="H203" s="3">
        <f>IF(OR(MID(Tabela14[[#This Row],[PESEL]],3,1)="0",MID(Tabela14[[#This Row],[PESEL]],3,1)="1"),19,20)</f>
        <v>20</v>
      </c>
      <c r="I203" s="3" t="str">
        <f>MID(Tabela14[[#This Row],[PESEL]],1,2)</f>
        <v>08</v>
      </c>
      <c r="J203" s="3">
        <f>IF(Tabela14[[#This Row],[1i2 rok]]=20,MID(Tabela14[[#This Row],[PESEL]],3,2)-20,MID(Tabela14[[#This Row],[PESEL]],3,2))</f>
        <v>12</v>
      </c>
      <c r="K203" s="3" t="str">
        <f>CONCATENATE(Tabela14[[#This Row],[miesiąc 1]]," ",Tabela14[[#This Row],[1i2 rok]],Tabela14[[#This Row],[3 i 4 rok]])</f>
        <v>12 2008</v>
      </c>
      <c r="L203" s="12" t="str">
        <f>CONCATENATE(MID(Tabela14[[#This Row],[Imie]],1,1),MID(Tabela14[[#This Row],[Nazwisko]],1,3),MID(Tabela14[[#This Row],[PESEL]],11,1))</f>
        <v>KMic2</v>
      </c>
      <c r="M203" s="12">
        <f>IF(Tabela14[[#This Row],[ID]]=L202,1,0)</f>
        <v>0</v>
      </c>
    </row>
    <row r="204" spans="1:13" x14ac:dyDescent="0.25">
      <c r="A204" s="2" t="s">
        <v>631</v>
      </c>
      <c r="B204" s="3" t="s">
        <v>235</v>
      </c>
      <c r="C204" s="3" t="s">
        <v>5</v>
      </c>
      <c r="D204" s="3">
        <f>IF(MOD(MID(A204,10,1),2)=0,1,0)</f>
        <v>0</v>
      </c>
      <c r="E204" s="3" t="str">
        <f>MID(C204,LEN(C204),1)</f>
        <v>f</v>
      </c>
      <c r="F204" s="3">
        <f>IF(AND(D204=1,E204&lt;&gt;"a"),1,0)</f>
        <v>0</v>
      </c>
      <c r="G204" s="8" t="str">
        <f>MID(Tabela14[[#This Row],[PESEL]],7,3)</f>
        <v>107</v>
      </c>
      <c r="H204" s="3">
        <f>IF(OR(MID(Tabela14[[#This Row],[PESEL]],3,1)="0",MID(Tabela14[[#This Row],[PESEL]],3,1)="1"),19,20)</f>
        <v>20</v>
      </c>
      <c r="I204" s="3" t="str">
        <f>MID(Tabela14[[#This Row],[PESEL]],1,2)</f>
        <v>09</v>
      </c>
      <c r="J204" s="3">
        <f>IF(Tabela14[[#This Row],[1i2 rok]]=20,MID(Tabela14[[#This Row],[PESEL]],3,2)-20,MID(Tabela14[[#This Row],[PESEL]],3,2))</f>
        <v>11</v>
      </c>
      <c r="K204" s="3" t="str">
        <f>CONCATENATE(Tabela14[[#This Row],[miesiąc 1]]," ",Tabela14[[#This Row],[1i2 rok]],Tabela14[[#This Row],[3 i 4 rok]])</f>
        <v>11 2009</v>
      </c>
      <c r="L204" s="12" t="str">
        <f>CONCATENATE(MID(Tabela14[[#This Row],[Imie]],1,1),MID(Tabela14[[#This Row],[Nazwisko]],1,3),MID(Tabela14[[#This Row],[PESEL]],11,1))</f>
        <v>KMic2</v>
      </c>
      <c r="M204" s="12">
        <f>IF(Tabela14[[#This Row],[ID]]=L203,1,0)</f>
        <v>1</v>
      </c>
    </row>
    <row r="205" spans="1:13" x14ac:dyDescent="0.25">
      <c r="A205" s="2" t="s">
        <v>3</v>
      </c>
      <c r="B205" s="3" t="s">
        <v>4</v>
      </c>
      <c r="C205" s="3" t="s">
        <v>5</v>
      </c>
      <c r="D205" s="3">
        <f>IF(MOD(MID(A205,10,1),2)=0,1,0)</f>
        <v>0</v>
      </c>
      <c r="E205" s="3" t="str">
        <f>MID(C205,LEN(C205),1)</f>
        <v>f</v>
      </c>
      <c r="F205" s="3">
        <f>IF(AND(D205=1,E205&lt;&gt;"a"),1,0)</f>
        <v>0</v>
      </c>
      <c r="G205" s="8" t="str">
        <f>MID(Tabela14[[#This Row],[PESEL]],7,3)</f>
        <v>014</v>
      </c>
      <c r="H205" s="3">
        <f>IF(OR(MID(Tabela14[[#This Row],[PESEL]],3,1)="0",MID(Tabela14[[#This Row],[PESEL]],3,1)="1"),19,20)</f>
        <v>20</v>
      </c>
      <c r="I205" s="3" t="str">
        <f>MID(Tabela14[[#This Row],[PESEL]],1,2)</f>
        <v>08</v>
      </c>
      <c r="J205" s="3">
        <f>IF(Tabela14[[#This Row],[1i2 rok]]=20,MID(Tabela14[[#This Row],[PESEL]],3,2)-20,MID(Tabela14[[#This Row],[PESEL]],3,2))</f>
        <v>4</v>
      </c>
      <c r="K205" s="3" t="str">
        <f>CONCATENATE(Tabela14[[#This Row],[miesiąc 1]]," ",Tabela14[[#This Row],[1i2 rok]],Tabela14[[#This Row],[3 i 4 rok]])</f>
        <v>4 2008</v>
      </c>
      <c r="L205" s="12" t="str">
        <f>CONCATENATE(MID(Tabela14[[#This Row],[Imie]],1,1),MID(Tabela14[[#This Row],[Nazwisko]],1,3),MID(Tabela14[[#This Row],[PESEL]],11,1))</f>
        <v>KMic5</v>
      </c>
      <c r="M205" s="12">
        <f>IF(Tabela14[[#This Row],[ID]]=L204,1,0)</f>
        <v>0</v>
      </c>
    </row>
    <row r="206" spans="1:13" x14ac:dyDescent="0.25">
      <c r="A206" s="2" t="s">
        <v>1109</v>
      </c>
      <c r="B206" s="3" t="s">
        <v>1110</v>
      </c>
      <c r="C206" s="3" t="s">
        <v>1111</v>
      </c>
      <c r="D206" s="3">
        <f>IF(MOD(MID(A206,10,1),2)=0,1,0)</f>
        <v>0</v>
      </c>
      <c r="E206" s="3" t="str">
        <f>MID(C206,LEN(C206),1)</f>
        <v>l</v>
      </c>
      <c r="F206" s="3">
        <f>IF(AND(D206=1,E206&lt;&gt;"a"),1,0)</f>
        <v>0</v>
      </c>
      <c r="G206" s="8" t="str">
        <f>MID(Tabela14[[#This Row],[PESEL]],7,3)</f>
        <v>822</v>
      </c>
      <c r="H206" s="3">
        <f>IF(OR(MID(Tabela14[[#This Row],[PESEL]],3,1)="0",MID(Tabela14[[#This Row],[PESEL]],3,1)="1"),19,20)</f>
        <v>19</v>
      </c>
      <c r="I206" s="3" t="str">
        <f>MID(Tabela14[[#This Row],[PESEL]],1,2)</f>
        <v>89</v>
      </c>
      <c r="J206" s="3" t="str">
        <f>IF(Tabela14[[#This Row],[1i2 rok]]=20,MID(Tabela14[[#This Row],[PESEL]],3,2)-20,MID(Tabela14[[#This Row],[PESEL]],3,2))</f>
        <v>09</v>
      </c>
      <c r="K206" s="3" t="str">
        <f>CONCATENATE(Tabela14[[#This Row],[miesiąc 1]]," ",Tabela14[[#This Row],[1i2 rok]],Tabela14[[#This Row],[3 i 4 rok]])</f>
        <v>09 1989</v>
      </c>
      <c r="L206" s="12" t="str">
        <f>CONCATENATE(MID(Tabela14[[#This Row],[Imie]],1,1),MID(Tabela14[[#This Row],[Nazwisko]],1,3),MID(Tabela14[[#This Row],[PESEL]],11,1))</f>
        <v>KMie0</v>
      </c>
      <c r="M206" s="12">
        <f>IF(Tabela14[[#This Row],[ID]]=L205,1,0)</f>
        <v>0</v>
      </c>
    </row>
    <row r="207" spans="1:13" x14ac:dyDescent="0.25">
      <c r="A207" s="2" t="s">
        <v>236</v>
      </c>
      <c r="B207" s="3" t="s">
        <v>237</v>
      </c>
      <c r="C207" s="3" t="s">
        <v>238</v>
      </c>
      <c r="D207" s="3">
        <f>IF(MOD(MID(A207,10,1),2)=0,1,0)</f>
        <v>0</v>
      </c>
      <c r="E207" s="3" t="str">
        <f>MID(C207,LEN(C207),1)</f>
        <v>n</v>
      </c>
      <c r="F207" s="3">
        <f>IF(AND(D207=1,E207&lt;&gt;"a"),1,0)</f>
        <v>0</v>
      </c>
      <c r="G207" s="8" t="str">
        <f>MID(Tabela14[[#This Row],[PESEL]],7,3)</f>
        <v>030</v>
      </c>
      <c r="H207" s="3">
        <f>IF(OR(MID(Tabela14[[#This Row],[PESEL]],3,1)="0",MID(Tabela14[[#This Row],[PESEL]],3,1)="1"),19,20)</f>
        <v>20</v>
      </c>
      <c r="I207" s="3" t="str">
        <f>MID(Tabela14[[#This Row],[PESEL]],1,2)</f>
        <v>08</v>
      </c>
      <c r="J207" s="3">
        <f>IF(Tabela14[[#This Row],[1i2 rok]]=20,MID(Tabela14[[#This Row],[PESEL]],3,2)-20,MID(Tabela14[[#This Row],[PESEL]],3,2))</f>
        <v>12</v>
      </c>
      <c r="K207" s="3" t="str">
        <f>CONCATENATE(Tabela14[[#This Row],[miesiąc 1]]," ",Tabela14[[#This Row],[1i2 rok]],Tabela14[[#This Row],[3 i 4 rok]])</f>
        <v>12 2008</v>
      </c>
      <c r="L207" s="12" t="str">
        <f>CONCATENATE(MID(Tabela14[[#This Row],[Imie]],1,1),MID(Tabela14[[#This Row],[Nazwisko]],1,3),MID(Tabela14[[#This Row],[PESEL]],11,1))</f>
        <v>KMie8</v>
      </c>
      <c r="M207" s="12">
        <f>IF(Tabela14[[#This Row],[ID]]=L206,1,0)</f>
        <v>0</v>
      </c>
    </row>
    <row r="208" spans="1:13" x14ac:dyDescent="0.25">
      <c r="A208" s="2" t="s">
        <v>690</v>
      </c>
      <c r="B208" s="3" t="s">
        <v>691</v>
      </c>
      <c r="C208" s="3" t="s">
        <v>692</v>
      </c>
      <c r="D208" s="3">
        <f>IF(MOD(MID(A208,10,1),2)=0,1,0)</f>
        <v>0</v>
      </c>
      <c r="E208" s="3" t="str">
        <f>MID(C208,LEN(C208),1)</f>
        <v>d</v>
      </c>
      <c r="F208" s="3">
        <f>IF(AND(D208=1,E208&lt;&gt;"a"),1,0)</f>
        <v>0</v>
      </c>
      <c r="G208" s="8" t="str">
        <f>MID(Tabela14[[#This Row],[PESEL]],7,3)</f>
        <v>021</v>
      </c>
      <c r="H208" s="3">
        <f>IF(OR(MID(Tabela14[[#This Row],[PESEL]],3,1)="0",MID(Tabela14[[#This Row],[PESEL]],3,1)="1"),19,20)</f>
        <v>20</v>
      </c>
      <c r="I208" s="3" t="str">
        <f>MID(Tabela14[[#This Row],[PESEL]],1,2)</f>
        <v>09</v>
      </c>
      <c r="J208" s="3">
        <f>IF(Tabela14[[#This Row],[1i2 rok]]=20,MID(Tabela14[[#This Row],[PESEL]],3,2)-20,MID(Tabela14[[#This Row],[PESEL]],3,2))</f>
        <v>11</v>
      </c>
      <c r="K208" s="3" t="str">
        <f>CONCATENATE(Tabela14[[#This Row],[miesiąc 1]]," ",Tabela14[[#This Row],[1i2 rok]],Tabela14[[#This Row],[3 i 4 rok]])</f>
        <v>11 2009</v>
      </c>
      <c r="L208" s="12" t="str">
        <f>CONCATENATE(MID(Tabela14[[#This Row],[Imie]],1,1),MID(Tabela14[[#This Row],[Nazwisko]],1,3),MID(Tabela14[[#This Row],[PESEL]],11,1))</f>
        <v>KMod0</v>
      </c>
      <c r="M208" s="12">
        <f>IF(Tabela14[[#This Row],[ID]]=L207,1,0)</f>
        <v>0</v>
      </c>
    </row>
    <row r="209" spans="1:13" x14ac:dyDescent="0.25">
      <c r="A209" s="2" t="s">
        <v>478</v>
      </c>
      <c r="B209" s="3" t="s">
        <v>479</v>
      </c>
      <c r="C209" s="3" t="s">
        <v>480</v>
      </c>
      <c r="D209" s="3">
        <f>IF(MOD(MID(A209,10,1),2)=0,1,0)</f>
        <v>0</v>
      </c>
      <c r="E209" s="3" t="str">
        <f>MID(C209,LEN(C209),1)</f>
        <v>l</v>
      </c>
      <c r="F209" s="3">
        <f>IF(AND(D209=1,E209&lt;&gt;"a"),1,0)</f>
        <v>0</v>
      </c>
      <c r="G209" s="8" t="str">
        <f>MID(Tabela14[[#This Row],[PESEL]],7,3)</f>
        <v>093</v>
      </c>
      <c r="H209" s="3">
        <f>IF(OR(MID(Tabela14[[#This Row],[PESEL]],3,1)="0",MID(Tabela14[[#This Row],[PESEL]],3,1)="1"),19,20)</f>
        <v>20</v>
      </c>
      <c r="I209" s="3" t="str">
        <f>MID(Tabela14[[#This Row],[PESEL]],1,2)</f>
        <v>09</v>
      </c>
      <c r="J209" s="3">
        <f>IF(Tabela14[[#This Row],[1i2 rok]]=20,MID(Tabela14[[#This Row],[PESEL]],3,2)-20,MID(Tabela14[[#This Row],[PESEL]],3,2))</f>
        <v>9</v>
      </c>
      <c r="K209" s="3" t="str">
        <f>CONCATENATE(Tabela14[[#This Row],[miesiąc 1]]," ",Tabela14[[#This Row],[1i2 rok]],Tabela14[[#This Row],[3 i 4 rok]])</f>
        <v>9 2009</v>
      </c>
      <c r="L209" s="12" t="str">
        <f>CONCATENATE(MID(Tabela14[[#This Row],[Imie]],1,1),MID(Tabela14[[#This Row],[Nazwisko]],1,3),MID(Tabela14[[#This Row],[PESEL]],11,1))</f>
        <v>KMuz1</v>
      </c>
      <c r="M209" s="12">
        <f>IF(Tabela14[[#This Row],[ID]]=L208,1,0)</f>
        <v>0</v>
      </c>
    </row>
    <row r="210" spans="1:13" x14ac:dyDescent="0.25">
      <c r="A210" s="2" t="s">
        <v>501</v>
      </c>
      <c r="B210" s="3" t="s">
        <v>502</v>
      </c>
      <c r="C210" s="3" t="s">
        <v>480</v>
      </c>
      <c r="D210" s="3">
        <f>IF(MOD(MID(A210,10,1),2)=0,1,0)</f>
        <v>0</v>
      </c>
      <c r="E210" s="3" t="str">
        <f>MID(C210,LEN(C210),1)</f>
        <v>l</v>
      </c>
      <c r="F210" s="3">
        <f>IF(AND(D210=1,E210&lt;&gt;"a"),1,0)</f>
        <v>0</v>
      </c>
      <c r="G210" s="8" t="str">
        <f>MID(Tabela14[[#This Row],[PESEL]],7,3)</f>
        <v>067</v>
      </c>
      <c r="H210" s="3">
        <f>IF(OR(MID(Tabela14[[#This Row],[PESEL]],3,1)="0",MID(Tabela14[[#This Row],[PESEL]],3,1)="1"),19,20)</f>
        <v>20</v>
      </c>
      <c r="I210" s="3" t="str">
        <f>MID(Tabela14[[#This Row],[PESEL]],1,2)</f>
        <v>09</v>
      </c>
      <c r="J210" s="3">
        <f>IF(Tabela14[[#This Row],[1i2 rok]]=20,MID(Tabela14[[#This Row],[PESEL]],3,2)-20,MID(Tabela14[[#This Row],[PESEL]],3,2))</f>
        <v>10</v>
      </c>
      <c r="K210" s="3" t="str">
        <f>CONCATENATE(Tabela14[[#This Row],[miesiąc 1]]," ",Tabela14[[#This Row],[1i2 rok]],Tabela14[[#This Row],[3 i 4 rok]])</f>
        <v>10 2009</v>
      </c>
      <c r="L210" s="12" t="str">
        <f>CONCATENATE(MID(Tabela14[[#This Row],[Imie]],1,1),MID(Tabela14[[#This Row],[Nazwisko]],1,3),MID(Tabela14[[#This Row],[PESEL]],11,1))</f>
        <v>KMys9</v>
      </c>
      <c r="M210" s="12">
        <f>IF(Tabela14[[#This Row],[ID]]=L209,1,0)</f>
        <v>0</v>
      </c>
    </row>
    <row r="211" spans="1:13" x14ac:dyDescent="0.25">
      <c r="A211" s="2" t="s">
        <v>503</v>
      </c>
      <c r="B211" s="3" t="s">
        <v>504</v>
      </c>
      <c r="C211" s="3" t="s">
        <v>505</v>
      </c>
      <c r="D211" s="3">
        <f>IF(MOD(MID(A211,10,1),2)=0,1,0)</f>
        <v>0</v>
      </c>
      <c r="E211" s="3" t="str">
        <f>MID(C211,LEN(C211),1)</f>
        <v>l</v>
      </c>
      <c r="F211" s="3">
        <f>IF(AND(D211=1,E211&lt;&gt;"a"),1,0)</f>
        <v>0</v>
      </c>
      <c r="G211" s="8" t="str">
        <f>MID(Tabela14[[#This Row],[PESEL]],7,3)</f>
        <v>067</v>
      </c>
      <c r="H211" s="3">
        <f>IF(OR(MID(Tabela14[[#This Row],[PESEL]],3,1)="0",MID(Tabela14[[#This Row],[PESEL]],3,1)="1"),19,20)</f>
        <v>20</v>
      </c>
      <c r="I211" s="3" t="str">
        <f>MID(Tabela14[[#This Row],[PESEL]],1,2)</f>
        <v>09</v>
      </c>
      <c r="J211" s="3">
        <f>IF(Tabela14[[#This Row],[1i2 rok]]=20,MID(Tabela14[[#This Row],[PESEL]],3,2)-20,MID(Tabela14[[#This Row],[PESEL]],3,2))</f>
        <v>10</v>
      </c>
      <c r="K211" s="3" t="str">
        <f>CONCATENATE(Tabela14[[#This Row],[miesiąc 1]]," ",Tabela14[[#This Row],[1i2 rok]],Tabela14[[#This Row],[3 i 4 rok]])</f>
        <v>10 2009</v>
      </c>
      <c r="L211" s="12" t="str">
        <f>CONCATENATE(MID(Tabela14[[#This Row],[Imie]],1,1),MID(Tabela14[[#This Row],[Nazwisko]],1,3),MID(Tabela14[[#This Row],[PESEL]],11,1))</f>
        <v>KNag7</v>
      </c>
      <c r="M211" s="12">
        <f>IF(Tabela14[[#This Row],[ID]]=L210,1,0)</f>
        <v>0</v>
      </c>
    </row>
    <row r="212" spans="1:13" x14ac:dyDescent="0.25">
      <c r="A212" s="2" t="s">
        <v>808</v>
      </c>
      <c r="B212" s="3" t="s">
        <v>809</v>
      </c>
      <c r="C212" s="3" t="s">
        <v>505</v>
      </c>
      <c r="D212" s="3">
        <f>IF(MOD(MID(A212,10,1),2)=0,1,0)</f>
        <v>0</v>
      </c>
      <c r="E212" s="3" t="str">
        <f>MID(C212,LEN(C212),1)</f>
        <v>l</v>
      </c>
      <c r="F212" s="3">
        <f>IF(AND(D212=1,E212&lt;&gt;"a"),1,0)</f>
        <v>0</v>
      </c>
      <c r="G212" s="8" t="str">
        <f>MID(Tabela14[[#This Row],[PESEL]],7,3)</f>
        <v>046</v>
      </c>
      <c r="H212" s="3">
        <f>IF(OR(MID(Tabela14[[#This Row],[PESEL]],3,1)="0",MID(Tabela14[[#This Row],[PESEL]],3,1)="1"),19,20)</f>
        <v>20</v>
      </c>
      <c r="I212" s="3" t="str">
        <f>MID(Tabela14[[#This Row],[PESEL]],1,2)</f>
        <v>09</v>
      </c>
      <c r="J212" s="3">
        <f>IF(Tabela14[[#This Row],[1i2 rok]]=20,MID(Tabela14[[#This Row],[PESEL]],3,2)-20,MID(Tabela14[[#This Row],[PESEL]],3,2))</f>
        <v>12</v>
      </c>
      <c r="K212" s="3" t="str">
        <f>CONCATENATE(Tabela14[[#This Row],[miesiąc 1]]," ",Tabela14[[#This Row],[1i2 rok]],Tabela14[[#This Row],[3 i 4 rok]])</f>
        <v>12 2009</v>
      </c>
      <c r="L212" s="12" t="str">
        <f>CONCATENATE(MID(Tabela14[[#This Row],[Imie]],1,1),MID(Tabela14[[#This Row],[Nazwisko]],1,3),MID(Tabela14[[#This Row],[PESEL]],11,1))</f>
        <v>KNie2</v>
      </c>
      <c r="M212" s="12">
        <f>IF(Tabela14[[#This Row],[ID]]=L211,1,0)</f>
        <v>0</v>
      </c>
    </row>
    <row r="213" spans="1:13" x14ac:dyDescent="0.25">
      <c r="A213" s="2" t="s">
        <v>250</v>
      </c>
      <c r="B213" s="3" t="s">
        <v>251</v>
      </c>
      <c r="C213" s="3" t="s">
        <v>252</v>
      </c>
      <c r="D213" s="3">
        <f>IF(MOD(MID(A213,10,1),2)=0,1,0)</f>
        <v>0</v>
      </c>
      <c r="E213" s="3" t="str">
        <f>MID(C213,LEN(C213),1)</f>
        <v>n</v>
      </c>
      <c r="F213" s="3">
        <f>IF(AND(D213=1,E213&lt;&gt;"a"),1,0)</f>
        <v>0</v>
      </c>
      <c r="G213" s="8" t="str">
        <f>MID(Tabela14[[#This Row],[PESEL]],7,3)</f>
        <v>027</v>
      </c>
      <c r="H213" s="3">
        <f>IF(OR(MID(Tabela14[[#This Row],[PESEL]],3,1)="0",MID(Tabela14[[#This Row],[PESEL]],3,1)="1"),19,20)</f>
        <v>20</v>
      </c>
      <c r="I213" s="3" t="str">
        <f>MID(Tabela14[[#This Row],[PESEL]],1,2)</f>
        <v>09</v>
      </c>
      <c r="J213" s="3">
        <f>IF(Tabela14[[#This Row],[1i2 rok]]=20,MID(Tabela14[[#This Row],[PESEL]],3,2)-20,MID(Tabela14[[#This Row],[PESEL]],3,2))</f>
        <v>1</v>
      </c>
      <c r="K213" s="3" t="str">
        <f>CONCATENATE(Tabela14[[#This Row],[miesiąc 1]]," ",Tabela14[[#This Row],[1i2 rok]],Tabela14[[#This Row],[3 i 4 rok]])</f>
        <v>1 2009</v>
      </c>
      <c r="L213" s="12" t="str">
        <f>CONCATENATE(MID(Tabela14[[#This Row],[Imie]],1,1),MID(Tabela14[[#This Row],[Nazwisko]],1,3),MID(Tabela14[[#This Row],[PESEL]],11,1))</f>
        <v>KNie7</v>
      </c>
      <c r="M213" s="12">
        <f>IF(Tabela14[[#This Row],[ID]]=L212,1,0)</f>
        <v>0</v>
      </c>
    </row>
    <row r="214" spans="1:13" x14ac:dyDescent="0.25">
      <c r="A214" s="2" t="s">
        <v>798</v>
      </c>
      <c r="B214" s="3" t="s">
        <v>799</v>
      </c>
      <c r="C214" s="3" t="s">
        <v>105</v>
      </c>
      <c r="D214" s="3">
        <f>IF(MOD(MID(A214,10,1),2)=0,1,0)</f>
        <v>0</v>
      </c>
      <c r="E214" s="3" t="str">
        <f>MID(C214,LEN(C214),1)</f>
        <v>r</v>
      </c>
      <c r="F214" s="3">
        <f>IF(AND(D214=1,E214&lt;&gt;"a"),1,0)</f>
        <v>0</v>
      </c>
      <c r="G214" s="8" t="str">
        <f>MID(Tabela14[[#This Row],[PESEL]],7,3)</f>
        <v>056</v>
      </c>
      <c r="H214" s="3">
        <f>IF(OR(MID(Tabela14[[#This Row],[PESEL]],3,1)="0",MID(Tabela14[[#This Row],[PESEL]],3,1)="1"),19,20)</f>
        <v>20</v>
      </c>
      <c r="I214" s="3" t="str">
        <f>MID(Tabela14[[#This Row],[PESEL]],1,2)</f>
        <v>09</v>
      </c>
      <c r="J214" s="3">
        <f>IF(Tabela14[[#This Row],[1i2 rok]]=20,MID(Tabela14[[#This Row],[PESEL]],3,2)-20,MID(Tabela14[[#This Row],[PESEL]],3,2))</f>
        <v>12</v>
      </c>
      <c r="K214" s="3" t="str">
        <f>CONCATENATE(Tabela14[[#This Row],[miesiąc 1]]," ",Tabela14[[#This Row],[1i2 rok]],Tabela14[[#This Row],[3 i 4 rok]])</f>
        <v>12 2009</v>
      </c>
      <c r="L214" s="12" t="str">
        <f>CONCATENATE(MID(Tabela14[[#This Row],[Imie]],1,1),MID(Tabela14[[#This Row],[Nazwisko]],1,3),MID(Tabela14[[#This Row],[PESEL]],11,1))</f>
        <v>KNik0</v>
      </c>
      <c r="M214" s="12">
        <f>IF(Tabela14[[#This Row],[ID]]=L213,1,0)</f>
        <v>0</v>
      </c>
    </row>
    <row r="215" spans="1:13" x14ac:dyDescent="0.25">
      <c r="A215" s="2" t="s">
        <v>1065</v>
      </c>
      <c r="B215" s="3" t="s">
        <v>1066</v>
      </c>
      <c r="C215" s="3" t="s">
        <v>142</v>
      </c>
      <c r="D215" s="3">
        <f>IF(MOD(MID(A215,10,1),2)=0,1,0)</f>
        <v>1</v>
      </c>
      <c r="E215" s="3" t="str">
        <f>MID(C215,LEN(C215),1)</f>
        <v>a</v>
      </c>
      <c r="F215" s="3">
        <f>IF(AND(D215=1,E215&lt;&gt;"a"),1,0)</f>
        <v>0</v>
      </c>
      <c r="G215" s="8" t="str">
        <f>MID(Tabela14[[#This Row],[PESEL]],7,3)</f>
        <v>377</v>
      </c>
      <c r="H215" s="3">
        <f>IF(OR(MID(Tabela14[[#This Row],[PESEL]],3,1)="0",MID(Tabela14[[#This Row],[PESEL]],3,1)="1"),19,20)</f>
        <v>19</v>
      </c>
      <c r="I215" s="3" t="str">
        <f>MID(Tabela14[[#This Row],[PESEL]],1,2)</f>
        <v>89</v>
      </c>
      <c r="J215" s="3" t="str">
        <f>IF(Tabela14[[#This Row],[1i2 rok]]=20,MID(Tabela14[[#This Row],[PESEL]],3,2)-20,MID(Tabela14[[#This Row],[PESEL]],3,2))</f>
        <v>01</v>
      </c>
      <c r="K215" s="3" t="str">
        <f>CONCATENATE(Tabela14[[#This Row],[miesiąc 1]]," ",Tabela14[[#This Row],[1i2 rok]],Tabela14[[#This Row],[3 i 4 rok]])</f>
        <v>01 1989</v>
      </c>
      <c r="L215" s="12" t="str">
        <f>CONCATENATE(MID(Tabela14[[#This Row],[Imie]],1,1),MID(Tabela14[[#This Row],[Nazwisko]],1,3),MID(Tabela14[[#This Row],[PESEL]],11,1))</f>
        <v>KNow4</v>
      </c>
      <c r="M215" s="12">
        <f>IF(Tabela14[[#This Row],[ID]]=L214,1,0)</f>
        <v>0</v>
      </c>
    </row>
    <row r="216" spans="1:13" x14ac:dyDescent="0.25">
      <c r="A216" s="2" t="s">
        <v>974</v>
      </c>
      <c r="B216" s="3" t="s">
        <v>171</v>
      </c>
      <c r="C216" s="3" t="s">
        <v>105</v>
      </c>
      <c r="D216" s="3">
        <f>IF(MOD(MID(A216,10,1),2)=0,1,0)</f>
        <v>0</v>
      </c>
      <c r="E216" s="3" t="str">
        <f>MID(C216,LEN(C216),1)</f>
        <v>r</v>
      </c>
      <c r="F216" s="3">
        <f>IF(AND(D216=1,E216&lt;&gt;"a"),1,0)</f>
        <v>0</v>
      </c>
      <c r="G216" s="8" t="str">
        <f>MID(Tabela14[[#This Row],[PESEL]],7,3)</f>
        <v>993</v>
      </c>
      <c r="H216" s="3">
        <f>IF(OR(MID(Tabela14[[#This Row],[PESEL]],3,1)="0",MID(Tabela14[[#This Row],[PESEL]],3,1)="1"),19,20)</f>
        <v>19</v>
      </c>
      <c r="I216" s="3" t="str">
        <f>MID(Tabela14[[#This Row],[PESEL]],1,2)</f>
        <v>75</v>
      </c>
      <c r="J216" s="3" t="str">
        <f>IF(Tabela14[[#This Row],[1i2 rok]]=20,MID(Tabela14[[#This Row],[PESEL]],3,2)-20,MID(Tabela14[[#This Row],[PESEL]],3,2))</f>
        <v>12</v>
      </c>
      <c r="K216" s="3" t="str">
        <f>CONCATENATE(Tabela14[[#This Row],[miesiąc 1]]," ",Tabela14[[#This Row],[1i2 rok]],Tabela14[[#This Row],[3 i 4 rok]])</f>
        <v>12 1975</v>
      </c>
      <c r="L216" s="12" t="str">
        <f>CONCATENATE(MID(Tabela14[[#This Row],[Imie]],1,1),MID(Tabela14[[#This Row],[Nazwisko]],1,3),MID(Tabela14[[#This Row],[PESEL]],11,1))</f>
        <v>KNow7</v>
      </c>
      <c r="M216" s="12">
        <f>IF(Tabela14[[#This Row],[ID]]=L215,1,0)</f>
        <v>0</v>
      </c>
    </row>
    <row r="217" spans="1:13" x14ac:dyDescent="0.25">
      <c r="A217" s="2" t="s">
        <v>140</v>
      </c>
      <c r="B217" s="3" t="s">
        <v>141</v>
      </c>
      <c r="C217" s="3" t="s">
        <v>142</v>
      </c>
      <c r="D217" s="3">
        <f>IF(MOD(MID(A217,10,1),2)=0,1,0)</f>
        <v>1</v>
      </c>
      <c r="E217" s="3" t="str">
        <f>MID(C217,LEN(C217),1)</f>
        <v>a</v>
      </c>
      <c r="F217" s="3">
        <f>IF(AND(D217=1,E217&lt;&gt;"a"),1,0)</f>
        <v>0</v>
      </c>
      <c r="G217" s="8" t="str">
        <f>MID(Tabela14[[#This Row],[PESEL]],7,3)</f>
        <v>026</v>
      </c>
      <c r="H217" s="3">
        <f>IF(OR(MID(Tabela14[[#This Row],[PESEL]],3,1)="0",MID(Tabela14[[#This Row],[PESEL]],3,1)="1"),19,20)</f>
        <v>20</v>
      </c>
      <c r="I217" s="3" t="str">
        <f>MID(Tabela14[[#This Row],[PESEL]],1,2)</f>
        <v>08</v>
      </c>
      <c r="J217" s="3">
        <f>IF(Tabela14[[#This Row],[1i2 rok]]=20,MID(Tabela14[[#This Row],[PESEL]],3,2)-20,MID(Tabela14[[#This Row],[PESEL]],3,2))</f>
        <v>10</v>
      </c>
      <c r="K217" s="3" t="str">
        <f>CONCATENATE(Tabela14[[#This Row],[miesiąc 1]]," ",Tabela14[[#This Row],[1i2 rok]],Tabela14[[#This Row],[3 i 4 rok]])</f>
        <v>10 2008</v>
      </c>
      <c r="L217" s="12" t="str">
        <f>CONCATENATE(MID(Tabela14[[#This Row],[Imie]],1,1),MID(Tabela14[[#This Row],[Nazwisko]],1,3),MID(Tabela14[[#This Row],[PESEL]],11,1))</f>
        <v>KOba8</v>
      </c>
      <c r="M217" s="12">
        <f>IF(Tabela14[[#This Row],[ID]]=L216,1,0)</f>
        <v>0</v>
      </c>
    </row>
    <row r="218" spans="1:13" x14ac:dyDescent="0.25">
      <c r="A218" s="2" t="s">
        <v>316</v>
      </c>
      <c r="B218" s="3" t="s">
        <v>317</v>
      </c>
      <c r="C218" s="3" t="s">
        <v>318</v>
      </c>
      <c r="D218" s="3">
        <f>IF(MOD(MID(A218,10,1),2)=0,1,0)</f>
        <v>1</v>
      </c>
      <c r="E218" s="3" t="str">
        <f>MID(C218,LEN(C218),1)</f>
        <v>a</v>
      </c>
      <c r="F218" s="3">
        <f>IF(AND(D218=1,E218&lt;&gt;"a"),1,0)</f>
        <v>0</v>
      </c>
      <c r="G218" s="8" t="str">
        <f>MID(Tabela14[[#This Row],[PESEL]],7,3)</f>
        <v>049</v>
      </c>
      <c r="H218" s="3">
        <f>IF(OR(MID(Tabela14[[#This Row],[PESEL]],3,1)="0",MID(Tabela14[[#This Row],[PESEL]],3,1)="1"),19,20)</f>
        <v>20</v>
      </c>
      <c r="I218" s="3" t="str">
        <f>MID(Tabela14[[#This Row],[PESEL]],1,2)</f>
        <v>09</v>
      </c>
      <c r="J218" s="3">
        <f>IF(Tabela14[[#This Row],[1i2 rok]]=20,MID(Tabela14[[#This Row],[PESEL]],3,2)-20,MID(Tabela14[[#This Row],[PESEL]],3,2))</f>
        <v>1</v>
      </c>
      <c r="K218" s="3" t="str">
        <f>CONCATENATE(Tabela14[[#This Row],[miesiąc 1]]," ",Tabela14[[#This Row],[1i2 rok]],Tabela14[[#This Row],[3 i 4 rok]])</f>
        <v>1 2009</v>
      </c>
      <c r="L218" s="12" t="str">
        <f>CONCATENATE(MID(Tabela14[[#This Row],[Imie]],1,1),MID(Tabela14[[#This Row],[Nazwisko]],1,3),MID(Tabela14[[#This Row],[PESEL]],11,1))</f>
        <v>KOgr5</v>
      </c>
      <c r="M218" s="12">
        <f>IF(Tabela14[[#This Row],[ID]]=L217,1,0)</f>
        <v>0</v>
      </c>
    </row>
    <row r="219" spans="1:13" x14ac:dyDescent="0.25">
      <c r="A219" s="2" t="s">
        <v>800</v>
      </c>
      <c r="B219" s="3" t="s">
        <v>801</v>
      </c>
      <c r="C219" s="3" t="s">
        <v>105</v>
      </c>
      <c r="D219" s="3">
        <f>IF(MOD(MID(A219,10,1),2)=0,1,0)</f>
        <v>0</v>
      </c>
      <c r="E219" s="3" t="str">
        <f>MID(C219,LEN(C219),1)</f>
        <v>r</v>
      </c>
      <c r="F219" s="3">
        <f>IF(AND(D219=1,E219&lt;&gt;"a"),1,0)</f>
        <v>0</v>
      </c>
      <c r="G219" s="8" t="str">
        <f>MID(Tabela14[[#This Row],[PESEL]],7,3)</f>
        <v>057</v>
      </c>
      <c r="H219" s="3">
        <f>IF(OR(MID(Tabela14[[#This Row],[PESEL]],3,1)="0",MID(Tabela14[[#This Row],[PESEL]],3,1)="1"),19,20)</f>
        <v>20</v>
      </c>
      <c r="I219" s="3" t="str">
        <f>MID(Tabela14[[#This Row],[PESEL]],1,2)</f>
        <v>09</v>
      </c>
      <c r="J219" s="3">
        <f>IF(Tabela14[[#This Row],[1i2 rok]]=20,MID(Tabela14[[#This Row],[PESEL]],3,2)-20,MID(Tabela14[[#This Row],[PESEL]],3,2))</f>
        <v>12</v>
      </c>
      <c r="K219" s="3" t="str">
        <f>CONCATENATE(Tabela14[[#This Row],[miesiąc 1]]," ",Tabela14[[#This Row],[1i2 rok]],Tabela14[[#This Row],[3 i 4 rok]])</f>
        <v>12 2009</v>
      </c>
      <c r="L219" s="12" t="str">
        <f>CONCATENATE(MID(Tabela14[[#This Row],[Imie]],1,1),MID(Tabela14[[#This Row],[Nazwisko]],1,3),MID(Tabela14[[#This Row],[PESEL]],11,1))</f>
        <v>KOkl8</v>
      </c>
      <c r="M219" s="12">
        <f>IF(Tabela14[[#This Row],[ID]]=L218,1,0)</f>
        <v>0</v>
      </c>
    </row>
    <row r="220" spans="1:13" x14ac:dyDescent="0.25">
      <c r="A220" s="2" t="s">
        <v>103</v>
      </c>
      <c r="B220" s="3" t="s">
        <v>104</v>
      </c>
      <c r="C220" s="3" t="s">
        <v>105</v>
      </c>
      <c r="D220" s="3">
        <f>IF(MOD(MID(A220,10,1),2)=0,1,0)</f>
        <v>0</v>
      </c>
      <c r="E220" s="3" t="str">
        <f>MID(C220,LEN(C220),1)</f>
        <v>r</v>
      </c>
      <c r="F220" s="3">
        <f>IF(AND(D220=1,E220&lt;&gt;"a"),1,0)</f>
        <v>0</v>
      </c>
      <c r="G220" s="8" t="str">
        <f>MID(Tabela14[[#This Row],[PESEL]],7,3)</f>
        <v>021</v>
      </c>
      <c r="H220" s="3">
        <f>IF(OR(MID(Tabela14[[#This Row],[PESEL]],3,1)="0",MID(Tabela14[[#This Row],[PESEL]],3,1)="1"),19,20)</f>
        <v>20</v>
      </c>
      <c r="I220" s="3" t="str">
        <f>MID(Tabela14[[#This Row],[PESEL]],1,2)</f>
        <v>08</v>
      </c>
      <c r="J220" s="3">
        <f>IF(Tabela14[[#This Row],[1i2 rok]]=20,MID(Tabela14[[#This Row],[PESEL]],3,2)-20,MID(Tabela14[[#This Row],[PESEL]],3,2))</f>
        <v>9</v>
      </c>
      <c r="K220" s="3" t="str">
        <f>CONCATENATE(Tabela14[[#This Row],[miesiąc 1]]," ",Tabela14[[#This Row],[1i2 rok]],Tabela14[[#This Row],[3 i 4 rok]])</f>
        <v>9 2008</v>
      </c>
      <c r="L220" s="12" t="str">
        <f>CONCATENATE(MID(Tabela14[[#This Row],[Imie]],1,1),MID(Tabela14[[#This Row],[Nazwisko]],1,3),MID(Tabela14[[#This Row],[PESEL]],11,1))</f>
        <v>KOlc2</v>
      </c>
      <c r="M220" s="12">
        <f>IF(Tabela14[[#This Row],[ID]]=L219,1,0)</f>
        <v>0</v>
      </c>
    </row>
    <row r="221" spans="1:13" x14ac:dyDescent="0.25">
      <c r="A221" s="2" t="s">
        <v>562</v>
      </c>
      <c r="B221" s="3" t="s">
        <v>563</v>
      </c>
      <c r="C221" s="3" t="s">
        <v>564</v>
      </c>
      <c r="D221" s="3">
        <f>IF(MOD(MID(A221,10,1),2)=0,1,0)</f>
        <v>1</v>
      </c>
      <c r="E221" s="3" t="str">
        <f>MID(C221,LEN(C221),1)</f>
        <v>a</v>
      </c>
      <c r="F221" s="3">
        <f>IF(AND(D221=1,E221&lt;&gt;"a"),1,0)</f>
        <v>0</v>
      </c>
      <c r="G221" s="8" t="str">
        <f>MID(Tabela14[[#This Row],[PESEL]],7,3)</f>
        <v>051</v>
      </c>
      <c r="H221" s="3">
        <f>IF(OR(MID(Tabela14[[#This Row],[PESEL]],3,1)="0",MID(Tabela14[[#This Row],[PESEL]],3,1)="1"),19,20)</f>
        <v>20</v>
      </c>
      <c r="I221" s="3" t="str">
        <f>MID(Tabela14[[#This Row],[PESEL]],1,2)</f>
        <v>09</v>
      </c>
      <c r="J221" s="3">
        <f>IF(Tabela14[[#This Row],[1i2 rok]]=20,MID(Tabela14[[#This Row],[PESEL]],3,2)-20,MID(Tabela14[[#This Row],[PESEL]],3,2))</f>
        <v>10</v>
      </c>
      <c r="K221" s="3" t="str">
        <f>CONCATENATE(Tabela14[[#This Row],[miesiąc 1]]," ",Tabela14[[#This Row],[1i2 rok]],Tabela14[[#This Row],[3 i 4 rok]])</f>
        <v>10 2009</v>
      </c>
      <c r="L221" s="12" t="str">
        <f>CONCATENATE(MID(Tabela14[[#This Row],[Imie]],1,1),MID(Tabela14[[#This Row],[Nazwisko]],1,3),MID(Tabela14[[#This Row],[PESEL]],11,1))</f>
        <v>KOld1</v>
      </c>
      <c r="M221" s="12">
        <f>IF(Tabela14[[#This Row],[ID]]=L220,1,0)</f>
        <v>0</v>
      </c>
    </row>
    <row r="222" spans="1:13" x14ac:dyDescent="0.25">
      <c r="A222" s="2" t="s">
        <v>159</v>
      </c>
      <c r="B222" s="3" t="s">
        <v>160</v>
      </c>
      <c r="C222" s="3" t="s">
        <v>161</v>
      </c>
      <c r="D222" s="3">
        <f>IF(MOD(MID(A222,10,1),2)=0,1,0)</f>
        <v>1</v>
      </c>
      <c r="E222" s="3" t="str">
        <f>MID(C222,LEN(C222),1)</f>
        <v>a</v>
      </c>
      <c r="F222" s="3">
        <f>IF(AND(D222=1,E222&lt;&gt;"a"),1,0)</f>
        <v>0</v>
      </c>
      <c r="G222" s="8" t="str">
        <f>MID(Tabela14[[#This Row],[PESEL]],7,3)</f>
        <v>015</v>
      </c>
      <c r="H222" s="3">
        <f>IF(OR(MID(Tabela14[[#This Row],[PESEL]],3,1)="0",MID(Tabela14[[#This Row],[PESEL]],3,1)="1"),19,20)</f>
        <v>20</v>
      </c>
      <c r="I222" s="3" t="str">
        <f>MID(Tabela14[[#This Row],[PESEL]],1,2)</f>
        <v>08</v>
      </c>
      <c r="J222" s="3">
        <f>IF(Tabela14[[#This Row],[1i2 rok]]=20,MID(Tabela14[[#This Row],[PESEL]],3,2)-20,MID(Tabela14[[#This Row],[PESEL]],3,2))</f>
        <v>11</v>
      </c>
      <c r="K222" s="3" t="str">
        <f>CONCATENATE(Tabela14[[#This Row],[miesiąc 1]]," ",Tabela14[[#This Row],[1i2 rok]],Tabela14[[#This Row],[3 i 4 rok]])</f>
        <v>11 2008</v>
      </c>
      <c r="L222" s="12" t="str">
        <f>CONCATENATE(MID(Tabela14[[#This Row],[Imie]],1,1),MID(Tabela14[[#This Row],[Nazwisko]],1,3),MID(Tabela14[[#This Row],[PESEL]],11,1))</f>
        <v>KOli3</v>
      </c>
      <c r="M222" s="12">
        <f>IF(Tabela14[[#This Row],[ID]]=L221,1,0)</f>
        <v>0</v>
      </c>
    </row>
    <row r="223" spans="1:13" x14ac:dyDescent="0.25">
      <c r="A223" s="2" t="s">
        <v>676</v>
      </c>
      <c r="B223" s="3" t="s">
        <v>677</v>
      </c>
      <c r="C223" s="3" t="s">
        <v>105</v>
      </c>
      <c r="D223" s="3">
        <f>IF(MOD(MID(A223,10,1),2)=0,1,0)</f>
        <v>0</v>
      </c>
      <c r="E223" s="3" t="str">
        <f>MID(C223,LEN(C223),1)</f>
        <v>r</v>
      </c>
      <c r="F223" s="3">
        <f>IF(AND(D223=1,E223&lt;&gt;"a"),1,0)</f>
        <v>0</v>
      </c>
      <c r="G223" s="8" t="str">
        <f>MID(Tabela14[[#This Row],[PESEL]],7,3)</f>
        <v>057</v>
      </c>
      <c r="H223" s="3">
        <f>IF(OR(MID(Tabela14[[#This Row],[PESEL]],3,1)="0",MID(Tabela14[[#This Row],[PESEL]],3,1)="1"),19,20)</f>
        <v>20</v>
      </c>
      <c r="I223" s="3" t="str">
        <f>MID(Tabela14[[#This Row],[PESEL]],1,2)</f>
        <v>09</v>
      </c>
      <c r="J223" s="3">
        <f>IF(Tabela14[[#This Row],[1i2 rok]]=20,MID(Tabela14[[#This Row],[PESEL]],3,2)-20,MID(Tabela14[[#This Row],[PESEL]],3,2))</f>
        <v>11</v>
      </c>
      <c r="K223" s="3" t="str">
        <f>CONCATENATE(Tabela14[[#This Row],[miesiąc 1]]," ",Tabela14[[#This Row],[1i2 rok]],Tabela14[[#This Row],[3 i 4 rok]])</f>
        <v>11 2009</v>
      </c>
      <c r="L223" s="12" t="str">
        <f>CONCATENATE(MID(Tabela14[[#This Row],[Imie]],1,1),MID(Tabela14[[#This Row],[Nazwisko]],1,3),MID(Tabela14[[#This Row],[PESEL]],11,1))</f>
        <v>KOls7</v>
      </c>
      <c r="M223" s="12">
        <f>IF(Tabela14[[#This Row],[ID]]=L222,1,0)</f>
        <v>0</v>
      </c>
    </row>
    <row r="224" spans="1:13" x14ac:dyDescent="0.25">
      <c r="A224" s="2" t="s">
        <v>688</v>
      </c>
      <c r="B224" s="3" t="s">
        <v>689</v>
      </c>
      <c r="C224" s="3" t="s">
        <v>564</v>
      </c>
      <c r="D224" s="3">
        <f>IF(MOD(MID(A224,10,1),2)=0,1,0)</f>
        <v>1</v>
      </c>
      <c r="E224" s="3" t="str">
        <f>MID(C224,LEN(C224),1)</f>
        <v>a</v>
      </c>
      <c r="F224" s="3">
        <f>IF(AND(D224=1,E224&lt;&gt;"a"),1,0)</f>
        <v>0</v>
      </c>
      <c r="G224" s="8" t="str">
        <f>MID(Tabela14[[#This Row],[PESEL]],7,3)</f>
        <v>026</v>
      </c>
      <c r="H224" s="3">
        <f>IF(OR(MID(Tabela14[[#This Row],[PESEL]],3,1)="0",MID(Tabela14[[#This Row],[PESEL]],3,1)="1"),19,20)</f>
        <v>20</v>
      </c>
      <c r="I224" s="3" t="str">
        <f>MID(Tabela14[[#This Row],[PESEL]],1,2)</f>
        <v>09</v>
      </c>
      <c r="J224" s="3">
        <f>IF(Tabela14[[#This Row],[1i2 rok]]=20,MID(Tabela14[[#This Row],[PESEL]],3,2)-20,MID(Tabela14[[#This Row],[PESEL]],3,2))</f>
        <v>11</v>
      </c>
      <c r="K224" s="3" t="str">
        <f>CONCATENATE(Tabela14[[#This Row],[miesiąc 1]]," ",Tabela14[[#This Row],[1i2 rok]],Tabela14[[#This Row],[3 i 4 rok]])</f>
        <v>11 2009</v>
      </c>
      <c r="L224" s="12" t="str">
        <f>CONCATENATE(MID(Tabela14[[#This Row],[Imie]],1,1),MID(Tabela14[[#This Row],[Nazwisko]],1,3),MID(Tabela14[[#This Row],[PESEL]],11,1))</f>
        <v>KOrc6</v>
      </c>
      <c r="M224" s="12">
        <f>IF(Tabela14[[#This Row],[ID]]=L223,1,0)</f>
        <v>0</v>
      </c>
    </row>
    <row r="225" spans="1:13" x14ac:dyDescent="0.25">
      <c r="A225" s="2" t="s">
        <v>715</v>
      </c>
      <c r="B225" s="3" t="s">
        <v>716</v>
      </c>
      <c r="C225" s="3" t="s">
        <v>413</v>
      </c>
      <c r="D225" s="3">
        <f>IF(MOD(MID(A225,10,1),2)=0,1,0)</f>
        <v>1</v>
      </c>
      <c r="E225" s="3" t="str">
        <f>MID(C225,LEN(C225),1)</f>
        <v>a</v>
      </c>
      <c r="F225" s="3">
        <f>IF(AND(D225=1,E225&lt;&gt;"a"),1,0)</f>
        <v>0</v>
      </c>
      <c r="G225" s="8" t="str">
        <f>MID(Tabela14[[#This Row],[PESEL]],7,3)</f>
        <v>050</v>
      </c>
      <c r="H225" s="3">
        <f>IF(OR(MID(Tabela14[[#This Row],[PESEL]],3,1)="0",MID(Tabela14[[#This Row],[PESEL]],3,1)="1"),19,20)</f>
        <v>20</v>
      </c>
      <c r="I225" s="3" t="str">
        <f>MID(Tabela14[[#This Row],[PESEL]],1,2)</f>
        <v>09</v>
      </c>
      <c r="J225" s="3">
        <f>IF(Tabela14[[#This Row],[1i2 rok]]=20,MID(Tabela14[[#This Row],[PESEL]],3,2)-20,MID(Tabela14[[#This Row],[PESEL]],3,2))</f>
        <v>12</v>
      </c>
      <c r="K225" s="3" t="str">
        <f>CONCATENATE(Tabela14[[#This Row],[miesiąc 1]]," ",Tabela14[[#This Row],[1i2 rok]],Tabela14[[#This Row],[3 i 4 rok]])</f>
        <v>12 2009</v>
      </c>
      <c r="L225" s="12" t="str">
        <f>CONCATENATE(MID(Tabela14[[#This Row],[Imie]],1,1),MID(Tabela14[[#This Row],[Nazwisko]],1,3),MID(Tabela14[[#This Row],[PESEL]],11,1))</f>
        <v>KOsz5</v>
      </c>
      <c r="M225" s="12">
        <f>IF(Tabela14[[#This Row],[ID]]=L224,1,0)</f>
        <v>0</v>
      </c>
    </row>
    <row r="226" spans="1:13" x14ac:dyDescent="0.25">
      <c r="A226" s="2" t="s">
        <v>748</v>
      </c>
      <c r="B226" s="3" t="s">
        <v>749</v>
      </c>
      <c r="C226" s="3" t="s">
        <v>413</v>
      </c>
      <c r="D226" s="3">
        <f>IF(MOD(MID(A226,10,1),2)=0,1,0)</f>
        <v>1</v>
      </c>
      <c r="E226" s="3" t="str">
        <f>MID(C226,LEN(C226),1)</f>
        <v>a</v>
      </c>
      <c r="F226" s="3">
        <f>IF(AND(D226=1,E226&lt;&gt;"a"),1,0)</f>
        <v>0</v>
      </c>
      <c r="G226" s="8" t="str">
        <f>MID(Tabela14[[#This Row],[PESEL]],7,3)</f>
        <v>071</v>
      </c>
      <c r="H226" s="3">
        <f>IF(OR(MID(Tabela14[[#This Row],[PESEL]],3,1)="0",MID(Tabela14[[#This Row],[PESEL]],3,1)="1"),19,20)</f>
        <v>20</v>
      </c>
      <c r="I226" s="3" t="str">
        <f>MID(Tabela14[[#This Row],[PESEL]],1,2)</f>
        <v>09</v>
      </c>
      <c r="J226" s="3">
        <f>IF(Tabela14[[#This Row],[1i2 rok]]=20,MID(Tabela14[[#This Row],[PESEL]],3,2)-20,MID(Tabela14[[#This Row],[PESEL]],3,2))</f>
        <v>12</v>
      </c>
      <c r="K226" s="3" t="str">
        <f>CONCATENATE(Tabela14[[#This Row],[miesiąc 1]]," ",Tabela14[[#This Row],[1i2 rok]],Tabela14[[#This Row],[3 i 4 rok]])</f>
        <v>12 2009</v>
      </c>
      <c r="L226" s="12" t="str">
        <f>CONCATENATE(MID(Tabela14[[#This Row],[Imie]],1,1),MID(Tabela14[[#This Row],[Nazwisko]],1,3),MID(Tabela14[[#This Row],[PESEL]],11,1))</f>
        <v>KPaj5</v>
      </c>
      <c r="M226" s="12">
        <f>IF(Tabela14[[#This Row],[ID]]=L225,1,0)</f>
        <v>0</v>
      </c>
    </row>
    <row r="227" spans="1:13" x14ac:dyDescent="0.25">
      <c r="A227" s="2" t="s">
        <v>411</v>
      </c>
      <c r="B227" s="3" t="s">
        <v>412</v>
      </c>
      <c r="C227" s="3" t="s">
        <v>413</v>
      </c>
      <c r="D227" s="3">
        <f>IF(MOD(MID(A227,10,1),2)=0,1,0)</f>
        <v>1</v>
      </c>
      <c r="E227" s="3" t="str">
        <f>MID(C227,LEN(C227),1)</f>
        <v>a</v>
      </c>
      <c r="F227" s="3">
        <f>IF(AND(D227=1,E227&lt;&gt;"a"),1,0)</f>
        <v>0</v>
      </c>
      <c r="G227" s="8" t="str">
        <f>MID(Tabela14[[#This Row],[PESEL]],7,3)</f>
        <v>040</v>
      </c>
      <c r="H227" s="3">
        <f>IF(OR(MID(Tabela14[[#This Row],[PESEL]],3,1)="0",MID(Tabela14[[#This Row],[PESEL]],3,1)="1"),19,20)</f>
        <v>20</v>
      </c>
      <c r="I227" s="3" t="str">
        <f>MID(Tabela14[[#This Row],[PESEL]],1,2)</f>
        <v>09</v>
      </c>
      <c r="J227" s="3">
        <f>IF(Tabela14[[#This Row],[1i2 rok]]=20,MID(Tabela14[[#This Row],[PESEL]],3,2)-20,MID(Tabela14[[#This Row],[PESEL]],3,2))</f>
        <v>2</v>
      </c>
      <c r="K227" s="3" t="str">
        <f>CONCATENATE(Tabela14[[#This Row],[miesiąc 1]]," ",Tabela14[[#This Row],[1i2 rok]],Tabela14[[#This Row],[3 i 4 rok]])</f>
        <v>2 2009</v>
      </c>
      <c r="L227" s="12" t="str">
        <f>CONCATENATE(MID(Tabela14[[#This Row],[Imie]],1,1),MID(Tabela14[[#This Row],[Nazwisko]],1,3),MID(Tabela14[[#This Row],[PESEL]],11,1))</f>
        <v>KPal8</v>
      </c>
      <c r="M227" s="12">
        <f>IF(Tabela14[[#This Row],[ID]]=L226,1,0)</f>
        <v>0</v>
      </c>
    </row>
    <row r="228" spans="1:13" x14ac:dyDescent="0.25">
      <c r="A228" s="2" t="s">
        <v>636</v>
      </c>
      <c r="B228" s="3" t="s">
        <v>637</v>
      </c>
      <c r="C228" s="3" t="s">
        <v>382</v>
      </c>
      <c r="D228" s="3">
        <f>IF(MOD(MID(A228,10,1),2)=0,1,0)</f>
        <v>1</v>
      </c>
      <c r="E228" s="3" t="str">
        <f>MID(C228,LEN(C228),1)</f>
        <v>a</v>
      </c>
      <c r="F228" s="3">
        <f>IF(AND(D228=1,E228&lt;&gt;"a"),1,0)</f>
        <v>0</v>
      </c>
      <c r="G228" s="8" t="str">
        <f>MID(Tabela14[[#This Row],[PESEL]],7,3)</f>
        <v>014</v>
      </c>
      <c r="H228" s="3">
        <f>IF(OR(MID(Tabela14[[#This Row],[PESEL]],3,1)="0",MID(Tabela14[[#This Row],[PESEL]],3,1)="1"),19,20)</f>
        <v>20</v>
      </c>
      <c r="I228" s="3" t="str">
        <f>MID(Tabela14[[#This Row],[PESEL]],1,2)</f>
        <v>09</v>
      </c>
      <c r="J228" s="3">
        <f>IF(Tabela14[[#This Row],[1i2 rok]]=20,MID(Tabela14[[#This Row],[PESEL]],3,2)-20,MID(Tabela14[[#This Row],[PESEL]],3,2))</f>
        <v>11</v>
      </c>
      <c r="K228" s="3" t="str">
        <f>CONCATENATE(Tabela14[[#This Row],[miesiąc 1]]," ",Tabela14[[#This Row],[1i2 rok]],Tabela14[[#This Row],[3 i 4 rok]])</f>
        <v>11 2009</v>
      </c>
      <c r="L228" s="12" t="str">
        <f>CONCATENATE(MID(Tabela14[[#This Row],[Imie]],1,1),MID(Tabela14[[#This Row],[Nazwisko]],1,3),MID(Tabela14[[#This Row],[PESEL]],11,1))</f>
        <v>KPaw5</v>
      </c>
      <c r="M228" s="12">
        <f>IF(Tabela14[[#This Row],[ID]]=L227,1,0)</f>
        <v>0</v>
      </c>
    </row>
    <row r="229" spans="1:13" x14ac:dyDescent="0.25">
      <c r="A229" s="2" t="s">
        <v>806</v>
      </c>
      <c r="B229" s="3" t="s">
        <v>807</v>
      </c>
      <c r="C229" s="3" t="s">
        <v>382</v>
      </c>
      <c r="D229" s="3">
        <f>IF(MOD(MID(A229,10,1),2)=0,1,0)</f>
        <v>1</v>
      </c>
      <c r="E229" s="3" t="str">
        <f>MID(C229,LEN(C229),1)</f>
        <v>a</v>
      </c>
      <c r="F229" s="3">
        <f>IF(AND(D229=1,E229&lt;&gt;"a"),1,0)</f>
        <v>0</v>
      </c>
      <c r="G229" s="8" t="str">
        <f>MID(Tabela14[[#This Row],[PESEL]],7,3)</f>
        <v>046</v>
      </c>
      <c r="H229" s="3">
        <f>IF(OR(MID(Tabela14[[#This Row],[PESEL]],3,1)="0",MID(Tabela14[[#This Row],[PESEL]],3,1)="1"),19,20)</f>
        <v>20</v>
      </c>
      <c r="I229" s="3" t="str">
        <f>MID(Tabela14[[#This Row],[PESEL]],1,2)</f>
        <v>09</v>
      </c>
      <c r="J229" s="3">
        <f>IF(Tabela14[[#This Row],[1i2 rok]]=20,MID(Tabela14[[#This Row],[PESEL]],3,2)-20,MID(Tabela14[[#This Row],[PESEL]],3,2))</f>
        <v>12</v>
      </c>
      <c r="K229" s="3" t="str">
        <f>CONCATENATE(Tabela14[[#This Row],[miesiąc 1]]," ",Tabela14[[#This Row],[1i2 rok]],Tabela14[[#This Row],[3 i 4 rok]])</f>
        <v>12 2009</v>
      </c>
      <c r="L229" s="12" t="str">
        <f>CONCATENATE(MID(Tabela14[[#This Row],[Imie]],1,1),MID(Tabela14[[#This Row],[Nazwisko]],1,3),MID(Tabela14[[#This Row],[PESEL]],11,1))</f>
        <v>KPaw7</v>
      </c>
      <c r="M229" s="12">
        <f>IF(Tabela14[[#This Row],[ID]]=L228,1,0)</f>
        <v>0</v>
      </c>
    </row>
    <row r="230" spans="1:13" x14ac:dyDescent="0.25">
      <c r="A230" s="2" t="s">
        <v>380</v>
      </c>
      <c r="B230" s="3" t="s">
        <v>381</v>
      </c>
      <c r="C230" s="3" t="s">
        <v>382</v>
      </c>
      <c r="D230" s="3">
        <f>IF(MOD(MID(A230,10,1),2)=0,1,0)</f>
        <v>1</v>
      </c>
      <c r="E230" s="3" t="str">
        <f>MID(C230,LEN(C230),1)</f>
        <v>a</v>
      </c>
      <c r="F230" s="3">
        <f>IF(AND(D230=1,E230&lt;&gt;"a"),1,0)</f>
        <v>0</v>
      </c>
      <c r="G230" s="8" t="str">
        <f>MID(Tabela14[[#This Row],[PESEL]],7,3)</f>
        <v>004</v>
      </c>
      <c r="H230" s="3">
        <f>IF(OR(MID(Tabela14[[#This Row],[PESEL]],3,1)="0",MID(Tabela14[[#This Row],[PESEL]],3,1)="1"),19,20)</f>
        <v>20</v>
      </c>
      <c r="I230" s="3" t="str">
        <f>MID(Tabela14[[#This Row],[PESEL]],1,2)</f>
        <v>09</v>
      </c>
      <c r="J230" s="3">
        <f>IF(Tabela14[[#This Row],[1i2 rok]]=20,MID(Tabela14[[#This Row],[PESEL]],3,2)-20,MID(Tabela14[[#This Row],[PESEL]],3,2))</f>
        <v>1</v>
      </c>
      <c r="K230" s="3" t="str">
        <f>CONCATENATE(Tabela14[[#This Row],[miesiąc 1]]," ",Tabela14[[#This Row],[1i2 rok]],Tabela14[[#This Row],[3 i 4 rok]])</f>
        <v>1 2009</v>
      </c>
      <c r="L230" s="12" t="str">
        <f>CONCATENATE(MID(Tabela14[[#This Row],[Imie]],1,1),MID(Tabela14[[#This Row],[Nazwisko]],1,3),MID(Tabela14[[#This Row],[PESEL]],11,1))</f>
        <v>KPaw8</v>
      </c>
      <c r="M230" s="12">
        <f>IF(Tabela14[[#This Row],[ID]]=L229,1,0)</f>
        <v>0</v>
      </c>
    </row>
    <row r="231" spans="1:13" x14ac:dyDescent="0.25">
      <c r="A231" s="2" t="s">
        <v>965</v>
      </c>
      <c r="B231" s="3" t="s">
        <v>966</v>
      </c>
      <c r="C231" s="3" t="s">
        <v>382</v>
      </c>
      <c r="D231" s="3">
        <f>IF(MOD(MID(A231,10,1),2)=0,1,0)</f>
        <v>1</v>
      </c>
      <c r="E231" s="3" t="str">
        <f>MID(C231,LEN(C231),1)</f>
        <v>a</v>
      </c>
      <c r="F231" s="3">
        <f>IF(AND(D231=1,E231&lt;&gt;"a"),1,0)</f>
        <v>0</v>
      </c>
      <c r="G231" s="8" t="str">
        <f>MID(Tabela14[[#This Row],[PESEL]],7,3)</f>
        <v>842</v>
      </c>
      <c r="H231" s="3">
        <f>IF(OR(MID(Tabela14[[#This Row],[PESEL]],3,1)="0",MID(Tabela14[[#This Row],[PESEL]],3,1)="1"),19,20)</f>
        <v>19</v>
      </c>
      <c r="I231" s="3" t="str">
        <f>MID(Tabela14[[#This Row],[PESEL]],1,2)</f>
        <v>74</v>
      </c>
      <c r="J231" s="3" t="str">
        <f>IF(Tabela14[[#This Row],[1i2 rok]]=20,MID(Tabela14[[#This Row],[PESEL]],3,2)-20,MID(Tabela14[[#This Row],[PESEL]],3,2))</f>
        <v>12</v>
      </c>
      <c r="K231" s="3" t="str">
        <f>CONCATENATE(Tabela14[[#This Row],[miesiąc 1]]," ",Tabela14[[#This Row],[1i2 rok]],Tabela14[[#This Row],[3 i 4 rok]])</f>
        <v>12 1974</v>
      </c>
      <c r="L231" s="12" t="str">
        <f>CONCATENATE(MID(Tabela14[[#This Row],[Imie]],1,1),MID(Tabela14[[#This Row],[Nazwisko]],1,3),MID(Tabela14[[#This Row],[PESEL]],11,1))</f>
        <v>KPer6</v>
      </c>
      <c r="M231" s="12">
        <f>IF(Tabela14[[#This Row],[ID]]=L230,1,0)</f>
        <v>0</v>
      </c>
    </row>
    <row r="232" spans="1:13" x14ac:dyDescent="0.25">
      <c r="A232" s="2" t="s">
        <v>700</v>
      </c>
      <c r="B232" s="3" t="s">
        <v>701</v>
      </c>
      <c r="C232" s="3" t="s">
        <v>702</v>
      </c>
      <c r="D232" s="3">
        <f>IF(MOD(MID(A232,10,1),2)=0,1,0)</f>
        <v>1</v>
      </c>
      <c r="E232" s="3" t="str">
        <f>MID(C232,LEN(C232),1)</f>
        <v>a</v>
      </c>
      <c r="F232" s="3">
        <f>IF(AND(D232=1,E232&lt;&gt;"a"),1,0)</f>
        <v>0</v>
      </c>
      <c r="G232" s="8" t="str">
        <f>MID(Tabela14[[#This Row],[PESEL]],7,3)</f>
        <v>054</v>
      </c>
      <c r="H232" s="3">
        <f>IF(OR(MID(Tabela14[[#This Row],[PESEL]],3,1)="0",MID(Tabela14[[#This Row],[PESEL]],3,1)="1"),19,20)</f>
        <v>20</v>
      </c>
      <c r="I232" s="3" t="str">
        <f>MID(Tabela14[[#This Row],[PESEL]],1,2)</f>
        <v>09</v>
      </c>
      <c r="J232" s="3">
        <f>IF(Tabela14[[#This Row],[1i2 rok]]=20,MID(Tabela14[[#This Row],[PESEL]],3,2)-20,MID(Tabela14[[#This Row],[PESEL]],3,2))</f>
        <v>12</v>
      </c>
      <c r="K232" s="3" t="str">
        <f>CONCATENATE(Tabela14[[#This Row],[miesiąc 1]]," ",Tabela14[[#This Row],[1i2 rok]],Tabela14[[#This Row],[3 i 4 rok]])</f>
        <v>12 2009</v>
      </c>
      <c r="L232" s="12" t="str">
        <f>CONCATENATE(MID(Tabela14[[#This Row],[Imie]],1,1),MID(Tabela14[[#This Row],[Nazwisko]],1,3),MID(Tabela14[[#This Row],[PESEL]],11,1))</f>
        <v>KPio0</v>
      </c>
      <c r="M232" s="12">
        <f>IF(Tabela14[[#This Row],[ID]]=L231,1,0)</f>
        <v>0</v>
      </c>
    </row>
    <row r="233" spans="1:13" x14ac:dyDescent="0.25">
      <c r="A233" s="2" t="s">
        <v>532</v>
      </c>
      <c r="B233" s="3" t="s">
        <v>533</v>
      </c>
      <c r="C233" s="3" t="s">
        <v>534</v>
      </c>
      <c r="D233" s="3">
        <f>IF(MOD(MID(A233,10,1),2)=0,1,0)</f>
        <v>1</v>
      </c>
      <c r="E233" s="3" t="str">
        <f>MID(C233,LEN(C233),1)</f>
        <v>a</v>
      </c>
      <c r="F233" s="3">
        <f>IF(AND(D233=1,E233&lt;&gt;"a"),1,0)</f>
        <v>0</v>
      </c>
      <c r="G233" s="8" t="str">
        <f>MID(Tabela14[[#This Row],[PESEL]],7,3)</f>
        <v>024</v>
      </c>
      <c r="H233" s="3">
        <f>IF(OR(MID(Tabela14[[#This Row],[PESEL]],3,1)="0",MID(Tabela14[[#This Row],[PESEL]],3,1)="1"),19,20)</f>
        <v>20</v>
      </c>
      <c r="I233" s="3" t="str">
        <f>MID(Tabela14[[#This Row],[PESEL]],1,2)</f>
        <v>09</v>
      </c>
      <c r="J233" s="3">
        <f>IF(Tabela14[[#This Row],[1i2 rok]]=20,MID(Tabela14[[#This Row],[PESEL]],3,2)-20,MID(Tabela14[[#This Row],[PESEL]],3,2))</f>
        <v>10</v>
      </c>
      <c r="K233" s="3" t="str">
        <f>CONCATENATE(Tabela14[[#This Row],[miesiąc 1]]," ",Tabela14[[#This Row],[1i2 rok]],Tabela14[[#This Row],[3 i 4 rok]])</f>
        <v>10 2009</v>
      </c>
      <c r="L233" s="12" t="str">
        <f>CONCATENATE(MID(Tabela14[[#This Row],[Imie]],1,1),MID(Tabela14[[#This Row],[Nazwisko]],1,3),MID(Tabela14[[#This Row],[PESEL]],11,1))</f>
        <v>KPoc0</v>
      </c>
      <c r="M233" s="12">
        <f>IF(Tabela14[[#This Row],[ID]]=L232,1,0)</f>
        <v>0</v>
      </c>
    </row>
    <row r="234" spans="1:13" x14ac:dyDescent="0.25">
      <c r="A234" s="2" t="s">
        <v>581</v>
      </c>
      <c r="B234" s="3" t="s">
        <v>582</v>
      </c>
      <c r="C234" s="3" t="s">
        <v>67</v>
      </c>
      <c r="D234" s="3">
        <f>IF(MOD(MID(A234,10,1),2)=0,1,0)</f>
        <v>1</v>
      </c>
      <c r="E234" s="3" t="str">
        <f>MID(C234,LEN(C234),1)</f>
        <v>a</v>
      </c>
      <c r="F234" s="3">
        <f>IF(AND(D234=1,E234&lt;&gt;"a"),1,0)</f>
        <v>0</v>
      </c>
      <c r="G234" s="8" t="str">
        <f>MID(Tabela14[[#This Row],[PESEL]],7,3)</f>
        <v>039</v>
      </c>
      <c r="H234" s="3">
        <f>IF(OR(MID(Tabela14[[#This Row],[PESEL]],3,1)="0",MID(Tabela14[[#This Row],[PESEL]],3,1)="1"),19,20)</f>
        <v>20</v>
      </c>
      <c r="I234" s="3" t="str">
        <f>MID(Tabela14[[#This Row],[PESEL]],1,2)</f>
        <v>09</v>
      </c>
      <c r="J234" s="3">
        <f>IF(Tabela14[[#This Row],[1i2 rok]]=20,MID(Tabela14[[#This Row],[PESEL]],3,2)-20,MID(Tabela14[[#This Row],[PESEL]],3,2))</f>
        <v>11</v>
      </c>
      <c r="K234" s="3" t="str">
        <f>CONCATENATE(Tabela14[[#This Row],[miesiąc 1]]," ",Tabela14[[#This Row],[1i2 rok]],Tabela14[[#This Row],[3 i 4 rok]])</f>
        <v>11 2009</v>
      </c>
      <c r="L234" s="12" t="str">
        <f>CONCATENATE(MID(Tabela14[[#This Row],[Imie]],1,1),MID(Tabela14[[#This Row],[Nazwisko]],1,3),MID(Tabela14[[#This Row],[PESEL]],11,1))</f>
        <v>LMad1</v>
      </c>
      <c r="M234" s="12">
        <f>IF(Tabela14[[#This Row],[ID]]=L233,1,0)</f>
        <v>0</v>
      </c>
    </row>
    <row r="235" spans="1:13" x14ac:dyDescent="0.25">
      <c r="A235" s="2" t="s">
        <v>383</v>
      </c>
      <c r="B235" s="3" t="s">
        <v>384</v>
      </c>
      <c r="C235" s="3" t="s">
        <v>67</v>
      </c>
      <c r="D235" s="3">
        <f>IF(MOD(MID(A235,10,1),2)=0,1,0)</f>
        <v>1</v>
      </c>
      <c r="E235" s="3" t="str">
        <f>MID(C235,LEN(C235),1)</f>
        <v>a</v>
      </c>
      <c r="F235" s="3">
        <f>IF(AND(D235=1,E235&lt;&gt;"a"),1,0)</f>
        <v>0</v>
      </c>
      <c r="G235" s="8" t="str">
        <f>MID(Tabela14[[#This Row],[PESEL]],7,3)</f>
        <v>001</v>
      </c>
      <c r="H235" s="3">
        <f>IF(OR(MID(Tabela14[[#This Row],[PESEL]],3,1)="0",MID(Tabela14[[#This Row],[PESEL]],3,1)="1"),19,20)</f>
        <v>20</v>
      </c>
      <c r="I235" s="3" t="str">
        <f>MID(Tabela14[[#This Row],[PESEL]],1,2)</f>
        <v>09</v>
      </c>
      <c r="J235" s="3">
        <f>IF(Tabela14[[#This Row],[1i2 rok]]=20,MID(Tabela14[[#This Row],[PESEL]],3,2)-20,MID(Tabela14[[#This Row],[PESEL]],3,2))</f>
        <v>1</v>
      </c>
      <c r="K235" s="3" t="str">
        <f>CONCATENATE(Tabela14[[#This Row],[miesiąc 1]]," ",Tabela14[[#This Row],[1i2 rok]],Tabela14[[#This Row],[3 i 4 rok]])</f>
        <v>1 2009</v>
      </c>
      <c r="L235" s="12" t="str">
        <f>CONCATENATE(MID(Tabela14[[#This Row],[Imie]],1,1),MID(Tabela14[[#This Row],[Nazwisko]],1,3),MID(Tabela14[[#This Row],[PESEL]],11,1))</f>
        <v>LMaj4</v>
      </c>
      <c r="M235" s="12">
        <f>IF(Tabela14[[#This Row],[ID]]=L234,1,0)</f>
        <v>0</v>
      </c>
    </row>
    <row r="236" spans="1:13" x14ac:dyDescent="0.25">
      <c r="A236" s="2" t="s">
        <v>65</v>
      </c>
      <c r="B236" s="3" t="s">
        <v>66</v>
      </c>
      <c r="C236" s="3" t="s">
        <v>67</v>
      </c>
      <c r="D236" s="3">
        <f>IF(MOD(MID(A236,10,1),2)=0,1,0)</f>
        <v>1</v>
      </c>
      <c r="E236" s="3" t="str">
        <f>MID(C236,LEN(C236),1)</f>
        <v>a</v>
      </c>
      <c r="F236" s="3">
        <f>IF(AND(D236=1,E236&lt;&gt;"a"),1,0)</f>
        <v>0</v>
      </c>
      <c r="G236" s="8" t="str">
        <f>MID(Tabela14[[#This Row],[PESEL]],7,3)</f>
        <v>072</v>
      </c>
      <c r="H236" s="3">
        <f>IF(OR(MID(Tabela14[[#This Row],[PESEL]],3,1)="0",MID(Tabela14[[#This Row],[PESEL]],3,1)="1"),19,20)</f>
        <v>20</v>
      </c>
      <c r="I236" s="3" t="str">
        <f>MID(Tabela14[[#This Row],[PESEL]],1,2)</f>
        <v>08</v>
      </c>
      <c r="J236" s="3">
        <f>IF(Tabela14[[#This Row],[1i2 rok]]=20,MID(Tabela14[[#This Row],[PESEL]],3,2)-20,MID(Tabela14[[#This Row],[PESEL]],3,2))</f>
        <v>7</v>
      </c>
      <c r="K236" s="3" t="str">
        <f>CONCATENATE(Tabela14[[#This Row],[miesiąc 1]]," ",Tabela14[[#This Row],[1i2 rok]],Tabela14[[#This Row],[3 i 4 rok]])</f>
        <v>7 2008</v>
      </c>
      <c r="L236" s="12" t="str">
        <f>CONCATENATE(MID(Tabela14[[#This Row],[Imie]],1,1),MID(Tabela14[[#This Row],[Nazwisko]],1,3),MID(Tabela14[[#This Row],[PESEL]],11,1))</f>
        <v>LMaj6</v>
      </c>
      <c r="M236" s="12">
        <f>IF(Tabela14[[#This Row],[ID]]=L235,1,0)</f>
        <v>0</v>
      </c>
    </row>
    <row r="237" spans="1:13" x14ac:dyDescent="0.25">
      <c r="A237" s="2" t="s">
        <v>949</v>
      </c>
      <c r="B237" s="3" t="s">
        <v>950</v>
      </c>
      <c r="C237" s="3" t="s">
        <v>951</v>
      </c>
      <c r="D237" s="3">
        <f>IF(MOD(MID(A237,10,1),2)=0,1,0)</f>
        <v>1</v>
      </c>
      <c r="E237" s="3" t="str">
        <f>MID(C237,LEN(C237),1)</f>
        <v>a</v>
      </c>
      <c r="F237" s="3">
        <f>IF(AND(D237=1,E237&lt;&gt;"a"),1,0)</f>
        <v>0</v>
      </c>
      <c r="G237" s="8" t="str">
        <f>MID(Tabela14[[#This Row],[PESEL]],7,3)</f>
        <v>967</v>
      </c>
      <c r="H237" s="3">
        <f>IF(OR(MID(Tabela14[[#This Row],[PESEL]],3,1)="0",MID(Tabela14[[#This Row],[PESEL]],3,1)="1"),19,20)</f>
        <v>19</v>
      </c>
      <c r="I237" s="3" t="str">
        <f>MID(Tabela14[[#This Row],[PESEL]],1,2)</f>
        <v>72</v>
      </c>
      <c r="J237" s="3" t="str">
        <f>IF(Tabela14[[#This Row],[1i2 rok]]=20,MID(Tabela14[[#This Row],[PESEL]],3,2)-20,MID(Tabela14[[#This Row],[PESEL]],3,2))</f>
        <v>03</v>
      </c>
      <c r="K237" s="3" t="str">
        <f>CONCATENATE(Tabela14[[#This Row],[miesiąc 1]]," ",Tabela14[[#This Row],[1i2 rok]],Tabela14[[#This Row],[3 i 4 rok]])</f>
        <v>03 1972</v>
      </c>
      <c r="L237" s="12" t="str">
        <f>CONCATENATE(MID(Tabela14[[#This Row],[Imie]],1,1),MID(Tabela14[[#This Row],[Nazwisko]],1,3),MID(Tabela14[[#This Row],[PESEL]],11,1))</f>
        <v>LMak5</v>
      </c>
      <c r="M237" s="12">
        <f>IF(Tabela14[[#This Row],[ID]]=L236,1,0)</f>
        <v>0</v>
      </c>
    </row>
    <row r="238" spans="1:13" x14ac:dyDescent="0.25">
      <c r="A238" s="2" t="s">
        <v>290</v>
      </c>
      <c r="B238" s="3" t="s">
        <v>291</v>
      </c>
      <c r="C238" s="3" t="s">
        <v>292</v>
      </c>
      <c r="D238" s="3">
        <f>IF(MOD(MID(A238,10,1),2)=0,1,0)</f>
        <v>0</v>
      </c>
      <c r="E238" s="3" t="str">
        <f>MID(C238,LEN(C238),1)</f>
        <v>z</v>
      </c>
      <c r="F238" s="3">
        <f>IF(AND(D238=1,E238&lt;&gt;"a"),1,0)</f>
        <v>0</v>
      </c>
      <c r="G238" s="8" t="str">
        <f>MID(Tabela14[[#This Row],[PESEL]],7,3)</f>
        <v>074</v>
      </c>
      <c r="H238" s="3">
        <f>IF(OR(MID(Tabela14[[#This Row],[PESEL]],3,1)="0",MID(Tabela14[[#This Row],[PESEL]],3,1)="1"),19,20)</f>
        <v>20</v>
      </c>
      <c r="I238" s="3" t="str">
        <f>MID(Tabela14[[#This Row],[PESEL]],1,2)</f>
        <v>09</v>
      </c>
      <c r="J238" s="3">
        <f>IF(Tabela14[[#This Row],[1i2 rok]]=20,MID(Tabela14[[#This Row],[PESEL]],3,2)-20,MID(Tabela14[[#This Row],[PESEL]],3,2))</f>
        <v>1</v>
      </c>
      <c r="K238" s="3" t="str">
        <f>CONCATENATE(Tabela14[[#This Row],[miesiąc 1]]," ",Tabela14[[#This Row],[1i2 rok]],Tabela14[[#This Row],[3 i 4 rok]])</f>
        <v>1 2009</v>
      </c>
      <c r="L238" s="12" t="str">
        <f>CONCATENATE(MID(Tabela14[[#This Row],[Imie]],1,1),MID(Tabela14[[#This Row],[Nazwisko]],1,3),MID(Tabela14[[#This Row],[PESEL]],11,1))</f>
        <v>LMal6</v>
      </c>
      <c r="M238" s="12">
        <f>IF(Tabela14[[#This Row],[ID]]=L237,1,0)</f>
        <v>0</v>
      </c>
    </row>
    <row r="239" spans="1:13" x14ac:dyDescent="0.25">
      <c r="A239" s="2" t="s">
        <v>724</v>
      </c>
      <c r="B239" s="3" t="s">
        <v>725</v>
      </c>
      <c r="C239" s="3" t="s">
        <v>419</v>
      </c>
      <c r="D239" s="3">
        <f>IF(MOD(MID(A239,10,1),2)=0,1,0)</f>
        <v>1</v>
      </c>
      <c r="E239" s="3" t="str">
        <f>MID(C239,LEN(C239),1)</f>
        <v>a</v>
      </c>
      <c r="F239" s="3">
        <f>IF(AND(D239=1,E239&lt;&gt;"a"),1,0)</f>
        <v>0</v>
      </c>
      <c r="G239" s="8" t="str">
        <f>MID(Tabela14[[#This Row],[PESEL]],7,3)</f>
        <v>035</v>
      </c>
      <c r="H239" s="3">
        <f>IF(OR(MID(Tabela14[[#This Row],[PESEL]],3,1)="0",MID(Tabela14[[#This Row],[PESEL]],3,1)="1"),19,20)</f>
        <v>20</v>
      </c>
      <c r="I239" s="3" t="str">
        <f>MID(Tabela14[[#This Row],[PESEL]],1,2)</f>
        <v>09</v>
      </c>
      <c r="J239" s="3">
        <f>IF(Tabela14[[#This Row],[1i2 rok]]=20,MID(Tabela14[[#This Row],[PESEL]],3,2)-20,MID(Tabela14[[#This Row],[PESEL]],3,2))</f>
        <v>12</v>
      </c>
      <c r="K239" s="3" t="str">
        <f>CONCATENATE(Tabela14[[#This Row],[miesiąc 1]]," ",Tabela14[[#This Row],[1i2 rok]],Tabela14[[#This Row],[3 i 4 rok]])</f>
        <v>12 2009</v>
      </c>
      <c r="L239" s="12" t="str">
        <f>CONCATENATE(MID(Tabela14[[#This Row],[Imie]],1,1),MID(Tabela14[[#This Row],[Nazwisko]],1,3),MID(Tabela14[[#This Row],[PESEL]],11,1))</f>
        <v>LMar4</v>
      </c>
      <c r="M239" s="12">
        <f>IF(Tabela14[[#This Row],[ID]]=L238,1,0)</f>
        <v>0</v>
      </c>
    </row>
    <row r="240" spans="1:13" x14ac:dyDescent="0.25">
      <c r="A240" s="2" t="s">
        <v>993</v>
      </c>
      <c r="B240" s="3" t="s">
        <v>994</v>
      </c>
      <c r="C240" s="3" t="s">
        <v>419</v>
      </c>
      <c r="D240" s="3">
        <f>IF(MOD(MID(A240,10,1),2)=0,1,0)</f>
        <v>1</v>
      </c>
      <c r="E240" s="3" t="str">
        <f>MID(C240,LEN(C240),1)</f>
        <v>a</v>
      </c>
      <c r="F240" s="3">
        <f>IF(AND(D240=1,E240&lt;&gt;"a"),1,0)</f>
        <v>0</v>
      </c>
      <c r="G240" s="8" t="str">
        <f>MID(Tabela14[[#This Row],[PESEL]],7,3)</f>
        <v>644</v>
      </c>
      <c r="H240" s="3">
        <f>IF(OR(MID(Tabela14[[#This Row],[PESEL]],3,1)="0",MID(Tabela14[[#This Row],[PESEL]],3,1)="1"),19,20)</f>
        <v>19</v>
      </c>
      <c r="I240" s="3" t="str">
        <f>MID(Tabela14[[#This Row],[PESEL]],1,2)</f>
        <v>79</v>
      </c>
      <c r="J240" s="3" t="str">
        <f>IF(Tabela14[[#This Row],[1i2 rok]]=20,MID(Tabela14[[#This Row],[PESEL]],3,2)-20,MID(Tabela14[[#This Row],[PESEL]],3,2))</f>
        <v>01</v>
      </c>
      <c r="K240" s="3" t="str">
        <f>CONCATENATE(Tabela14[[#This Row],[miesiąc 1]]," ",Tabela14[[#This Row],[1i2 rok]],Tabela14[[#This Row],[3 i 4 rok]])</f>
        <v>01 1979</v>
      </c>
      <c r="L240" s="12" t="str">
        <f>CONCATENATE(MID(Tabela14[[#This Row],[Imie]],1,1),MID(Tabela14[[#This Row],[Nazwisko]],1,3),MID(Tabela14[[#This Row],[PESEL]],11,1))</f>
        <v>LMar4</v>
      </c>
      <c r="M240" s="12">
        <f>IF(Tabela14[[#This Row],[ID]]=L239,1,0)</f>
        <v>1</v>
      </c>
    </row>
    <row r="241" spans="1:13" x14ac:dyDescent="0.25">
      <c r="A241" s="2" t="s">
        <v>557</v>
      </c>
      <c r="B241" s="3" t="s">
        <v>558</v>
      </c>
      <c r="C241" s="3" t="s">
        <v>559</v>
      </c>
      <c r="D241" s="3">
        <f>IF(MOD(MID(A241,10,1),2)=0,1,0)</f>
        <v>1</v>
      </c>
      <c r="E241" s="3" t="str">
        <f>MID(C241,LEN(C241),1)</f>
        <v>a</v>
      </c>
      <c r="F241" s="3">
        <f>IF(AND(D241=1,E241&lt;&gt;"a"),1,0)</f>
        <v>0</v>
      </c>
      <c r="G241" s="8" t="str">
        <f>MID(Tabela14[[#This Row],[PESEL]],7,3)</f>
        <v>050</v>
      </c>
      <c r="H241" s="3">
        <f>IF(OR(MID(Tabela14[[#This Row],[PESEL]],3,1)="0",MID(Tabela14[[#This Row],[PESEL]],3,1)="1"),19,20)</f>
        <v>20</v>
      </c>
      <c r="I241" s="3" t="str">
        <f>MID(Tabela14[[#This Row],[PESEL]],1,2)</f>
        <v>09</v>
      </c>
      <c r="J241" s="3">
        <f>IF(Tabela14[[#This Row],[1i2 rok]]=20,MID(Tabela14[[#This Row],[PESEL]],3,2)-20,MID(Tabela14[[#This Row],[PESEL]],3,2))</f>
        <v>10</v>
      </c>
      <c r="K241" s="3" t="str">
        <f>CONCATENATE(Tabela14[[#This Row],[miesiąc 1]]," ",Tabela14[[#This Row],[1i2 rok]],Tabela14[[#This Row],[3 i 4 rok]])</f>
        <v>10 2009</v>
      </c>
      <c r="L241" s="12" t="str">
        <f>CONCATENATE(MID(Tabela14[[#This Row],[Imie]],1,1),MID(Tabela14[[#This Row],[Nazwisko]],1,3),MID(Tabela14[[#This Row],[PESEL]],11,1))</f>
        <v>LMar6</v>
      </c>
      <c r="M241" s="12">
        <f>IF(Tabela14[[#This Row],[ID]]=L240,1,0)</f>
        <v>0</v>
      </c>
    </row>
    <row r="242" spans="1:13" x14ac:dyDescent="0.25">
      <c r="A242" s="2" t="s">
        <v>276</v>
      </c>
      <c r="B242" s="3" t="s">
        <v>277</v>
      </c>
      <c r="C242" s="3" t="s">
        <v>278</v>
      </c>
      <c r="D242" s="3">
        <f>IF(MOD(MID(A242,10,1),2)=0,1,0)</f>
        <v>0</v>
      </c>
      <c r="E242" s="3" t="str">
        <f>MID(C242,LEN(C242),1)</f>
        <v>n</v>
      </c>
      <c r="F242" s="3">
        <f>IF(AND(D242=1,E242&lt;&gt;"a"),1,0)</f>
        <v>0</v>
      </c>
      <c r="G242" s="8" t="str">
        <f>MID(Tabela14[[#This Row],[PESEL]],7,3)</f>
        <v>038</v>
      </c>
      <c r="H242" s="3">
        <f>IF(OR(MID(Tabela14[[#This Row],[PESEL]],3,1)="0",MID(Tabela14[[#This Row],[PESEL]],3,1)="1"),19,20)</f>
        <v>20</v>
      </c>
      <c r="I242" s="3" t="str">
        <f>MID(Tabela14[[#This Row],[PESEL]],1,2)</f>
        <v>09</v>
      </c>
      <c r="J242" s="3">
        <f>IF(Tabela14[[#This Row],[1i2 rok]]=20,MID(Tabela14[[#This Row],[PESEL]],3,2)-20,MID(Tabela14[[#This Row],[PESEL]],3,2))</f>
        <v>1</v>
      </c>
      <c r="K242" s="3" t="str">
        <f>CONCATENATE(Tabela14[[#This Row],[miesiąc 1]]," ",Tabela14[[#This Row],[1i2 rok]],Tabela14[[#This Row],[3 i 4 rok]])</f>
        <v>1 2009</v>
      </c>
      <c r="L242" s="12" t="str">
        <f>CONCATENATE(MID(Tabela14[[#This Row],[Imie]],1,1),MID(Tabela14[[#This Row],[Nazwisko]],1,3),MID(Tabela14[[#This Row],[PESEL]],11,1))</f>
        <v>LMar7</v>
      </c>
      <c r="M242" s="12">
        <f>IF(Tabela14[[#This Row],[ID]]=L241,1,0)</f>
        <v>0</v>
      </c>
    </row>
    <row r="243" spans="1:13" x14ac:dyDescent="0.25">
      <c r="A243" s="2" t="s">
        <v>628</v>
      </c>
      <c r="B243" s="3" t="s">
        <v>629</v>
      </c>
      <c r="C243" s="3" t="s">
        <v>630</v>
      </c>
      <c r="D243" s="3">
        <f>IF(MOD(MID(A243,10,1),2)=0,1,0)</f>
        <v>1</v>
      </c>
      <c r="E243" s="3" t="str">
        <f>MID(C243,LEN(C243),1)</f>
        <v>a</v>
      </c>
      <c r="F243" s="3">
        <f>IF(AND(D243=1,E243&lt;&gt;"a"),1,0)</f>
        <v>0</v>
      </c>
      <c r="G243" s="8" t="str">
        <f>MID(Tabela14[[#This Row],[PESEL]],7,3)</f>
        <v>084</v>
      </c>
      <c r="H243" s="3">
        <f>IF(OR(MID(Tabela14[[#This Row],[PESEL]],3,1)="0",MID(Tabela14[[#This Row],[PESEL]],3,1)="1"),19,20)</f>
        <v>20</v>
      </c>
      <c r="I243" s="3" t="str">
        <f>MID(Tabela14[[#This Row],[PESEL]],1,2)</f>
        <v>09</v>
      </c>
      <c r="J243" s="3">
        <f>IF(Tabela14[[#This Row],[1i2 rok]]=20,MID(Tabela14[[#This Row],[PESEL]],3,2)-20,MID(Tabela14[[#This Row],[PESEL]],3,2))</f>
        <v>11</v>
      </c>
      <c r="K243" s="3" t="str">
        <f>CONCATENATE(Tabela14[[#This Row],[miesiąc 1]]," ",Tabela14[[#This Row],[1i2 rok]],Tabela14[[#This Row],[3 i 4 rok]])</f>
        <v>11 2009</v>
      </c>
      <c r="L243" s="12" t="str">
        <f>CONCATENATE(MID(Tabela14[[#This Row],[Imie]],1,1),MID(Tabela14[[#This Row],[Nazwisko]],1,3),MID(Tabela14[[#This Row],[PESEL]],11,1))</f>
        <v>LMar9</v>
      </c>
      <c r="M243" s="12">
        <f>IF(Tabela14[[#This Row],[ID]]=L242,1,0)</f>
        <v>0</v>
      </c>
    </row>
    <row r="244" spans="1:13" x14ac:dyDescent="0.25">
      <c r="A244" s="2" t="s">
        <v>543</v>
      </c>
      <c r="B244" s="3" t="s">
        <v>544</v>
      </c>
      <c r="C244" s="3" t="s">
        <v>419</v>
      </c>
      <c r="D244" s="3">
        <f>IF(MOD(MID(A244,10,1),2)=0,1,0)</f>
        <v>1</v>
      </c>
      <c r="E244" s="3" t="str">
        <f>MID(C244,LEN(C244),1)</f>
        <v>a</v>
      </c>
      <c r="F244" s="3">
        <f>IF(AND(D244=1,E244&lt;&gt;"a"),1,0)</f>
        <v>0</v>
      </c>
      <c r="G244" s="8" t="str">
        <f>MID(Tabela14[[#This Row],[PESEL]],7,3)</f>
        <v>060</v>
      </c>
      <c r="H244" s="3">
        <f>IF(OR(MID(Tabela14[[#This Row],[PESEL]],3,1)="0",MID(Tabela14[[#This Row],[PESEL]],3,1)="1"),19,20)</f>
        <v>20</v>
      </c>
      <c r="I244" s="3" t="str">
        <f>MID(Tabela14[[#This Row],[PESEL]],1,2)</f>
        <v>09</v>
      </c>
      <c r="J244" s="3">
        <f>IF(Tabela14[[#This Row],[1i2 rok]]=20,MID(Tabela14[[#This Row],[PESEL]],3,2)-20,MID(Tabela14[[#This Row],[PESEL]],3,2))</f>
        <v>10</v>
      </c>
      <c r="K244" s="3" t="str">
        <f>CONCATENATE(Tabela14[[#This Row],[miesiąc 1]]," ",Tabela14[[#This Row],[1i2 rok]],Tabela14[[#This Row],[3 i 4 rok]])</f>
        <v>10 2009</v>
      </c>
      <c r="L244" s="12" t="str">
        <f>CONCATENATE(MID(Tabela14[[#This Row],[Imie]],1,1),MID(Tabela14[[#This Row],[Nazwisko]],1,3),MID(Tabela14[[#This Row],[PESEL]],11,1))</f>
        <v>LMau8</v>
      </c>
      <c r="M244" s="12">
        <f>IF(Tabela14[[#This Row],[ID]]=L243,1,0)</f>
        <v>0</v>
      </c>
    </row>
    <row r="245" spans="1:13" x14ac:dyDescent="0.25">
      <c r="A245" s="2" t="s">
        <v>988</v>
      </c>
      <c r="B245" s="3" t="s">
        <v>989</v>
      </c>
      <c r="C245" s="3" t="s">
        <v>419</v>
      </c>
      <c r="D245" s="3">
        <f>IF(MOD(MID(A245,10,1),2)=0,1,0)</f>
        <v>1</v>
      </c>
      <c r="E245" s="3" t="str">
        <f>MID(C245,LEN(C245),1)</f>
        <v>a</v>
      </c>
      <c r="F245" s="3">
        <f>IF(AND(D245=1,E245&lt;&gt;"a"),1,0)</f>
        <v>0</v>
      </c>
      <c r="G245" s="8" t="str">
        <f>MID(Tabela14[[#This Row],[PESEL]],7,3)</f>
        <v>459</v>
      </c>
      <c r="H245" s="3">
        <f>IF(OR(MID(Tabela14[[#This Row],[PESEL]],3,1)="0",MID(Tabela14[[#This Row],[PESEL]],3,1)="1"),19,20)</f>
        <v>19</v>
      </c>
      <c r="I245" s="3" t="str">
        <f>MID(Tabela14[[#This Row],[PESEL]],1,2)</f>
        <v>78</v>
      </c>
      <c r="J245" s="3" t="str">
        <f>IF(Tabela14[[#This Row],[1i2 rok]]=20,MID(Tabela14[[#This Row],[PESEL]],3,2)-20,MID(Tabela14[[#This Row],[PESEL]],3,2))</f>
        <v>10</v>
      </c>
      <c r="K245" s="3" t="str">
        <f>CONCATENATE(Tabela14[[#This Row],[miesiąc 1]]," ",Tabela14[[#This Row],[1i2 rok]],Tabela14[[#This Row],[3 i 4 rok]])</f>
        <v>10 1978</v>
      </c>
      <c r="L245" s="12" t="str">
        <f>CONCATENATE(MID(Tabela14[[#This Row],[Imie]],1,1),MID(Tabela14[[#This Row],[Nazwisko]],1,3),MID(Tabela14[[#This Row],[PESEL]],11,1))</f>
        <v>LMaz3</v>
      </c>
      <c r="M245" s="12">
        <f>IF(Tabela14[[#This Row],[ID]]=L244,1,0)</f>
        <v>0</v>
      </c>
    </row>
    <row r="246" spans="1:13" x14ac:dyDescent="0.25">
      <c r="A246" s="2" t="s">
        <v>431</v>
      </c>
      <c r="B246" s="3" t="s">
        <v>432</v>
      </c>
      <c r="C246" s="3" t="s">
        <v>419</v>
      </c>
      <c r="D246" s="3">
        <f>IF(MOD(MID(A246,10,1),2)=0,1,0)</f>
        <v>1</v>
      </c>
      <c r="E246" s="3" t="str">
        <f>MID(C246,LEN(C246),1)</f>
        <v>a</v>
      </c>
      <c r="F246" s="3">
        <f>IF(AND(D246=1,E246&lt;&gt;"a"),1,0)</f>
        <v>0</v>
      </c>
      <c r="G246" s="8" t="str">
        <f>MID(Tabela14[[#This Row],[PESEL]],7,3)</f>
        <v>055</v>
      </c>
      <c r="H246" s="3">
        <f>IF(OR(MID(Tabela14[[#This Row],[PESEL]],3,1)="0",MID(Tabela14[[#This Row],[PESEL]],3,1)="1"),19,20)</f>
        <v>20</v>
      </c>
      <c r="I246" s="3" t="str">
        <f>MID(Tabela14[[#This Row],[PESEL]],1,2)</f>
        <v>09</v>
      </c>
      <c r="J246" s="3">
        <f>IF(Tabela14[[#This Row],[1i2 rok]]=20,MID(Tabela14[[#This Row],[PESEL]],3,2)-20,MID(Tabela14[[#This Row],[PESEL]],3,2))</f>
        <v>2</v>
      </c>
      <c r="K246" s="3" t="str">
        <f>CONCATENATE(Tabela14[[#This Row],[miesiąc 1]]," ",Tabela14[[#This Row],[1i2 rok]],Tabela14[[#This Row],[3 i 4 rok]])</f>
        <v>2 2009</v>
      </c>
      <c r="L246" s="12" t="str">
        <f>CONCATENATE(MID(Tabela14[[#This Row],[Imie]],1,1),MID(Tabela14[[#This Row],[Nazwisko]],1,3),MID(Tabela14[[#This Row],[PESEL]],11,1))</f>
        <v>LMez8</v>
      </c>
      <c r="M246" s="12">
        <f>IF(Tabela14[[#This Row],[ID]]=L245,1,0)</f>
        <v>0</v>
      </c>
    </row>
    <row r="247" spans="1:13" x14ac:dyDescent="0.25">
      <c r="A247" s="2" t="s">
        <v>429</v>
      </c>
      <c r="B247" s="3" t="s">
        <v>430</v>
      </c>
      <c r="C247" s="3" t="s">
        <v>419</v>
      </c>
      <c r="D247" s="3">
        <f>IF(MOD(MID(A247,10,1),2)=0,1,0)</f>
        <v>1</v>
      </c>
      <c r="E247" s="3" t="str">
        <f>MID(C247,LEN(C247),1)</f>
        <v>a</v>
      </c>
      <c r="F247" s="3">
        <f>IF(AND(D247=1,E247&lt;&gt;"a"),1,0)</f>
        <v>0</v>
      </c>
      <c r="G247" s="8" t="str">
        <f>MID(Tabela14[[#This Row],[PESEL]],7,3)</f>
        <v>055</v>
      </c>
      <c r="H247" s="3">
        <f>IF(OR(MID(Tabela14[[#This Row],[PESEL]],3,1)="0",MID(Tabela14[[#This Row],[PESEL]],3,1)="1"),19,20)</f>
        <v>20</v>
      </c>
      <c r="I247" s="3" t="str">
        <f>MID(Tabela14[[#This Row],[PESEL]],1,2)</f>
        <v>09</v>
      </c>
      <c r="J247" s="3">
        <f>IF(Tabela14[[#This Row],[1i2 rok]]=20,MID(Tabela14[[#This Row],[PESEL]],3,2)-20,MID(Tabela14[[#This Row],[PESEL]],3,2))</f>
        <v>2</v>
      </c>
      <c r="K247" s="3" t="str">
        <f>CONCATENATE(Tabela14[[#This Row],[miesiąc 1]]," ",Tabela14[[#This Row],[1i2 rok]],Tabela14[[#This Row],[3 i 4 rok]])</f>
        <v>2 2009</v>
      </c>
      <c r="L247" s="12" t="str">
        <f>CONCATENATE(MID(Tabela14[[#This Row],[Imie]],1,1),MID(Tabela14[[#This Row],[Nazwisko]],1,3),MID(Tabela14[[#This Row],[PESEL]],11,1))</f>
        <v>LMic4</v>
      </c>
      <c r="M247" s="12">
        <f>IF(Tabela14[[#This Row],[ID]]=L246,1,0)</f>
        <v>0</v>
      </c>
    </row>
    <row r="248" spans="1:13" x14ac:dyDescent="0.25">
      <c r="A248" s="2" t="s">
        <v>547</v>
      </c>
      <c r="B248" s="3" t="s">
        <v>548</v>
      </c>
      <c r="C248" s="3" t="s">
        <v>419</v>
      </c>
      <c r="D248" s="3">
        <f>IF(MOD(MID(A248,10,1),2)=0,1,0)</f>
        <v>1</v>
      </c>
      <c r="E248" s="3" t="str">
        <f>MID(C248,LEN(C248),1)</f>
        <v>a</v>
      </c>
      <c r="F248" s="3">
        <f>IF(AND(D248=1,E248&lt;&gt;"a"),1,0)</f>
        <v>0</v>
      </c>
      <c r="G248" s="8" t="str">
        <f>MID(Tabela14[[#This Row],[PESEL]],7,3)</f>
        <v>096</v>
      </c>
      <c r="H248" s="3">
        <f>IF(OR(MID(Tabela14[[#This Row],[PESEL]],3,1)="0",MID(Tabela14[[#This Row],[PESEL]],3,1)="1"),19,20)</f>
        <v>20</v>
      </c>
      <c r="I248" s="3" t="str">
        <f>MID(Tabela14[[#This Row],[PESEL]],1,2)</f>
        <v>09</v>
      </c>
      <c r="J248" s="3">
        <f>IF(Tabela14[[#This Row],[1i2 rok]]=20,MID(Tabela14[[#This Row],[PESEL]],3,2)-20,MID(Tabela14[[#This Row],[PESEL]],3,2))</f>
        <v>10</v>
      </c>
      <c r="K248" s="3" t="str">
        <f>CONCATENATE(Tabela14[[#This Row],[miesiąc 1]]," ",Tabela14[[#This Row],[1i2 rok]],Tabela14[[#This Row],[3 i 4 rok]])</f>
        <v>10 2009</v>
      </c>
      <c r="L248" s="12" t="str">
        <f>CONCATENATE(MID(Tabela14[[#This Row],[Imie]],1,1),MID(Tabela14[[#This Row],[Nazwisko]],1,3),MID(Tabela14[[#This Row],[PESEL]],11,1))</f>
        <v>LMie1</v>
      </c>
      <c r="M248" s="12">
        <f>IF(Tabela14[[#This Row],[ID]]=L247,1,0)</f>
        <v>0</v>
      </c>
    </row>
    <row r="249" spans="1:13" x14ac:dyDescent="0.25">
      <c r="A249" s="2" t="s">
        <v>442</v>
      </c>
      <c r="B249" s="3" t="s">
        <v>443</v>
      </c>
      <c r="C249" s="3" t="s">
        <v>419</v>
      </c>
      <c r="D249" s="3">
        <f>IF(MOD(MID(A249,10,1),2)=0,1,0)</f>
        <v>1</v>
      </c>
      <c r="E249" s="3" t="str">
        <f>MID(C249,LEN(C249),1)</f>
        <v>a</v>
      </c>
      <c r="F249" s="3">
        <f>IF(AND(D249=1,E249&lt;&gt;"a"),1,0)</f>
        <v>0</v>
      </c>
      <c r="G249" s="8" t="str">
        <f>MID(Tabela14[[#This Row],[PESEL]],7,3)</f>
        <v>028</v>
      </c>
      <c r="H249" s="3">
        <f>IF(OR(MID(Tabela14[[#This Row],[PESEL]],3,1)="0",MID(Tabela14[[#This Row],[PESEL]],3,1)="1"),19,20)</f>
        <v>20</v>
      </c>
      <c r="I249" s="3" t="str">
        <f>MID(Tabela14[[#This Row],[PESEL]],1,2)</f>
        <v>09</v>
      </c>
      <c r="J249" s="3">
        <f>IF(Tabela14[[#This Row],[1i2 rok]]=20,MID(Tabela14[[#This Row],[PESEL]],3,2)-20,MID(Tabela14[[#This Row],[PESEL]],3,2))</f>
        <v>2</v>
      </c>
      <c r="K249" s="3" t="str">
        <f>CONCATENATE(Tabela14[[#This Row],[miesiąc 1]]," ",Tabela14[[#This Row],[1i2 rok]],Tabela14[[#This Row],[3 i 4 rok]])</f>
        <v>2 2009</v>
      </c>
      <c r="L249" s="12" t="str">
        <f>CONCATENATE(MID(Tabela14[[#This Row],[Imie]],1,1),MID(Tabela14[[#This Row],[Nazwisko]],1,3),MID(Tabela14[[#This Row],[PESEL]],11,1))</f>
        <v>LMie8</v>
      </c>
      <c r="M249" s="12">
        <f>IF(Tabela14[[#This Row],[ID]]=L248,1,0)</f>
        <v>0</v>
      </c>
    </row>
    <row r="250" spans="1:13" x14ac:dyDescent="0.25">
      <c r="A250" s="2" t="s">
        <v>1059</v>
      </c>
      <c r="B250" s="3" t="s">
        <v>1060</v>
      </c>
      <c r="C250" s="3" t="s">
        <v>419</v>
      </c>
      <c r="D250" s="3">
        <f>IF(MOD(MID(A250,10,1),2)=0,1,0)</f>
        <v>1</v>
      </c>
      <c r="E250" s="3" t="str">
        <f>MID(C250,LEN(C250),1)</f>
        <v>a</v>
      </c>
      <c r="F250" s="3">
        <f>IF(AND(D250=1,E250&lt;&gt;"a"),1,0)</f>
        <v>0</v>
      </c>
      <c r="G250" s="8" t="str">
        <f>MID(Tabela14[[#This Row],[PESEL]],7,3)</f>
        <v>945</v>
      </c>
      <c r="H250" s="3">
        <f>IF(OR(MID(Tabela14[[#This Row],[PESEL]],3,1)="0",MID(Tabela14[[#This Row],[PESEL]],3,1)="1"),19,20)</f>
        <v>19</v>
      </c>
      <c r="I250" s="3" t="str">
        <f>MID(Tabela14[[#This Row],[PESEL]],1,2)</f>
        <v>88</v>
      </c>
      <c r="J250" s="3" t="str">
        <f>IF(Tabela14[[#This Row],[1i2 rok]]=20,MID(Tabela14[[#This Row],[PESEL]],3,2)-20,MID(Tabela14[[#This Row],[PESEL]],3,2))</f>
        <v>11</v>
      </c>
      <c r="K250" s="3" t="str">
        <f>CONCATENATE(Tabela14[[#This Row],[miesiąc 1]]," ",Tabela14[[#This Row],[1i2 rok]],Tabela14[[#This Row],[3 i 4 rok]])</f>
        <v>11 1988</v>
      </c>
      <c r="L250" s="12" t="str">
        <f>CONCATENATE(MID(Tabela14[[#This Row],[Imie]],1,1),MID(Tabela14[[#This Row],[Nazwisko]],1,3),MID(Tabela14[[#This Row],[PESEL]],11,1))</f>
        <v>LMis5</v>
      </c>
      <c r="M250" s="12">
        <f>IF(Tabela14[[#This Row],[ID]]=L249,1,0)</f>
        <v>0</v>
      </c>
    </row>
    <row r="251" spans="1:13" x14ac:dyDescent="0.25">
      <c r="A251" s="2" t="s">
        <v>703</v>
      </c>
      <c r="B251" s="3" t="s">
        <v>704</v>
      </c>
      <c r="C251" s="3" t="s">
        <v>419</v>
      </c>
      <c r="D251" s="3">
        <f>IF(MOD(MID(A251,10,1),2)=0,1,0)</f>
        <v>1</v>
      </c>
      <c r="E251" s="3" t="str">
        <f>MID(C251,LEN(C251),1)</f>
        <v>a</v>
      </c>
      <c r="F251" s="3">
        <f>IF(AND(D251=1,E251&lt;&gt;"a"),1,0)</f>
        <v>0</v>
      </c>
      <c r="G251" s="8" t="str">
        <f>MID(Tabela14[[#This Row],[PESEL]],7,3)</f>
        <v>009</v>
      </c>
      <c r="H251" s="3">
        <f>IF(OR(MID(Tabela14[[#This Row],[PESEL]],3,1)="0",MID(Tabela14[[#This Row],[PESEL]],3,1)="1"),19,20)</f>
        <v>20</v>
      </c>
      <c r="I251" s="3" t="str">
        <f>MID(Tabela14[[#This Row],[PESEL]],1,2)</f>
        <v>09</v>
      </c>
      <c r="J251" s="3">
        <f>IF(Tabela14[[#This Row],[1i2 rok]]=20,MID(Tabela14[[#This Row],[PESEL]],3,2)-20,MID(Tabela14[[#This Row],[PESEL]],3,2))</f>
        <v>12</v>
      </c>
      <c r="K251" s="3" t="str">
        <f>CONCATENATE(Tabela14[[#This Row],[miesiąc 1]]," ",Tabela14[[#This Row],[1i2 rok]],Tabela14[[#This Row],[3 i 4 rok]])</f>
        <v>12 2009</v>
      </c>
      <c r="L251" s="12" t="str">
        <f>CONCATENATE(MID(Tabela14[[#This Row],[Imie]],1,1),MID(Tabela14[[#This Row],[Nazwisko]],1,3),MID(Tabela14[[#This Row],[PESEL]],11,1))</f>
        <v>LMlo1</v>
      </c>
      <c r="M251" s="12">
        <f>IF(Tabela14[[#This Row],[ID]]=L250,1,0)</f>
        <v>0</v>
      </c>
    </row>
    <row r="252" spans="1:13" x14ac:dyDescent="0.25">
      <c r="A252" s="2" t="s">
        <v>417</v>
      </c>
      <c r="B252" s="3" t="s">
        <v>418</v>
      </c>
      <c r="C252" s="3" t="s">
        <v>419</v>
      </c>
      <c r="D252" s="3">
        <f>IF(MOD(MID(A252,10,1),2)=0,1,0)</f>
        <v>1</v>
      </c>
      <c r="E252" s="3" t="str">
        <f>MID(C252,LEN(C252),1)</f>
        <v>a</v>
      </c>
      <c r="F252" s="3">
        <f>IF(AND(D252=1,E252&lt;&gt;"a"),1,0)</f>
        <v>0</v>
      </c>
      <c r="G252" s="8" t="str">
        <f>MID(Tabela14[[#This Row],[PESEL]],7,3)</f>
        <v>030</v>
      </c>
      <c r="H252" s="3">
        <f>IF(OR(MID(Tabela14[[#This Row],[PESEL]],3,1)="0",MID(Tabela14[[#This Row],[PESEL]],3,1)="1"),19,20)</f>
        <v>20</v>
      </c>
      <c r="I252" s="3" t="str">
        <f>MID(Tabela14[[#This Row],[PESEL]],1,2)</f>
        <v>09</v>
      </c>
      <c r="J252" s="3">
        <f>IF(Tabela14[[#This Row],[1i2 rok]]=20,MID(Tabela14[[#This Row],[PESEL]],3,2)-20,MID(Tabela14[[#This Row],[PESEL]],3,2))</f>
        <v>2</v>
      </c>
      <c r="K252" s="3" t="str">
        <f>CONCATENATE(Tabela14[[#This Row],[miesiąc 1]]," ",Tabela14[[#This Row],[1i2 rok]],Tabela14[[#This Row],[3 i 4 rok]])</f>
        <v>2 2009</v>
      </c>
      <c r="L252" s="12" t="str">
        <f>CONCATENATE(MID(Tabela14[[#This Row],[Imie]],1,1),MID(Tabela14[[#This Row],[Nazwisko]],1,3),MID(Tabela14[[#This Row],[PESEL]],11,1))</f>
        <v>LMro2</v>
      </c>
      <c r="M252" s="12">
        <f>IF(Tabela14[[#This Row],[ID]]=L251,1,0)</f>
        <v>0</v>
      </c>
    </row>
    <row r="253" spans="1:13" x14ac:dyDescent="0.25">
      <c r="A253" s="2" t="s">
        <v>1021</v>
      </c>
      <c r="B253" s="3" t="s">
        <v>1022</v>
      </c>
      <c r="C253" s="3" t="s">
        <v>419</v>
      </c>
      <c r="D253" s="3">
        <f>IF(MOD(MID(A253,10,1),2)=0,1,0)</f>
        <v>1</v>
      </c>
      <c r="E253" s="3" t="str">
        <f>MID(C253,LEN(C253),1)</f>
        <v>a</v>
      </c>
      <c r="F253" s="3">
        <f>IF(AND(D253=1,E253&lt;&gt;"a"),1,0)</f>
        <v>0</v>
      </c>
      <c r="G253" s="8" t="str">
        <f>MID(Tabela14[[#This Row],[PESEL]],7,3)</f>
        <v>794</v>
      </c>
      <c r="H253" s="3">
        <f>IF(OR(MID(Tabela14[[#This Row],[PESEL]],3,1)="0",MID(Tabela14[[#This Row],[PESEL]],3,1)="1"),19,20)</f>
        <v>19</v>
      </c>
      <c r="I253" s="3" t="str">
        <f>MID(Tabela14[[#This Row],[PESEL]],1,2)</f>
        <v>85</v>
      </c>
      <c r="J253" s="3" t="str">
        <f>IF(Tabela14[[#This Row],[1i2 rok]]=20,MID(Tabela14[[#This Row],[PESEL]],3,2)-20,MID(Tabela14[[#This Row],[PESEL]],3,2))</f>
        <v>03</v>
      </c>
      <c r="K253" s="3" t="str">
        <f>CONCATENATE(Tabela14[[#This Row],[miesiąc 1]]," ",Tabela14[[#This Row],[1i2 rok]],Tabela14[[#This Row],[3 i 4 rok]])</f>
        <v>03 1985</v>
      </c>
      <c r="L253" s="12" t="str">
        <f>CONCATENATE(MID(Tabela14[[#This Row],[Imie]],1,1),MID(Tabela14[[#This Row],[Nazwisko]],1,3),MID(Tabela14[[#This Row],[PESEL]],11,1))</f>
        <v>LMro3</v>
      </c>
      <c r="M253" s="12">
        <f>IF(Tabela14[[#This Row],[ID]]=L252,1,0)</f>
        <v>0</v>
      </c>
    </row>
    <row r="254" spans="1:13" x14ac:dyDescent="0.25">
      <c r="A254" s="2" t="s">
        <v>615</v>
      </c>
      <c r="B254" s="3" t="s">
        <v>616</v>
      </c>
      <c r="C254" s="3" t="s">
        <v>617</v>
      </c>
      <c r="D254" s="3">
        <f>IF(MOD(MID(A254,10,1),2)=0,1,0)</f>
        <v>1</v>
      </c>
      <c r="E254" s="3" t="str">
        <f>MID(C254,LEN(C254),1)</f>
        <v>a</v>
      </c>
      <c r="F254" s="3">
        <f>IF(AND(D254=1,E254&lt;&gt;"a"),1,0)</f>
        <v>0</v>
      </c>
      <c r="G254" s="8" t="str">
        <f>MID(Tabela14[[#This Row],[PESEL]],7,3)</f>
        <v>042</v>
      </c>
      <c r="H254" s="3">
        <f>IF(OR(MID(Tabela14[[#This Row],[PESEL]],3,1)="0",MID(Tabela14[[#This Row],[PESEL]],3,1)="1"),19,20)</f>
        <v>20</v>
      </c>
      <c r="I254" s="3" t="str">
        <f>MID(Tabela14[[#This Row],[PESEL]],1,2)</f>
        <v>09</v>
      </c>
      <c r="J254" s="3">
        <f>IF(Tabela14[[#This Row],[1i2 rok]]=20,MID(Tabela14[[#This Row],[PESEL]],3,2)-20,MID(Tabela14[[#This Row],[PESEL]],3,2))</f>
        <v>11</v>
      </c>
      <c r="K254" s="3" t="str">
        <f>CONCATENATE(Tabela14[[#This Row],[miesiąc 1]]," ",Tabela14[[#This Row],[1i2 rok]],Tabela14[[#This Row],[3 i 4 rok]])</f>
        <v>11 2009</v>
      </c>
      <c r="L254" s="12" t="str">
        <f>CONCATENATE(MID(Tabela14[[#This Row],[Imie]],1,1),MID(Tabela14[[#This Row],[Nazwisko]],1,3),MID(Tabela14[[#This Row],[PESEL]],11,1))</f>
        <v>LMuc8</v>
      </c>
      <c r="M254" s="12">
        <f>IF(Tabela14[[#This Row],[ID]]=L253,1,0)</f>
        <v>0</v>
      </c>
    </row>
    <row r="255" spans="1:13" x14ac:dyDescent="0.25">
      <c r="A255" s="2" t="s">
        <v>1102</v>
      </c>
      <c r="B255" s="3" t="s">
        <v>1103</v>
      </c>
      <c r="C255" s="3" t="s">
        <v>617</v>
      </c>
      <c r="D255" s="3">
        <f>IF(MOD(MID(A255,10,1),2)=0,1,0)</f>
        <v>1</v>
      </c>
      <c r="E255" s="3" t="str">
        <f>MID(C255,LEN(C255),1)</f>
        <v>a</v>
      </c>
      <c r="F255" s="3">
        <f>IF(AND(D255=1,E255&lt;&gt;"a"),1,0)</f>
        <v>0</v>
      </c>
      <c r="G255" s="8" t="str">
        <f>MID(Tabela14[[#This Row],[PESEL]],7,3)</f>
        <v>448</v>
      </c>
      <c r="H255" s="3">
        <f>IF(OR(MID(Tabela14[[#This Row],[PESEL]],3,1)="0",MID(Tabela14[[#This Row],[PESEL]],3,1)="1"),19,20)</f>
        <v>19</v>
      </c>
      <c r="I255" s="3" t="str">
        <f>MID(Tabela14[[#This Row],[PESEL]],1,2)</f>
        <v>89</v>
      </c>
      <c r="J255" s="3" t="str">
        <f>IF(Tabela14[[#This Row],[1i2 rok]]=20,MID(Tabela14[[#This Row],[PESEL]],3,2)-20,MID(Tabela14[[#This Row],[PESEL]],3,2))</f>
        <v>06</v>
      </c>
      <c r="K255" s="3" t="str">
        <f>CONCATENATE(Tabela14[[#This Row],[miesiąc 1]]," ",Tabela14[[#This Row],[1i2 rok]],Tabela14[[#This Row],[3 i 4 rok]])</f>
        <v>06 1989</v>
      </c>
      <c r="L255" s="12" t="str">
        <f>CONCATENATE(MID(Tabela14[[#This Row],[Imie]],1,1),MID(Tabela14[[#This Row],[Nazwisko]],1,3),MID(Tabela14[[#This Row],[PESEL]],11,1))</f>
        <v>LMur3</v>
      </c>
      <c r="M255" s="12">
        <f>IF(Tabela14[[#This Row],[ID]]=L254,1,0)</f>
        <v>0</v>
      </c>
    </row>
    <row r="256" spans="1:13" x14ac:dyDescent="0.25">
      <c r="A256" s="2" t="s">
        <v>170</v>
      </c>
      <c r="B256" s="3" t="s">
        <v>171</v>
      </c>
      <c r="C256" s="3" t="s">
        <v>172</v>
      </c>
      <c r="D256" s="3">
        <f>IF(MOD(MID(A256,10,1),2)=0,1,0)</f>
        <v>1</v>
      </c>
      <c r="E256" s="3" t="str">
        <f>MID(C256,LEN(C256),1)</f>
        <v>a</v>
      </c>
      <c r="F256" s="3">
        <f>IF(AND(D256=1,E256&lt;&gt;"a"),1,0)</f>
        <v>0</v>
      </c>
      <c r="G256" s="8" t="str">
        <f>MID(Tabela14[[#This Row],[PESEL]],7,3)</f>
        <v>074</v>
      </c>
      <c r="H256" s="3">
        <f>IF(OR(MID(Tabela14[[#This Row],[PESEL]],3,1)="0",MID(Tabela14[[#This Row],[PESEL]],3,1)="1"),19,20)</f>
        <v>20</v>
      </c>
      <c r="I256" s="3" t="str">
        <f>MID(Tabela14[[#This Row],[PESEL]],1,2)</f>
        <v>08</v>
      </c>
      <c r="J256" s="3">
        <f>IF(Tabela14[[#This Row],[1i2 rok]]=20,MID(Tabela14[[#This Row],[PESEL]],3,2)-20,MID(Tabela14[[#This Row],[PESEL]],3,2))</f>
        <v>11</v>
      </c>
      <c r="K256" s="3" t="str">
        <f>CONCATENATE(Tabela14[[#This Row],[miesiąc 1]]," ",Tabela14[[#This Row],[1i2 rok]],Tabela14[[#This Row],[3 i 4 rok]])</f>
        <v>11 2008</v>
      </c>
      <c r="L256" s="12" t="str">
        <f>CONCATENATE(MID(Tabela14[[#This Row],[Imie]],1,1),MID(Tabela14[[#This Row],[Nazwisko]],1,3),MID(Tabela14[[#This Row],[PESEL]],11,1))</f>
        <v>LNow3</v>
      </c>
      <c r="M256" s="12">
        <f>IF(Tabela14[[#This Row],[ID]]=L255,1,0)</f>
        <v>0</v>
      </c>
    </row>
    <row r="257" spans="1:13" x14ac:dyDescent="0.25">
      <c r="A257" s="2" t="s">
        <v>1078</v>
      </c>
      <c r="B257" s="3" t="s">
        <v>1079</v>
      </c>
      <c r="C257" s="3" t="s">
        <v>64</v>
      </c>
      <c r="D257" s="3">
        <f>IF(MOD(MID(A257,10,1),2)=0,1,0)</f>
        <v>0</v>
      </c>
      <c r="E257" s="3" t="str">
        <f>MID(C257,LEN(C257),1)</f>
        <v>j</v>
      </c>
      <c r="F257" s="3">
        <f>IF(AND(D257=1,E257&lt;&gt;"a"),1,0)</f>
        <v>0</v>
      </c>
      <c r="G257" s="8" t="str">
        <f>MID(Tabela14[[#This Row],[PESEL]],7,3)</f>
        <v>799</v>
      </c>
      <c r="H257" s="3">
        <f>IF(OR(MID(Tabela14[[#This Row],[PESEL]],3,1)="0",MID(Tabela14[[#This Row],[PESEL]],3,1)="1"),19,20)</f>
        <v>19</v>
      </c>
      <c r="I257" s="3" t="str">
        <f>MID(Tabela14[[#This Row],[PESEL]],1,2)</f>
        <v>89</v>
      </c>
      <c r="J257" s="3" t="str">
        <f>IF(Tabela14[[#This Row],[1i2 rok]]=20,MID(Tabela14[[#This Row],[PESEL]],3,2)-20,MID(Tabela14[[#This Row],[PESEL]],3,2))</f>
        <v>02</v>
      </c>
      <c r="K257" s="3" t="str">
        <f>CONCATENATE(Tabela14[[#This Row],[miesiąc 1]]," ",Tabela14[[#This Row],[1i2 rok]],Tabela14[[#This Row],[3 i 4 rok]])</f>
        <v>02 1989</v>
      </c>
      <c r="L257" s="12" t="str">
        <f>CONCATENATE(MID(Tabela14[[#This Row],[Imie]],1,1),MID(Tabela14[[#This Row],[Nazwisko]],1,3),MID(Tabela14[[#This Row],[PESEL]],11,1))</f>
        <v>MBen4</v>
      </c>
      <c r="M257" s="12">
        <f>IF(Tabela14[[#This Row],[ID]]=L256,1,0)</f>
        <v>0</v>
      </c>
    </row>
    <row r="258" spans="1:13" x14ac:dyDescent="0.25">
      <c r="A258" s="2" t="s">
        <v>145</v>
      </c>
      <c r="B258" s="3" t="s">
        <v>146</v>
      </c>
      <c r="C258" s="3" t="s">
        <v>147</v>
      </c>
      <c r="D258" s="3">
        <f>IF(MOD(MID(A258,10,1),2)=0,1,0)</f>
        <v>1</v>
      </c>
      <c r="E258" s="3" t="str">
        <f>MID(C258,LEN(C258),1)</f>
        <v>a</v>
      </c>
      <c r="F258" s="3">
        <f>IF(AND(D258=1,E258&lt;&gt;"a"),1,0)</f>
        <v>0</v>
      </c>
      <c r="G258" s="8" t="str">
        <f>MID(Tabela14[[#This Row],[PESEL]],7,3)</f>
        <v>006</v>
      </c>
      <c r="H258" s="3">
        <f>IF(OR(MID(Tabela14[[#This Row],[PESEL]],3,1)="0",MID(Tabela14[[#This Row],[PESEL]],3,1)="1"),19,20)</f>
        <v>20</v>
      </c>
      <c r="I258" s="3" t="str">
        <f>MID(Tabela14[[#This Row],[PESEL]],1,2)</f>
        <v>08</v>
      </c>
      <c r="J258" s="3">
        <f>IF(Tabela14[[#This Row],[1i2 rok]]=20,MID(Tabela14[[#This Row],[PESEL]],3,2)-20,MID(Tabela14[[#This Row],[PESEL]],3,2))</f>
        <v>10</v>
      </c>
      <c r="K258" s="3" t="str">
        <f>CONCATENATE(Tabela14[[#This Row],[miesiąc 1]]," ",Tabela14[[#This Row],[1i2 rok]],Tabela14[[#This Row],[3 i 4 rok]])</f>
        <v>10 2008</v>
      </c>
      <c r="L258" s="12" t="str">
        <f>CONCATENATE(MID(Tabela14[[#This Row],[Imie]],1,1),MID(Tabela14[[#This Row],[Nazwisko]],1,3),MID(Tabela14[[#This Row],[PESEL]],11,1))</f>
        <v>MBon0</v>
      </c>
      <c r="M258" s="12">
        <f>IF(Tabela14[[#This Row],[ID]]=L257,1,0)</f>
        <v>0</v>
      </c>
    </row>
    <row r="259" spans="1:13" x14ac:dyDescent="0.25">
      <c r="A259" s="2" t="s">
        <v>1091</v>
      </c>
      <c r="B259" s="3" t="s">
        <v>1092</v>
      </c>
      <c r="C259" s="3" t="s">
        <v>219</v>
      </c>
      <c r="D259" s="3">
        <f>IF(MOD(MID(A259,10,1),2)=0,1,0)</f>
        <v>0</v>
      </c>
      <c r="E259" s="3" t="str">
        <f>MID(C259,LEN(C259),1)</f>
        <v>z</v>
      </c>
      <c r="F259" s="3">
        <f>IF(AND(D259=1,E259&lt;&gt;"a"),1,0)</f>
        <v>0</v>
      </c>
      <c r="G259" s="8" t="str">
        <f>MID(Tabela14[[#This Row],[PESEL]],7,3)</f>
        <v>334</v>
      </c>
      <c r="H259" s="3">
        <f>IF(OR(MID(Tabela14[[#This Row],[PESEL]],3,1)="0",MID(Tabela14[[#This Row],[PESEL]],3,1)="1"),19,20)</f>
        <v>19</v>
      </c>
      <c r="I259" s="3" t="str">
        <f>MID(Tabela14[[#This Row],[PESEL]],1,2)</f>
        <v>89</v>
      </c>
      <c r="J259" s="3" t="str">
        <f>IF(Tabela14[[#This Row],[1i2 rok]]=20,MID(Tabela14[[#This Row],[PESEL]],3,2)-20,MID(Tabela14[[#This Row],[PESEL]],3,2))</f>
        <v>04</v>
      </c>
      <c r="K259" s="3" t="str">
        <f>CONCATENATE(Tabela14[[#This Row],[miesiąc 1]]," ",Tabela14[[#This Row],[1i2 rok]],Tabela14[[#This Row],[3 i 4 rok]])</f>
        <v>04 1989</v>
      </c>
      <c r="L259" s="12" t="str">
        <f>CONCATENATE(MID(Tabela14[[#This Row],[Imie]],1,1),MID(Tabela14[[#This Row],[Nazwisko]],1,3),MID(Tabela14[[#This Row],[PESEL]],11,1))</f>
        <v>MBry2</v>
      </c>
      <c r="M259" s="12">
        <f>IF(Tabela14[[#This Row],[ID]]=L258,1,0)</f>
        <v>0</v>
      </c>
    </row>
    <row r="260" spans="1:13" x14ac:dyDescent="0.25">
      <c r="A260" s="2" t="s">
        <v>545</v>
      </c>
      <c r="B260" s="3" t="s">
        <v>546</v>
      </c>
      <c r="C260" s="3" t="s">
        <v>17</v>
      </c>
      <c r="D260" s="3">
        <f>IF(MOD(MID(A260,10,1),2)=0,1,0)</f>
        <v>0</v>
      </c>
      <c r="E260" s="3" t="str">
        <f>MID(C260,LEN(C260),1)</f>
        <v>z</v>
      </c>
      <c r="F260" s="3">
        <f>IF(AND(D260=1,E260&lt;&gt;"a"),1,0)</f>
        <v>0</v>
      </c>
      <c r="G260" s="8" t="str">
        <f>MID(Tabela14[[#This Row],[PESEL]],7,3)</f>
        <v>066</v>
      </c>
      <c r="H260" s="3">
        <f>IF(OR(MID(Tabela14[[#This Row],[PESEL]],3,1)="0",MID(Tabela14[[#This Row],[PESEL]],3,1)="1"),19,20)</f>
        <v>20</v>
      </c>
      <c r="I260" s="3" t="str">
        <f>MID(Tabela14[[#This Row],[PESEL]],1,2)</f>
        <v>09</v>
      </c>
      <c r="J260" s="3">
        <f>IF(Tabela14[[#This Row],[1i2 rok]]=20,MID(Tabela14[[#This Row],[PESEL]],3,2)-20,MID(Tabela14[[#This Row],[PESEL]],3,2))</f>
        <v>10</v>
      </c>
      <c r="K260" s="3" t="str">
        <f>CONCATENATE(Tabela14[[#This Row],[miesiąc 1]]," ",Tabela14[[#This Row],[1i2 rok]],Tabela14[[#This Row],[3 i 4 rok]])</f>
        <v>10 2009</v>
      </c>
      <c r="L260" s="12" t="str">
        <f>CONCATENATE(MID(Tabela14[[#This Row],[Imie]],1,1),MID(Tabela14[[#This Row],[Nazwisko]],1,3),MID(Tabela14[[#This Row],[PESEL]],11,1))</f>
        <v>MBuc3</v>
      </c>
      <c r="M260" s="12">
        <f>IF(Tabela14[[#This Row],[ID]]=L259,1,0)</f>
        <v>0</v>
      </c>
    </row>
    <row r="261" spans="1:13" x14ac:dyDescent="0.25">
      <c r="A261" s="2" t="s">
        <v>669</v>
      </c>
      <c r="B261" s="3" t="s">
        <v>670</v>
      </c>
      <c r="C261" s="3" t="s">
        <v>671</v>
      </c>
      <c r="D261" s="3">
        <f>IF(MOD(MID(A261,10,1),2)=0,1,0)</f>
        <v>0</v>
      </c>
      <c r="E261" s="3" t="str">
        <f>MID(C261,LEN(C261),1)</f>
        <v>k</v>
      </c>
      <c r="F261" s="3">
        <f>IF(AND(D261=1,E261&lt;&gt;"a"),1,0)</f>
        <v>0</v>
      </c>
      <c r="G261" s="8" t="str">
        <f>MID(Tabela14[[#This Row],[PESEL]],7,3)</f>
        <v>072</v>
      </c>
      <c r="H261" s="3">
        <f>IF(OR(MID(Tabela14[[#This Row],[PESEL]],3,1)="0",MID(Tabela14[[#This Row],[PESEL]],3,1)="1"),19,20)</f>
        <v>20</v>
      </c>
      <c r="I261" s="3" t="str">
        <f>MID(Tabela14[[#This Row],[PESEL]],1,2)</f>
        <v>09</v>
      </c>
      <c r="J261" s="3">
        <f>IF(Tabela14[[#This Row],[1i2 rok]]=20,MID(Tabela14[[#This Row],[PESEL]],3,2)-20,MID(Tabela14[[#This Row],[PESEL]],3,2))</f>
        <v>11</v>
      </c>
      <c r="K261" s="3" t="str">
        <f>CONCATENATE(Tabela14[[#This Row],[miesiąc 1]]," ",Tabela14[[#This Row],[1i2 rok]],Tabela14[[#This Row],[3 i 4 rok]])</f>
        <v>11 2009</v>
      </c>
      <c r="L261" s="12" t="str">
        <f>CONCATENATE(MID(Tabela14[[#This Row],[Imie]],1,1),MID(Tabela14[[#This Row],[Nazwisko]],1,3),MID(Tabela14[[#This Row],[PESEL]],11,1))</f>
        <v>MBud6</v>
      </c>
      <c r="M261" s="12">
        <f>IF(Tabela14[[#This Row],[ID]]=L260,1,0)</f>
        <v>0</v>
      </c>
    </row>
    <row r="262" spans="1:13" x14ac:dyDescent="0.25">
      <c r="A262" s="2" t="s">
        <v>693</v>
      </c>
      <c r="B262" s="3" t="s">
        <v>694</v>
      </c>
      <c r="C262" s="3" t="s">
        <v>214</v>
      </c>
      <c r="D262" s="3">
        <f>IF(MOD(MID(A262,10,1),2)=0,1,0)</f>
        <v>1</v>
      </c>
      <c r="E262" s="3" t="str">
        <f>MID(C262,LEN(C262),1)</f>
        <v>a</v>
      </c>
      <c r="F262" s="3">
        <f>IF(AND(D262=1,E262&lt;&gt;"a"),1,0)</f>
        <v>0</v>
      </c>
      <c r="G262" s="8" t="str">
        <f>MID(Tabela14[[#This Row],[PESEL]],7,3)</f>
        <v>035</v>
      </c>
      <c r="H262" s="3">
        <f>IF(OR(MID(Tabela14[[#This Row],[PESEL]],3,1)="0",MID(Tabela14[[#This Row],[PESEL]],3,1)="1"),19,20)</f>
        <v>20</v>
      </c>
      <c r="I262" s="3" t="str">
        <f>MID(Tabela14[[#This Row],[PESEL]],1,2)</f>
        <v>09</v>
      </c>
      <c r="J262" s="3">
        <f>IF(Tabela14[[#This Row],[1i2 rok]]=20,MID(Tabela14[[#This Row],[PESEL]],3,2)-20,MID(Tabela14[[#This Row],[PESEL]],3,2))</f>
        <v>11</v>
      </c>
      <c r="K262" s="3" t="str">
        <f>CONCATENATE(Tabela14[[#This Row],[miesiąc 1]]," ",Tabela14[[#This Row],[1i2 rok]],Tabela14[[#This Row],[3 i 4 rok]])</f>
        <v>11 2009</v>
      </c>
      <c r="L262" s="12" t="str">
        <f>CONCATENATE(MID(Tabela14[[#This Row],[Imie]],1,1),MID(Tabela14[[#This Row],[Nazwisko]],1,3),MID(Tabela14[[#This Row],[PESEL]],11,1))</f>
        <v>MCic4</v>
      </c>
      <c r="M262" s="12">
        <f>IF(Tabela14[[#This Row],[ID]]=L261,1,0)</f>
        <v>0</v>
      </c>
    </row>
    <row r="263" spans="1:13" x14ac:dyDescent="0.25">
      <c r="A263" s="2" t="s">
        <v>267</v>
      </c>
      <c r="B263" s="3" t="s">
        <v>268</v>
      </c>
      <c r="C263" s="3" t="s">
        <v>269</v>
      </c>
      <c r="D263" s="3">
        <f>IF(MOD(MID(A263,10,1),2)=0,1,0)</f>
        <v>0</v>
      </c>
      <c r="E263" s="3" t="str">
        <f>MID(C263,LEN(C263),1)</f>
        <v>z</v>
      </c>
      <c r="F263" s="3">
        <f>IF(AND(D263=1,E263&lt;&gt;"a"),1,0)</f>
        <v>0</v>
      </c>
      <c r="G263" s="8" t="str">
        <f>MID(Tabela14[[#This Row],[PESEL]],7,3)</f>
        <v>060</v>
      </c>
      <c r="H263" s="3">
        <f>IF(OR(MID(Tabela14[[#This Row],[PESEL]],3,1)="0",MID(Tabela14[[#This Row],[PESEL]],3,1)="1"),19,20)</f>
        <v>20</v>
      </c>
      <c r="I263" s="3" t="str">
        <f>MID(Tabela14[[#This Row],[PESEL]],1,2)</f>
        <v>09</v>
      </c>
      <c r="J263" s="3">
        <f>IF(Tabela14[[#This Row],[1i2 rok]]=20,MID(Tabela14[[#This Row],[PESEL]],3,2)-20,MID(Tabela14[[#This Row],[PESEL]],3,2))</f>
        <v>1</v>
      </c>
      <c r="K263" s="3" t="str">
        <f>CONCATENATE(Tabela14[[#This Row],[miesiąc 1]]," ",Tabela14[[#This Row],[1i2 rok]],Tabela14[[#This Row],[3 i 4 rok]])</f>
        <v>1 2009</v>
      </c>
      <c r="L263" s="12" t="str">
        <f>CONCATENATE(MID(Tabela14[[#This Row],[Imie]],1,1),MID(Tabela14[[#This Row],[Nazwisko]],1,3),MID(Tabela14[[#This Row],[PESEL]],11,1))</f>
        <v>MJar7</v>
      </c>
      <c r="M263" s="12">
        <f>IF(Tabela14[[#This Row],[ID]]=L262,1,0)</f>
        <v>0</v>
      </c>
    </row>
    <row r="264" spans="1:13" x14ac:dyDescent="0.25">
      <c r="A264" s="2" t="s">
        <v>148</v>
      </c>
      <c r="B264" s="3" t="s">
        <v>149</v>
      </c>
      <c r="C264" s="3" t="s">
        <v>64</v>
      </c>
      <c r="D264" s="3">
        <f>IF(MOD(MID(A264,10,1),2)=0,1,0)</f>
        <v>0</v>
      </c>
      <c r="E264" s="3" t="str">
        <f>MID(C264,LEN(C264),1)</f>
        <v>j</v>
      </c>
      <c r="F264" s="3">
        <f>IF(AND(D264=1,E264&lt;&gt;"a"),1,0)</f>
        <v>0</v>
      </c>
      <c r="G264" s="8" t="str">
        <f>MID(Tabela14[[#This Row],[PESEL]],7,3)</f>
        <v>090</v>
      </c>
      <c r="H264" s="3">
        <f>IF(OR(MID(Tabela14[[#This Row],[PESEL]],3,1)="0",MID(Tabela14[[#This Row],[PESEL]],3,1)="1"),19,20)</f>
        <v>20</v>
      </c>
      <c r="I264" s="3" t="str">
        <f>MID(Tabela14[[#This Row],[PESEL]],1,2)</f>
        <v>08</v>
      </c>
      <c r="J264" s="3">
        <f>IF(Tabela14[[#This Row],[1i2 rok]]=20,MID(Tabela14[[#This Row],[PESEL]],3,2)-20,MID(Tabela14[[#This Row],[PESEL]],3,2))</f>
        <v>10</v>
      </c>
      <c r="K264" s="3" t="str">
        <f>CONCATENATE(Tabela14[[#This Row],[miesiąc 1]]," ",Tabela14[[#This Row],[1i2 rok]],Tabela14[[#This Row],[3 i 4 rok]])</f>
        <v>10 2008</v>
      </c>
      <c r="L264" s="12" t="str">
        <f>CONCATENATE(MID(Tabela14[[#This Row],[Imie]],1,1),MID(Tabela14[[#This Row],[Nazwisko]],1,3),MID(Tabela14[[#This Row],[PESEL]],11,1))</f>
        <v>MJoz2</v>
      </c>
      <c r="M264" s="12">
        <f>IF(Tabela14[[#This Row],[ID]]=L263,1,0)</f>
        <v>0</v>
      </c>
    </row>
    <row r="265" spans="1:13" x14ac:dyDescent="0.25">
      <c r="A265" s="2" t="s">
        <v>310</v>
      </c>
      <c r="B265" s="3" t="s">
        <v>311</v>
      </c>
      <c r="C265" s="3" t="s">
        <v>64</v>
      </c>
      <c r="D265" s="3">
        <f>IF(MOD(MID(A265,10,1),2)=0,1,0)</f>
        <v>0</v>
      </c>
      <c r="E265" s="3" t="str">
        <f>MID(C265,LEN(C265),1)</f>
        <v>j</v>
      </c>
      <c r="F265" s="3">
        <f>IF(AND(D265=1,E265&lt;&gt;"a"),1,0)</f>
        <v>0</v>
      </c>
      <c r="G265" s="8" t="str">
        <f>MID(Tabela14[[#This Row],[PESEL]],7,3)</f>
        <v>059</v>
      </c>
      <c r="H265" s="3">
        <f>IF(OR(MID(Tabela14[[#This Row],[PESEL]],3,1)="0",MID(Tabela14[[#This Row],[PESEL]],3,1)="1"),19,20)</f>
        <v>20</v>
      </c>
      <c r="I265" s="3" t="str">
        <f>MID(Tabela14[[#This Row],[PESEL]],1,2)</f>
        <v>09</v>
      </c>
      <c r="J265" s="3">
        <f>IF(Tabela14[[#This Row],[1i2 rok]]=20,MID(Tabela14[[#This Row],[PESEL]],3,2)-20,MID(Tabela14[[#This Row],[PESEL]],3,2))</f>
        <v>1</v>
      </c>
      <c r="K265" s="3" t="str">
        <f>CONCATENATE(Tabela14[[#This Row],[miesiąc 1]]," ",Tabela14[[#This Row],[1i2 rok]],Tabela14[[#This Row],[3 i 4 rok]])</f>
        <v>1 2009</v>
      </c>
      <c r="L265" s="12" t="str">
        <f>CONCATENATE(MID(Tabela14[[#This Row],[Imie]],1,1),MID(Tabela14[[#This Row],[Nazwisko]],1,3),MID(Tabela14[[#This Row],[PESEL]],11,1))</f>
        <v>MJur6</v>
      </c>
      <c r="M265" s="12">
        <f>IF(Tabela14[[#This Row],[ID]]=L264,1,0)</f>
        <v>0</v>
      </c>
    </row>
    <row r="266" spans="1:13" x14ac:dyDescent="0.25">
      <c r="A266" s="2" t="s">
        <v>314</v>
      </c>
      <c r="B266" s="3" t="s">
        <v>315</v>
      </c>
      <c r="C266" s="3" t="s">
        <v>64</v>
      </c>
      <c r="D266" s="3">
        <f>IF(MOD(MID(A266,10,1),2)=0,1,0)</f>
        <v>0</v>
      </c>
      <c r="E266" s="3" t="str">
        <f>MID(C266,LEN(C266),1)</f>
        <v>j</v>
      </c>
      <c r="F266" s="3">
        <f>IF(AND(D266=1,E266&lt;&gt;"a"),1,0)</f>
        <v>0</v>
      </c>
      <c r="G266" s="8" t="str">
        <f>MID(Tabela14[[#This Row],[PESEL]],7,3)</f>
        <v>100</v>
      </c>
      <c r="H266" s="3">
        <f>IF(OR(MID(Tabela14[[#This Row],[PESEL]],3,1)="0",MID(Tabela14[[#This Row],[PESEL]],3,1)="1"),19,20)</f>
        <v>20</v>
      </c>
      <c r="I266" s="3" t="str">
        <f>MID(Tabela14[[#This Row],[PESEL]],1,2)</f>
        <v>09</v>
      </c>
      <c r="J266" s="3">
        <f>IF(Tabela14[[#This Row],[1i2 rok]]=20,MID(Tabela14[[#This Row],[PESEL]],3,2)-20,MID(Tabela14[[#This Row],[PESEL]],3,2))</f>
        <v>1</v>
      </c>
      <c r="K266" s="3" t="str">
        <f>CONCATENATE(Tabela14[[#This Row],[miesiąc 1]]," ",Tabela14[[#This Row],[1i2 rok]],Tabela14[[#This Row],[3 i 4 rok]])</f>
        <v>1 2009</v>
      </c>
      <c r="L266" s="12" t="str">
        <f>CONCATENATE(MID(Tabela14[[#This Row],[Imie]],1,1),MID(Tabela14[[#This Row],[Nazwisko]],1,3),MID(Tabela14[[#This Row],[PESEL]],11,1))</f>
        <v>MJur9</v>
      </c>
      <c r="M266" s="12">
        <f>IF(Tabela14[[#This Row],[ID]]=L265,1,0)</f>
        <v>0</v>
      </c>
    </row>
    <row r="267" spans="1:13" x14ac:dyDescent="0.25">
      <c r="A267" s="2" t="s">
        <v>674</v>
      </c>
      <c r="B267" s="3" t="s">
        <v>675</v>
      </c>
      <c r="C267" s="3" t="s">
        <v>64</v>
      </c>
      <c r="D267" s="3">
        <f>IF(MOD(MID(A267,10,1),2)=0,1,0)</f>
        <v>0</v>
      </c>
      <c r="E267" s="3" t="str">
        <f>MID(C267,LEN(C267),1)</f>
        <v>j</v>
      </c>
      <c r="F267" s="3">
        <f>IF(AND(D267=1,E267&lt;&gt;"a"),1,0)</f>
        <v>0</v>
      </c>
      <c r="G267" s="8" t="str">
        <f>MID(Tabela14[[#This Row],[PESEL]],7,3)</f>
        <v>034</v>
      </c>
      <c r="H267" s="3">
        <f>IF(OR(MID(Tabela14[[#This Row],[PESEL]],3,1)="0",MID(Tabela14[[#This Row],[PESEL]],3,1)="1"),19,20)</f>
        <v>20</v>
      </c>
      <c r="I267" s="3" t="str">
        <f>MID(Tabela14[[#This Row],[PESEL]],1,2)</f>
        <v>09</v>
      </c>
      <c r="J267" s="3">
        <f>IF(Tabela14[[#This Row],[1i2 rok]]=20,MID(Tabela14[[#This Row],[PESEL]],3,2)-20,MID(Tabela14[[#This Row],[PESEL]],3,2))</f>
        <v>11</v>
      </c>
      <c r="K267" s="3" t="str">
        <f>CONCATENATE(Tabela14[[#This Row],[miesiąc 1]]," ",Tabela14[[#This Row],[1i2 rok]],Tabela14[[#This Row],[3 i 4 rok]])</f>
        <v>11 2009</v>
      </c>
      <c r="L267" s="12" t="str">
        <f>CONCATENATE(MID(Tabela14[[#This Row],[Imie]],1,1),MID(Tabela14[[#This Row],[Nazwisko]],1,3),MID(Tabela14[[#This Row],[PESEL]],11,1))</f>
        <v>MKac2</v>
      </c>
      <c r="M267" s="12">
        <f>IF(Tabela14[[#This Row],[ID]]=L266,1,0)</f>
        <v>0</v>
      </c>
    </row>
    <row r="268" spans="1:13" x14ac:dyDescent="0.25">
      <c r="A268" s="2" t="s">
        <v>1063</v>
      </c>
      <c r="B268" s="3" t="s">
        <v>1064</v>
      </c>
      <c r="C268" s="3" t="s">
        <v>147</v>
      </c>
      <c r="D268" s="3">
        <f>IF(MOD(MID(A268,10,1),2)=0,1,0)</f>
        <v>1</v>
      </c>
      <c r="E268" s="3" t="str">
        <f>MID(C268,LEN(C268),1)</f>
        <v>a</v>
      </c>
      <c r="F268" s="3">
        <f>IF(AND(D268=1,E268&lt;&gt;"a"),1,0)</f>
        <v>0</v>
      </c>
      <c r="G268" s="8" t="str">
        <f>MID(Tabela14[[#This Row],[PESEL]],7,3)</f>
        <v>936</v>
      </c>
      <c r="H268" s="3">
        <f>IF(OR(MID(Tabela14[[#This Row],[PESEL]],3,1)="0",MID(Tabela14[[#This Row],[PESEL]],3,1)="1"),19,20)</f>
        <v>19</v>
      </c>
      <c r="I268" s="3" t="str">
        <f>MID(Tabela14[[#This Row],[PESEL]],1,2)</f>
        <v>89</v>
      </c>
      <c r="J268" s="3" t="str">
        <f>IF(Tabela14[[#This Row],[1i2 rok]]=20,MID(Tabela14[[#This Row],[PESEL]],3,2)-20,MID(Tabela14[[#This Row],[PESEL]],3,2))</f>
        <v>01</v>
      </c>
      <c r="K268" s="3" t="str">
        <f>CONCATENATE(Tabela14[[#This Row],[miesiąc 1]]," ",Tabela14[[#This Row],[1i2 rok]],Tabela14[[#This Row],[3 i 4 rok]])</f>
        <v>01 1989</v>
      </c>
      <c r="L268" s="12" t="str">
        <f>CONCATENATE(MID(Tabela14[[#This Row],[Imie]],1,1),MID(Tabela14[[#This Row],[Nazwisko]],1,3),MID(Tabela14[[#This Row],[PESEL]],11,1))</f>
        <v>MKad4</v>
      </c>
      <c r="M268" s="12">
        <f>IF(Tabela14[[#This Row],[ID]]=L267,1,0)</f>
        <v>0</v>
      </c>
    </row>
    <row r="269" spans="1:13" x14ac:dyDescent="0.25">
      <c r="A269" s="2" t="s">
        <v>837</v>
      </c>
      <c r="B269" s="3" t="s">
        <v>838</v>
      </c>
      <c r="C269" s="3" t="s">
        <v>147</v>
      </c>
      <c r="D269" s="3">
        <f>IF(MOD(MID(A269,10,1),2)=0,1,0)</f>
        <v>1</v>
      </c>
      <c r="E269" s="3" t="str">
        <f>MID(C269,LEN(C269),1)</f>
        <v>a</v>
      </c>
      <c r="F269" s="3">
        <f>IF(AND(D269=1,E269&lt;&gt;"a"),1,0)</f>
        <v>0</v>
      </c>
      <c r="G269" s="8" t="str">
        <f>MID(Tabela14[[#This Row],[PESEL]],7,3)</f>
        <v>568</v>
      </c>
      <c r="H269" s="3">
        <f>IF(OR(MID(Tabela14[[#This Row],[PESEL]],3,1)="0",MID(Tabela14[[#This Row],[PESEL]],3,1)="1"),19,20)</f>
        <v>19</v>
      </c>
      <c r="I269" s="3" t="str">
        <f>MID(Tabela14[[#This Row],[PESEL]],1,2)</f>
        <v>52</v>
      </c>
      <c r="J269" s="3" t="str">
        <f>IF(Tabela14[[#This Row],[1i2 rok]]=20,MID(Tabela14[[#This Row],[PESEL]],3,2)-20,MID(Tabela14[[#This Row],[PESEL]],3,2))</f>
        <v>10</v>
      </c>
      <c r="K269" s="3" t="str">
        <f>CONCATENATE(Tabela14[[#This Row],[miesiąc 1]]," ",Tabela14[[#This Row],[1i2 rok]],Tabela14[[#This Row],[3 i 4 rok]])</f>
        <v>10 1952</v>
      </c>
      <c r="L269" s="12" t="str">
        <f>CONCATENATE(MID(Tabela14[[#This Row],[Imie]],1,1),MID(Tabela14[[#This Row],[Nazwisko]],1,3),MID(Tabela14[[#This Row],[PESEL]],11,1))</f>
        <v>MKaf3</v>
      </c>
      <c r="M269" s="12">
        <f>IF(Tabela14[[#This Row],[ID]]=L268,1,0)</f>
        <v>0</v>
      </c>
    </row>
    <row r="270" spans="1:13" x14ac:dyDescent="0.25">
      <c r="A270" s="2" t="s">
        <v>62</v>
      </c>
      <c r="B270" s="3" t="s">
        <v>63</v>
      </c>
      <c r="C270" s="3" t="s">
        <v>64</v>
      </c>
      <c r="D270" s="3">
        <f>IF(MOD(MID(A270,10,1),2)=0,1,0)</f>
        <v>0</v>
      </c>
      <c r="E270" s="3" t="str">
        <f>MID(C270,LEN(C270),1)</f>
        <v>j</v>
      </c>
      <c r="F270" s="3">
        <f>IF(AND(D270=1,E270&lt;&gt;"a"),1,0)</f>
        <v>0</v>
      </c>
      <c r="G270" s="8" t="str">
        <f>MID(Tabela14[[#This Row],[PESEL]],7,3)</f>
        <v>036</v>
      </c>
      <c r="H270" s="3">
        <f>IF(OR(MID(Tabela14[[#This Row],[PESEL]],3,1)="0",MID(Tabela14[[#This Row],[PESEL]],3,1)="1"),19,20)</f>
        <v>20</v>
      </c>
      <c r="I270" s="3" t="str">
        <f>MID(Tabela14[[#This Row],[PESEL]],1,2)</f>
        <v>08</v>
      </c>
      <c r="J270" s="3">
        <f>IF(Tabela14[[#This Row],[1i2 rok]]=20,MID(Tabela14[[#This Row],[PESEL]],3,2)-20,MID(Tabela14[[#This Row],[PESEL]],3,2))</f>
        <v>7</v>
      </c>
      <c r="K270" s="3" t="str">
        <f>CONCATENATE(Tabela14[[#This Row],[miesiąc 1]]," ",Tabela14[[#This Row],[1i2 rok]],Tabela14[[#This Row],[3 i 4 rok]])</f>
        <v>7 2008</v>
      </c>
      <c r="L270" s="12" t="str">
        <f>CONCATENATE(MID(Tabela14[[#This Row],[Imie]],1,1),MID(Tabela14[[#This Row],[Nazwisko]],1,3),MID(Tabela14[[#This Row],[PESEL]],11,1))</f>
        <v>MKal8</v>
      </c>
      <c r="M270" s="12">
        <f>IF(Tabela14[[#This Row],[ID]]=L269,1,0)</f>
        <v>0</v>
      </c>
    </row>
    <row r="271" spans="1:13" x14ac:dyDescent="0.25">
      <c r="A271" s="2" t="s">
        <v>299</v>
      </c>
      <c r="B271" s="3" t="s">
        <v>300</v>
      </c>
      <c r="C271" s="3" t="s">
        <v>64</v>
      </c>
      <c r="D271" s="3">
        <f>IF(MOD(MID(A271,10,1),2)=0,1,0)</f>
        <v>0</v>
      </c>
      <c r="E271" s="3" t="str">
        <f>MID(C271,LEN(C271),1)</f>
        <v>j</v>
      </c>
      <c r="F271" s="3">
        <f>IF(AND(D271=1,E271&lt;&gt;"a"),1,0)</f>
        <v>0</v>
      </c>
      <c r="G271" s="8" t="str">
        <f>MID(Tabela14[[#This Row],[PESEL]],7,3)</f>
        <v>069</v>
      </c>
      <c r="H271" s="3">
        <f>IF(OR(MID(Tabela14[[#This Row],[PESEL]],3,1)="0",MID(Tabela14[[#This Row],[PESEL]],3,1)="1"),19,20)</f>
        <v>20</v>
      </c>
      <c r="I271" s="3" t="str">
        <f>MID(Tabela14[[#This Row],[PESEL]],1,2)</f>
        <v>09</v>
      </c>
      <c r="J271" s="3">
        <f>IF(Tabela14[[#This Row],[1i2 rok]]=20,MID(Tabela14[[#This Row],[PESEL]],3,2)-20,MID(Tabela14[[#This Row],[PESEL]],3,2))</f>
        <v>1</v>
      </c>
      <c r="K271" s="3" t="str">
        <f>CONCATENATE(Tabela14[[#This Row],[miesiąc 1]]," ",Tabela14[[#This Row],[1i2 rok]],Tabela14[[#This Row],[3 i 4 rok]])</f>
        <v>1 2009</v>
      </c>
      <c r="L271" s="12" t="str">
        <f>CONCATENATE(MID(Tabela14[[#This Row],[Imie]],1,1),MID(Tabela14[[#This Row],[Nazwisko]],1,3),MID(Tabela14[[#This Row],[PESEL]],11,1))</f>
        <v>MKal9</v>
      </c>
      <c r="M271" s="12">
        <f>IF(Tabela14[[#This Row],[ID]]=L270,1,0)</f>
        <v>0</v>
      </c>
    </row>
    <row r="272" spans="1:13" x14ac:dyDescent="0.25">
      <c r="A272" s="2" t="s">
        <v>433</v>
      </c>
      <c r="B272" s="3" t="s">
        <v>434</v>
      </c>
      <c r="C272" s="3" t="s">
        <v>147</v>
      </c>
      <c r="D272" s="3">
        <f>IF(MOD(MID(A272,10,1),2)=0,1,0)</f>
        <v>1</v>
      </c>
      <c r="E272" s="3" t="str">
        <f>MID(C272,LEN(C272),1)</f>
        <v>a</v>
      </c>
      <c r="F272" s="3">
        <f>IF(AND(D272=1,E272&lt;&gt;"a"),1,0)</f>
        <v>0</v>
      </c>
      <c r="G272" s="8" t="str">
        <f>MID(Tabela14[[#This Row],[PESEL]],7,3)</f>
        <v>016</v>
      </c>
      <c r="H272" s="3">
        <f>IF(OR(MID(Tabela14[[#This Row],[PESEL]],3,1)="0",MID(Tabela14[[#This Row],[PESEL]],3,1)="1"),19,20)</f>
        <v>20</v>
      </c>
      <c r="I272" s="3" t="str">
        <f>MID(Tabela14[[#This Row],[PESEL]],1,2)</f>
        <v>09</v>
      </c>
      <c r="J272" s="3">
        <f>IF(Tabela14[[#This Row],[1i2 rok]]=20,MID(Tabela14[[#This Row],[PESEL]],3,2)-20,MID(Tabela14[[#This Row],[PESEL]],3,2))</f>
        <v>2</v>
      </c>
      <c r="K272" s="3" t="str">
        <f>CONCATENATE(Tabela14[[#This Row],[miesiąc 1]]," ",Tabela14[[#This Row],[1i2 rok]],Tabela14[[#This Row],[3 i 4 rok]])</f>
        <v>2 2009</v>
      </c>
      <c r="L272" s="12" t="str">
        <f>CONCATENATE(MID(Tabela14[[#This Row],[Imie]],1,1),MID(Tabela14[[#This Row],[Nazwisko]],1,3),MID(Tabela14[[#This Row],[PESEL]],11,1))</f>
        <v>MKam2</v>
      </c>
      <c r="M272" s="12">
        <f>IF(Tabela14[[#This Row],[ID]]=L271,1,0)</f>
        <v>0</v>
      </c>
    </row>
    <row r="273" spans="1:13" x14ac:dyDescent="0.25">
      <c r="A273" s="2" t="s">
        <v>106</v>
      </c>
      <c r="B273" s="3" t="s">
        <v>107</v>
      </c>
      <c r="C273" s="3" t="s">
        <v>108</v>
      </c>
      <c r="D273" s="3">
        <f>IF(MOD(MID(A273,10,1),2)=0,1,0)</f>
        <v>0</v>
      </c>
      <c r="E273" s="3" t="str">
        <f>MID(C273,LEN(C273),1)</f>
        <v>l</v>
      </c>
      <c r="F273" s="3">
        <f>IF(AND(D273=1,E273&lt;&gt;"a"),1,0)</f>
        <v>0</v>
      </c>
      <c r="G273" s="8" t="str">
        <f>MID(Tabela14[[#This Row],[PESEL]],7,3)</f>
        <v>022</v>
      </c>
      <c r="H273" s="3">
        <f>IF(OR(MID(Tabela14[[#This Row],[PESEL]],3,1)="0",MID(Tabela14[[#This Row],[PESEL]],3,1)="1"),19,20)</f>
        <v>20</v>
      </c>
      <c r="I273" s="3" t="str">
        <f>MID(Tabela14[[#This Row],[PESEL]],1,2)</f>
        <v>08</v>
      </c>
      <c r="J273" s="3">
        <f>IF(Tabela14[[#This Row],[1i2 rok]]=20,MID(Tabela14[[#This Row],[PESEL]],3,2)-20,MID(Tabela14[[#This Row],[PESEL]],3,2))</f>
        <v>9</v>
      </c>
      <c r="K273" s="3" t="str">
        <f>CONCATENATE(Tabela14[[#This Row],[miesiąc 1]]," ",Tabela14[[#This Row],[1i2 rok]],Tabela14[[#This Row],[3 i 4 rok]])</f>
        <v>9 2008</v>
      </c>
      <c r="L273" s="12" t="str">
        <f>CONCATENATE(MID(Tabela14[[#This Row],[Imie]],1,1),MID(Tabela14[[#This Row],[Nazwisko]],1,3),MID(Tabela14[[#This Row],[PESEL]],11,1))</f>
        <v>MKam5</v>
      </c>
      <c r="M273" s="12">
        <f>IF(Tabela14[[#This Row],[ID]]=L272,1,0)</f>
        <v>0</v>
      </c>
    </row>
    <row r="274" spans="1:13" x14ac:dyDescent="0.25">
      <c r="A274" s="2" t="s">
        <v>755</v>
      </c>
      <c r="B274" s="3" t="s">
        <v>107</v>
      </c>
      <c r="C274" s="3" t="s">
        <v>64</v>
      </c>
      <c r="D274" s="3">
        <f>IF(MOD(MID(A274,10,1),2)=0,1,0)</f>
        <v>0</v>
      </c>
      <c r="E274" s="3" t="str">
        <f>MID(C274,LEN(C274),1)</f>
        <v>j</v>
      </c>
      <c r="F274" s="3">
        <f>IF(AND(D274=1,E274&lt;&gt;"a"),1,0)</f>
        <v>0</v>
      </c>
      <c r="G274" s="8" t="str">
        <f>MID(Tabela14[[#This Row],[PESEL]],7,3)</f>
        <v>059</v>
      </c>
      <c r="H274" s="3">
        <f>IF(OR(MID(Tabela14[[#This Row],[PESEL]],3,1)="0",MID(Tabela14[[#This Row],[PESEL]],3,1)="1"),19,20)</f>
        <v>20</v>
      </c>
      <c r="I274" s="3" t="str">
        <f>MID(Tabela14[[#This Row],[PESEL]],1,2)</f>
        <v>09</v>
      </c>
      <c r="J274" s="3">
        <f>IF(Tabela14[[#This Row],[1i2 rok]]=20,MID(Tabela14[[#This Row],[PESEL]],3,2)-20,MID(Tabela14[[#This Row],[PESEL]],3,2))</f>
        <v>12</v>
      </c>
      <c r="K274" s="3" t="str">
        <f>CONCATENATE(Tabela14[[#This Row],[miesiąc 1]]," ",Tabela14[[#This Row],[1i2 rok]],Tabela14[[#This Row],[3 i 4 rok]])</f>
        <v>12 2009</v>
      </c>
      <c r="L274" s="12" t="str">
        <f>CONCATENATE(MID(Tabela14[[#This Row],[Imie]],1,1),MID(Tabela14[[#This Row],[Nazwisko]],1,3),MID(Tabela14[[#This Row],[PESEL]],11,1))</f>
        <v>MKam6</v>
      </c>
      <c r="M274" s="12">
        <f>IF(Tabela14[[#This Row],[ID]]=L273,1,0)</f>
        <v>0</v>
      </c>
    </row>
    <row r="275" spans="1:13" x14ac:dyDescent="0.25">
      <c r="A275" s="2" t="s">
        <v>652</v>
      </c>
      <c r="B275" s="3" t="s">
        <v>653</v>
      </c>
      <c r="C275" s="3" t="s">
        <v>345</v>
      </c>
      <c r="D275" s="3">
        <f>IF(MOD(MID(A275,10,1),2)=0,1,0)</f>
        <v>1</v>
      </c>
      <c r="E275" s="3" t="str">
        <f>MID(C275,LEN(C275),1)</f>
        <v>a</v>
      </c>
      <c r="F275" s="3">
        <f>IF(AND(D275=1,E275&lt;&gt;"a"),1,0)</f>
        <v>0</v>
      </c>
      <c r="G275" s="8" t="str">
        <f>MID(Tabela14[[#This Row],[PESEL]],7,3)</f>
        <v>036</v>
      </c>
      <c r="H275" s="3">
        <f>IF(OR(MID(Tabela14[[#This Row],[PESEL]],3,1)="0",MID(Tabela14[[#This Row],[PESEL]],3,1)="1"),19,20)</f>
        <v>20</v>
      </c>
      <c r="I275" s="3" t="str">
        <f>MID(Tabela14[[#This Row],[PESEL]],1,2)</f>
        <v>09</v>
      </c>
      <c r="J275" s="3">
        <f>IF(Tabela14[[#This Row],[1i2 rok]]=20,MID(Tabela14[[#This Row],[PESEL]],3,2)-20,MID(Tabela14[[#This Row],[PESEL]],3,2))</f>
        <v>11</v>
      </c>
      <c r="K275" s="3" t="str">
        <f>CONCATENATE(Tabela14[[#This Row],[miesiąc 1]]," ",Tabela14[[#This Row],[1i2 rok]],Tabela14[[#This Row],[3 i 4 rok]])</f>
        <v>11 2009</v>
      </c>
      <c r="L275" s="12" t="str">
        <f>CONCATENATE(MID(Tabela14[[#This Row],[Imie]],1,1),MID(Tabela14[[#This Row],[Nazwisko]],1,3),MID(Tabela14[[#This Row],[PESEL]],11,1))</f>
        <v>MKar4</v>
      </c>
      <c r="M275" s="12">
        <f>IF(Tabela14[[#This Row],[ID]]=L274,1,0)</f>
        <v>0</v>
      </c>
    </row>
    <row r="276" spans="1:13" x14ac:dyDescent="0.25">
      <c r="A276" s="2" t="s">
        <v>788</v>
      </c>
      <c r="B276" s="3" t="s">
        <v>789</v>
      </c>
      <c r="C276" s="3" t="s">
        <v>345</v>
      </c>
      <c r="D276" s="3">
        <f>IF(MOD(MID(A276,10,1),2)=0,1,0)</f>
        <v>1</v>
      </c>
      <c r="E276" s="3" t="str">
        <f>MID(C276,LEN(C276),1)</f>
        <v>a</v>
      </c>
      <c r="F276" s="3">
        <f>IF(AND(D276=1,E276&lt;&gt;"a"),1,0)</f>
        <v>0</v>
      </c>
      <c r="G276" s="8" t="str">
        <f>MID(Tabela14[[#This Row],[PESEL]],7,3)</f>
        <v>026</v>
      </c>
      <c r="H276" s="3">
        <f>IF(OR(MID(Tabela14[[#This Row],[PESEL]],3,1)="0",MID(Tabela14[[#This Row],[PESEL]],3,1)="1"),19,20)</f>
        <v>20</v>
      </c>
      <c r="I276" s="3" t="str">
        <f>MID(Tabela14[[#This Row],[PESEL]],1,2)</f>
        <v>09</v>
      </c>
      <c r="J276" s="3">
        <f>IF(Tabela14[[#This Row],[1i2 rok]]=20,MID(Tabela14[[#This Row],[PESEL]],3,2)-20,MID(Tabela14[[#This Row],[PESEL]],3,2))</f>
        <v>12</v>
      </c>
      <c r="K276" s="3" t="str">
        <f>CONCATENATE(Tabela14[[#This Row],[miesiąc 1]]," ",Tabela14[[#This Row],[1i2 rok]],Tabela14[[#This Row],[3 i 4 rok]])</f>
        <v>12 2009</v>
      </c>
      <c r="L276" s="12" t="str">
        <f>CONCATENATE(MID(Tabela14[[#This Row],[Imie]],1,1),MID(Tabela14[[#This Row],[Nazwisko]],1,3),MID(Tabela14[[#This Row],[PESEL]],11,1))</f>
        <v>MKar6</v>
      </c>
      <c r="M276" s="12">
        <f>IF(Tabela14[[#This Row],[ID]]=L275,1,0)</f>
        <v>0</v>
      </c>
    </row>
    <row r="277" spans="1:13" x14ac:dyDescent="0.25">
      <c r="A277" s="2" t="s">
        <v>360</v>
      </c>
      <c r="B277" s="3" t="s">
        <v>361</v>
      </c>
      <c r="C277" s="3" t="s">
        <v>345</v>
      </c>
      <c r="D277" s="3">
        <f>IF(MOD(MID(A277,10,1),2)=0,1,0)</f>
        <v>1</v>
      </c>
      <c r="E277" s="3" t="str">
        <f>MID(C277,LEN(C277),1)</f>
        <v>a</v>
      </c>
      <c r="F277" s="3">
        <f>IF(AND(D277=1,E277&lt;&gt;"a"),1,0)</f>
        <v>0</v>
      </c>
      <c r="G277" s="8" t="str">
        <f>MID(Tabela14[[#This Row],[PESEL]],7,3)</f>
        <v>014</v>
      </c>
      <c r="H277" s="3">
        <f>IF(OR(MID(Tabela14[[#This Row],[PESEL]],3,1)="0",MID(Tabela14[[#This Row],[PESEL]],3,1)="1"),19,20)</f>
        <v>20</v>
      </c>
      <c r="I277" s="3" t="str">
        <f>MID(Tabela14[[#This Row],[PESEL]],1,2)</f>
        <v>09</v>
      </c>
      <c r="J277" s="3">
        <f>IF(Tabela14[[#This Row],[1i2 rok]]=20,MID(Tabela14[[#This Row],[PESEL]],3,2)-20,MID(Tabela14[[#This Row],[PESEL]],3,2))</f>
        <v>1</v>
      </c>
      <c r="K277" s="3" t="str">
        <f>CONCATENATE(Tabela14[[#This Row],[miesiąc 1]]," ",Tabela14[[#This Row],[1i2 rok]],Tabela14[[#This Row],[3 i 4 rok]])</f>
        <v>1 2009</v>
      </c>
      <c r="L277" s="12" t="str">
        <f>CONCATENATE(MID(Tabela14[[#This Row],[Imie]],1,1),MID(Tabela14[[#This Row],[Nazwisko]],1,3),MID(Tabela14[[#This Row],[PESEL]],11,1))</f>
        <v>MKat0</v>
      </c>
      <c r="M277" s="12">
        <f>IF(Tabela14[[#This Row],[ID]]=L276,1,0)</f>
        <v>0</v>
      </c>
    </row>
    <row r="278" spans="1:13" x14ac:dyDescent="0.25">
      <c r="A278" s="2" t="s">
        <v>343</v>
      </c>
      <c r="B278" s="3" t="s">
        <v>344</v>
      </c>
      <c r="C278" s="3" t="s">
        <v>345</v>
      </c>
      <c r="D278" s="3">
        <f>IF(MOD(MID(A278,10,1),2)=0,1,0)</f>
        <v>1</v>
      </c>
      <c r="E278" s="3" t="str">
        <f>MID(C278,LEN(C278),1)</f>
        <v>a</v>
      </c>
      <c r="F278" s="3">
        <f>IF(AND(D278=1,E278&lt;&gt;"a"),1,0)</f>
        <v>0</v>
      </c>
      <c r="G278" s="8" t="str">
        <f>MID(Tabela14[[#This Row],[PESEL]],7,3)</f>
        <v>013</v>
      </c>
      <c r="H278" s="3">
        <f>IF(OR(MID(Tabela14[[#This Row],[PESEL]],3,1)="0",MID(Tabela14[[#This Row],[PESEL]],3,1)="1"),19,20)</f>
        <v>20</v>
      </c>
      <c r="I278" s="3" t="str">
        <f>MID(Tabela14[[#This Row],[PESEL]],1,2)</f>
        <v>09</v>
      </c>
      <c r="J278" s="3">
        <f>IF(Tabela14[[#This Row],[1i2 rok]]=20,MID(Tabela14[[#This Row],[PESEL]],3,2)-20,MID(Tabela14[[#This Row],[PESEL]],3,2))</f>
        <v>1</v>
      </c>
      <c r="K278" s="3" t="str">
        <f>CONCATENATE(Tabela14[[#This Row],[miesiąc 1]]," ",Tabela14[[#This Row],[1i2 rok]],Tabela14[[#This Row],[3 i 4 rok]])</f>
        <v>1 2009</v>
      </c>
      <c r="L278" s="12" t="str">
        <f>CONCATENATE(MID(Tabela14[[#This Row],[Imie]],1,1),MID(Tabela14[[#This Row],[Nazwisko]],1,3),MID(Tabela14[[#This Row],[PESEL]],11,1))</f>
        <v>MKec5</v>
      </c>
      <c r="M278" s="12">
        <f>IF(Tabela14[[#This Row],[ID]]=L277,1,0)</f>
        <v>0</v>
      </c>
    </row>
    <row r="279" spans="1:13" x14ac:dyDescent="0.25">
      <c r="A279" s="2" t="s">
        <v>745</v>
      </c>
      <c r="B279" s="3" t="s">
        <v>746</v>
      </c>
      <c r="C279" s="3" t="s">
        <v>345</v>
      </c>
      <c r="D279" s="3">
        <f>IF(MOD(MID(A279,10,1),2)=0,1,0)</f>
        <v>1</v>
      </c>
      <c r="E279" s="3" t="str">
        <f>MID(C279,LEN(C279),1)</f>
        <v>a</v>
      </c>
      <c r="F279" s="3">
        <f>IF(AND(D279=1,E279&lt;&gt;"a"),1,0)</f>
        <v>0</v>
      </c>
      <c r="G279" s="8" t="str">
        <f>MID(Tabela14[[#This Row],[PESEL]],7,3)</f>
        <v>011</v>
      </c>
      <c r="H279" s="3">
        <f>IF(OR(MID(Tabela14[[#This Row],[PESEL]],3,1)="0",MID(Tabela14[[#This Row],[PESEL]],3,1)="1"),19,20)</f>
        <v>20</v>
      </c>
      <c r="I279" s="3" t="str">
        <f>MID(Tabela14[[#This Row],[PESEL]],1,2)</f>
        <v>09</v>
      </c>
      <c r="J279" s="3">
        <f>IF(Tabela14[[#This Row],[1i2 rok]]=20,MID(Tabela14[[#This Row],[PESEL]],3,2)-20,MID(Tabela14[[#This Row],[PESEL]],3,2))</f>
        <v>12</v>
      </c>
      <c r="K279" s="3" t="str">
        <f>CONCATENATE(Tabela14[[#This Row],[miesiąc 1]]," ",Tabela14[[#This Row],[1i2 rok]],Tabela14[[#This Row],[3 i 4 rok]])</f>
        <v>12 2009</v>
      </c>
      <c r="L279" s="12" t="str">
        <f>CONCATENATE(MID(Tabela14[[#This Row],[Imie]],1,1),MID(Tabela14[[#This Row],[Nazwisko]],1,3),MID(Tabela14[[#This Row],[PESEL]],11,1))</f>
        <v>MKem0</v>
      </c>
      <c r="M279" s="12">
        <f>IF(Tabela14[[#This Row],[ID]]=L278,1,0)</f>
        <v>0</v>
      </c>
    </row>
    <row r="280" spans="1:13" x14ac:dyDescent="0.25">
      <c r="A280" s="2" t="s">
        <v>645</v>
      </c>
      <c r="B280" s="3" t="s">
        <v>646</v>
      </c>
      <c r="C280" s="3" t="s">
        <v>345</v>
      </c>
      <c r="D280" s="3">
        <f>IF(MOD(MID(A280,10,1),2)=0,1,0)</f>
        <v>1</v>
      </c>
      <c r="E280" s="3" t="str">
        <f>MID(C280,LEN(C280),1)</f>
        <v>a</v>
      </c>
      <c r="F280" s="3">
        <f>IF(AND(D280=1,E280&lt;&gt;"a"),1,0)</f>
        <v>0</v>
      </c>
      <c r="G280" s="8" t="str">
        <f>MID(Tabela14[[#This Row],[PESEL]],7,3)</f>
        <v>066</v>
      </c>
      <c r="H280" s="3">
        <f>IF(OR(MID(Tabela14[[#This Row],[PESEL]],3,1)="0",MID(Tabela14[[#This Row],[PESEL]],3,1)="1"),19,20)</f>
        <v>20</v>
      </c>
      <c r="I280" s="3" t="str">
        <f>MID(Tabela14[[#This Row],[PESEL]],1,2)</f>
        <v>09</v>
      </c>
      <c r="J280" s="3">
        <f>IF(Tabela14[[#This Row],[1i2 rok]]=20,MID(Tabela14[[#This Row],[PESEL]],3,2)-20,MID(Tabela14[[#This Row],[PESEL]],3,2))</f>
        <v>11</v>
      </c>
      <c r="K280" s="3" t="str">
        <f>CONCATENATE(Tabela14[[#This Row],[miesiąc 1]]," ",Tabela14[[#This Row],[1i2 rok]],Tabela14[[#This Row],[3 i 4 rok]])</f>
        <v>11 2009</v>
      </c>
      <c r="L280" s="12" t="str">
        <f>CONCATENATE(MID(Tabela14[[#This Row],[Imie]],1,1),MID(Tabela14[[#This Row],[Nazwisko]],1,3),MID(Tabela14[[#This Row],[PESEL]],11,1))</f>
        <v>MKie2</v>
      </c>
      <c r="M280" s="12">
        <f>IF(Tabela14[[#This Row],[ID]]=L279,1,0)</f>
        <v>0</v>
      </c>
    </row>
    <row r="281" spans="1:13" x14ac:dyDescent="0.25">
      <c r="A281" s="2" t="s">
        <v>794</v>
      </c>
      <c r="B281" s="3" t="s">
        <v>795</v>
      </c>
      <c r="C281" s="3" t="s">
        <v>108</v>
      </c>
      <c r="D281" s="3">
        <f>IF(MOD(MID(A281,10,1),2)=0,1,0)</f>
        <v>0</v>
      </c>
      <c r="E281" s="3" t="str">
        <f>MID(C281,LEN(C281),1)</f>
        <v>l</v>
      </c>
      <c r="F281" s="3">
        <f>IF(AND(D281=1,E281&lt;&gt;"a"),1,0)</f>
        <v>0</v>
      </c>
      <c r="G281" s="8" t="str">
        <f>MID(Tabela14[[#This Row],[PESEL]],7,3)</f>
        <v>053</v>
      </c>
      <c r="H281" s="3">
        <f>IF(OR(MID(Tabela14[[#This Row],[PESEL]],3,1)="0",MID(Tabela14[[#This Row],[PESEL]],3,1)="1"),19,20)</f>
        <v>20</v>
      </c>
      <c r="I281" s="3" t="str">
        <f>MID(Tabela14[[#This Row],[PESEL]],1,2)</f>
        <v>09</v>
      </c>
      <c r="J281" s="3">
        <f>IF(Tabela14[[#This Row],[1i2 rok]]=20,MID(Tabela14[[#This Row],[PESEL]],3,2)-20,MID(Tabela14[[#This Row],[PESEL]],3,2))</f>
        <v>12</v>
      </c>
      <c r="K281" s="3" t="str">
        <f>CONCATENATE(Tabela14[[#This Row],[miesiąc 1]]," ",Tabela14[[#This Row],[1i2 rok]],Tabela14[[#This Row],[3 i 4 rok]])</f>
        <v>12 2009</v>
      </c>
      <c r="L281" s="12" t="str">
        <f>CONCATENATE(MID(Tabela14[[#This Row],[Imie]],1,1),MID(Tabela14[[#This Row],[Nazwisko]],1,3),MID(Tabela14[[#This Row],[PESEL]],11,1))</f>
        <v>MKie8</v>
      </c>
      <c r="M281" s="12">
        <f>IF(Tabela14[[#This Row],[ID]]=L280,1,0)</f>
        <v>0</v>
      </c>
    </row>
    <row r="282" spans="1:13" x14ac:dyDescent="0.25">
      <c r="A282" s="2" t="s">
        <v>273</v>
      </c>
      <c r="B282" s="3" t="s">
        <v>274</v>
      </c>
      <c r="C282" s="3" t="s">
        <v>275</v>
      </c>
      <c r="D282" s="3">
        <f>IF(MOD(MID(A282,10,1),2)=0,1,0)</f>
        <v>1</v>
      </c>
      <c r="E282" s="3" t="str">
        <f>MID(C282,LEN(C282),1)</f>
        <v>a</v>
      </c>
      <c r="F282" s="3">
        <f>IF(AND(D282=1,E282&lt;&gt;"a"),1,0)</f>
        <v>0</v>
      </c>
      <c r="G282" s="8" t="str">
        <f>MID(Tabela14[[#This Row],[PESEL]],7,3)</f>
        <v>011</v>
      </c>
      <c r="H282" s="3">
        <f>IF(OR(MID(Tabela14[[#This Row],[PESEL]],3,1)="0",MID(Tabela14[[#This Row],[PESEL]],3,1)="1"),19,20)</f>
        <v>20</v>
      </c>
      <c r="I282" s="3" t="str">
        <f>MID(Tabela14[[#This Row],[PESEL]],1,2)</f>
        <v>09</v>
      </c>
      <c r="J282" s="3">
        <f>IF(Tabela14[[#This Row],[1i2 rok]]=20,MID(Tabela14[[#This Row],[PESEL]],3,2)-20,MID(Tabela14[[#This Row],[PESEL]],3,2))</f>
        <v>1</v>
      </c>
      <c r="K282" s="3" t="str">
        <f>CONCATENATE(Tabela14[[#This Row],[miesiąc 1]]," ",Tabela14[[#This Row],[1i2 rok]],Tabela14[[#This Row],[3 i 4 rok]])</f>
        <v>1 2009</v>
      </c>
      <c r="L282" s="12" t="str">
        <f>CONCATENATE(MID(Tabela14[[#This Row],[Imie]],1,1),MID(Tabela14[[#This Row],[Nazwisko]],1,3),MID(Tabela14[[#This Row],[PESEL]],11,1))</f>
        <v>MKil7</v>
      </c>
      <c r="M282" s="12">
        <f>IF(Tabela14[[#This Row],[ID]]=L281,1,0)</f>
        <v>0</v>
      </c>
    </row>
    <row r="283" spans="1:13" x14ac:dyDescent="0.25">
      <c r="A283" s="2" t="s">
        <v>756</v>
      </c>
      <c r="B283" s="3" t="s">
        <v>757</v>
      </c>
      <c r="C283" s="3" t="s">
        <v>275</v>
      </c>
      <c r="D283" s="3">
        <f>IF(MOD(MID(A283,10,1),2)=0,1,0)</f>
        <v>1</v>
      </c>
      <c r="E283" s="3" t="str">
        <f>MID(C283,LEN(C283),1)</f>
        <v>a</v>
      </c>
      <c r="F283" s="3">
        <f>IF(AND(D283=1,E283&lt;&gt;"a"),1,0)</f>
        <v>0</v>
      </c>
      <c r="G283" s="8" t="str">
        <f>MID(Tabela14[[#This Row],[PESEL]],7,3)</f>
        <v>039</v>
      </c>
      <c r="H283" s="3">
        <f>IF(OR(MID(Tabela14[[#This Row],[PESEL]],3,1)="0",MID(Tabela14[[#This Row],[PESEL]],3,1)="1"),19,20)</f>
        <v>20</v>
      </c>
      <c r="I283" s="3" t="str">
        <f>MID(Tabela14[[#This Row],[PESEL]],1,2)</f>
        <v>09</v>
      </c>
      <c r="J283" s="3">
        <f>IF(Tabela14[[#This Row],[1i2 rok]]=20,MID(Tabela14[[#This Row],[PESEL]],3,2)-20,MID(Tabela14[[#This Row],[PESEL]],3,2))</f>
        <v>12</v>
      </c>
      <c r="K283" s="3" t="str">
        <f>CONCATENATE(Tabela14[[#This Row],[miesiąc 1]]," ",Tabela14[[#This Row],[1i2 rok]],Tabela14[[#This Row],[3 i 4 rok]])</f>
        <v>12 2009</v>
      </c>
      <c r="L283" s="12" t="str">
        <f>CONCATENATE(MID(Tabela14[[#This Row],[Imie]],1,1),MID(Tabela14[[#This Row],[Nazwisko]],1,3),MID(Tabela14[[#This Row],[PESEL]],11,1))</f>
        <v>MKir0</v>
      </c>
      <c r="M283" s="12">
        <f>IF(Tabela14[[#This Row],[ID]]=L282,1,0)</f>
        <v>0</v>
      </c>
    </row>
    <row r="284" spans="1:13" x14ac:dyDescent="0.25">
      <c r="A284" s="2" t="s">
        <v>573</v>
      </c>
      <c r="B284" s="3" t="s">
        <v>574</v>
      </c>
      <c r="C284" s="3" t="s">
        <v>108</v>
      </c>
      <c r="D284" s="3">
        <f>IF(MOD(MID(A284,10,1),2)=0,1,0)</f>
        <v>0</v>
      </c>
      <c r="E284" s="3" t="str">
        <f>MID(C284,LEN(C284),1)</f>
        <v>l</v>
      </c>
      <c r="F284" s="3">
        <f>IF(AND(D284=1,E284&lt;&gt;"a"),1,0)</f>
        <v>0</v>
      </c>
      <c r="G284" s="8" t="str">
        <f>MID(Tabela14[[#This Row],[PESEL]],7,3)</f>
        <v>084</v>
      </c>
      <c r="H284" s="3">
        <f>IF(OR(MID(Tabela14[[#This Row],[PESEL]],3,1)="0",MID(Tabela14[[#This Row],[PESEL]],3,1)="1"),19,20)</f>
        <v>20</v>
      </c>
      <c r="I284" s="3" t="str">
        <f>MID(Tabela14[[#This Row],[PESEL]],1,2)</f>
        <v>09</v>
      </c>
      <c r="J284" s="3">
        <f>IF(Tabela14[[#This Row],[1i2 rok]]=20,MID(Tabela14[[#This Row],[PESEL]],3,2)-20,MID(Tabela14[[#This Row],[PESEL]],3,2))</f>
        <v>11</v>
      </c>
      <c r="K284" s="3" t="str">
        <f>CONCATENATE(Tabela14[[#This Row],[miesiąc 1]]," ",Tabela14[[#This Row],[1i2 rok]],Tabela14[[#This Row],[3 i 4 rok]])</f>
        <v>11 2009</v>
      </c>
      <c r="L284" s="12" t="str">
        <f>CONCATENATE(MID(Tabela14[[#This Row],[Imie]],1,1),MID(Tabela14[[#This Row],[Nazwisko]],1,3),MID(Tabela14[[#This Row],[PESEL]],11,1))</f>
        <v>MKir2</v>
      </c>
      <c r="M284" s="12">
        <f>IF(Tabela14[[#This Row],[ID]]=L283,1,0)</f>
        <v>0</v>
      </c>
    </row>
    <row r="285" spans="1:13" x14ac:dyDescent="0.25">
      <c r="A285" s="2" t="s">
        <v>770</v>
      </c>
      <c r="B285" s="3" t="s">
        <v>757</v>
      </c>
      <c r="C285" s="3" t="s">
        <v>108</v>
      </c>
      <c r="D285" s="3">
        <f>IF(MOD(MID(A285,10,1),2)=0,1,0)</f>
        <v>0</v>
      </c>
      <c r="E285" s="3" t="str">
        <f>MID(C285,LEN(C285),1)</f>
        <v>l</v>
      </c>
      <c r="F285" s="3">
        <f>IF(AND(D285=1,E285&lt;&gt;"a"),1,0)</f>
        <v>0</v>
      </c>
      <c r="G285" s="8" t="str">
        <f>MID(Tabela14[[#This Row],[PESEL]],7,3)</f>
        <v>063</v>
      </c>
      <c r="H285" s="3">
        <f>IF(OR(MID(Tabela14[[#This Row],[PESEL]],3,1)="0",MID(Tabela14[[#This Row],[PESEL]],3,1)="1"),19,20)</f>
        <v>20</v>
      </c>
      <c r="I285" s="3" t="str">
        <f>MID(Tabela14[[#This Row],[PESEL]],1,2)</f>
        <v>09</v>
      </c>
      <c r="J285" s="3">
        <f>IF(Tabela14[[#This Row],[1i2 rok]]=20,MID(Tabela14[[#This Row],[PESEL]],3,2)-20,MID(Tabela14[[#This Row],[PESEL]],3,2))</f>
        <v>12</v>
      </c>
      <c r="K285" s="3" t="str">
        <f>CONCATENATE(Tabela14[[#This Row],[miesiąc 1]]," ",Tabela14[[#This Row],[1i2 rok]],Tabela14[[#This Row],[3 i 4 rok]])</f>
        <v>12 2009</v>
      </c>
      <c r="L285" s="12" t="str">
        <f>CONCATENATE(MID(Tabela14[[#This Row],[Imie]],1,1),MID(Tabela14[[#This Row],[Nazwisko]],1,3),MID(Tabela14[[#This Row],[PESEL]],11,1))</f>
        <v>MKir3</v>
      </c>
      <c r="M285" s="12">
        <f>IF(Tabela14[[#This Row],[ID]]=L284,1,0)</f>
        <v>0</v>
      </c>
    </row>
    <row r="286" spans="1:13" x14ac:dyDescent="0.25">
      <c r="A286" s="2" t="s">
        <v>710</v>
      </c>
      <c r="B286" s="3" t="s">
        <v>711</v>
      </c>
      <c r="C286" s="3" t="s">
        <v>108</v>
      </c>
      <c r="D286" s="3">
        <f>IF(MOD(MID(A286,10,1),2)=0,1,0)</f>
        <v>0</v>
      </c>
      <c r="E286" s="3" t="str">
        <f>MID(C286,LEN(C286),1)</f>
        <v>l</v>
      </c>
      <c r="F286" s="3">
        <f>IF(AND(D286=1,E286&lt;&gt;"a"),1,0)</f>
        <v>0</v>
      </c>
      <c r="G286" s="8" t="str">
        <f>MID(Tabela14[[#This Row],[PESEL]],7,3)</f>
        <v>080</v>
      </c>
      <c r="H286" s="3">
        <f>IF(OR(MID(Tabela14[[#This Row],[PESEL]],3,1)="0",MID(Tabela14[[#This Row],[PESEL]],3,1)="1"),19,20)</f>
        <v>20</v>
      </c>
      <c r="I286" s="3" t="str">
        <f>MID(Tabela14[[#This Row],[PESEL]],1,2)</f>
        <v>09</v>
      </c>
      <c r="J286" s="3">
        <f>IF(Tabela14[[#This Row],[1i2 rok]]=20,MID(Tabela14[[#This Row],[PESEL]],3,2)-20,MID(Tabela14[[#This Row],[PESEL]],3,2))</f>
        <v>12</v>
      </c>
      <c r="K286" s="3" t="str">
        <f>CONCATENATE(Tabela14[[#This Row],[miesiąc 1]]," ",Tabela14[[#This Row],[1i2 rok]],Tabela14[[#This Row],[3 i 4 rok]])</f>
        <v>12 2009</v>
      </c>
      <c r="L286" s="12" t="str">
        <f>CONCATENATE(MID(Tabela14[[#This Row],[Imie]],1,1),MID(Tabela14[[#This Row],[Nazwisko]],1,3),MID(Tabela14[[#This Row],[PESEL]],11,1))</f>
        <v>MKis3</v>
      </c>
      <c r="M286" s="12">
        <f>IF(Tabela14[[#This Row],[ID]]=L285,1,0)</f>
        <v>0</v>
      </c>
    </row>
    <row r="287" spans="1:13" x14ac:dyDescent="0.25">
      <c r="A287" s="2" t="s">
        <v>706</v>
      </c>
      <c r="B287" s="3" t="s">
        <v>707</v>
      </c>
      <c r="C287" s="3" t="s">
        <v>108</v>
      </c>
      <c r="D287" s="3">
        <f>IF(MOD(MID(A287,10,1),2)=0,1,0)</f>
        <v>0</v>
      </c>
      <c r="E287" s="3" t="str">
        <f>MID(C287,LEN(C287),1)</f>
        <v>l</v>
      </c>
      <c r="F287" s="3">
        <f>IF(AND(D287=1,E287&lt;&gt;"a"),1,0)</f>
        <v>0</v>
      </c>
      <c r="G287" s="8" t="str">
        <f>MID(Tabela14[[#This Row],[PESEL]],7,3)</f>
        <v>112</v>
      </c>
      <c r="H287" s="3">
        <f>IF(OR(MID(Tabela14[[#This Row],[PESEL]],3,1)="0",MID(Tabela14[[#This Row],[PESEL]],3,1)="1"),19,20)</f>
        <v>20</v>
      </c>
      <c r="I287" s="3" t="str">
        <f>MID(Tabela14[[#This Row],[PESEL]],1,2)</f>
        <v>09</v>
      </c>
      <c r="J287" s="3">
        <f>IF(Tabela14[[#This Row],[1i2 rok]]=20,MID(Tabela14[[#This Row],[PESEL]],3,2)-20,MID(Tabela14[[#This Row],[PESEL]],3,2))</f>
        <v>12</v>
      </c>
      <c r="K287" s="3" t="str">
        <f>CONCATENATE(Tabela14[[#This Row],[miesiąc 1]]," ",Tabela14[[#This Row],[1i2 rok]],Tabela14[[#This Row],[3 i 4 rok]])</f>
        <v>12 2009</v>
      </c>
      <c r="L287" s="12" t="str">
        <f>CONCATENATE(MID(Tabela14[[#This Row],[Imie]],1,1),MID(Tabela14[[#This Row],[Nazwisko]],1,3),MID(Tabela14[[#This Row],[PESEL]],11,1))</f>
        <v>MKis4</v>
      </c>
      <c r="M287" s="12">
        <f>IF(Tabela14[[#This Row],[ID]]=L286,1,0)</f>
        <v>0</v>
      </c>
    </row>
    <row r="288" spans="1:13" x14ac:dyDescent="0.25">
      <c r="A288" s="2" t="s">
        <v>341</v>
      </c>
      <c r="B288" s="3" t="s">
        <v>342</v>
      </c>
      <c r="C288" s="3" t="s">
        <v>108</v>
      </c>
      <c r="D288" s="3">
        <f>IF(MOD(MID(A288,10,1),2)=0,1,0)</f>
        <v>0</v>
      </c>
      <c r="E288" s="3" t="str">
        <f>MID(C288,LEN(C288),1)</f>
        <v>l</v>
      </c>
      <c r="F288" s="3">
        <f>IF(AND(D288=1,E288&lt;&gt;"a"),1,0)</f>
        <v>0</v>
      </c>
      <c r="G288" s="8" t="str">
        <f>MID(Tabela14[[#This Row],[PESEL]],7,3)</f>
        <v>013</v>
      </c>
      <c r="H288" s="3">
        <f>IF(OR(MID(Tabela14[[#This Row],[PESEL]],3,1)="0",MID(Tabela14[[#This Row],[PESEL]],3,1)="1"),19,20)</f>
        <v>20</v>
      </c>
      <c r="I288" s="3" t="str">
        <f>MID(Tabela14[[#This Row],[PESEL]],1,2)</f>
        <v>09</v>
      </c>
      <c r="J288" s="3">
        <f>IF(Tabela14[[#This Row],[1i2 rok]]=20,MID(Tabela14[[#This Row],[PESEL]],3,2)-20,MID(Tabela14[[#This Row],[PESEL]],3,2))</f>
        <v>1</v>
      </c>
      <c r="K288" s="3" t="str">
        <f>CONCATENATE(Tabela14[[#This Row],[miesiąc 1]]," ",Tabela14[[#This Row],[1i2 rok]],Tabela14[[#This Row],[3 i 4 rok]])</f>
        <v>1 2009</v>
      </c>
      <c r="L288" s="12" t="str">
        <f>CONCATENATE(MID(Tabela14[[#This Row],[Imie]],1,1),MID(Tabela14[[#This Row],[Nazwisko]],1,3),MID(Tabela14[[#This Row],[PESEL]],11,1))</f>
        <v>MKiz4</v>
      </c>
      <c r="M288" s="12">
        <f>IF(Tabela14[[#This Row],[ID]]=L287,1,0)</f>
        <v>0</v>
      </c>
    </row>
    <row r="289" spans="1:13" x14ac:dyDescent="0.25">
      <c r="A289" s="2" t="s">
        <v>571</v>
      </c>
      <c r="B289" s="3" t="s">
        <v>572</v>
      </c>
      <c r="C289" s="3" t="s">
        <v>275</v>
      </c>
      <c r="D289" s="3">
        <f>IF(MOD(MID(A289,10,1),2)=0,1,0)</f>
        <v>1</v>
      </c>
      <c r="E289" s="3" t="str">
        <f>MID(C289,LEN(C289),1)</f>
        <v>a</v>
      </c>
      <c r="F289" s="3">
        <f>IF(AND(D289=1,E289&lt;&gt;"a"),1,0)</f>
        <v>0</v>
      </c>
      <c r="G289" s="8" t="str">
        <f>MID(Tabela14[[#This Row],[PESEL]],7,3)</f>
        <v>081</v>
      </c>
      <c r="H289" s="3">
        <f>IF(OR(MID(Tabela14[[#This Row],[PESEL]],3,1)="0",MID(Tabela14[[#This Row],[PESEL]],3,1)="1"),19,20)</f>
        <v>20</v>
      </c>
      <c r="I289" s="3" t="str">
        <f>MID(Tabela14[[#This Row],[PESEL]],1,2)</f>
        <v>09</v>
      </c>
      <c r="J289" s="3">
        <f>IF(Tabela14[[#This Row],[1i2 rok]]=20,MID(Tabela14[[#This Row],[PESEL]],3,2)-20,MID(Tabela14[[#This Row],[PESEL]],3,2))</f>
        <v>11</v>
      </c>
      <c r="K289" s="3" t="str">
        <f>CONCATENATE(Tabela14[[#This Row],[miesiąc 1]]," ",Tabela14[[#This Row],[1i2 rok]],Tabela14[[#This Row],[3 i 4 rok]])</f>
        <v>11 2009</v>
      </c>
      <c r="L289" s="12" t="str">
        <f>CONCATENATE(MID(Tabela14[[#This Row],[Imie]],1,1),MID(Tabela14[[#This Row],[Nazwisko]],1,3),MID(Tabela14[[#This Row],[PESEL]],11,1))</f>
        <v>MKla6</v>
      </c>
      <c r="M289" s="12">
        <f>IF(Tabela14[[#This Row],[ID]]=L288,1,0)</f>
        <v>0</v>
      </c>
    </row>
    <row r="290" spans="1:13" x14ac:dyDescent="0.25">
      <c r="A290" s="2" t="s">
        <v>1025</v>
      </c>
      <c r="B290" s="3" t="s">
        <v>1026</v>
      </c>
      <c r="C290" s="3" t="s">
        <v>275</v>
      </c>
      <c r="D290" s="3">
        <f>IF(MOD(MID(A290,10,1),2)=0,1,0)</f>
        <v>1</v>
      </c>
      <c r="E290" s="3" t="str">
        <f>MID(C290,LEN(C290),1)</f>
        <v>a</v>
      </c>
      <c r="F290" s="3">
        <f>IF(AND(D290=1,E290&lt;&gt;"a"),1,0)</f>
        <v>0</v>
      </c>
      <c r="G290" s="8" t="str">
        <f>MID(Tabela14[[#This Row],[PESEL]],7,3)</f>
        <v>686</v>
      </c>
      <c r="H290" s="3">
        <f>IF(OR(MID(Tabela14[[#This Row],[PESEL]],3,1)="0",MID(Tabela14[[#This Row],[PESEL]],3,1)="1"),19,20)</f>
        <v>19</v>
      </c>
      <c r="I290" s="3" t="str">
        <f>MID(Tabela14[[#This Row],[PESEL]],1,2)</f>
        <v>85</v>
      </c>
      <c r="J290" s="3" t="str">
        <f>IF(Tabela14[[#This Row],[1i2 rok]]=20,MID(Tabela14[[#This Row],[PESEL]],3,2)-20,MID(Tabela14[[#This Row],[PESEL]],3,2))</f>
        <v>05</v>
      </c>
      <c r="K290" s="3" t="str">
        <f>CONCATENATE(Tabela14[[#This Row],[miesiąc 1]]," ",Tabela14[[#This Row],[1i2 rok]],Tabela14[[#This Row],[3 i 4 rok]])</f>
        <v>05 1985</v>
      </c>
      <c r="L290" s="12" t="str">
        <f>CONCATENATE(MID(Tabela14[[#This Row],[Imie]],1,1),MID(Tabela14[[#This Row],[Nazwisko]],1,3),MID(Tabela14[[#This Row],[PESEL]],11,1))</f>
        <v>MKle3</v>
      </c>
      <c r="M290" s="12">
        <f>IF(Tabela14[[#This Row],[ID]]=L289,1,0)</f>
        <v>0</v>
      </c>
    </row>
    <row r="291" spans="1:13" x14ac:dyDescent="0.25">
      <c r="A291" s="2" t="s">
        <v>1087</v>
      </c>
      <c r="B291" s="3" t="s">
        <v>1088</v>
      </c>
      <c r="C291" s="3" t="s">
        <v>275</v>
      </c>
      <c r="D291" s="3">
        <f>IF(MOD(MID(A291,10,1),2)=0,1,0)</f>
        <v>1</v>
      </c>
      <c r="E291" s="3" t="str">
        <f>MID(C291,LEN(C291),1)</f>
        <v>a</v>
      </c>
      <c r="F291" s="3">
        <f>IF(AND(D291=1,E291&lt;&gt;"a"),1,0)</f>
        <v>0</v>
      </c>
      <c r="G291" s="8" t="str">
        <f>MID(Tabela14[[#This Row],[PESEL]],7,3)</f>
        <v>333</v>
      </c>
      <c r="H291" s="3">
        <f>IF(OR(MID(Tabela14[[#This Row],[PESEL]],3,1)="0",MID(Tabela14[[#This Row],[PESEL]],3,1)="1"),19,20)</f>
        <v>19</v>
      </c>
      <c r="I291" s="3" t="str">
        <f>MID(Tabela14[[#This Row],[PESEL]],1,2)</f>
        <v>89</v>
      </c>
      <c r="J291" s="3" t="str">
        <f>IF(Tabela14[[#This Row],[1i2 rok]]=20,MID(Tabela14[[#This Row],[PESEL]],3,2)-20,MID(Tabela14[[#This Row],[PESEL]],3,2))</f>
        <v>04</v>
      </c>
      <c r="K291" s="3" t="str">
        <f>CONCATENATE(Tabela14[[#This Row],[miesiąc 1]]," ",Tabela14[[#This Row],[1i2 rok]],Tabela14[[#This Row],[3 i 4 rok]])</f>
        <v>04 1989</v>
      </c>
      <c r="L291" s="12" t="str">
        <f>CONCATENATE(MID(Tabela14[[#This Row],[Imie]],1,1),MID(Tabela14[[#This Row],[Nazwisko]],1,3),MID(Tabela14[[#This Row],[PESEL]],11,1))</f>
        <v>MKle8</v>
      </c>
      <c r="M291" s="12">
        <f>IF(Tabela14[[#This Row],[ID]]=L290,1,0)</f>
        <v>0</v>
      </c>
    </row>
    <row r="292" spans="1:13" x14ac:dyDescent="0.25">
      <c r="A292" s="2" t="s">
        <v>81</v>
      </c>
      <c r="B292" s="3" t="s">
        <v>82</v>
      </c>
      <c r="C292" s="3" t="s">
        <v>83</v>
      </c>
      <c r="D292" s="3">
        <f>IF(MOD(MID(A292,10,1),2)=0,1,0)</f>
        <v>1</v>
      </c>
      <c r="E292" s="3" t="str">
        <f>MID(C292,LEN(C292),1)</f>
        <v>a</v>
      </c>
      <c r="F292" s="3">
        <f>IF(AND(D292=1,E292&lt;&gt;"a"),1,0)</f>
        <v>0</v>
      </c>
      <c r="G292" s="8" t="str">
        <f>MID(Tabela14[[#This Row],[PESEL]],7,3)</f>
        <v>034</v>
      </c>
      <c r="H292" s="3">
        <f>IF(OR(MID(Tabela14[[#This Row],[PESEL]],3,1)="0",MID(Tabela14[[#This Row],[PESEL]],3,1)="1"),19,20)</f>
        <v>20</v>
      </c>
      <c r="I292" s="3" t="str">
        <f>MID(Tabela14[[#This Row],[PESEL]],1,2)</f>
        <v>08</v>
      </c>
      <c r="J292" s="3">
        <f>IF(Tabela14[[#This Row],[1i2 rok]]=20,MID(Tabela14[[#This Row],[PESEL]],3,2)-20,MID(Tabela14[[#This Row],[PESEL]],3,2))</f>
        <v>8</v>
      </c>
      <c r="K292" s="3" t="str">
        <f>CONCATENATE(Tabela14[[#This Row],[miesiąc 1]]," ",Tabela14[[#This Row],[1i2 rok]],Tabela14[[#This Row],[3 i 4 rok]])</f>
        <v>8 2008</v>
      </c>
      <c r="L292" s="12" t="str">
        <f>CONCATENATE(MID(Tabela14[[#This Row],[Imie]],1,1),MID(Tabela14[[#This Row],[Nazwisko]],1,3),MID(Tabela14[[#This Row],[PESEL]],11,1))</f>
        <v>MKlu0</v>
      </c>
      <c r="M292" s="12">
        <f>IF(Tabela14[[#This Row],[ID]]=L291,1,0)</f>
        <v>0</v>
      </c>
    </row>
    <row r="293" spans="1:13" x14ac:dyDescent="0.25">
      <c r="A293" s="2" t="s">
        <v>1047</v>
      </c>
      <c r="B293" s="3" t="s">
        <v>1048</v>
      </c>
      <c r="C293" s="3" t="s">
        <v>83</v>
      </c>
      <c r="D293" s="3">
        <f>IF(MOD(MID(A293,10,1),2)=0,1,0)</f>
        <v>1</v>
      </c>
      <c r="E293" s="3" t="str">
        <f>MID(C293,LEN(C293),1)</f>
        <v>a</v>
      </c>
      <c r="F293" s="3">
        <f>IF(AND(D293=1,E293&lt;&gt;"a"),1,0)</f>
        <v>0</v>
      </c>
      <c r="G293" s="8" t="str">
        <f>MID(Tabela14[[#This Row],[PESEL]],7,3)</f>
        <v>646</v>
      </c>
      <c r="H293" s="3">
        <f>IF(OR(MID(Tabela14[[#This Row],[PESEL]],3,1)="0",MID(Tabela14[[#This Row],[PESEL]],3,1)="1"),19,20)</f>
        <v>19</v>
      </c>
      <c r="I293" s="3" t="str">
        <f>MID(Tabela14[[#This Row],[PESEL]],1,2)</f>
        <v>87</v>
      </c>
      <c r="J293" s="3" t="str">
        <f>IF(Tabela14[[#This Row],[1i2 rok]]=20,MID(Tabela14[[#This Row],[PESEL]],3,2)-20,MID(Tabela14[[#This Row],[PESEL]],3,2))</f>
        <v>07</v>
      </c>
      <c r="K293" s="3" t="str">
        <f>CONCATENATE(Tabela14[[#This Row],[miesiąc 1]]," ",Tabela14[[#This Row],[1i2 rok]],Tabela14[[#This Row],[3 i 4 rok]])</f>
        <v>07 1987</v>
      </c>
      <c r="L293" s="12" t="str">
        <f>CONCATENATE(MID(Tabela14[[#This Row],[Imie]],1,1),MID(Tabela14[[#This Row],[Nazwisko]],1,3),MID(Tabela14[[#This Row],[PESEL]],11,1))</f>
        <v>MKlu2</v>
      </c>
      <c r="M293" s="12">
        <f>IF(Tabela14[[#This Row],[ID]]=L292,1,0)</f>
        <v>0</v>
      </c>
    </row>
    <row r="294" spans="1:13" x14ac:dyDescent="0.25">
      <c r="A294" s="2" t="s">
        <v>270</v>
      </c>
      <c r="B294" s="3" t="s">
        <v>271</v>
      </c>
      <c r="C294" s="3" t="s">
        <v>272</v>
      </c>
      <c r="D294" s="3">
        <f>IF(MOD(MID(A294,10,1),2)=0,1,0)</f>
        <v>1</v>
      </c>
      <c r="E294" s="3" t="str">
        <f>MID(C294,LEN(C294),1)</f>
        <v>a</v>
      </c>
      <c r="F294" s="3">
        <f>IF(AND(D294=1,E294&lt;&gt;"a"),1,0)</f>
        <v>0</v>
      </c>
      <c r="G294" s="8" t="str">
        <f>MID(Tabela14[[#This Row],[PESEL]],7,3)</f>
        <v>092</v>
      </c>
      <c r="H294" s="3">
        <f>IF(OR(MID(Tabela14[[#This Row],[PESEL]],3,1)="0",MID(Tabela14[[#This Row],[PESEL]],3,1)="1"),19,20)</f>
        <v>20</v>
      </c>
      <c r="I294" s="3" t="str">
        <f>MID(Tabela14[[#This Row],[PESEL]],1,2)</f>
        <v>09</v>
      </c>
      <c r="J294" s="3">
        <f>IF(Tabela14[[#This Row],[1i2 rok]]=20,MID(Tabela14[[#This Row],[PESEL]],3,2)-20,MID(Tabela14[[#This Row],[PESEL]],3,2))</f>
        <v>1</v>
      </c>
      <c r="K294" s="3" t="str">
        <f>CONCATENATE(Tabela14[[#This Row],[miesiąc 1]]," ",Tabela14[[#This Row],[1i2 rok]],Tabela14[[#This Row],[3 i 4 rok]])</f>
        <v>1 2009</v>
      </c>
      <c r="L294" s="12" t="str">
        <f>CONCATENATE(MID(Tabela14[[#This Row],[Imie]],1,1),MID(Tabela14[[#This Row],[Nazwisko]],1,3),MID(Tabela14[[#This Row],[PESEL]],11,1))</f>
        <v>MKmi5</v>
      </c>
      <c r="M294" s="12">
        <f>IF(Tabela14[[#This Row],[ID]]=L293,1,0)</f>
        <v>0</v>
      </c>
    </row>
    <row r="295" spans="1:13" x14ac:dyDescent="0.25">
      <c r="A295" s="2" t="s">
        <v>705</v>
      </c>
      <c r="B295" s="3" t="s">
        <v>271</v>
      </c>
      <c r="C295" s="3" t="s">
        <v>78</v>
      </c>
      <c r="D295" s="3">
        <f>IF(MOD(MID(A295,10,1),2)=0,1,0)</f>
        <v>1</v>
      </c>
      <c r="E295" s="3" t="str">
        <f>MID(C295,LEN(C295),1)</f>
        <v>a</v>
      </c>
      <c r="F295" s="3">
        <f>IF(AND(D295=1,E295&lt;&gt;"a"),1,0)</f>
        <v>0</v>
      </c>
      <c r="G295" s="8" t="str">
        <f>MID(Tabela14[[#This Row],[PESEL]],7,3)</f>
        <v>005</v>
      </c>
      <c r="H295" s="3">
        <f>IF(OR(MID(Tabela14[[#This Row],[PESEL]],3,1)="0",MID(Tabela14[[#This Row],[PESEL]],3,1)="1"),19,20)</f>
        <v>20</v>
      </c>
      <c r="I295" s="3" t="str">
        <f>MID(Tabela14[[#This Row],[PESEL]],1,2)</f>
        <v>09</v>
      </c>
      <c r="J295" s="3">
        <f>IF(Tabela14[[#This Row],[1i2 rok]]=20,MID(Tabela14[[#This Row],[PESEL]],3,2)-20,MID(Tabela14[[#This Row],[PESEL]],3,2))</f>
        <v>12</v>
      </c>
      <c r="K295" s="3" t="str">
        <f>CONCATENATE(Tabela14[[#This Row],[miesiąc 1]]," ",Tabela14[[#This Row],[1i2 rok]],Tabela14[[#This Row],[3 i 4 rok]])</f>
        <v>12 2009</v>
      </c>
      <c r="L295" s="12" t="str">
        <f>CONCATENATE(MID(Tabela14[[#This Row],[Imie]],1,1),MID(Tabela14[[#This Row],[Nazwisko]],1,3),MID(Tabela14[[#This Row],[PESEL]],11,1))</f>
        <v>MKmi6</v>
      </c>
      <c r="M295" s="12">
        <f>IF(Tabela14[[#This Row],[ID]]=L294,1,0)</f>
        <v>0</v>
      </c>
    </row>
    <row r="296" spans="1:13" x14ac:dyDescent="0.25">
      <c r="A296" s="2" t="s">
        <v>405</v>
      </c>
      <c r="B296" s="3" t="s">
        <v>406</v>
      </c>
      <c r="C296" s="3" t="s">
        <v>78</v>
      </c>
      <c r="D296" s="3">
        <f>IF(MOD(MID(A296,10,1),2)=0,1,0)</f>
        <v>1</v>
      </c>
      <c r="E296" s="3" t="str">
        <f>MID(C296,LEN(C296),1)</f>
        <v>a</v>
      </c>
      <c r="F296" s="3">
        <f>IF(AND(D296=1,E296&lt;&gt;"a"),1,0)</f>
        <v>0</v>
      </c>
      <c r="G296" s="8" t="str">
        <f>MID(Tabela14[[#This Row],[PESEL]],7,3)</f>
        <v>046</v>
      </c>
      <c r="H296" s="3">
        <f>IF(OR(MID(Tabela14[[#This Row],[PESEL]],3,1)="0",MID(Tabela14[[#This Row],[PESEL]],3,1)="1"),19,20)</f>
        <v>20</v>
      </c>
      <c r="I296" s="3" t="str">
        <f>MID(Tabela14[[#This Row],[PESEL]],1,2)</f>
        <v>09</v>
      </c>
      <c r="J296" s="3">
        <f>IF(Tabela14[[#This Row],[1i2 rok]]=20,MID(Tabela14[[#This Row],[PESEL]],3,2)-20,MID(Tabela14[[#This Row],[PESEL]],3,2))</f>
        <v>2</v>
      </c>
      <c r="K296" s="3" t="str">
        <f>CONCATENATE(Tabela14[[#This Row],[miesiąc 1]]," ",Tabela14[[#This Row],[1i2 rok]],Tabela14[[#This Row],[3 i 4 rok]])</f>
        <v>2 2009</v>
      </c>
      <c r="L296" s="12" t="str">
        <f>CONCATENATE(MID(Tabela14[[#This Row],[Imie]],1,1),MID(Tabela14[[#This Row],[Nazwisko]],1,3),MID(Tabela14[[#This Row],[PESEL]],11,1))</f>
        <v>MKmi7</v>
      </c>
      <c r="M296" s="12">
        <f>IF(Tabela14[[#This Row],[ID]]=L295,1,0)</f>
        <v>0</v>
      </c>
    </row>
    <row r="297" spans="1:13" x14ac:dyDescent="0.25">
      <c r="A297" s="2" t="s">
        <v>301</v>
      </c>
      <c r="B297" s="3" t="s">
        <v>302</v>
      </c>
      <c r="C297" s="3" t="s">
        <v>78</v>
      </c>
      <c r="D297" s="3">
        <f>IF(MOD(MID(A297,10,1),2)=0,1,0)</f>
        <v>1</v>
      </c>
      <c r="E297" s="3" t="str">
        <f>MID(C297,LEN(C297),1)</f>
        <v>a</v>
      </c>
      <c r="F297" s="3">
        <f>IF(AND(D297=1,E297&lt;&gt;"a"),1,0)</f>
        <v>0</v>
      </c>
      <c r="G297" s="8" t="str">
        <f>MID(Tabela14[[#This Row],[PESEL]],7,3)</f>
        <v>049</v>
      </c>
      <c r="H297" s="3">
        <f>IF(OR(MID(Tabela14[[#This Row],[PESEL]],3,1)="0",MID(Tabela14[[#This Row],[PESEL]],3,1)="1"),19,20)</f>
        <v>20</v>
      </c>
      <c r="I297" s="3" t="str">
        <f>MID(Tabela14[[#This Row],[PESEL]],1,2)</f>
        <v>09</v>
      </c>
      <c r="J297" s="3">
        <f>IF(Tabela14[[#This Row],[1i2 rok]]=20,MID(Tabela14[[#This Row],[PESEL]],3,2)-20,MID(Tabela14[[#This Row],[PESEL]],3,2))</f>
        <v>1</v>
      </c>
      <c r="K297" s="3" t="str">
        <f>CONCATENATE(Tabela14[[#This Row],[miesiąc 1]]," ",Tabela14[[#This Row],[1i2 rok]],Tabela14[[#This Row],[3 i 4 rok]])</f>
        <v>1 2009</v>
      </c>
      <c r="L297" s="12" t="str">
        <f>CONCATENATE(MID(Tabela14[[#This Row],[Imie]],1,1),MID(Tabela14[[#This Row],[Nazwisko]],1,3),MID(Tabela14[[#This Row],[PESEL]],11,1))</f>
        <v>MKoc9</v>
      </c>
      <c r="M297" s="12">
        <f>IF(Tabela14[[#This Row],[ID]]=L296,1,0)</f>
        <v>0</v>
      </c>
    </row>
    <row r="298" spans="1:13" x14ac:dyDescent="0.25">
      <c r="A298" s="2" t="s">
        <v>385</v>
      </c>
      <c r="B298" s="3" t="s">
        <v>386</v>
      </c>
      <c r="C298" s="3" t="s">
        <v>214</v>
      </c>
      <c r="D298" s="3">
        <f>IF(MOD(MID(A298,10,1),2)=0,1,0)</f>
        <v>1</v>
      </c>
      <c r="E298" s="3" t="str">
        <f>MID(C298,LEN(C298),1)</f>
        <v>a</v>
      </c>
      <c r="F298" s="3">
        <f>IF(AND(D298=1,E298&lt;&gt;"a"),1,0)</f>
        <v>0</v>
      </c>
      <c r="G298" s="8" t="str">
        <f>MID(Tabela14[[#This Row],[PESEL]],7,3)</f>
        <v>091</v>
      </c>
      <c r="H298" s="3">
        <f>IF(OR(MID(Tabela14[[#This Row],[PESEL]],3,1)="0",MID(Tabela14[[#This Row],[PESEL]],3,1)="1"),19,20)</f>
        <v>20</v>
      </c>
      <c r="I298" s="3" t="str">
        <f>MID(Tabela14[[#This Row],[PESEL]],1,2)</f>
        <v>09</v>
      </c>
      <c r="J298" s="3">
        <f>IF(Tabela14[[#This Row],[1i2 rok]]=20,MID(Tabela14[[#This Row],[PESEL]],3,2)-20,MID(Tabela14[[#This Row],[PESEL]],3,2))</f>
        <v>1</v>
      </c>
      <c r="K298" s="3" t="str">
        <f>CONCATENATE(Tabela14[[#This Row],[miesiąc 1]]," ",Tabela14[[#This Row],[1i2 rok]],Tabela14[[#This Row],[3 i 4 rok]])</f>
        <v>1 2009</v>
      </c>
      <c r="L298" s="12" t="str">
        <f>CONCATENATE(MID(Tabela14[[#This Row],[Imie]],1,1),MID(Tabela14[[#This Row],[Nazwisko]],1,3),MID(Tabela14[[#This Row],[PESEL]],11,1))</f>
        <v>MKoc9</v>
      </c>
      <c r="M298" s="12">
        <f>IF(Tabela14[[#This Row],[ID]]=L297,1,0)</f>
        <v>1</v>
      </c>
    </row>
    <row r="299" spans="1:13" x14ac:dyDescent="0.25">
      <c r="A299" s="2" t="s">
        <v>1035</v>
      </c>
      <c r="B299" s="3" t="s">
        <v>1036</v>
      </c>
      <c r="C299" s="3" t="s">
        <v>214</v>
      </c>
      <c r="D299" s="3">
        <f>IF(MOD(MID(A299,10,1),2)=0,1,0)</f>
        <v>1</v>
      </c>
      <c r="E299" s="3" t="str">
        <f>MID(C299,LEN(C299),1)</f>
        <v>a</v>
      </c>
      <c r="F299" s="3">
        <f>IF(AND(D299=1,E299&lt;&gt;"a"),1,0)</f>
        <v>0</v>
      </c>
      <c r="G299" s="8" t="str">
        <f>MID(Tabela14[[#This Row],[PESEL]],7,3)</f>
        <v>305</v>
      </c>
      <c r="H299" s="3">
        <f>IF(OR(MID(Tabela14[[#This Row],[PESEL]],3,1)="0",MID(Tabela14[[#This Row],[PESEL]],3,1)="1"),19,20)</f>
        <v>19</v>
      </c>
      <c r="I299" s="3" t="str">
        <f>MID(Tabela14[[#This Row],[PESEL]],1,2)</f>
        <v>86</v>
      </c>
      <c r="J299" s="3" t="str">
        <f>IF(Tabela14[[#This Row],[1i2 rok]]=20,MID(Tabela14[[#This Row],[PESEL]],3,2)-20,MID(Tabela14[[#This Row],[PESEL]],3,2))</f>
        <v>07</v>
      </c>
      <c r="K299" s="3" t="str">
        <f>CONCATENATE(Tabela14[[#This Row],[miesiąc 1]]," ",Tabela14[[#This Row],[1i2 rok]],Tabela14[[#This Row],[3 i 4 rok]])</f>
        <v>07 1986</v>
      </c>
      <c r="L299" s="12" t="str">
        <f>CONCATENATE(MID(Tabela14[[#This Row],[Imie]],1,1),MID(Tabela14[[#This Row],[Nazwisko]],1,3),MID(Tabela14[[#This Row],[PESEL]],11,1))</f>
        <v>MKol3</v>
      </c>
      <c r="M299" s="12">
        <f>IF(Tabela14[[#This Row],[ID]]=L298,1,0)</f>
        <v>0</v>
      </c>
    </row>
    <row r="300" spans="1:13" x14ac:dyDescent="0.25">
      <c r="A300" s="2" t="s">
        <v>366</v>
      </c>
      <c r="B300" s="3" t="s">
        <v>367</v>
      </c>
      <c r="C300" s="3" t="s">
        <v>108</v>
      </c>
      <c r="D300" s="3">
        <f>IF(MOD(MID(A300,10,1),2)=0,1,0)</f>
        <v>0</v>
      </c>
      <c r="E300" s="3" t="str">
        <f>MID(C300,LEN(C300),1)</f>
        <v>l</v>
      </c>
      <c r="F300" s="3">
        <f>IF(AND(D300=1,E300&lt;&gt;"a"),1,0)</f>
        <v>0</v>
      </c>
      <c r="G300" s="8" t="str">
        <f>MID(Tabela14[[#This Row],[PESEL]],7,3)</f>
        <v>020</v>
      </c>
      <c r="H300" s="3">
        <f>IF(OR(MID(Tabela14[[#This Row],[PESEL]],3,1)="0",MID(Tabela14[[#This Row],[PESEL]],3,1)="1"),19,20)</f>
        <v>20</v>
      </c>
      <c r="I300" s="3" t="str">
        <f>MID(Tabela14[[#This Row],[PESEL]],1,2)</f>
        <v>09</v>
      </c>
      <c r="J300" s="3">
        <f>IF(Tabela14[[#This Row],[1i2 rok]]=20,MID(Tabela14[[#This Row],[PESEL]],3,2)-20,MID(Tabela14[[#This Row],[PESEL]],3,2))</f>
        <v>1</v>
      </c>
      <c r="K300" s="3" t="str">
        <f>CONCATENATE(Tabela14[[#This Row],[miesiąc 1]]," ",Tabela14[[#This Row],[1i2 rok]],Tabela14[[#This Row],[3 i 4 rok]])</f>
        <v>1 2009</v>
      </c>
      <c r="L300" s="12" t="str">
        <f>CONCATENATE(MID(Tabela14[[#This Row],[Imie]],1,1),MID(Tabela14[[#This Row],[Nazwisko]],1,3),MID(Tabela14[[#This Row],[PESEL]],11,1))</f>
        <v>MKom1</v>
      </c>
      <c r="M300" s="12">
        <f>IF(Tabela14[[#This Row],[ID]]=L299,1,0)</f>
        <v>0</v>
      </c>
    </row>
    <row r="301" spans="1:13" x14ac:dyDescent="0.25">
      <c r="A301" s="2" t="s">
        <v>154</v>
      </c>
      <c r="B301" s="3" t="s">
        <v>155</v>
      </c>
      <c r="C301" s="3" t="s">
        <v>156</v>
      </c>
      <c r="D301" s="3">
        <f>IF(MOD(MID(A301,10,1),2)=0,1,0)</f>
        <v>0</v>
      </c>
      <c r="E301" s="3" t="str">
        <f>MID(C301,LEN(C301),1)</f>
        <v>y</v>
      </c>
      <c r="F301" s="3">
        <f>IF(AND(D301=1,E301&lt;&gt;"a"),1,0)</f>
        <v>0</v>
      </c>
      <c r="G301" s="8" t="str">
        <f>MID(Tabela14[[#This Row],[PESEL]],7,3)</f>
        <v>007</v>
      </c>
      <c r="H301" s="3">
        <f>IF(OR(MID(Tabela14[[#This Row],[PESEL]],3,1)="0",MID(Tabela14[[#This Row],[PESEL]],3,1)="1"),19,20)</f>
        <v>20</v>
      </c>
      <c r="I301" s="3" t="str">
        <f>MID(Tabela14[[#This Row],[PESEL]],1,2)</f>
        <v>08</v>
      </c>
      <c r="J301" s="3">
        <f>IF(Tabela14[[#This Row],[1i2 rok]]=20,MID(Tabela14[[#This Row],[PESEL]],3,2)-20,MID(Tabela14[[#This Row],[PESEL]],3,2))</f>
        <v>11</v>
      </c>
      <c r="K301" s="3" t="str">
        <f>CONCATENATE(Tabela14[[#This Row],[miesiąc 1]]," ",Tabela14[[#This Row],[1i2 rok]],Tabela14[[#This Row],[3 i 4 rok]])</f>
        <v>11 2008</v>
      </c>
      <c r="L301" s="12" t="str">
        <f>CONCATENATE(MID(Tabela14[[#This Row],[Imie]],1,1),MID(Tabela14[[#This Row],[Nazwisko]],1,3),MID(Tabela14[[#This Row],[PESEL]],11,1))</f>
        <v>MKop6</v>
      </c>
      <c r="M301" s="12">
        <f>IF(Tabela14[[#This Row],[ID]]=L300,1,0)</f>
        <v>0</v>
      </c>
    </row>
    <row r="302" spans="1:13" x14ac:dyDescent="0.25">
      <c r="A302" s="2" t="s">
        <v>713</v>
      </c>
      <c r="B302" s="3" t="s">
        <v>714</v>
      </c>
      <c r="C302" s="3" t="s">
        <v>156</v>
      </c>
      <c r="D302" s="3">
        <f>IF(MOD(MID(A302,10,1),2)=0,1,0)</f>
        <v>0</v>
      </c>
      <c r="E302" s="3" t="str">
        <f>MID(C302,LEN(C302),1)</f>
        <v>y</v>
      </c>
      <c r="F302" s="3">
        <f>IF(AND(D302=1,E302&lt;&gt;"a"),1,0)</f>
        <v>0</v>
      </c>
      <c r="G302" s="8" t="str">
        <f>MID(Tabela14[[#This Row],[PESEL]],7,3)</f>
        <v>090</v>
      </c>
      <c r="H302" s="3">
        <f>IF(OR(MID(Tabela14[[#This Row],[PESEL]],3,1)="0",MID(Tabela14[[#This Row],[PESEL]],3,1)="1"),19,20)</f>
        <v>20</v>
      </c>
      <c r="I302" s="3" t="str">
        <f>MID(Tabela14[[#This Row],[PESEL]],1,2)</f>
        <v>09</v>
      </c>
      <c r="J302" s="3">
        <f>IF(Tabela14[[#This Row],[1i2 rok]]=20,MID(Tabela14[[#This Row],[PESEL]],3,2)-20,MID(Tabela14[[#This Row],[PESEL]],3,2))</f>
        <v>12</v>
      </c>
      <c r="K302" s="3" t="str">
        <f>CONCATENATE(Tabela14[[#This Row],[miesiąc 1]]," ",Tabela14[[#This Row],[1i2 rok]],Tabela14[[#This Row],[3 i 4 rok]])</f>
        <v>12 2009</v>
      </c>
      <c r="L302" s="12" t="str">
        <f>CONCATENATE(MID(Tabela14[[#This Row],[Imie]],1,1),MID(Tabela14[[#This Row],[Nazwisko]],1,3),MID(Tabela14[[#This Row],[PESEL]],11,1))</f>
        <v>MKop7</v>
      </c>
      <c r="M302" s="12">
        <f>IF(Tabela14[[#This Row],[ID]]=L301,1,0)</f>
        <v>0</v>
      </c>
    </row>
    <row r="303" spans="1:13" x14ac:dyDescent="0.25">
      <c r="A303" s="2" t="s">
        <v>101</v>
      </c>
      <c r="B303" s="3" t="s">
        <v>102</v>
      </c>
      <c r="C303" s="3" t="s">
        <v>17</v>
      </c>
      <c r="D303" s="3">
        <f>IF(MOD(MID(A303,10,1),2)=0,1,0)</f>
        <v>0</v>
      </c>
      <c r="E303" s="3" t="str">
        <f>MID(C303,LEN(C303),1)</f>
        <v>z</v>
      </c>
      <c r="F303" s="3">
        <f>IF(AND(D303=1,E303&lt;&gt;"a"),1,0)</f>
        <v>0</v>
      </c>
      <c r="G303" s="8" t="str">
        <f>MID(Tabela14[[#This Row],[PESEL]],7,3)</f>
        <v>042</v>
      </c>
      <c r="H303" s="3">
        <f>IF(OR(MID(Tabela14[[#This Row],[PESEL]],3,1)="0",MID(Tabela14[[#This Row],[PESEL]],3,1)="1"),19,20)</f>
        <v>20</v>
      </c>
      <c r="I303" s="3" t="str">
        <f>MID(Tabela14[[#This Row],[PESEL]],1,2)</f>
        <v>08</v>
      </c>
      <c r="J303" s="3">
        <f>IF(Tabela14[[#This Row],[1i2 rok]]=20,MID(Tabela14[[#This Row],[PESEL]],3,2)-20,MID(Tabela14[[#This Row],[PESEL]],3,2))</f>
        <v>9</v>
      </c>
      <c r="K303" s="3" t="str">
        <f>CONCATENATE(Tabela14[[#This Row],[miesiąc 1]]," ",Tabela14[[#This Row],[1i2 rok]],Tabela14[[#This Row],[3 i 4 rok]])</f>
        <v>9 2008</v>
      </c>
      <c r="L303" s="12" t="str">
        <f>CONCATENATE(MID(Tabela14[[#This Row],[Imie]],1,1),MID(Tabela14[[#This Row],[Nazwisko]],1,3),MID(Tabela14[[#This Row],[PESEL]],11,1))</f>
        <v>MKor0</v>
      </c>
      <c r="M303" s="12">
        <f>IF(Tabela14[[#This Row],[ID]]=L302,1,0)</f>
        <v>0</v>
      </c>
    </row>
    <row r="304" spans="1:13" x14ac:dyDescent="0.25">
      <c r="A304" s="2" t="s">
        <v>1080</v>
      </c>
      <c r="B304" s="3" t="s">
        <v>1081</v>
      </c>
      <c r="C304" s="3" t="s">
        <v>17</v>
      </c>
      <c r="D304" s="3">
        <f>IF(MOD(MID(A304,10,1),2)=0,1,0)</f>
        <v>0</v>
      </c>
      <c r="E304" s="3" t="str">
        <f>MID(C304,LEN(C304),1)</f>
        <v>z</v>
      </c>
      <c r="F304" s="3">
        <f>IF(AND(D304=1,E304&lt;&gt;"a"),1,0)</f>
        <v>0</v>
      </c>
      <c r="G304" s="8" t="str">
        <f>MID(Tabela14[[#This Row],[PESEL]],7,3)</f>
        <v>433</v>
      </c>
      <c r="H304" s="3">
        <f>IF(OR(MID(Tabela14[[#This Row],[PESEL]],3,1)="0",MID(Tabela14[[#This Row],[PESEL]],3,1)="1"),19,20)</f>
        <v>19</v>
      </c>
      <c r="I304" s="3" t="str">
        <f>MID(Tabela14[[#This Row],[PESEL]],1,2)</f>
        <v>89</v>
      </c>
      <c r="J304" s="3" t="str">
        <f>IF(Tabela14[[#This Row],[1i2 rok]]=20,MID(Tabela14[[#This Row],[PESEL]],3,2)-20,MID(Tabela14[[#This Row],[PESEL]],3,2))</f>
        <v>03</v>
      </c>
      <c r="K304" s="3" t="str">
        <f>CONCATENATE(Tabela14[[#This Row],[miesiąc 1]]," ",Tabela14[[#This Row],[1i2 rok]],Tabela14[[#This Row],[3 i 4 rok]])</f>
        <v>03 1989</v>
      </c>
      <c r="L304" s="12" t="str">
        <f>CONCATENATE(MID(Tabela14[[#This Row],[Imie]],1,1),MID(Tabela14[[#This Row],[Nazwisko]],1,3),MID(Tabela14[[#This Row],[PESEL]],11,1))</f>
        <v>MKor0</v>
      </c>
      <c r="M304" s="12">
        <f>IF(Tabela14[[#This Row],[ID]]=L303,1,0)</f>
        <v>1</v>
      </c>
    </row>
    <row r="305" spans="1:13" x14ac:dyDescent="0.25">
      <c r="A305" s="2" t="s">
        <v>220</v>
      </c>
      <c r="B305" s="3" t="s">
        <v>80</v>
      </c>
      <c r="C305" s="3" t="s">
        <v>17</v>
      </c>
      <c r="D305" s="3">
        <f>IF(MOD(MID(A305,10,1),2)=0,1,0)</f>
        <v>0</v>
      </c>
      <c r="E305" s="3" t="str">
        <f>MID(C305,LEN(C305),1)</f>
        <v>z</v>
      </c>
      <c r="F305" s="3">
        <f>IF(AND(D305=1,E305&lt;&gt;"a"),1,0)</f>
        <v>0</v>
      </c>
      <c r="G305" s="8" t="str">
        <f>MID(Tabela14[[#This Row],[PESEL]],7,3)</f>
        <v>087</v>
      </c>
      <c r="H305" s="3">
        <f>IF(OR(MID(Tabela14[[#This Row],[PESEL]],3,1)="0",MID(Tabela14[[#This Row],[PESEL]],3,1)="1"),19,20)</f>
        <v>20</v>
      </c>
      <c r="I305" s="3" t="str">
        <f>MID(Tabela14[[#This Row],[PESEL]],1,2)</f>
        <v>08</v>
      </c>
      <c r="J305" s="3">
        <f>IF(Tabela14[[#This Row],[1i2 rok]]=20,MID(Tabela14[[#This Row],[PESEL]],3,2)-20,MID(Tabela14[[#This Row],[PESEL]],3,2))</f>
        <v>12</v>
      </c>
      <c r="K305" s="3" t="str">
        <f>CONCATENATE(Tabela14[[#This Row],[miesiąc 1]]," ",Tabela14[[#This Row],[1i2 rok]],Tabela14[[#This Row],[3 i 4 rok]])</f>
        <v>12 2008</v>
      </c>
      <c r="L305" s="12" t="str">
        <f>CONCATENATE(MID(Tabela14[[#This Row],[Imie]],1,1),MID(Tabela14[[#This Row],[Nazwisko]],1,3),MID(Tabela14[[#This Row],[PESEL]],11,1))</f>
        <v>MKor3</v>
      </c>
      <c r="M305" s="12">
        <f>IF(Tabela14[[#This Row],[ID]]=L304,1,0)</f>
        <v>0</v>
      </c>
    </row>
    <row r="306" spans="1:13" x14ac:dyDescent="0.25">
      <c r="A306" s="2" t="s">
        <v>79</v>
      </c>
      <c r="B306" s="3" t="s">
        <v>80</v>
      </c>
      <c r="C306" s="3" t="s">
        <v>39</v>
      </c>
      <c r="D306" s="3">
        <f>IF(MOD(MID(A306,10,1),2)=0,1,0)</f>
        <v>0</v>
      </c>
      <c r="E306" s="3" t="str">
        <f>MID(C306,LEN(C306),1)</f>
        <v>j</v>
      </c>
      <c r="F306" s="3">
        <f>IF(AND(D306=1,E306&lt;&gt;"a"),1,0)</f>
        <v>0</v>
      </c>
      <c r="G306" s="8" t="str">
        <f>MID(Tabela14[[#This Row],[PESEL]],7,3)</f>
        <v>046</v>
      </c>
      <c r="H306" s="3">
        <f>IF(OR(MID(Tabela14[[#This Row],[PESEL]],3,1)="0",MID(Tabela14[[#This Row],[PESEL]],3,1)="1"),19,20)</f>
        <v>20</v>
      </c>
      <c r="I306" s="3" t="str">
        <f>MID(Tabela14[[#This Row],[PESEL]],1,2)</f>
        <v>08</v>
      </c>
      <c r="J306" s="3">
        <f>IF(Tabela14[[#This Row],[1i2 rok]]=20,MID(Tabela14[[#This Row],[PESEL]],3,2)-20,MID(Tabela14[[#This Row],[PESEL]],3,2))</f>
        <v>8</v>
      </c>
      <c r="K306" s="3" t="str">
        <f>CONCATENATE(Tabela14[[#This Row],[miesiąc 1]]," ",Tabela14[[#This Row],[1i2 rok]],Tabela14[[#This Row],[3 i 4 rok]])</f>
        <v>8 2008</v>
      </c>
      <c r="L306" s="12" t="str">
        <f>CONCATENATE(MID(Tabela14[[#This Row],[Imie]],1,1),MID(Tabela14[[#This Row],[Nazwisko]],1,3),MID(Tabela14[[#This Row],[PESEL]],11,1))</f>
        <v>MKor4</v>
      </c>
      <c r="M306" s="12">
        <f>IF(Tabela14[[#This Row],[ID]]=L305,1,0)</f>
        <v>0</v>
      </c>
    </row>
    <row r="307" spans="1:13" x14ac:dyDescent="0.25">
      <c r="A307" s="2" t="s">
        <v>212</v>
      </c>
      <c r="B307" s="3" t="s">
        <v>213</v>
      </c>
      <c r="C307" s="3" t="s">
        <v>214</v>
      </c>
      <c r="D307" s="3">
        <f>IF(MOD(MID(A307,10,1),2)=0,1,0)</f>
        <v>1</v>
      </c>
      <c r="E307" s="3" t="str">
        <f>MID(C307,LEN(C307),1)</f>
        <v>a</v>
      </c>
      <c r="F307" s="3">
        <f>IF(AND(D307=1,E307&lt;&gt;"a"),1,0)</f>
        <v>0</v>
      </c>
      <c r="G307" s="8" t="str">
        <f>MID(Tabela14[[#This Row],[PESEL]],7,3)</f>
        <v>027</v>
      </c>
      <c r="H307" s="3">
        <f>IF(OR(MID(Tabela14[[#This Row],[PESEL]],3,1)="0",MID(Tabela14[[#This Row],[PESEL]],3,1)="1"),19,20)</f>
        <v>20</v>
      </c>
      <c r="I307" s="3" t="str">
        <f>MID(Tabela14[[#This Row],[PESEL]],1,2)</f>
        <v>08</v>
      </c>
      <c r="J307" s="3">
        <f>IF(Tabela14[[#This Row],[1i2 rok]]=20,MID(Tabela14[[#This Row],[PESEL]],3,2)-20,MID(Tabela14[[#This Row],[PESEL]],3,2))</f>
        <v>12</v>
      </c>
      <c r="K307" s="3" t="str">
        <f>CONCATENATE(Tabela14[[#This Row],[miesiąc 1]]," ",Tabela14[[#This Row],[1i2 rok]],Tabela14[[#This Row],[3 i 4 rok]])</f>
        <v>12 2008</v>
      </c>
      <c r="L307" s="12" t="str">
        <f>CONCATENATE(MID(Tabela14[[#This Row],[Imie]],1,1),MID(Tabela14[[#This Row],[Nazwisko]],1,3),MID(Tabela14[[#This Row],[PESEL]],11,1))</f>
        <v>MKor5</v>
      </c>
      <c r="M307" s="12">
        <f>IF(Tabela14[[#This Row],[ID]]=L306,1,0)</f>
        <v>0</v>
      </c>
    </row>
    <row r="308" spans="1:13" x14ac:dyDescent="0.25">
      <c r="A308" s="2" t="s">
        <v>1098</v>
      </c>
      <c r="B308" s="3" t="s">
        <v>1099</v>
      </c>
      <c r="C308" s="3" t="s">
        <v>137</v>
      </c>
      <c r="D308" s="3">
        <f>IF(MOD(MID(A308,10,1),2)=0,1,0)</f>
        <v>1</v>
      </c>
      <c r="E308" s="3" t="str">
        <f>MID(C308,LEN(C308),1)</f>
        <v>a</v>
      </c>
      <c r="F308" s="3">
        <f>IF(AND(D308=1,E308&lt;&gt;"a"),1,0)</f>
        <v>0</v>
      </c>
      <c r="G308" s="8" t="str">
        <f>MID(Tabela14[[#This Row],[PESEL]],7,3)</f>
        <v>850</v>
      </c>
      <c r="H308" s="3">
        <f>IF(OR(MID(Tabela14[[#This Row],[PESEL]],3,1)="0",MID(Tabela14[[#This Row],[PESEL]],3,1)="1"),19,20)</f>
        <v>19</v>
      </c>
      <c r="I308" s="3" t="str">
        <f>MID(Tabela14[[#This Row],[PESEL]],1,2)</f>
        <v>89</v>
      </c>
      <c r="J308" s="3" t="str">
        <f>IF(Tabela14[[#This Row],[1i2 rok]]=20,MID(Tabela14[[#This Row],[PESEL]],3,2)-20,MID(Tabela14[[#This Row],[PESEL]],3,2))</f>
        <v>05</v>
      </c>
      <c r="K308" s="3" t="str">
        <f>CONCATENATE(Tabela14[[#This Row],[miesiąc 1]]," ",Tabela14[[#This Row],[1i2 rok]],Tabela14[[#This Row],[3 i 4 rok]])</f>
        <v>05 1989</v>
      </c>
      <c r="L308" s="12" t="str">
        <f>CONCATENATE(MID(Tabela14[[#This Row],[Imie]],1,1),MID(Tabela14[[#This Row],[Nazwisko]],1,3),MID(Tabela14[[#This Row],[PESEL]],11,1))</f>
        <v>MKor9</v>
      </c>
      <c r="M308" s="12">
        <f>IF(Tabela14[[#This Row],[ID]]=L307,1,0)</f>
        <v>0</v>
      </c>
    </row>
    <row r="309" spans="1:13" x14ac:dyDescent="0.25">
      <c r="A309" s="2" t="s">
        <v>886</v>
      </c>
      <c r="B309" s="3" t="s">
        <v>887</v>
      </c>
      <c r="C309" s="3" t="s">
        <v>17</v>
      </c>
      <c r="D309" s="3">
        <f>IF(MOD(MID(A309,10,1),2)=0,1,0)</f>
        <v>0</v>
      </c>
      <c r="E309" s="3" t="str">
        <f>MID(C309,LEN(C309),1)</f>
        <v>z</v>
      </c>
      <c r="F309" s="3">
        <f>IF(AND(D309=1,E309&lt;&gt;"a"),1,0)</f>
        <v>0</v>
      </c>
      <c r="G309" s="8" t="str">
        <f>MID(Tabela14[[#This Row],[PESEL]],7,3)</f>
        <v>690</v>
      </c>
      <c r="H309" s="3">
        <f>IF(OR(MID(Tabela14[[#This Row],[PESEL]],3,1)="0",MID(Tabela14[[#This Row],[PESEL]],3,1)="1"),19,20)</f>
        <v>19</v>
      </c>
      <c r="I309" s="3" t="str">
        <f>MID(Tabela14[[#This Row],[PESEL]],1,2)</f>
        <v>62</v>
      </c>
      <c r="J309" s="3" t="str">
        <f>IF(Tabela14[[#This Row],[1i2 rok]]=20,MID(Tabela14[[#This Row],[PESEL]],3,2)-20,MID(Tabela14[[#This Row],[PESEL]],3,2))</f>
        <v>09</v>
      </c>
      <c r="K309" s="3" t="str">
        <f>CONCATENATE(Tabela14[[#This Row],[miesiąc 1]]," ",Tabela14[[#This Row],[1i2 rok]],Tabela14[[#This Row],[3 i 4 rok]])</f>
        <v>09 1962</v>
      </c>
      <c r="L309" s="12" t="str">
        <f>CONCATENATE(MID(Tabela14[[#This Row],[Imie]],1,1),MID(Tabela14[[#This Row],[Nazwisko]],1,3),MID(Tabela14[[#This Row],[PESEL]],11,1))</f>
        <v>MKos0</v>
      </c>
      <c r="M309" s="12">
        <f>IF(Tabela14[[#This Row],[ID]]=L308,1,0)</f>
        <v>0</v>
      </c>
    </row>
    <row r="310" spans="1:13" x14ac:dyDescent="0.25">
      <c r="A310" s="2" t="s">
        <v>601</v>
      </c>
      <c r="B310" s="3" t="s">
        <v>602</v>
      </c>
      <c r="C310" s="3" t="s">
        <v>137</v>
      </c>
      <c r="D310" s="3">
        <f>IF(MOD(MID(A310,10,1),2)=0,1,0)</f>
        <v>1</v>
      </c>
      <c r="E310" s="3" t="str">
        <f>MID(C310,LEN(C310),1)</f>
        <v>a</v>
      </c>
      <c r="F310" s="3">
        <f>IF(AND(D310=1,E310&lt;&gt;"a"),1,0)</f>
        <v>0</v>
      </c>
      <c r="G310" s="8" t="str">
        <f>MID(Tabela14[[#This Row],[PESEL]],7,3)</f>
        <v>061</v>
      </c>
      <c r="H310" s="3">
        <f>IF(OR(MID(Tabela14[[#This Row],[PESEL]],3,1)="0",MID(Tabela14[[#This Row],[PESEL]],3,1)="1"),19,20)</f>
        <v>20</v>
      </c>
      <c r="I310" s="3" t="str">
        <f>MID(Tabela14[[#This Row],[PESEL]],1,2)</f>
        <v>09</v>
      </c>
      <c r="J310" s="3">
        <f>IF(Tabela14[[#This Row],[1i2 rok]]=20,MID(Tabela14[[#This Row],[PESEL]],3,2)-20,MID(Tabela14[[#This Row],[PESEL]],3,2))</f>
        <v>11</v>
      </c>
      <c r="K310" s="3" t="str">
        <f>CONCATENATE(Tabela14[[#This Row],[miesiąc 1]]," ",Tabela14[[#This Row],[1i2 rok]],Tabela14[[#This Row],[3 i 4 rok]])</f>
        <v>11 2009</v>
      </c>
      <c r="L310" s="12" t="str">
        <f>CONCATENATE(MID(Tabela14[[#This Row],[Imie]],1,1),MID(Tabela14[[#This Row],[Nazwisko]],1,3),MID(Tabela14[[#This Row],[PESEL]],11,1))</f>
        <v>MKos5</v>
      </c>
      <c r="M310" s="12">
        <f>IF(Tabela14[[#This Row],[ID]]=L309,1,0)</f>
        <v>0</v>
      </c>
    </row>
    <row r="311" spans="1:13" x14ac:dyDescent="0.25">
      <c r="A311" s="2" t="s">
        <v>136</v>
      </c>
      <c r="B311" s="3" t="s">
        <v>77</v>
      </c>
      <c r="C311" s="3" t="s">
        <v>137</v>
      </c>
      <c r="D311" s="3">
        <f>IF(MOD(MID(A311,10,1),2)=0,1,0)</f>
        <v>1</v>
      </c>
      <c r="E311" s="3" t="str">
        <f>MID(C311,LEN(C311),1)</f>
        <v>a</v>
      </c>
      <c r="F311" s="3">
        <f>IF(AND(D311=1,E311&lt;&gt;"a"),1,0)</f>
        <v>0</v>
      </c>
      <c r="G311" s="8" t="str">
        <f>MID(Tabela14[[#This Row],[PESEL]],7,3)</f>
        <v>056</v>
      </c>
      <c r="H311" s="3">
        <f>IF(OR(MID(Tabela14[[#This Row],[PESEL]],3,1)="0",MID(Tabela14[[#This Row],[PESEL]],3,1)="1"),19,20)</f>
        <v>20</v>
      </c>
      <c r="I311" s="3" t="str">
        <f>MID(Tabela14[[#This Row],[PESEL]],1,2)</f>
        <v>08</v>
      </c>
      <c r="J311" s="3">
        <f>IF(Tabela14[[#This Row],[1i2 rok]]=20,MID(Tabela14[[#This Row],[PESEL]],3,2)-20,MID(Tabela14[[#This Row],[PESEL]],3,2))</f>
        <v>10</v>
      </c>
      <c r="K311" s="3" t="str">
        <f>CONCATENATE(Tabela14[[#This Row],[miesiąc 1]]," ",Tabela14[[#This Row],[1i2 rok]],Tabela14[[#This Row],[3 i 4 rok]])</f>
        <v>10 2008</v>
      </c>
      <c r="L311" s="12" t="str">
        <f>CONCATENATE(MID(Tabela14[[#This Row],[Imie]],1,1),MID(Tabela14[[#This Row],[Nazwisko]],1,3),MID(Tabela14[[#This Row],[PESEL]],11,1))</f>
        <v>MKos7</v>
      </c>
      <c r="M311" s="12">
        <f>IF(Tabela14[[#This Row],[ID]]=L310,1,0)</f>
        <v>0</v>
      </c>
    </row>
    <row r="312" spans="1:13" x14ac:dyDescent="0.25">
      <c r="A312" s="2" t="s">
        <v>76</v>
      </c>
      <c r="B312" s="3" t="s">
        <v>77</v>
      </c>
      <c r="C312" s="3" t="s">
        <v>78</v>
      </c>
      <c r="D312" s="3">
        <f>IF(MOD(MID(A312,10,1),2)=0,1,0)</f>
        <v>1</v>
      </c>
      <c r="E312" s="3" t="str">
        <f>MID(C312,LEN(C312),1)</f>
        <v>a</v>
      </c>
      <c r="F312" s="3">
        <f>IF(AND(D312=1,E312&lt;&gt;"a"),1,0)</f>
        <v>0</v>
      </c>
      <c r="G312" s="8" t="str">
        <f>MID(Tabela14[[#This Row],[PESEL]],7,3)</f>
        <v>074</v>
      </c>
      <c r="H312" s="3">
        <f>IF(OR(MID(Tabela14[[#This Row],[PESEL]],3,1)="0",MID(Tabela14[[#This Row],[PESEL]],3,1)="1"),19,20)</f>
        <v>20</v>
      </c>
      <c r="I312" s="3" t="str">
        <f>MID(Tabela14[[#This Row],[PESEL]],1,2)</f>
        <v>08</v>
      </c>
      <c r="J312" s="3">
        <f>IF(Tabela14[[#This Row],[1i2 rok]]=20,MID(Tabela14[[#This Row],[PESEL]],3,2)-20,MID(Tabela14[[#This Row],[PESEL]],3,2))</f>
        <v>8</v>
      </c>
      <c r="K312" s="3" t="str">
        <f>CONCATENATE(Tabela14[[#This Row],[miesiąc 1]]," ",Tabela14[[#This Row],[1i2 rok]],Tabela14[[#This Row],[3 i 4 rok]])</f>
        <v>8 2008</v>
      </c>
      <c r="L312" s="12" t="str">
        <f>CONCATENATE(MID(Tabela14[[#This Row],[Imie]],1,1),MID(Tabela14[[#This Row],[Nazwisko]],1,3),MID(Tabela14[[#This Row],[PESEL]],11,1))</f>
        <v>MKos8</v>
      </c>
      <c r="M312" s="12">
        <f>IF(Tabela14[[#This Row],[ID]]=L311,1,0)</f>
        <v>0</v>
      </c>
    </row>
    <row r="313" spans="1:13" x14ac:dyDescent="0.25">
      <c r="A313" s="2" t="s">
        <v>247</v>
      </c>
      <c r="B313" s="3" t="s">
        <v>248</v>
      </c>
      <c r="C313" s="3" t="s">
        <v>249</v>
      </c>
      <c r="D313" s="3">
        <f>IF(MOD(MID(A313,10,1),2)=0,1,0)</f>
        <v>1</v>
      </c>
      <c r="E313" s="3" t="str">
        <f>MID(C313,LEN(C313),1)</f>
        <v>a</v>
      </c>
      <c r="F313" s="3">
        <f>IF(AND(D313=1,E313&lt;&gt;"a"),1,0)</f>
        <v>0</v>
      </c>
      <c r="G313" s="8" t="str">
        <f>MID(Tabela14[[#This Row],[PESEL]],7,3)</f>
        <v>014</v>
      </c>
      <c r="H313" s="3">
        <f>IF(OR(MID(Tabela14[[#This Row],[PESEL]],3,1)="0",MID(Tabela14[[#This Row],[PESEL]],3,1)="1"),19,20)</f>
        <v>20</v>
      </c>
      <c r="I313" s="3" t="str">
        <f>MID(Tabela14[[#This Row],[PESEL]],1,2)</f>
        <v>08</v>
      </c>
      <c r="J313" s="3">
        <f>IF(Tabela14[[#This Row],[1i2 rok]]=20,MID(Tabela14[[#This Row],[PESEL]],3,2)-20,MID(Tabela14[[#This Row],[PESEL]],3,2))</f>
        <v>12</v>
      </c>
      <c r="K313" s="3" t="str">
        <f>CONCATENATE(Tabela14[[#This Row],[miesiąc 1]]," ",Tabela14[[#This Row],[1i2 rok]],Tabela14[[#This Row],[3 i 4 rok]])</f>
        <v>12 2008</v>
      </c>
      <c r="L313" s="12" t="str">
        <f>CONCATENATE(MID(Tabela14[[#This Row],[Imie]],1,1),MID(Tabela14[[#This Row],[Nazwisko]],1,3),MID(Tabela14[[#This Row],[PESEL]],11,1))</f>
        <v>MKot8</v>
      </c>
      <c r="M313" s="12">
        <f>IF(Tabela14[[#This Row],[ID]]=L312,1,0)</f>
        <v>0</v>
      </c>
    </row>
    <row r="314" spans="1:13" x14ac:dyDescent="0.25">
      <c r="A314" s="2" t="s">
        <v>575</v>
      </c>
      <c r="B314" s="3" t="s">
        <v>576</v>
      </c>
      <c r="C314" s="3" t="s">
        <v>17</v>
      </c>
      <c r="D314" s="3">
        <f>IF(MOD(MID(A314,10,1),2)=0,1,0)</f>
        <v>0</v>
      </c>
      <c r="E314" s="3" t="str">
        <f>MID(C314,LEN(C314),1)</f>
        <v>z</v>
      </c>
      <c r="F314" s="3">
        <f>IF(AND(D314=1,E314&lt;&gt;"a"),1,0)</f>
        <v>0</v>
      </c>
      <c r="G314" s="8" t="str">
        <f>MID(Tabela14[[#This Row],[PESEL]],7,3)</f>
        <v>025</v>
      </c>
      <c r="H314" s="3">
        <f>IF(OR(MID(Tabela14[[#This Row],[PESEL]],3,1)="0",MID(Tabela14[[#This Row],[PESEL]],3,1)="1"),19,20)</f>
        <v>20</v>
      </c>
      <c r="I314" s="3" t="str">
        <f>MID(Tabela14[[#This Row],[PESEL]],1,2)</f>
        <v>09</v>
      </c>
      <c r="J314" s="3">
        <f>IF(Tabela14[[#This Row],[1i2 rok]]=20,MID(Tabela14[[#This Row],[PESEL]],3,2)-20,MID(Tabela14[[#This Row],[PESEL]],3,2))</f>
        <v>11</v>
      </c>
      <c r="K314" s="3" t="str">
        <f>CONCATENATE(Tabela14[[#This Row],[miesiąc 1]]," ",Tabela14[[#This Row],[1i2 rok]],Tabela14[[#This Row],[3 i 4 rok]])</f>
        <v>11 2009</v>
      </c>
      <c r="L314" s="12" t="str">
        <f>CONCATENATE(MID(Tabela14[[#This Row],[Imie]],1,1),MID(Tabela14[[#This Row],[Nazwisko]],1,3),MID(Tabela14[[#This Row],[PESEL]],11,1))</f>
        <v>MKow0</v>
      </c>
      <c r="M314" s="12">
        <f>IF(Tabela14[[#This Row],[ID]]=L313,1,0)</f>
        <v>0</v>
      </c>
    </row>
    <row r="315" spans="1:13" x14ac:dyDescent="0.25">
      <c r="A315" s="2" t="s">
        <v>825</v>
      </c>
      <c r="B315" s="3" t="s">
        <v>826</v>
      </c>
      <c r="C315" s="3" t="s">
        <v>17</v>
      </c>
      <c r="D315" s="3">
        <f>IF(MOD(MID(A315,10,1),2)=0,1,0)</f>
        <v>0</v>
      </c>
      <c r="E315" s="3" t="str">
        <f>MID(C315,LEN(C315),1)</f>
        <v>z</v>
      </c>
      <c r="F315" s="3">
        <f>IF(AND(D315=1,E315&lt;&gt;"a"),1,0)</f>
        <v>0</v>
      </c>
      <c r="G315" s="8" t="str">
        <f>MID(Tabela14[[#This Row],[PESEL]],7,3)</f>
        <v>113</v>
      </c>
      <c r="H315" s="3">
        <f>IF(OR(MID(Tabela14[[#This Row],[PESEL]],3,1)="0",MID(Tabela14[[#This Row],[PESEL]],3,1)="1"),19,20)</f>
        <v>19</v>
      </c>
      <c r="I315" s="3" t="str">
        <f>MID(Tabela14[[#This Row],[PESEL]],1,2)</f>
        <v>50</v>
      </c>
      <c r="J315" s="3" t="str">
        <f>IF(Tabela14[[#This Row],[1i2 rok]]=20,MID(Tabela14[[#This Row],[PESEL]],3,2)-20,MID(Tabela14[[#This Row],[PESEL]],3,2))</f>
        <v>02</v>
      </c>
      <c r="K315" s="3" t="str">
        <f>CONCATENATE(Tabela14[[#This Row],[miesiąc 1]]," ",Tabela14[[#This Row],[1i2 rok]],Tabela14[[#This Row],[3 i 4 rok]])</f>
        <v>02 1950</v>
      </c>
      <c r="L315" s="12" t="str">
        <f>CONCATENATE(MID(Tabela14[[#This Row],[Imie]],1,1),MID(Tabela14[[#This Row],[Nazwisko]],1,3),MID(Tabela14[[#This Row],[PESEL]],11,1))</f>
        <v>MKow2</v>
      </c>
      <c r="M315" s="12">
        <f>IF(Tabela14[[#This Row],[ID]]=L314,1,0)</f>
        <v>0</v>
      </c>
    </row>
    <row r="316" spans="1:13" x14ac:dyDescent="0.25">
      <c r="A316" s="2" t="s">
        <v>357</v>
      </c>
      <c r="B316" s="3" t="s">
        <v>358</v>
      </c>
      <c r="C316" s="3" t="s">
        <v>359</v>
      </c>
      <c r="D316" s="3">
        <f>IF(MOD(MID(A316,10,1),2)=0,1,0)</f>
        <v>1</v>
      </c>
      <c r="E316" s="3" t="str">
        <f>MID(C316,LEN(C316),1)</f>
        <v>a</v>
      </c>
      <c r="F316" s="3">
        <f>IF(AND(D316=1,E316&lt;&gt;"a"),1,0)</f>
        <v>0</v>
      </c>
      <c r="G316" s="8" t="str">
        <f>MID(Tabela14[[#This Row],[PESEL]],7,3)</f>
        <v>020</v>
      </c>
      <c r="H316" s="3">
        <f>IF(OR(MID(Tabela14[[#This Row],[PESEL]],3,1)="0",MID(Tabela14[[#This Row],[PESEL]],3,1)="1"),19,20)</f>
        <v>20</v>
      </c>
      <c r="I316" s="3" t="str">
        <f>MID(Tabela14[[#This Row],[PESEL]],1,2)</f>
        <v>09</v>
      </c>
      <c r="J316" s="3">
        <f>IF(Tabela14[[#This Row],[1i2 rok]]=20,MID(Tabela14[[#This Row],[PESEL]],3,2)-20,MID(Tabela14[[#This Row],[PESEL]],3,2))</f>
        <v>1</v>
      </c>
      <c r="K316" s="3" t="str">
        <f>CONCATENATE(Tabela14[[#This Row],[miesiąc 1]]," ",Tabela14[[#This Row],[1i2 rok]],Tabela14[[#This Row],[3 i 4 rok]])</f>
        <v>1 2009</v>
      </c>
      <c r="L316" s="12" t="str">
        <f>CONCATENATE(MID(Tabela14[[#This Row],[Imie]],1,1),MID(Tabela14[[#This Row],[Nazwisko]],1,3),MID(Tabela14[[#This Row],[PESEL]],11,1))</f>
        <v>MKow4</v>
      </c>
      <c r="M316" s="12">
        <f>IF(Tabela14[[#This Row],[ID]]=L315,1,0)</f>
        <v>0</v>
      </c>
    </row>
    <row r="317" spans="1:13" x14ac:dyDescent="0.25">
      <c r="A317" s="2" t="s">
        <v>804</v>
      </c>
      <c r="B317" s="3" t="s">
        <v>805</v>
      </c>
      <c r="C317" s="3" t="s">
        <v>359</v>
      </c>
      <c r="D317" s="3">
        <f>IF(MOD(MID(A317,10,1),2)=0,1,0)</f>
        <v>1</v>
      </c>
      <c r="E317" s="3" t="str">
        <f>MID(C317,LEN(C317),1)</f>
        <v>a</v>
      </c>
      <c r="F317" s="3">
        <f>IF(AND(D317=1,E317&lt;&gt;"a"),1,0)</f>
        <v>0</v>
      </c>
      <c r="G317" s="8" t="str">
        <f>MID(Tabela14[[#This Row],[PESEL]],7,3)</f>
        <v>090</v>
      </c>
      <c r="H317" s="3">
        <f>IF(OR(MID(Tabela14[[#This Row],[PESEL]],3,1)="0",MID(Tabela14[[#This Row],[PESEL]],3,1)="1"),19,20)</f>
        <v>20</v>
      </c>
      <c r="I317" s="3" t="str">
        <f>MID(Tabela14[[#This Row],[PESEL]],1,2)</f>
        <v>09</v>
      </c>
      <c r="J317" s="3">
        <f>IF(Tabela14[[#This Row],[1i2 rok]]=20,MID(Tabela14[[#This Row],[PESEL]],3,2)-20,MID(Tabela14[[#This Row],[PESEL]],3,2))</f>
        <v>12</v>
      </c>
      <c r="K317" s="3" t="str">
        <f>CONCATENATE(Tabela14[[#This Row],[miesiąc 1]]," ",Tabela14[[#This Row],[1i2 rok]],Tabela14[[#This Row],[3 i 4 rok]])</f>
        <v>12 2009</v>
      </c>
      <c r="L317" s="12" t="str">
        <f>CONCATENATE(MID(Tabela14[[#This Row],[Imie]],1,1),MID(Tabela14[[#This Row],[Nazwisko]],1,3),MID(Tabela14[[#This Row],[PESEL]],11,1))</f>
        <v>MKow4</v>
      </c>
      <c r="M317" s="12">
        <f>IF(Tabela14[[#This Row],[ID]]=L316,1,0)</f>
        <v>1</v>
      </c>
    </row>
    <row r="318" spans="1:13" x14ac:dyDescent="0.25">
      <c r="A318" s="2" t="s">
        <v>888</v>
      </c>
      <c r="B318" s="3" t="s">
        <v>889</v>
      </c>
      <c r="C318" s="3" t="s">
        <v>359</v>
      </c>
      <c r="D318" s="3">
        <f>IF(MOD(MID(A318,10,1),2)=0,1,0)</f>
        <v>1</v>
      </c>
      <c r="E318" s="3" t="str">
        <f>MID(C318,LEN(C318),1)</f>
        <v>a</v>
      </c>
      <c r="F318" s="3">
        <f>IF(AND(D318=1,E318&lt;&gt;"a"),1,0)</f>
        <v>0</v>
      </c>
      <c r="G318" s="8" t="str">
        <f>MID(Tabela14[[#This Row],[PESEL]],7,3)</f>
        <v>086</v>
      </c>
      <c r="H318" s="3">
        <f>IF(OR(MID(Tabela14[[#This Row],[PESEL]],3,1)="0",MID(Tabela14[[#This Row],[PESEL]],3,1)="1"),19,20)</f>
        <v>19</v>
      </c>
      <c r="I318" s="3" t="str">
        <f>MID(Tabela14[[#This Row],[PESEL]],1,2)</f>
        <v>63</v>
      </c>
      <c r="J318" s="3" t="str">
        <f>IF(Tabela14[[#This Row],[1i2 rok]]=20,MID(Tabela14[[#This Row],[PESEL]],3,2)-20,MID(Tabela14[[#This Row],[PESEL]],3,2))</f>
        <v>09</v>
      </c>
      <c r="K318" s="3" t="str">
        <f>CONCATENATE(Tabela14[[#This Row],[miesiąc 1]]," ",Tabela14[[#This Row],[1i2 rok]],Tabela14[[#This Row],[3 i 4 rok]])</f>
        <v>09 1963</v>
      </c>
      <c r="L318" s="12" t="str">
        <f>CONCATENATE(MID(Tabela14[[#This Row],[Imie]],1,1),MID(Tabela14[[#This Row],[Nazwisko]],1,3),MID(Tabela14[[#This Row],[PESEL]],11,1))</f>
        <v>MKow4</v>
      </c>
      <c r="M318" s="12">
        <f>IF(Tabela14[[#This Row],[ID]]=L317,1,0)</f>
        <v>1</v>
      </c>
    </row>
    <row r="319" spans="1:13" x14ac:dyDescent="0.25">
      <c r="A319" s="2" t="s">
        <v>912</v>
      </c>
      <c r="B319" s="3" t="s">
        <v>866</v>
      </c>
      <c r="C319" s="3" t="s">
        <v>17</v>
      </c>
      <c r="D319" s="3">
        <f>IF(MOD(MID(A319,10,1),2)=0,1,0)</f>
        <v>0</v>
      </c>
      <c r="E319" s="3" t="str">
        <f>MID(C319,LEN(C319),1)</f>
        <v>z</v>
      </c>
      <c r="F319" s="3">
        <f>IF(AND(D319=1,E319&lt;&gt;"a"),1,0)</f>
        <v>0</v>
      </c>
      <c r="G319" s="8" t="str">
        <f>MID(Tabela14[[#This Row],[PESEL]],7,3)</f>
        <v>941</v>
      </c>
      <c r="H319" s="3">
        <f>IF(OR(MID(Tabela14[[#This Row],[PESEL]],3,1)="0",MID(Tabela14[[#This Row],[PESEL]],3,1)="1"),19,20)</f>
        <v>19</v>
      </c>
      <c r="I319" s="3" t="str">
        <f>MID(Tabela14[[#This Row],[PESEL]],1,2)</f>
        <v>66</v>
      </c>
      <c r="J319" s="3" t="str">
        <f>IF(Tabela14[[#This Row],[1i2 rok]]=20,MID(Tabela14[[#This Row],[PESEL]],3,2)-20,MID(Tabela14[[#This Row],[PESEL]],3,2))</f>
        <v>10</v>
      </c>
      <c r="K319" s="3" t="str">
        <f>CONCATENATE(Tabela14[[#This Row],[miesiąc 1]]," ",Tabela14[[#This Row],[1i2 rok]],Tabela14[[#This Row],[3 i 4 rok]])</f>
        <v>10 1966</v>
      </c>
      <c r="L319" s="12" t="str">
        <f>CONCATENATE(MID(Tabela14[[#This Row],[Imie]],1,1),MID(Tabela14[[#This Row],[Nazwisko]],1,3),MID(Tabela14[[#This Row],[PESEL]],11,1))</f>
        <v>MKow4</v>
      </c>
      <c r="M319" s="12">
        <f>IF(Tabela14[[#This Row],[ID]]=L318,1,0)</f>
        <v>1</v>
      </c>
    </row>
    <row r="320" spans="1:13" x14ac:dyDescent="0.25">
      <c r="A320" s="2" t="s">
        <v>865</v>
      </c>
      <c r="B320" s="3" t="s">
        <v>866</v>
      </c>
      <c r="C320" s="3" t="s">
        <v>17</v>
      </c>
      <c r="D320" s="3">
        <f>IF(MOD(MID(A320,10,1),2)=0,1,0)</f>
        <v>0</v>
      </c>
      <c r="E320" s="3" t="str">
        <f>MID(C320,LEN(C320),1)</f>
        <v>z</v>
      </c>
      <c r="F320" s="3">
        <f>IF(AND(D320=1,E320&lt;&gt;"a"),1,0)</f>
        <v>0</v>
      </c>
      <c r="G320" s="8" t="str">
        <f>MID(Tabela14[[#This Row],[PESEL]],7,3)</f>
        <v>520</v>
      </c>
      <c r="H320" s="3">
        <f>IF(OR(MID(Tabela14[[#This Row],[PESEL]],3,1)="0",MID(Tabela14[[#This Row],[PESEL]],3,1)="1"),19,20)</f>
        <v>19</v>
      </c>
      <c r="I320" s="3" t="str">
        <f>MID(Tabela14[[#This Row],[PESEL]],1,2)</f>
        <v>59</v>
      </c>
      <c r="J320" s="3" t="str">
        <f>IF(Tabela14[[#This Row],[1i2 rok]]=20,MID(Tabela14[[#This Row],[PESEL]],3,2)-20,MID(Tabela14[[#This Row],[PESEL]],3,2))</f>
        <v>03</v>
      </c>
      <c r="K320" s="3" t="str">
        <f>CONCATENATE(Tabela14[[#This Row],[miesiąc 1]]," ",Tabela14[[#This Row],[1i2 rok]],Tabela14[[#This Row],[3 i 4 rok]])</f>
        <v>03 1959</v>
      </c>
      <c r="L320" s="12" t="str">
        <f>CONCATENATE(MID(Tabela14[[#This Row],[Imie]],1,1),MID(Tabela14[[#This Row],[Nazwisko]],1,3),MID(Tabela14[[#This Row],[PESEL]],11,1))</f>
        <v>MKow9</v>
      </c>
      <c r="M320" s="12">
        <f>IF(Tabela14[[#This Row],[ID]]=L319,1,0)</f>
        <v>0</v>
      </c>
    </row>
    <row r="321" spans="1:13" x14ac:dyDescent="0.25">
      <c r="A321" s="2" t="s">
        <v>349</v>
      </c>
      <c r="B321" s="3" t="s">
        <v>350</v>
      </c>
      <c r="C321" s="3" t="s">
        <v>351</v>
      </c>
      <c r="D321" s="3">
        <f>IF(MOD(MID(A321,10,1),2)=0,1,0)</f>
        <v>1</v>
      </c>
      <c r="E321" s="3" t="str">
        <f>MID(C321,LEN(C321),1)</f>
        <v>a</v>
      </c>
      <c r="F321" s="3">
        <f>IF(AND(D321=1,E321&lt;&gt;"a"),1,0)</f>
        <v>0</v>
      </c>
      <c r="G321" s="8" t="str">
        <f>MID(Tabela14[[#This Row],[PESEL]],7,3)</f>
        <v>006</v>
      </c>
      <c r="H321" s="3">
        <f>IF(OR(MID(Tabela14[[#This Row],[PESEL]],3,1)="0",MID(Tabela14[[#This Row],[PESEL]],3,1)="1"),19,20)</f>
        <v>20</v>
      </c>
      <c r="I321" s="3" t="str">
        <f>MID(Tabela14[[#This Row],[PESEL]],1,2)</f>
        <v>09</v>
      </c>
      <c r="J321" s="3">
        <f>IF(Tabela14[[#This Row],[1i2 rok]]=20,MID(Tabela14[[#This Row],[PESEL]],3,2)-20,MID(Tabela14[[#This Row],[PESEL]],3,2))</f>
        <v>1</v>
      </c>
      <c r="K321" s="3" t="str">
        <f>CONCATENATE(Tabela14[[#This Row],[miesiąc 1]]," ",Tabela14[[#This Row],[1i2 rok]],Tabela14[[#This Row],[3 i 4 rok]])</f>
        <v>1 2009</v>
      </c>
      <c r="L321" s="12" t="str">
        <f>CONCATENATE(MID(Tabela14[[#This Row],[Imie]],1,1),MID(Tabela14[[#This Row],[Nazwisko]],1,3),MID(Tabela14[[#This Row],[PESEL]],11,1))</f>
        <v>MKoz4</v>
      </c>
      <c r="M321" s="12">
        <f>IF(Tabela14[[#This Row],[ID]]=L320,1,0)</f>
        <v>0</v>
      </c>
    </row>
    <row r="322" spans="1:13" x14ac:dyDescent="0.25">
      <c r="A322" s="2" t="s">
        <v>695</v>
      </c>
      <c r="B322" s="3" t="s">
        <v>350</v>
      </c>
      <c r="C322" s="3" t="s">
        <v>351</v>
      </c>
      <c r="D322" s="3">
        <f>IF(MOD(MID(A322,10,1),2)=0,1,0)</f>
        <v>1</v>
      </c>
      <c r="E322" s="3" t="str">
        <f>MID(C322,LEN(C322),1)</f>
        <v>a</v>
      </c>
      <c r="F322" s="3">
        <f>IF(AND(D322=1,E322&lt;&gt;"a"),1,0)</f>
        <v>0</v>
      </c>
      <c r="G322" s="8" t="str">
        <f>MID(Tabela14[[#This Row],[PESEL]],7,3)</f>
        <v>036</v>
      </c>
      <c r="H322" s="3">
        <f>IF(OR(MID(Tabela14[[#This Row],[PESEL]],3,1)="0",MID(Tabela14[[#This Row],[PESEL]],3,1)="1"),19,20)</f>
        <v>20</v>
      </c>
      <c r="I322" s="3" t="str">
        <f>MID(Tabela14[[#This Row],[PESEL]],1,2)</f>
        <v>09</v>
      </c>
      <c r="J322" s="3">
        <f>IF(Tabela14[[#This Row],[1i2 rok]]=20,MID(Tabela14[[#This Row],[PESEL]],3,2)-20,MID(Tabela14[[#This Row],[PESEL]],3,2))</f>
        <v>11</v>
      </c>
      <c r="K322" s="3" t="str">
        <f>CONCATENATE(Tabela14[[#This Row],[miesiąc 1]]," ",Tabela14[[#This Row],[1i2 rok]],Tabela14[[#This Row],[3 i 4 rok]])</f>
        <v>11 2009</v>
      </c>
      <c r="L322" s="12" t="str">
        <f>CONCATENATE(MID(Tabela14[[#This Row],[Imie]],1,1),MID(Tabela14[[#This Row],[Nazwisko]],1,3),MID(Tabela14[[#This Row],[PESEL]],11,1))</f>
        <v>MKoz7</v>
      </c>
      <c r="M322" s="12">
        <f>IF(Tabela14[[#This Row],[ID]]=L321,1,0)</f>
        <v>0</v>
      </c>
    </row>
    <row r="323" spans="1:13" x14ac:dyDescent="0.25">
      <c r="A323" s="2" t="s">
        <v>921</v>
      </c>
      <c r="B323" s="3" t="s">
        <v>350</v>
      </c>
      <c r="C323" s="3" t="s">
        <v>351</v>
      </c>
      <c r="D323" s="3">
        <f>IF(MOD(MID(A323,10,1),2)=0,1,0)</f>
        <v>1</v>
      </c>
      <c r="E323" s="3" t="str">
        <f>MID(C323,LEN(C323),1)</f>
        <v>a</v>
      </c>
      <c r="F323" s="3">
        <f>IF(AND(D323=1,E323&lt;&gt;"a"),1,0)</f>
        <v>0</v>
      </c>
      <c r="G323" s="8" t="str">
        <f>MID(Tabela14[[#This Row],[PESEL]],7,3)</f>
        <v>666</v>
      </c>
      <c r="H323" s="3">
        <f>IF(OR(MID(Tabela14[[#This Row],[PESEL]],3,1)="0",MID(Tabela14[[#This Row],[PESEL]],3,1)="1"),19,20)</f>
        <v>19</v>
      </c>
      <c r="I323" s="3" t="str">
        <f>MID(Tabela14[[#This Row],[PESEL]],1,2)</f>
        <v>67</v>
      </c>
      <c r="J323" s="3" t="str">
        <f>IF(Tabela14[[#This Row],[1i2 rok]]=20,MID(Tabela14[[#This Row],[PESEL]],3,2)-20,MID(Tabela14[[#This Row],[PESEL]],3,2))</f>
        <v>11</v>
      </c>
      <c r="K323" s="3" t="str">
        <f>CONCATENATE(Tabela14[[#This Row],[miesiąc 1]]," ",Tabela14[[#This Row],[1i2 rok]],Tabela14[[#This Row],[3 i 4 rok]])</f>
        <v>11 1967</v>
      </c>
      <c r="L323" s="12" t="str">
        <f>CONCATENATE(MID(Tabela14[[#This Row],[Imie]],1,1),MID(Tabela14[[#This Row],[Nazwisko]],1,3),MID(Tabela14[[#This Row],[PESEL]],11,1))</f>
        <v>MKoz8</v>
      </c>
      <c r="M323" s="12">
        <f>IF(Tabela14[[#This Row],[ID]]=L322,1,0)</f>
        <v>0</v>
      </c>
    </row>
    <row r="324" spans="1:13" x14ac:dyDescent="0.25">
      <c r="A324" s="2" t="s">
        <v>560</v>
      </c>
      <c r="B324" s="3" t="s">
        <v>561</v>
      </c>
      <c r="C324" s="3" t="s">
        <v>351</v>
      </c>
      <c r="D324" s="3">
        <f>IF(MOD(MID(A324,10,1),2)=0,1,0)</f>
        <v>1</v>
      </c>
      <c r="E324" s="3" t="str">
        <f>MID(C324,LEN(C324),1)</f>
        <v>a</v>
      </c>
      <c r="F324" s="3">
        <f>IF(AND(D324=1,E324&lt;&gt;"a"),1,0)</f>
        <v>0</v>
      </c>
      <c r="G324" s="8" t="str">
        <f>MID(Tabela14[[#This Row],[PESEL]],7,3)</f>
        <v>050</v>
      </c>
      <c r="H324" s="3">
        <f>IF(OR(MID(Tabela14[[#This Row],[PESEL]],3,1)="0",MID(Tabela14[[#This Row],[PESEL]],3,1)="1"),19,20)</f>
        <v>20</v>
      </c>
      <c r="I324" s="3" t="str">
        <f>MID(Tabela14[[#This Row],[PESEL]],1,2)</f>
        <v>09</v>
      </c>
      <c r="J324" s="3">
        <f>IF(Tabela14[[#This Row],[1i2 rok]]=20,MID(Tabela14[[#This Row],[PESEL]],3,2)-20,MID(Tabela14[[#This Row],[PESEL]],3,2))</f>
        <v>10</v>
      </c>
      <c r="K324" s="3" t="str">
        <f>CONCATENATE(Tabela14[[#This Row],[miesiąc 1]]," ",Tabela14[[#This Row],[1i2 rok]],Tabela14[[#This Row],[3 i 4 rok]])</f>
        <v>10 2009</v>
      </c>
      <c r="L324" s="12" t="str">
        <f>CONCATENATE(MID(Tabela14[[#This Row],[Imie]],1,1),MID(Tabela14[[#This Row],[Nazwisko]],1,3),MID(Tabela14[[#This Row],[PESEL]],11,1))</f>
        <v>MKra0</v>
      </c>
      <c r="M324" s="12">
        <f>IF(Tabela14[[#This Row],[ID]]=L323,1,0)</f>
        <v>0</v>
      </c>
    </row>
    <row r="325" spans="1:13" x14ac:dyDescent="0.25">
      <c r="A325" s="2" t="s">
        <v>288</v>
      </c>
      <c r="B325" s="3" t="s">
        <v>289</v>
      </c>
      <c r="C325" s="3" t="s">
        <v>17</v>
      </c>
      <c r="D325" s="3">
        <f>IF(MOD(MID(A325,10,1),2)=0,1,0)</f>
        <v>0</v>
      </c>
      <c r="E325" s="3" t="str">
        <f>MID(C325,LEN(C325),1)</f>
        <v>z</v>
      </c>
      <c r="F325" s="3">
        <f>IF(AND(D325=1,E325&lt;&gt;"a"),1,0)</f>
        <v>0</v>
      </c>
      <c r="G325" s="8" t="str">
        <f>MID(Tabela14[[#This Row],[PESEL]],7,3)</f>
        <v>074</v>
      </c>
      <c r="H325" s="3">
        <f>IF(OR(MID(Tabela14[[#This Row],[PESEL]],3,1)="0",MID(Tabela14[[#This Row],[PESEL]],3,1)="1"),19,20)</f>
        <v>20</v>
      </c>
      <c r="I325" s="3" t="str">
        <f>MID(Tabela14[[#This Row],[PESEL]],1,2)</f>
        <v>09</v>
      </c>
      <c r="J325" s="3">
        <f>IF(Tabela14[[#This Row],[1i2 rok]]=20,MID(Tabela14[[#This Row],[PESEL]],3,2)-20,MID(Tabela14[[#This Row],[PESEL]],3,2))</f>
        <v>1</v>
      </c>
      <c r="K325" s="3" t="str">
        <f>CONCATENATE(Tabela14[[#This Row],[miesiąc 1]]," ",Tabela14[[#This Row],[1i2 rok]],Tabela14[[#This Row],[3 i 4 rok]])</f>
        <v>1 2009</v>
      </c>
      <c r="L325" s="12" t="str">
        <f>CONCATENATE(MID(Tabela14[[#This Row],[Imie]],1,1),MID(Tabela14[[#This Row],[Nazwisko]],1,3),MID(Tabela14[[#This Row],[PESEL]],11,1))</f>
        <v>MKre2</v>
      </c>
      <c r="M325" s="12">
        <f>IF(Tabela14[[#This Row],[ID]]=L324,1,0)</f>
        <v>0</v>
      </c>
    </row>
    <row r="326" spans="1:13" x14ac:dyDescent="0.25">
      <c r="A326" s="2" t="s">
        <v>597</v>
      </c>
      <c r="B326" s="3" t="s">
        <v>598</v>
      </c>
      <c r="C326" s="3" t="s">
        <v>17</v>
      </c>
      <c r="D326" s="3">
        <f>IF(MOD(MID(A326,10,1),2)=0,1,0)</f>
        <v>0</v>
      </c>
      <c r="E326" s="3" t="str">
        <f>MID(C326,LEN(C326),1)</f>
        <v>z</v>
      </c>
      <c r="F326" s="3">
        <f>IF(AND(D326=1,E326&lt;&gt;"a"),1,0)</f>
        <v>0</v>
      </c>
      <c r="G326" s="8" t="str">
        <f>MID(Tabela14[[#This Row],[PESEL]],7,3)</f>
        <v>017</v>
      </c>
      <c r="H326" s="3">
        <f>IF(OR(MID(Tabela14[[#This Row],[PESEL]],3,1)="0",MID(Tabela14[[#This Row],[PESEL]],3,1)="1"),19,20)</f>
        <v>20</v>
      </c>
      <c r="I326" s="3" t="str">
        <f>MID(Tabela14[[#This Row],[PESEL]],1,2)</f>
        <v>09</v>
      </c>
      <c r="J326" s="3">
        <f>IF(Tabela14[[#This Row],[1i2 rok]]=20,MID(Tabela14[[#This Row],[PESEL]],3,2)-20,MID(Tabela14[[#This Row],[PESEL]],3,2))</f>
        <v>11</v>
      </c>
      <c r="K326" s="3" t="str">
        <f>CONCATENATE(Tabela14[[#This Row],[miesiąc 1]]," ",Tabela14[[#This Row],[1i2 rok]],Tabela14[[#This Row],[3 i 4 rok]])</f>
        <v>11 2009</v>
      </c>
      <c r="L326" s="12" t="str">
        <f>CONCATENATE(MID(Tabela14[[#This Row],[Imie]],1,1),MID(Tabela14[[#This Row],[Nazwisko]],1,3),MID(Tabela14[[#This Row],[PESEL]],11,1))</f>
        <v>MKro1</v>
      </c>
      <c r="M326" s="12">
        <f>IF(Tabela14[[#This Row],[ID]]=L325,1,0)</f>
        <v>0</v>
      </c>
    </row>
    <row r="327" spans="1:13" x14ac:dyDescent="0.25">
      <c r="A327" s="2" t="s">
        <v>389</v>
      </c>
      <c r="B327" s="3" t="s">
        <v>390</v>
      </c>
      <c r="C327" s="3" t="s">
        <v>351</v>
      </c>
      <c r="D327" s="3">
        <f>IF(MOD(MID(A327,10,1),2)=0,1,0)</f>
        <v>1</v>
      </c>
      <c r="E327" s="3" t="str">
        <f>MID(C327,LEN(C327),1)</f>
        <v>a</v>
      </c>
      <c r="F327" s="3">
        <f>IF(AND(D327=1,E327&lt;&gt;"a"),1,0)</f>
        <v>0</v>
      </c>
      <c r="G327" s="8" t="str">
        <f>MID(Tabela14[[#This Row],[PESEL]],7,3)</f>
        <v>009</v>
      </c>
      <c r="H327" s="3">
        <f>IF(OR(MID(Tabela14[[#This Row],[PESEL]],3,1)="0",MID(Tabela14[[#This Row],[PESEL]],3,1)="1"),19,20)</f>
        <v>20</v>
      </c>
      <c r="I327" s="3" t="str">
        <f>MID(Tabela14[[#This Row],[PESEL]],1,2)</f>
        <v>09</v>
      </c>
      <c r="J327" s="3">
        <f>IF(Tabela14[[#This Row],[1i2 rok]]=20,MID(Tabela14[[#This Row],[PESEL]],3,2)-20,MID(Tabela14[[#This Row],[PESEL]],3,2))</f>
        <v>1</v>
      </c>
      <c r="K327" s="3" t="str">
        <f>CONCATENATE(Tabela14[[#This Row],[miesiąc 1]]," ",Tabela14[[#This Row],[1i2 rok]],Tabela14[[#This Row],[3 i 4 rok]])</f>
        <v>1 2009</v>
      </c>
      <c r="L327" s="12" t="str">
        <f>CONCATENATE(MID(Tabela14[[#This Row],[Imie]],1,1),MID(Tabela14[[#This Row],[Nazwisko]],1,3),MID(Tabela14[[#This Row],[PESEL]],11,1))</f>
        <v>MKro4</v>
      </c>
      <c r="M327" s="12">
        <f>IF(Tabela14[[#This Row],[ID]]=L326,1,0)</f>
        <v>0</v>
      </c>
    </row>
    <row r="328" spans="1:13" x14ac:dyDescent="0.25">
      <c r="A328" s="2" t="s">
        <v>336</v>
      </c>
      <c r="B328" s="3" t="s">
        <v>337</v>
      </c>
      <c r="C328" s="3" t="s">
        <v>17</v>
      </c>
      <c r="D328" s="3">
        <f>IF(MOD(MID(A328,10,1),2)=0,1,0)</f>
        <v>0</v>
      </c>
      <c r="E328" s="3" t="str">
        <f>MID(C328,LEN(C328),1)</f>
        <v>z</v>
      </c>
      <c r="F328" s="3">
        <f>IF(AND(D328=1,E328&lt;&gt;"a"),1,0)</f>
        <v>0</v>
      </c>
      <c r="G328" s="8" t="str">
        <f>MID(Tabela14[[#This Row],[PESEL]],7,3)</f>
        <v>023</v>
      </c>
      <c r="H328" s="3">
        <f>IF(OR(MID(Tabela14[[#This Row],[PESEL]],3,1)="0",MID(Tabela14[[#This Row],[PESEL]],3,1)="1"),19,20)</f>
        <v>20</v>
      </c>
      <c r="I328" s="3" t="str">
        <f>MID(Tabela14[[#This Row],[PESEL]],1,2)</f>
        <v>09</v>
      </c>
      <c r="J328" s="3">
        <f>IF(Tabela14[[#This Row],[1i2 rok]]=20,MID(Tabela14[[#This Row],[PESEL]],3,2)-20,MID(Tabela14[[#This Row],[PESEL]],3,2))</f>
        <v>1</v>
      </c>
      <c r="K328" s="3" t="str">
        <f>CONCATENATE(Tabela14[[#This Row],[miesiąc 1]]," ",Tabela14[[#This Row],[1i2 rok]],Tabela14[[#This Row],[3 i 4 rok]])</f>
        <v>1 2009</v>
      </c>
      <c r="L328" s="12" t="str">
        <f>CONCATENATE(MID(Tabela14[[#This Row],[Imie]],1,1),MID(Tabela14[[#This Row],[Nazwisko]],1,3),MID(Tabela14[[#This Row],[PESEL]],11,1))</f>
        <v>MKru0</v>
      </c>
      <c r="M328" s="12">
        <f>IF(Tabela14[[#This Row],[ID]]=L327,1,0)</f>
        <v>0</v>
      </c>
    </row>
    <row r="329" spans="1:13" x14ac:dyDescent="0.25">
      <c r="A329" s="2" t="s">
        <v>741</v>
      </c>
      <c r="B329" s="3" t="s">
        <v>742</v>
      </c>
      <c r="C329" s="3" t="s">
        <v>89</v>
      </c>
      <c r="D329" s="3">
        <f>IF(MOD(MID(A329,10,1),2)=0,1,0)</f>
        <v>1</v>
      </c>
      <c r="E329" s="3" t="str">
        <f>MID(C329,LEN(C329),1)</f>
        <v>a</v>
      </c>
      <c r="F329" s="3">
        <f>IF(AND(D329=1,E329&lt;&gt;"a"),1,0)</f>
        <v>0</v>
      </c>
      <c r="G329" s="8" t="str">
        <f>MID(Tabela14[[#This Row],[PESEL]],7,3)</f>
        <v>014</v>
      </c>
      <c r="H329" s="3">
        <f>IF(OR(MID(Tabela14[[#This Row],[PESEL]],3,1)="0",MID(Tabela14[[#This Row],[PESEL]],3,1)="1"),19,20)</f>
        <v>20</v>
      </c>
      <c r="I329" s="3" t="str">
        <f>MID(Tabela14[[#This Row],[PESEL]],1,2)</f>
        <v>09</v>
      </c>
      <c r="J329" s="3">
        <f>IF(Tabela14[[#This Row],[1i2 rok]]=20,MID(Tabela14[[#This Row],[PESEL]],3,2)-20,MID(Tabela14[[#This Row],[PESEL]],3,2))</f>
        <v>12</v>
      </c>
      <c r="K329" s="3" t="str">
        <f>CONCATENATE(Tabela14[[#This Row],[miesiąc 1]]," ",Tabela14[[#This Row],[1i2 rok]],Tabela14[[#This Row],[3 i 4 rok]])</f>
        <v>12 2009</v>
      </c>
      <c r="L329" s="12" t="str">
        <f>CONCATENATE(MID(Tabela14[[#This Row],[Imie]],1,1),MID(Tabela14[[#This Row],[Nazwisko]],1,3),MID(Tabela14[[#This Row],[PESEL]],11,1))</f>
        <v>MKru2</v>
      </c>
      <c r="M329" s="12">
        <f>IF(Tabela14[[#This Row],[ID]]=L328,1,0)</f>
        <v>0</v>
      </c>
    </row>
    <row r="330" spans="1:13" x14ac:dyDescent="0.25">
      <c r="A330" s="2" t="s">
        <v>15</v>
      </c>
      <c r="B330" s="3" t="s">
        <v>16</v>
      </c>
      <c r="C330" s="3" t="s">
        <v>17</v>
      </c>
      <c r="D330" s="3">
        <f>IF(MOD(MID(A330,10,1),2)=0,1,0)</f>
        <v>0</v>
      </c>
      <c r="E330" s="3" t="str">
        <f>MID(C330,LEN(C330),1)</f>
        <v>z</v>
      </c>
      <c r="F330" s="3">
        <f>IF(AND(D330=1,E330&lt;&gt;"a"),1,0)</f>
        <v>0</v>
      </c>
      <c r="G330" s="8" t="str">
        <f>MID(Tabela14[[#This Row],[PESEL]],7,3)</f>
        <v>059</v>
      </c>
      <c r="H330" s="3">
        <f>IF(OR(MID(Tabela14[[#This Row],[PESEL]],3,1)="0",MID(Tabela14[[#This Row],[PESEL]],3,1)="1"),19,20)</f>
        <v>20</v>
      </c>
      <c r="I330" s="3" t="str">
        <f>MID(Tabela14[[#This Row],[PESEL]],1,2)</f>
        <v>08</v>
      </c>
      <c r="J330" s="3">
        <f>IF(Tabela14[[#This Row],[1i2 rok]]=20,MID(Tabela14[[#This Row],[PESEL]],3,2)-20,MID(Tabela14[[#This Row],[PESEL]],3,2))</f>
        <v>5</v>
      </c>
      <c r="K330" s="3" t="str">
        <f>CONCATENATE(Tabela14[[#This Row],[miesiąc 1]]," ",Tabela14[[#This Row],[1i2 rok]],Tabela14[[#This Row],[3 i 4 rok]])</f>
        <v>5 2008</v>
      </c>
      <c r="L330" s="12" t="str">
        <f>CONCATENATE(MID(Tabela14[[#This Row],[Imie]],1,1),MID(Tabela14[[#This Row],[Nazwisko]],1,3),MID(Tabela14[[#This Row],[PESEL]],11,1))</f>
        <v>MKry8</v>
      </c>
      <c r="M330" s="12">
        <f>IF(Tabela14[[#This Row],[ID]]=L329,1,0)</f>
        <v>0</v>
      </c>
    </row>
    <row r="331" spans="1:13" x14ac:dyDescent="0.25">
      <c r="A331" s="2" t="s">
        <v>520</v>
      </c>
      <c r="B331" s="3" t="s">
        <v>521</v>
      </c>
      <c r="C331" s="3" t="s">
        <v>219</v>
      </c>
      <c r="D331" s="3">
        <f>IF(MOD(MID(A331,10,1),2)=0,1,0)</f>
        <v>0</v>
      </c>
      <c r="E331" s="3" t="str">
        <f>MID(C331,LEN(C331),1)</f>
        <v>z</v>
      </c>
      <c r="F331" s="3">
        <f>IF(AND(D331=1,E331&lt;&gt;"a"),1,0)</f>
        <v>0</v>
      </c>
      <c r="G331" s="8" t="str">
        <f>MID(Tabela14[[#This Row],[PESEL]],7,3)</f>
        <v>110</v>
      </c>
      <c r="H331" s="3">
        <f>IF(OR(MID(Tabela14[[#This Row],[PESEL]],3,1)="0",MID(Tabela14[[#This Row],[PESEL]],3,1)="1"),19,20)</f>
        <v>20</v>
      </c>
      <c r="I331" s="3" t="str">
        <f>MID(Tabela14[[#This Row],[PESEL]],1,2)</f>
        <v>09</v>
      </c>
      <c r="J331" s="3">
        <f>IF(Tabela14[[#This Row],[1i2 rok]]=20,MID(Tabela14[[#This Row],[PESEL]],3,2)-20,MID(Tabela14[[#This Row],[PESEL]],3,2))</f>
        <v>10</v>
      </c>
      <c r="K331" s="3" t="str">
        <f>CONCATENATE(Tabela14[[#This Row],[miesiąc 1]]," ",Tabela14[[#This Row],[1i2 rok]],Tabela14[[#This Row],[3 i 4 rok]])</f>
        <v>10 2009</v>
      </c>
      <c r="L331" s="12" t="str">
        <f>CONCATENATE(MID(Tabela14[[#This Row],[Imie]],1,1),MID(Tabela14[[#This Row],[Nazwisko]],1,3),MID(Tabela14[[#This Row],[PESEL]],11,1))</f>
        <v>MKub1</v>
      </c>
      <c r="M331" s="12">
        <f>IF(Tabela14[[#This Row],[ID]]=L330,1,0)</f>
        <v>0</v>
      </c>
    </row>
    <row r="332" spans="1:13" x14ac:dyDescent="0.25">
      <c r="A332" s="2" t="s">
        <v>87</v>
      </c>
      <c r="B332" s="3" t="s">
        <v>88</v>
      </c>
      <c r="C332" s="3" t="s">
        <v>89</v>
      </c>
      <c r="D332" s="3">
        <f>IF(MOD(MID(A332,10,1),2)=0,1,0)</f>
        <v>1</v>
      </c>
      <c r="E332" s="3" t="str">
        <f>MID(C332,LEN(C332),1)</f>
        <v>a</v>
      </c>
      <c r="F332" s="3">
        <f>IF(AND(D332=1,E332&lt;&gt;"a"),1,0)</f>
        <v>0</v>
      </c>
      <c r="G332" s="8" t="str">
        <f>MID(Tabela14[[#This Row],[PESEL]],7,3)</f>
        <v>039</v>
      </c>
      <c r="H332" s="3">
        <f>IF(OR(MID(Tabela14[[#This Row],[PESEL]],3,1)="0",MID(Tabela14[[#This Row],[PESEL]],3,1)="1"),19,20)</f>
        <v>20</v>
      </c>
      <c r="I332" s="3" t="str">
        <f>MID(Tabela14[[#This Row],[PESEL]],1,2)</f>
        <v>08</v>
      </c>
      <c r="J332" s="3">
        <f>IF(Tabela14[[#This Row],[1i2 rok]]=20,MID(Tabela14[[#This Row],[PESEL]],3,2)-20,MID(Tabela14[[#This Row],[PESEL]],3,2))</f>
        <v>8</v>
      </c>
      <c r="K332" s="3" t="str">
        <f>CONCATENATE(Tabela14[[#This Row],[miesiąc 1]]," ",Tabela14[[#This Row],[1i2 rok]],Tabela14[[#This Row],[3 i 4 rok]])</f>
        <v>8 2008</v>
      </c>
      <c r="L332" s="12" t="str">
        <f>CONCATENATE(MID(Tabela14[[#This Row],[Imie]],1,1),MID(Tabela14[[#This Row],[Nazwisko]],1,3),MID(Tabela14[[#This Row],[PESEL]],11,1))</f>
        <v>MKub2</v>
      </c>
      <c r="M332" s="12">
        <f>IF(Tabela14[[#This Row],[ID]]=L331,1,0)</f>
        <v>0</v>
      </c>
    </row>
    <row r="333" spans="1:13" x14ac:dyDescent="0.25">
      <c r="A333" s="2" t="s">
        <v>522</v>
      </c>
      <c r="B333" s="3" t="s">
        <v>521</v>
      </c>
      <c r="C333" s="3" t="s">
        <v>17</v>
      </c>
      <c r="D333" s="3">
        <f>IF(MOD(MID(A333,10,1),2)=0,1,0)</f>
        <v>0</v>
      </c>
      <c r="E333" s="3" t="str">
        <f>MID(C333,LEN(C333),1)</f>
        <v>z</v>
      </c>
      <c r="F333" s="3">
        <f>IF(AND(D333=1,E333&lt;&gt;"a"),1,0)</f>
        <v>0</v>
      </c>
      <c r="G333" s="8" t="str">
        <f>MID(Tabela14[[#This Row],[PESEL]],7,3)</f>
        <v>007</v>
      </c>
      <c r="H333" s="3">
        <f>IF(OR(MID(Tabela14[[#This Row],[PESEL]],3,1)="0",MID(Tabela14[[#This Row],[PESEL]],3,1)="1"),19,20)</f>
        <v>20</v>
      </c>
      <c r="I333" s="3" t="str">
        <f>MID(Tabela14[[#This Row],[PESEL]],1,2)</f>
        <v>09</v>
      </c>
      <c r="J333" s="3">
        <f>IF(Tabela14[[#This Row],[1i2 rok]]=20,MID(Tabela14[[#This Row],[PESEL]],3,2)-20,MID(Tabela14[[#This Row],[PESEL]],3,2))</f>
        <v>10</v>
      </c>
      <c r="K333" s="3" t="str">
        <f>CONCATENATE(Tabela14[[#This Row],[miesiąc 1]]," ",Tabela14[[#This Row],[1i2 rok]],Tabela14[[#This Row],[3 i 4 rok]])</f>
        <v>10 2009</v>
      </c>
      <c r="L333" s="12" t="str">
        <f>CONCATENATE(MID(Tabela14[[#This Row],[Imie]],1,1),MID(Tabela14[[#This Row],[Nazwisko]],1,3),MID(Tabela14[[#This Row],[PESEL]],11,1))</f>
        <v>MKub3</v>
      </c>
      <c r="M333" s="12">
        <f>IF(Tabela14[[#This Row],[ID]]=L332,1,0)</f>
        <v>0</v>
      </c>
    </row>
    <row r="334" spans="1:13" x14ac:dyDescent="0.25">
      <c r="A334" s="2" t="s">
        <v>1044</v>
      </c>
      <c r="B334" s="3" t="s">
        <v>1045</v>
      </c>
      <c r="C334" s="3" t="s">
        <v>1046</v>
      </c>
      <c r="D334" s="3">
        <f>IF(MOD(MID(A334,10,1),2)=0,1,0)</f>
        <v>0</v>
      </c>
      <c r="E334" s="3" t="str">
        <f>MID(C334,LEN(C334),1)</f>
        <v>z</v>
      </c>
      <c r="F334" s="3">
        <f>IF(AND(D334=1,E334&lt;&gt;"a"),1,0)</f>
        <v>0</v>
      </c>
      <c r="G334" s="8" t="str">
        <f>MID(Tabela14[[#This Row],[PESEL]],7,3)</f>
        <v>953</v>
      </c>
      <c r="H334" s="3">
        <f>IF(OR(MID(Tabela14[[#This Row],[PESEL]],3,1)="0",MID(Tabela14[[#This Row],[PESEL]],3,1)="1"),19,20)</f>
        <v>19</v>
      </c>
      <c r="I334" s="3" t="str">
        <f>MID(Tabela14[[#This Row],[PESEL]],1,2)</f>
        <v>87</v>
      </c>
      <c r="J334" s="3" t="str">
        <f>IF(Tabela14[[#This Row],[1i2 rok]]=20,MID(Tabela14[[#This Row],[PESEL]],3,2)-20,MID(Tabela14[[#This Row],[PESEL]],3,2))</f>
        <v>07</v>
      </c>
      <c r="K334" s="3" t="str">
        <f>CONCATENATE(Tabela14[[#This Row],[miesiąc 1]]," ",Tabela14[[#This Row],[1i2 rok]],Tabela14[[#This Row],[3 i 4 rok]])</f>
        <v>07 1987</v>
      </c>
      <c r="L334" s="12" t="str">
        <f>CONCATENATE(MID(Tabela14[[#This Row],[Imie]],1,1),MID(Tabela14[[#This Row],[Nazwisko]],1,3),MID(Tabela14[[#This Row],[PESEL]],11,1))</f>
        <v>MKul2</v>
      </c>
      <c r="M334" s="12">
        <f>IF(Tabela14[[#This Row],[ID]]=L333,1,0)</f>
        <v>0</v>
      </c>
    </row>
    <row r="335" spans="1:13" x14ac:dyDescent="0.25">
      <c r="A335" s="2" t="s">
        <v>969</v>
      </c>
      <c r="B335" s="3" t="s">
        <v>970</v>
      </c>
      <c r="C335" s="3" t="s">
        <v>89</v>
      </c>
      <c r="D335" s="3">
        <f>IF(MOD(MID(A335,10,1),2)=0,1,0)</f>
        <v>1</v>
      </c>
      <c r="E335" s="3" t="str">
        <f>MID(C335,LEN(C335),1)</f>
        <v>a</v>
      </c>
      <c r="F335" s="3">
        <f>IF(AND(D335=1,E335&lt;&gt;"a"),1,0)</f>
        <v>0</v>
      </c>
      <c r="G335" s="8" t="str">
        <f>MID(Tabela14[[#This Row],[PESEL]],7,3)</f>
        <v>627</v>
      </c>
      <c r="H335" s="3">
        <f>IF(OR(MID(Tabela14[[#This Row],[PESEL]],3,1)="0",MID(Tabela14[[#This Row],[PESEL]],3,1)="1"),19,20)</f>
        <v>19</v>
      </c>
      <c r="I335" s="3" t="str">
        <f>MID(Tabela14[[#This Row],[PESEL]],1,2)</f>
        <v>75</v>
      </c>
      <c r="J335" s="3" t="str">
        <f>IF(Tabela14[[#This Row],[1i2 rok]]=20,MID(Tabela14[[#This Row],[PESEL]],3,2)-20,MID(Tabela14[[#This Row],[PESEL]],3,2))</f>
        <v>11</v>
      </c>
      <c r="K335" s="3" t="str">
        <f>CONCATENATE(Tabela14[[#This Row],[miesiąc 1]]," ",Tabela14[[#This Row],[1i2 rok]],Tabela14[[#This Row],[3 i 4 rok]])</f>
        <v>11 1975</v>
      </c>
      <c r="L335" s="12" t="str">
        <f>CONCATENATE(MID(Tabela14[[#This Row],[Imie]],1,1),MID(Tabela14[[#This Row],[Nazwisko]],1,3),MID(Tabela14[[#This Row],[PESEL]],11,1))</f>
        <v>MKul7</v>
      </c>
      <c r="M335" s="12">
        <f>IF(Tabela14[[#This Row],[ID]]=L334,1,0)</f>
        <v>0</v>
      </c>
    </row>
    <row r="336" spans="1:13" x14ac:dyDescent="0.25">
      <c r="A336" s="2" t="s">
        <v>1104</v>
      </c>
      <c r="B336" s="3" t="s">
        <v>1105</v>
      </c>
      <c r="C336" s="3" t="s">
        <v>89</v>
      </c>
      <c r="D336" s="3">
        <f>IF(MOD(MID(A336,10,1),2)=0,1,0)</f>
        <v>1</v>
      </c>
      <c r="E336" s="3" t="str">
        <f>MID(C336,LEN(C336),1)</f>
        <v>a</v>
      </c>
      <c r="F336" s="3">
        <f>IF(AND(D336=1,E336&lt;&gt;"a"),1,0)</f>
        <v>0</v>
      </c>
      <c r="G336" s="8" t="str">
        <f>MID(Tabela14[[#This Row],[PESEL]],7,3)</f>
        <v>198</v>
      </c>
      <c r="H336" s="3">
        <f>IF(OR(MID(Tabela14[[#This Row],[PESEL]],3,1)="0",MID(Tabela14[[#This Row],[PESEL]],3,1)="1"),19,20)</f>
        <v>19</v>
      </c>
      <c r="I336" s="3" t="str">
        <f>MID(Tabela14[[#This Row],[PESEL]],1,2)</f>
        <v>89</v>
      </c>
      <c r="J336" s="3" t="str">
        <f>IF(Tabela14[[#This Row],[1i2 rok]]=20,MID(Tabela14[[#This Row],[PESEL]],3,2)-20,MID(Tabela14[[#This Row],[PESEL]],3,2))</f>
        <v>08</v>
      </c>
      <c r="K336" s="3" t="str">
        <f>CONCATENATE(Tabela14[[#This Row],[miesiąc 1]]," ",Tabela14[[#This Row],[1i2 rok]],Tabela14[[#This Row],[3 i 4 rok]])</f>
        <v>08 1989</v>
      </c>
      <c r="L336" s="12" t="str">
        <f>CONCATENATE(MID(Tabela14[[#This Row],[Imie]],1,1),MID(Tabela14[[#This Row],[Nazwisko]],1,3),MID(Tabela14[[#This Row],[PESEL]],11,1))</f>
        <v>MKur1</v>
      </c>
      <c r="M336" s="12">
        <f>IF(Tabela14[[#This Row],[ID]]=L335,1,0)</f>
        <v>0</v>
      </c>
    </row>
    <row r="337" spans="1:13" x14ac:dyDescent="0.25">
      <c r="A337" s="2" t="s">
        <v>12</v>
      </c>
      <c r="B337" s="3" t="s">
        <v>13</v>
      </c>
      <c r="C337" s="3" t="s">
        <v>14</v>
      </c>
      <c r="D337" s="3">
        <f>IF(MOD(MID(A337,10,1),2)=0,1,0)</f>
        <v>0</v>
      </c>
      <c r="E337" s="3" t="str">
        <f>MID(C337,LEN(C337),1)</f>
        <v>n</v>
      </c>
      <c r="F337" s="3">
        <f>IF(AND(D337=1,E337&lt;&gt;"a"),1,0)</f>
        <v>0</v>
      </c>
      <c r="G337" s="8" t="str">
        <f>MID(Tabela14[[#This Row],[PESEL]],7,3)</f>
        <v>069</v>
      </c>
      <c r="H337" s="3">
        <f>IF(OR(MID(Tabela14[[#This Row],[PESEL]],3,1)="0",MID(Tabela14[[#This Row],[PESEL]],3,1)="1"),19,20)</f>
        <v>20</v>
      </c>
      <c r="I337" s="3" t="str">
        <f>MID(Tabela14[[#This Row],[PESEL]],1,2)</f>
        <v>08</v>
      </c>
      <c r="J337" s="3">
        <f>IF(Tabela14[[#This Row],[1i2 rok]]=20,MID(Tabela14[[#This Row],[PESEL]],3,2)-20,MID(Tabela14[[#This Row],[PESEL]],3,2))</f>
        <v>5</v>
      </c>
      <c r="K337" s="3" t="str">
        <f>CONCATENATE(Tabela14[[#This Row],[miesiąc 1]]," ",Tabela14[[#This Row],[1i2 rok]],Tabela14[[#This Row],[3 i 4 rok]])</f>
        <v>5 2008</v>
      </c>
      <c r="L337" s="12" t="str">
        <f>CONCATENATE(MID(Tabela14[[#This Row],[Imie]],1,1),MID(Tabela14[[#This Row],[Nazwisko]],1,3),MID(Tabela14[[#This Row],[PESEL]],11,1))</f>
        <v>MKur9</v>
      </c>
      <c r="M337" s="12">
        <f>IF(Tabela14[[#This Row],[ID]]=L336,1,0)</f>
        <v>0</v>
      </c>
    </row>
    <row r="338" spans="1:13" x14ac:dyDescent="0.25">
      <c r="A338" s="2" t="s">
        <v>451</v>
      </c>
      <c r="B338" s="3" t="s">
        <v>452</v>
      </c>
      <c r="C338" s="3" t="s">
        <v>89</v>
      </c>
      <c r="D338" s="3">
        <f>IF(MOD(MID(A338,10,1),2)=0,1,0)</f>
        <v>1</v>
      </c>
      <c r="E338" s="3" t="str">
        <f>MID(C338,LEN(C338),1)</f>
        <v>a</v>
      </c>
      <c r="F338" s="3">
        <f>IF(AND(D338=1,E338&lt;&gt;"a"),1,0)</f>
        <v>0</v>
      </c>
      <c r="G338" s="8" t="str">
        <f>MID(Tabela14[[#This Row],[PESEL]],7,3)</f>
        <v>041</v>
      </c>
      <c r="H338" s="3">
        <f>IF(OR(MID(Tabela14[[#This Row],[PESEL]],3,1)="0",MID(Tabela14[[#This Row],[PESEL]],3,1)="1"),19,20)</f>
        <v>20</v>
      </c>
      <c r="I338" s="3" t="str">
        <f>MID(Tabela14[[#This Row],[PESEL]],1,2)</f>
        <v>09</v>
      </c>
      <c r="J338" s="3">
        <f>IF(Tabela14[[#This Row],[1i2 rok]]=20,MID(Tabela14[[#This Row],[PESEL]],3,2)-20,MID(Tabela14[[#This Row],[PESEL]],3,2))</f>
        <v>2</v>
      </c>
      <c r="K338" s="3" t="str">
        <f>CONCATENATE(Tabela14[[#This Row],[miesiąc 1]]," ",Tabela14[[#This Row],[1i2 rok]],Tabela14[[#This Row],[3 i 4 rok]])</f>
        <v>2 2009</v>
      </c>
      <c r="L338" s="12" t="str">
        <f>CONCATENATE(MID(Tabela14[[#This Row],[Imie]],1,1),MID(Tabela14[[#This Row],[Nazwisko]],1,3),MID(Tabela14[[#This Row],[PESEL]],11,1))</f>
        <v>MKus9</v>
      </c>
      <c r="M338" s="12">
        <f>IF(Tabela14[[#This Row],[ID]]=L337,1,0)</f>
        <v>0</v>
      </c>
    </row>
    <row r="339" spans="1:13" x14ac:dyDescent="0.25">
      <c r="A339" s="2" t="s">
        <v>227</v>
      </c>
      <c r="B339" s="3" t="s">
        <v>228</v>
      </c>
      <c r="C339" s="3" t="s">
        <v>14</v>
      </c>
      <c r="D339" s="3">
        <f>IF(MOD(MID(A339,10,1),2)=0,1,0)</f>
        <v>0</v>
      </c>
      <c r="E339" s="3" t="str">
        <f>MID(C339,LEN(C339),1)</f>
        <v>n</v>
      </c>
      <c r="F339" s="3">
        <f>IF(AND(D339=1,E339&lt;&gt;"a"),1,0)</f>
        <v>0</v>
      </c>
      <c r="G339" s="8" t="str">
        <f>MID(Tabela14[[#This Row],[PESEL]],7,3)</f>
        <v>039</v>
      </c>
      <c r="H339" s="3">
        <f>IF(OR(MID(Tabela14[[#This Row],[PESEL]],3,1)="0",MID(Tabela14[[#This Row],[PESEL]],3,1)="1"),19,20)</f>
        <v>20</v>
      </c>
      <c r="I339" s="3" t="str">
        <f>MID(Tabela14[[#This Row],[PESEL]],1,2)</f>
        <v>08</v>
      </c>
      <c r="J339" s="3">
        <f>IF(Tabela14[[#This Row],[1i2 rok]]=20,MID(Tabela14[[#This Row],[PESEL]],3,2)-20,MID(Tabela14[[#This Row],[PESEL]],3,2))</f>
        <v>12</v>
      </c>
      <c r="K339" s="3" t="str">
        <f>CONCATENATE(Tabela14[[#This Row],[miesiąc 1]]," ",Tabela14[[#This Row],[1i2 rok]],Tabela14[[#This Row],[3 i 4 rok]])</f>
        <v>12 2008</v>
      </c>
      <c r="L339" s="12" t="str">
        <f>CONCATENATE(MID(Tabela14[[#This Row],[Imie]],1,1),MID(Tabela14[[#This Row],[Nazwisko]],1,3),MID(Tabela14[[#This Row],[PESEL]],11,1))</f>
        <v>MKut7</v>
      </c>
      <c r="M339" s="12">
        <f>IF(Tabela14[[#This Row],[ID]]=L338,1,0)</f>
        <v>0</v>
      </c>
    </row>
    <row r="340" spans="1:13" x14ac:dyDescent="0.25">
      <c r="A340" s="2" t="s">
        <v>1061</v>
      </c>
      <c r="B340" s="3" t="s">
        <v>1062</v>
      </c>
      <c r="C340" s="3" t="s">
        <v>89</v>
      </c>
      <c r="D340" s="3">
        <f>IF(MOD(MID(A340,10,1),2)=0,1,0)</f>
        <v>1</v>
      </c>
      <c r="E340" s="3" t="str">
        <f>MID(C340,LEN(C340),1)</f>
        <v>a</v>
      </c>
      <c r="F340" s="3">
        <f>IF(AND(D340=1,E340&lt;&gt;"a"),1,0)</f>
        <v>0</v>
      </c>
      <c r="G340" s="8" t="str">
        <f>MID(Tabela14[[#This Row],[PESEL]],7,3)</f>
        <v>624</v>
      </c>
      <c r="H340" s="3">
        <f>IF(OR(MID(Tabela14[[#This Row],[PESEL]],3,1)="0",MID(Tabela14[[#This Row],[PESEL]],3,1)="1"),19,20)</f>
        <v>19</v>
      </c>
      <c r="I340" s="3" t="str">
        <f>MID(Tabela14[[#This Row],[PESEL]],1,2)</f>
        <v>88</v>
      </c>
      <c r="J340" s="3" t="str">
        <f>IF(Tabela14[[#This Row],[1i2 rok]]=20,MID(Tabela14[[#This Row],[PESEL]],3,2)-20,MID(Tabela14[[#This Row],[PESEL]],3,2))</f>
        <v>12</v>
      </c>
      <c r="K340" s="3" t="str">
        <f>CONCATENATE(Tabela14[[#This Row],[miesiąc 1]]," ",Tabela14[[#This Row],[1i2 rok]],Tabela14[[#This Row],[3 i 4 rok]])</f>
        <v>12 1988</v>
      </c>
      <c r="L340" s="12" t="str">
        <f>CONCATENATE(MID(Tabela14[[#This Row],[Imie]],1,1),MID(Tabela14[[#This Row],[Nazwisko]],1,3),MID(Tabela14[[#This Row],[PESEL]],11,1))</f>
        <v>MKwi7</v>
      </c>
      <c r="M340" s="12">
        <f>IF(Tabela14[[#This Row],[ID]]=L339,1,0)</f>
        <v>0</v>
      </c>
    </row>
    <row r="341" spans="1:13" x14ac:dyDescent="0.25">
      <c r="A341" s="2" t="s">
        <v>897</v>
      </c>
      <c r="B341" s="3" t="s">
        <v>898</v>
      </c>
      <c r="C341" s="3" t="s">
        <v>11</v>
      </c>
      <c r="D341" s="3">
        <f>IF(MOD(MID(A341,10,1),2)=0,1,0)</f>
        <v>0</v>
      </c>
      <c r="E341" s="3" t="str">
        <f>MID(C341,LEN(C341),1)</f>
        <v>l</v>
      </c>
      <c r="F341" s="3">
        <f>IF(AND(D341=1,E341&lt;&gt;"a"),1,0)</f>
        <v>0</v>
      </c>
      <c r="G341" s="8" t="str">
        <f>MID(Tabela14[[#This Row],[PESEL]],7,3)</f>
        <v>195</v>
      </c>
      <c r="H341" s="3">
        <f>IF(OR(MID(Tabela14[[#This Row],[PESEL]],3,1)="0",MID(Tabela14[[#This Row],[PESEL]],3,1)="1"),19,20)</f>
        <v>19</v>
      </c>
      <c r="I341" s="3" t="str">
        <f>MID(Tabela14[[#This Row],[PESEL]],1,2)</f>
        <v>64</v>
      </c>
      <c r="J341" s="3" t="str">
        <f>IF(Tabela14[[#This Row],[1i2 rok]]=20,MID(Tabela14[[#This Row],[PESEL]],3,2)-20,MID(Tabela14[[#This Row],[PESEL]],3,2))</f>
        <v>04</v>
      </c>
      <c r="K341" s="3" t="str">
        <f>CONCATENATE(Tabela14[[#This Row],[miesiąc 1]]," ",Tabela14[[#This Row],[1i2 rok]],Tabela14[[#This Row],[3 i 4 rok]])</f>
        <v>04 1964</v>
      </c>
      <c r="L341" s="12" t="str">
        <f>CONCATENATE(MID(Tabela14[[#This Row],[Imie]],1,1),MID(Tabela14[[#This Row],[Nazwisko]],1,3),MID(Tabela14[[#This Row],[PESEL]],11,1))</f>
        <v>MLab5</v>
      </c>
      <c r="M341" s="12">
        <f>IF(Tabela14[[#This Row],[ID]]=L340,1,0)</f>
        <v>0</v>
      </c>
    </row>
    <row r="342" spans="1:13" x14ac:dyDescent="0.25">
      <c r="A342" s="2" t="s">
        <v>802</v>
      </c>
      <c r="B342" s="3" t="s">
        <v>803</v>
      </c>
      <c r="C342" s="3" t="s">
        <v>11</v>
      </c>
      <c r="D342" s="3">
        <f>IF(MOD(MID(A342,10,1),2)=0,1,0)</f>
        <v>0</v>
      </c>
      <c r="E342" s="3" t="str">
        <f>MID(C342,LEN(C342),1)</f>
        <v>l</v>
      </c>
      <c r="F342" s="3">
        <f>IF(AND(D342=1,E342&lt;&gt;"a"),1,0)</f>
        <v>0</v>
      </c>
      <c r="G342" s="8" t="str">
        <f>MID(Tabela14[[#This Row],[PESEL]],7,3)</f>
        <v>076</v>
      </c>
      <c r="H342" s="3">
        <f>IF(OR(MID(Tabela14[[#This Row],[PESEL]],3,1)="0",MID(Tabela14[[#This Row],[PESEL]],3,1)="1"),19,20)</f>
        <v>20</v>
      </c>
      <c r="I342" s="3" t="str">
        <f>MID(Tabela14[[#This Row],[PESEL]],1,2)</f>
        <v>09</v>
      </c>
      <c r="J342" s="3">
        <f>IF(Tabela14[[#This Row],[1i2 rok]]=20,MID(Tabela14[[#This Row],[PESEL]],3,2)-20,MID(Tabela14[[#This Row],[PESEL]],3,2))</f>
        <v>12</v>
      </c>
      <c r="K342" s="3" t="str">
        <f>CONCATENATE(Tabela14[[#This Row],[miesiąc 1]]," ",Tabela14[[#This Row],[1i2 rok]],Tabela14[[#This Row],[3 i 4 rok]])</f>
        <v>12 2009</v>
      </c>
      <c r="L342" s="12" t="str">
        <f>CONCATENATE(MID(Tabela14[[#This Row],[Imie]],1,1),MID(Tabela14[[#This Row],[Nazwisko]],1,3),MID(Tabela14[[#This Row],[PESEL]],11,1))</f>
        <v>MLad5</v>
      </c>
      <c r="M342" s="12">
        <f>IF(Tabela14[[#This Row],[ID]]=L341,1,0)</f>
        <v>0</v>
      </c>
    </row>
    <row r="343" spans="1:13" x14ac:dyDescent="0.25">
      <c r="A343" s="2" t="s">
        <v>1042</v>
      </c>
      <c r="B343" s="3" t="s">
        <v>1043</v>
      </c>
      <c r="C343" s="3" t="s">
        <v>89</v>
      </c>
      <c r="D343" s="3">
        <f>IF(MOD(MID(A343,10,1),2)=0,1,0)</f>
        <v>1</v>
      </c>
      <c r="E343" s="3" t="str">
        <f>MID(C343,LEN(C343),1)</f>
        <v>a</v>
      </c>
      <c r="F343" s="3">
        <f>IF(AND(D343=1,E343&lt;&gt;"a"),1,0)</f>
        <v>0</v>
      </c>
      <c r="G343" s="8" t="str">
        <f>MID(Tabela14[[#This Row],[PESEL]],7,3)</f>
        <v>433</v>
      </c>
      <c r="H343" s="3">
        <f>IF(OR(MID(Tabela14[[#This Row],[PESEL]],3,1)="0",MID(Tabela14[[#This Row],[PESEL]],3,1)="1"),19,20)</f>
        <v>19</v>
      </c>
      <c r="I343" s="3" t="str">
        <f>MID(Tabela14[[#This Row],[PESEL]],1,2)</f>
        <v>86</v>
      </c>
      <c r="J343" s="3" t="str">
        <f>IF(Tabela14[[#This Row],[1i2 rok]]=20,MID(Tabela14[[#This Row],[PESEL]],3,2)-20,MID(Tabela14[[#This Row],[PESEL]],3,2))</f>
        <v>08</v>
      </c>
      <c r="K343" s="3" t="str">
        <f>CONCATENATE(Tabela14[[#This Row],[miesiąc 1]]," ",Tabela14[[#This Row],[1i2 rok]],Tabela14[[#This Row],[3 i 4 rok]])</f>
        <v>08 1986</v>
      </c>
      <c r="L343" s="12" t="str">
        <f>CONCATENATE(MID(Tabela14[[#This Row],[Imie]],1,1),MID(Tabela14[[#This Row],[Nazwisko]],1,3),MID(Tabela14[[#This Row],[PESEL]],11,1))</f>
        <v>MLan5</v>
      </c>
      <c r="M343" s="12">
        <f>IF(Tabela14[[#This Row],[ID]]=L342,1,0)</f>
        <v>0</v>
      </c>
    </row>
    <row r="344" spans="1:13" x14ac:dyDescent="0.25">
      <c r="A344" s="2" t="s">
        <v>516</v>
      </c>
      <c r="B344" s="3" t="s">
        <v>517</v>
      </c>
      <c r="C344" s="3" t="s">
        <v>11</v>
      </c>
      <c r="D344" s="3">
        <f>IF(MOD(MID(A344,10,1),2)=0,1,0)</f>
        <v>0</v>
      </c>
      <c r="E344" s="3" t="str">
        <f>MID(C344,LEN(C344),1)</f>
        <v>l</v>
      </c>
      <c r="F344" s="3">
        <f>IF(AND(D344=1,E344&lt;&gt;"a"),1,0)</f>
        <v>0</v>
      </c>
      <c r="G344" s="8" t="str">
        <f>MID(Tabela14[[#This Row],[PESEL]],7,3)</f>
        <v>010</v>
      </c>
      <c r="H344" s="3">
        <f>IF(OR(MID(Tabela14[[#This Row],[PESEL]],3,1)="0",MID(Tabela14[[#This Row],[PESEL]],3,1)="1"),19,20)</f>
        <v>20</v>
      </c>
      <c r="I344" s="3" t="str">
        <f>MID(Tabela14[[#This Row],[PESEL]],1,2)</f>
        <v>09</v>
      </c>
      <c r="J344" s="3">
        <f>IF(Tabela14[[#This Row],[1i2 rok]]=20,MID(Tabela14[[#This Row],[PESEL]],3,2)-20,MID(Tabela14[[#This Row],[PESEL]],3,2))</f>
        <v>10</v>
      </c>
      <c r="K344" s="3" t="str">
        <f>CONCATENATE(Tabela14[[#This Row],[miesiąc 1]]," ",Tabela14[[#This Row],[1i2 rok]],Tabela14[[#This Row],[3 i 4 rok]])</f>
        <v>10 2009</v>
      </c>
      <c r="L344" s="12" t="str">
        <f>CONCATENATE(MID(Tabela14[[#This Row],[Imie]],1,1),MID(Tabela14[[#This Row],[Nazwisko]],1,3),MID(Tabela14[[#This Row],[PESEL]],11,1))</f>
        <v>MLan7</v>
      </c>
      <c r="M344" s="12">
        <f>IF(Tabela14[[#This Row],[ID]]=L343,1,0)</f>
        <v>0</v>
      </c>
    </row>
    <row r="345" spans="1:13" x14ac:dyDescent="0.25">
      <c r="A345" s="2" t="s">
        <v>500</v>
      </c>
      <c r="B345" s="3" t="s">
        <v>41</v>
      </c>
      <c r="C345" s="3" t="s">
        <v>219</v>
      </c>
      <c r="D345" s="3">
        <f>IF(MOD(MID(A345,10,1),2)=0,1,0)</f>
        <v>0</v>
      </c>
      <c r="E345" s="3" t="str">
        <f>MID(C345,LEN(C345),1)</f>
        <v>z</v>
      </c>
      <c r="F345" s="3">
        <f>IF(AND(D345=1,E345&lt;&gt;"a"),1,0)</f>
        <v>0</v>
      </c>
      <c r="G345" s="8" t="str">
        <f>MID(Tabela14[[#This Row],[PESEL]],7,3)</f>
        <v>040</v>
      </c>
      <c r="H345" s="3">
        <f>IF(OR(MID(Tabela14[[#This Row],[PESEL]],3,1)="0",MID(Tabela14[[#This Row],[PESEL]],3,1)="1"),19,20)</f>
        <v>20</v>
      </c>
      <c r="I345" s="3" t="str">
        <f>MID(Tabela14[[#This Row],[PESEL]],1,2)</f>
        <v>09</v>
      </c>
      <c r="J345" s="3">
        <f>IF(Tabela14[[#This Row],[1i2 rok]]=20,MID(Tabela14[[#This Row],[PESEL]],3,2)-20,MID(Tabela14[[#This Row],[PESEL]],3,2))</f>
        <v>10</v>
      </c>
      <c r="K345" s="3" t="str">
        <f>CONCATENATE(Tabela14[[#This Row],[miesiąc 1]]," ",Tabela14[[#This Row],[1i2 rok]],Tabela14[[#This Row],[3 i 4 rok]])</f>
        <v>10 2009</v>
      </c>
      <c r="L345" s="12" t="str">
        <f>CONCATENATE(MID(Tabela14[[#This Row],[Imie]],1,1),MID(Tabela14[[#This Row],[Nazwisko]],1,3),MID(Tabela14[[#This Row],[PESEL]],11,1))</f>
        <v>MLas2</v>
      </c>
      <c r="M345" s="12">
        <f>IF(Tabela14[[#This Row],[ID]]=L344,1,0)</f>
        <v>0</v>
      </c>
    </row>
    <row r="346" spans="1:13" x14ac:dyDescent="0.25">
      <c r="A346" s="2" t="s">
        <v>40</v>
      </c>
      <c r="B346" s="3" t="s">
        <v>41</v>
      </c>
      <c r="C346" s="3" t="s">
        <v>39</v>
      </c>
      <c r="D346" s="3">
        <f>IF(MOD(MID(A346,10,1),2)=0,1,0)</f>
        <v>0</v>
      </c>
      <c r="E346" s="3" t="str">
        <f>MID(C346,LEN(C346),1)</f>
        <v>j</v>
      </c>
      <c r="F346" s="3">
        <f>IF(AND(D346=1,E346&lt;&gt;"a"),1,0)</f>
        <v>0</v>
      </c>
      <c r="G346" s="8" t="str">
        <f>MID(Tabela14[[#This Row],[PESEL]],7,3)</f>
        <v>045</v>
      </c>
      <c r="H346" s="3">
        <f>IF(OR(MID(Tabela14[[#This Row],[PESEL]],3,1)="0",MID(Tabela14[[#This Row],[PESEL]],3,1)="1"),19,20)</f>
        <v>20</v>
      </c>
      <c r="I346" s="3" t="str">
        <f>MID(Tabela14[[#This Row],[PESEL]],1,2)</f>
        <v>08</v>
      </c>
      <c r="J346" s="3">
        <f>IF(Tabela14[[#This Row],[1i2 rok]]=20,MID(Tabela14[[#This Row],[PESEL]],3,2)-20,MID(Tabela14[[#This Row],[PESEL]],3,2))</f>
        <v>6</v>
      </c>
      <c r="K346" s="3" t="str">
        <f>CONCATENATE(Tabela14[[#This Row],[miesiąc 1]]," ",Tabela14[[#This Row],[1i2 rok]],Tabela14[[#This Row],[3 i 4 rok]])</f>
        <v>6 2008</v>
      </c>
      <c r="L346" s="12" t="str">
        <f>CONCATENATE(MID(Tabela14[[#This Row],[Imie]],1,1),MID(Tabela14[[#This Row],[Nazwisko]],1,3),MID(Tabela14[[#This Row],[PESEL]],11,1))</f>
        <v>MLas5</v>
      </c>
      <c r="M346" s="12">
        <f>IF(Tabela14[[#This Row],[ID]]=L345,1,0)</f>
        <v>0</v>
      </c>
    </row>
    <row r="347" spans="1:13" x14ac:dyDescent="0.25">
      <c r="A347" s="2" t="s">
        <v>954</v>
      </c>
      <c r="B347" s="3" t="s">
        <v>955</v>
      </c>
      <c r="C347" s="3" t="s">
        <v>89</v>
      </c>
      <c r="D347" s="3">
        <f>IF(MOD(MID(A347,10,1),2)=0,1,0)</f>
        <v>1</v>
      </c>
      <c r="E347" s="3" t="str">
        <f>MID(C347,LEN(C347),1)</f>
        <v>a</v>
      </c>
      <c r="F347" s="3">
        <f>IF(AND(D347=1,E347&lt;&gt;"a"),1,0)</f>
        <v>0</v>
      </c>
      <c r="G347" s="8" t="str">
        <f>MID(Tabela14[[#This Row],[PESEL]],7,3)</f>
        <v>713</v>
      </c>
      <c r="H347" s="3">
        <f>IF(OR(MID(Tabela14[[#This Row],[PESEL]],3,1)="0",MID(Tabela14[[#This Row],[PESEL]],3,1)="1"),19,20)</f>
        <v>19</v>
      </c>
      <c r="I347" s="3" t="str">
        <f>MID(Tabela14[[#This Row],[PESEL]],1,2)</f>
        <v>73</v>
      </c>
      <c r="J347" s="3" t="str">
        <f>IF(Tabela14[[#This Row],[1i2 rok]]=20,MID(Tabela14[[#This Row],[PESEL]],3,2)-20,MID(Tabela14[[#This Row],[PESEL]],3,2))</f>
        <v>07</v>
      </c>
      <c r="K347" s="3" t="str">
        <f>CONCATENATE(Tabela14[[#This Row],[miesiąc 1]]," ",Tabela14[[#This Row],[1i2 rok]],Tabela14[[#This Row],[3 i 4 rok]])</f>
        <v>07 1973</v>
      </c>
      <c r="L347" s="12" t="str">
        <f>CONCATENATE(MID(Tabela14[[#This Row],[Imie]],1,1),MID(Tabela14[[#This Row],[Nazwisko]],1,3),MID(Tabela14[[#This Row],[PESEL]],11,1))</f>
        <v>MLem8</v>
      </c>
      <c r="M347" s="12">
        <f>IF(Tabela14[[#This Row],[ID]]=L346,1,0)</f>
        <v>0</v>
      </c>
    </row>
    <row r="348" spans="1:13" x14ac:dyDescent="0.25">
      <c r="A348" s="2" t="s">
        <v>9</v>
      </c>
      <c r="B348" s="3" t="s">
        <v>10</v>
      </c>
      <c r="C348" s="3" t="s">
        <v>11</v>
      </c>
      <c r="D348" s="3">
        <f>IF(MOD(MID(A348,10,1),2)=0,1,0)</f>
        <v>0</v>
      </c>
      <c r="E348" s="3" t="str">
        <f>MID(C348,LEN(C348),1)</f>
        <v>l</v>
      </c>
      <c r="F348" s="3">
        <f>IF(AND(D348=1,E348&lt;&gt;"a"),1,0)</f>
        <v>0</v>
      </c>
      <c r="G348" s="8" t="str">
        <f>MID(Tabela14[[#This Row],[PESEL]],7,3)</f>
        <v>128</v>
      </c>
      <c r="H348" s="3">
        <f>IF(OR(MID(Tabela14[[#This Row],[PESEL]],3,1)="0",MID(Tabela14[[#This Row],[PESEL]],3,1)="1"),19,20)</f>
        <v>20</v>
      </c>
      <c r="I348" s="3" t="str">
        <f>MID(Tabela14[[#This Row],[PESEL]],1,2)</f>
        <v>08</v>
      </c>
      <c r="J348" s="3">
        <f>IF(Tabela14[[#This Row],[1i2 rok]]=20,MID(Tabela14[[#This Row],[PESEL]],3,2)-20,MID(Tabela14[[#This Row],[PESEL]],3,2))</f>
        <v>4</v>
      </c>
      <c r="K348" s="3" t="str">
        <f>CONCATENATE(Tabela14[[#This Row],[miesiąc 1]]," ",Tabela14[[#This Row],[1i2 rok]],Tabela14[[#This Row],[3 i 4 rok]])</f>
        <v>4 2008</v>
      </c>
      <c r="L348" s="12" t="str">
        <f>CONCATENATE(MID(Tabela14[[#This Row],[Imie]],1,1),MID(Tabela14[[#This Row],[Nazwisko]],1,3),MID(Tabela14[[#This Row],[PESEL]],11,1))</f>
        <v>MLeo5</v>
      </c>
      <c r="M348" s="12">
        <f>IF(Tabela14[[#This Row],[ID]]=L347,1,0)</f>
        <v>0</v>
      </c>
    </row>
    <row r="349" spans="1:13" x14ac:dyDescent="0.25">
      <c r="A349" s="2" t="s">
        <v>535</v>
      </c>
      <c r="B349" s="3" t="s">
        <v>536</v>
      </c>
      <c r="C349" s="3" t="s">
        <v>89</v>
      </c>
      <c r="D349" s="3">
        <f>IF(MOD(MID(A349,10,1),2)=0,1,0)</f>
        <v>1</v>
      </c>
      <c r="E349" s="3" t="str">
        <f>MID(C349,LEN(C349),1)</f>
        <v>a</v>
      </c>
      <c r="F349" s="3">
        <f>IF(AND(D349=1,E349&lt;&gt;"a"),1,0)</f>
        <v>0</v>
      </c>
      <c r="G349" s="8" t="str">
        <f>MID(Tabela14[[#This Row],[PESEL]],7,3)</f>
        <v>094</v>
      </c>
      <c r="H349" s="3">
        <f>IF(OR(MID(Tabela14[[#This Row],[PESEL]],3,1)="0",MID(Tabela14[[#This Row],[PESEL]],3,1)="1"),19,20)</f>
        <v>20</v>
      </c>
      <c r="I349" s="3" t="str">
        <f>MID(Tabela14[[#This Row],[PESEL]],1,2)</f>
        <v>09</v>
      </c>
      <c r="J349" s="3">
        <f>IF(Tabela14[[#This Row],[1i2 rok]]=20,MID(Tabela14[[#This Row],[PESEL]],3,2)-20,MID(Tabela14[[#This Row],[PESEL]],3,2))</f>
        <v>10</v>
      </c>
      <c r="K349" s="3" t="str">
        <f>CONCATENATE(Tabela14[[#This Row],[miesiąc 1]]," ",Tabela14[[#This Row],[1i2 rok]],Tabela14[[#This Row],[3 i 4 rok]])</f>
        <v>10 2009</v>
      </c>
      <c r="L349" s="12" t="str">
        <f>CONCATENATE(MID(Tabela14[[#This Row],[Imie]],1,1),MID(Tabela14[[#This Row],[Nazwisko]],1,3),MID(Tabela14[[#This Row],[PESEL]],11,1))</f>
        <v>MLes1</v>
      </c>
      <c r="M349" s="12">
        <f>IF(Tabela14[[#This Row],[ID]]=L348,1,0)</f>
        <v>0</v>
      </c>
    </row>
    <row r="350" spans="1:13" x14ac:dyDescent="0.25">
      <c r="A350" s="2" t="s">
        <v>352</v>
      </c>
      <c r="B350" s="3" t="s">
        <v>353</v>
      </c>
      <c r="C350" s="3" t="s">
        <v>89</v>
      </c>
      <c r="D350" s="3">
        <f>IF(MOD(MID(A350,10,1),2)=0,1,0)</f>
        <v>1</v>
      </c>
      <c r="E350" s="3" t="str">
        <f>MID(C350,LEN(C350),1)</f>
        <v>a</v>
      </c>
      <c r="F350" s="3">
        <f>IF(AND(D350=1,E350&lt;&gt;"a"),1,0)</f>
        <v>0</v>
      </c>
      <c r="G350" s="8" t="str">
        <f>MID(Tabela14[[#This Row],[PESEL]],7,3)</f>
        <v>007</v>
      </c>
      <c r="H350" s="3">
        <f>IF(OR(MID(Tabela14[[#This Row],[PESEL]],3,1)="0",MID(Tabela14[[#This Row],[PESEL]],3,1)="1"),19,20)</f>
        <v>20</v>
      </c>
      <c r="I350" s="3" t="str">
        <f>MID(Tabela14[[#This Row],[PESEL]],1,2)</f>
        <v>09</v>
      </c>
      <c r="J350" s="3">
        <f>IF(Tabela14[[#This Row],[1i2 rok]]=20,MID(Tabela14[[#This Row],[PESEL]],3,2)-20,MID(Tabela14[[#This Row],[PESEL]],3,2))</f>
        <v>1</v>
      </c>
      <c r="K350" s="3" t="str">
        <f>CONCATENATE(Tabela14[[#This Row],[miesiąc 1]]," ",Tabela14[[#This Row],[1i2 rok]],Tabela14[[#This Row],[3 i 4 rok]])</f>
        <v>1 2009</v>
      </c>
      <c r="L350" s="12" t="str">
        <f>CONCATENATE(MID(Tabela14[[#This Row],[Imie]],1,1),MID(Tabela14[[#This Row],[Nazwisko]],1,3),MID(Tabela14[[#This Row],[PESEL]],11,1))</f>
        <v>MLew1</v>
      </c>
      <c r="M350" s="12">
        <f>IF(Tabela14[[#This Row],[ID]]=L349,1,0)</f>
        <v>0</v>
      </c>
    </row>
    <row r="351" spans="1:13" x14ac:dyDescent="0.25">
      <c r="A351" s="2" t="s">
        <v>750</v>
      </c>
      <c r="B351" s="3" t="s">
        <v>751</v>
      </c>
      <c r="C351" s="3" t="s">
        <v>416</v>
      </c>
      <c r="D351" s="3">
        <f>IF(MOD(MID(A351,10,1),2)=0,1,0)</f>
        <v>1</v>
      </c>
      <c r="E351" s="3" t="str">
        <f>MID(C351,LEN(C351),1)</f>
        <v>a</v>
      </c>
      <c r="F351" s="3">
        <f>IF(AND(D351=1,E351&lt;&gt;"a"),1,0)</f>
        <v>0</v>
      </c>
      <c r="G351" s="8" t="str">
        <f>MID(Tabela14[[#This Row],[PESEL]],7,3)</f>
        <v>117</v>
      </c>
      <c r="H351" s="3">
        <f>IF(OR(MID(Tabela14[[#This Row],[PESEL]],3,1)="0",MID(Tabela14[[#This Row],[PESEL]],3,1)="1"),19,20)</f>
        <v>20</v>
      </c>
      <c r="I351" s="3" t="str">
        <f>MID(Tabela14[[#This Row],[PESEL]],1,2)</f>
        <v>09</v>
      </c>
      <c r="J351" s="3">
        <f>IF(Tabela14[[#This Row],[1i2 rok]]=20,MID(Tabela14[[#This Row],[PESEL]],3,2)-20,MID(Tabela14[[#This Row],[PESEL]],3,2))</f>
        <v>12</v>
      </c>
      <c r="K351" s="3" t="str">
        <f>CONCATENATE(Tabela14[[#This Row],[miesiąc 1]]," ",Tabela14[[#This Row],[1i2 rok]],Tabela14[[#This Row],[3 i 4 rok]])</f>
        <v>12 2009</v>
      </c>
      <c r="L351" s="12" t="str">
        <f>CONCATENATE(MID(Tabela14[[#This Row],[Imie]],1,1),MID(Tabela14[[#This Row],[Nazwisko]],1,3),MID(Tabela14[[#This Row],[PESEL]],11,1))</f>
        <v>MLew8</v>
      </c>
      <c r="M351" s="12">
        <f>IF(Tabela14[[#This Row],[ID]]=L350,1,0)</f>
        <v>0</v>
      </c>
    </row>
    <row r="352" spans="1:13" x14ac:dyDescent="0.25">
      <c r="A352" s="2" t="s">
        <v>34</v>
      </c>
      <c r="B352" s="3" t="s">
        <v>35</v>
      </c>
      <c r="C352" s="3" t="s">
        <v>36</v>
      </c>
      <c r="D352" s="3">
        <f>IF(MOD(MID(A352,10,1),2)=0,1,0)</f>
        <v>0</v>
      </c>
      <c r="E352" s="3" t="str">
        <f>MID(C352,LEN(C352),1)</f>
        <v>n</v>
      </c>
      <c r="F352" s="3">
        <f>IF(AND(D352=1,E352&lt;&gt;"a"),1,0)</f>
        <v>0</v>
      </c>
      <c r="G352" s="8" t="str">
        <f>MID(Tabela14[[#This Row],[PESEL]],7,3)</f>
        <v>018</v>
      </c>
      <c r="H352" s="3">
        <f>IF(OR(MID(Tabela14[[#This Row],[PESEL]],3,1)="0",MID(Tabela14[[#This Row],[PESEL]],3,1)="1"),19,20)</f>
        <v>20</v>
      </c>
      <c r="I352" s="3" t="str">
        <f>MID(Tabela14[[#This Row],[PESEL]],1,2)</f>
        <v>08</v>
      </c>
      <c r="J352" s="3">
        <f>IF(Tabela14[[#This Row],[1i2 rok]]=20,MID(Tabela14[[#This Row],[PESEL]],3,2)-20,MID(Tabela14[[#This Row],[PESEL]],3,2))</f>
        <v>6</v>
      </c>
      <c r="K352" s="3" t="str">
        <f>CONCATENATE(Tabela14[[#This Row],[miesiąc 1]]," ",Tabela14[[#This Row],[1i2 rok]],Tabela14[[#This Row],[3 i 4 rok]])</f>
        <v>6 2008</v>
      </c>
      <c r="L352" s="12" t="str">
        <f>CONCATENATE(MID(Tabela14[[#This Row],[Imie]],1,1),MID(Tabela14[[#This Row],[Nazwisko]],1,3),MID(Tabela14[[#This Row],[PESEL]],11,1))</f>
        <v>MLew9</v>
      </c>
      <c r="M352" s="12">
        <f>IF(Tabela14[[#This Row],[ID]]=L351,1,0)</f>
        <v>0</v>
      </c>
    </row>
    <row r="353" spans="1:13" x14ac:dyDescent="0.25">
      <c r="A353" s="2" t="s">
        <v>115</v>
      </c>
      <c r="B353" s="3" t="s">
        <v>116</v>
      </c>
      <c r="C353" s="3" t="s">
        <v>36</v>
      </c>
      <c r="D353" s="3">
        <f>IF(MOD(MID(A353,10,1),2)=0,1,0)</f>
        <v>0</v>
      </c>
      <c r="E353" s="3" t="str">
        <f>MID(C353,LEN(C353),1)</f>
        <v>n</v>
      </c>
      <c r="F353" s="3">
        <f>IF(AND(D353=1,E353&lt;&gt;"a"),1,0)</f>
        <v>0</v>
      </c>
      <c r="G353" s="8" t="str">
        <f>MID(Tabela14[[#This Row],[PESEL]],7,3)</f>
        <v>126</v>
      </c>
      <c r="H353" s="3">
        <f>IF(OR(MID(Tabela14[[#This Row],[PESEL]],3,1)="0",MID(Tabela14[[#This Row],[PESEL]],3,1)="1"),19,20)</f>
        <v>20</v>
      </c>
      <c r="I353" s="3" t="str">
        <f>MID(Tabela14[[#This Row],[PESEL]],1,2)</f>
        <v>08</v>
      </c>
      <c r="J353" s="3">
        <f>IF(Tabela14[[#This Row],[1i2 rok]]=20,MID(Tabela14[[#This Row],[PESEL]],3,2)-20,MID(Tabela14[[#This Row],[PESEL]],3,2))</f>
        <v>9</v>
      </c>
      <c r="K353" s="3" t="str">
        <f>CONCATENATE(Tabela14[[#This Row],[miesiąc 1]]," ",Tabela14[[#This Row],[1i2 rok]],Tabela14[[#This Row],[3 i 4 rok]])</f>
        <v>9 2008</v>
      </c>
      <c r="L353" s="12" t="str">
        <f>CONCATENATE(MID(Tabela14[[#This Row],[Imie]],1,1),MID(Tabela14[[#This Row],[Nazwisko]],1,3),MID(Tabela14[[#This Row],[PESEL]],11,1))</f>
        <v>MLig7</v>
      </c>
      <c r="M353" s="12">
        <f>IF(Tabela14[[#This Row],[ID]]=L352,1,0)</f>
        <v>0</v>
      </c>
    </row>
    <row r="354" spans="1:13" x14ac:dyDescent="0.25">
      <c r="A354" s="2" t="s">
        <v>537</v>
      </c>
      <c r="B354" s="3" t="s">
        <v>538</v>
      </c>
      <c r="C354" s="3" t="s">
        <v>416</v>
      </c>
      <c r="D354" s="3">
        <f>IF(MOD(MID(A354,10,1),2)=0,1,0)</f>
        <v>1</v>
      </c>
      <c r="E354" s="3" t="str">
        <f>MID(C354,LEN(C354),1)</f>
        <v>a</v>
      </c>
      <c r="F354" s="3">
        <f>IF(AND(D354=1,E354&lt;&gt;"a"),1,0)</f>
        <v>0</v>
      </c>
      <c r="G354" s="8" t="str">
        <f>MID(Tabela14[[#This Row],[PESEL]],7,3)</f>
        <v>024</v>
      </c>
      <c r="H354" s="3">
        <f>IF(OR(MID(Tabela14[[#This Row],[PESEL]],3,1)="0",MID(Tabela14[[#This Row],[PESEL]],3,1)="1"),19,20)</f>
        <v>20</v>
      </c>
      <c r="I354" s="3" t="str">
        <f>MID(Tabela14[[#This Row],[PESEL]],1,2)</f>
        <v>09</v>
      </c>
      <c r="J354" s="3">
        <f>IF(Tabela14[[#This Row],[1i2 rok]]=20,MID(Tabela14[[#This Row],[PESEL]],3,2)-20,MID(Tabela14[[#This Row],[PESEL]],3,2))</f>
        <v>10</v>
      </c>
      <c r="K354" s="3" t="str">
        <f>CONCATENATE(Tabela14[[#This Row],[miesiąc 1]]," ",Tabela14[[#This Row],[1i2 rok]],Tabela14[[#This Row],[3 i 4 rok]])</f>
        <v>10 2009</v>
      </c>
      <c r="L354" s="12" t="str">
        <f>CONCATENATE(MID(Tabela14[[#This Row],[Imie]],1,1),MID(Tabela14[[#This Row],[Nazwisko]],1,3),MID(Tabela14[[#This Row],[PESEL]],11,1))</f>
        <v>MLor1</v>
      </c>
      <c r="M354" s="12">
        <f>IF(Tabela14[[#This Row],[ID]]=L353,1,0)</f>
        <v>0</v>
      </c>
    </row>
    <row r="355" spans="1:13" x14ac:dyDescent="0.25">
      <c r="A355" s="2" t="s">
        <v>414</v>
      </c>
      <c r="B355" s="3" t="s">
        <v>415</v>
      </c>
      <c r="C355" s="3" t="s">
        <v>416</v>
      </c>
      <c r="D355" s="3">
        <f>IF(MOD(MID(A355,10,1),2)=0,1,0)</f>
        <v>1</v>
      </c>
      <c r="E355" s="3" t="str">
        <f>MID(C355,LEN(C355),1)</f>
        <v>a</v>
      </c>
      <c r="F355" s="3">
        <f>IF(AND(D355=1,E355&lt;&gt;"a"),1,0)</f>
        <v>0</v>
      </c>
      <c r="G355" s="8" t="str">
        <f>MID(Tabela14[[#This Row],[PESEL]],7,3)</f>
        <v>041</v>
      </c>
      <c r="H355" s="3">
        <f>IF(OR(MID(Tabela14[[#This Row],[PESEL]],3,1)="0",MID(Tabela14[[#This Row],[PESEL]],3,1)="1"),19,20)</f>
        <v>20</v>
      </c>
      <c r="I355" s="3" t="str">
        <f>MID(Tabela14[[#This Row],[PESEL]],1,2)</f>
        <v>09</v>
      </c>
      <c r="J355" s="3">
        <f>IF(Tabela14[[#This Row],[1i2 rok]]=20,MID(Tabela14[[#This Row],[PESEL]],3,2)-20,MID(Tabela14[[#This Row],[PESEL]],3,2))</f>
        <v>2</v>
      </c>
      <c r="K355" s="3" t="str">
        <f>CONCATENATE(Tabela14[[#This Row],[miesiąc 1]]," ",Tabela14[[#This Row],[1i2 rok]],Tabela14[[#This Row],[3 i 4 rok]])</f>
        <v>2 2009</v>
      </c>
      <c r="L355" s="12" t="str">
        <f>CONCATENATE(MID(Tabela14[[#This Row],[Imie]],1,1),MID(Tabela14[[#This Row],[Nazwisko]],1,3),MID(Tabela14[[#This Row],[PESEL]],11,1))</f>
        <v>MLub7</v>
      </c>
      <c r="M355" s="12">
        <f>IF(Tabela14[[#This Row],[ID]]=L354,1,0)</f>
        <v>0</v>
      </c>
    </row>
    <row r="356" spans="1:13" x14ac:dyDescent="0.25">
      <c r="A356" s="2" t="s">
        <v>726</v>
      </c>
      <c r="B356" s="3" t="s">
        <v>415</v>
      </c>
      <c r="C356" s="3" t="s">
        <v>214</v>
      </c>
      <c r="D356" s="3">
        <f>IF(MOD(MID(A356,10,1),2)=0,1,0)</f>
        <v>1</v>
      </c>
      <c r="E356" s="3" t="str">
        <f>MID(C356,LEN(C356),1)</f>
        <v>a</v>
      </c>
      <c r="F356" s="3">
        <f>IF(AND(D356=1,E356&lt;&gt;"a"),1,0)</f>
        <v>0</v>
      </c>
      <c r="G356" s="8" t="str">
        <f>MID(Tabela14[[#This Row],[PESEL]],7,3)</f>
        <v>036</v>
      </c>
      <c r="H356" s="3">
        <f>IF(OR(MID(Tabela14[[#This Row],[PESEL]],3,1)="0",MID(Tabela14[[#This Row],[PESEL]],3,1)="1"),19,20)</f>
        <v>20</v>
      </c>
      <c r="I356" s="3" t="str">
        <f>MID(Tabela14[[#This Row],[PESEL]],1,2)</f>
        <v>09</v>
      </c>
      <c r="J356" s="3">
        <f>IF(Tabela14[[#This Row],[1i2 rok]]=20,MID(Tabela14[[#This Row],[PESEL]],3,2)-20,MID(Tabela14[[#This Row],[PESEL]],3,2))</f>
        <v>12</v>
      </c>
      <c r="K356" s="3" t="str">
        <f>CONCATENATE(Tabela14[[#This Row],[miesiąc 1]]," ",Tabela14[[#This Row],[1i2 rok]],Tabela14[[#This Row],[3 i 4 rok]])</f>
        <v>12 2009</v>
      </c>
      <c r="L356" s="12" t="str">
        <f>CONCATENATE(MID(Tabela14[[#This Row],[Imie]],1,1),MID(Tabela14[[#This Row],[Nazwisko]],1,3),MID(Tabela14[[#This Row],[PESEL]],11,1))</f>
        <v>MLub7</v>
      </c>
      <c r="M356" s="12">
        <f>IF(Tabela14[[#This Row],[ID]]=L355,1,0)</f>
        <v>1</v>
      </c>
    </row>
    <row r="357" spans="1:13" x14ac:dyDescent="0.25">
      <c r="A357" s="2" t="s">
        <v>453</v>
      </c>
      <c r="B357" s="3" t="s">
        <v>454</v>
      </c>
      <c r="C357" s="3" t="s">
        <v>36</v>
      </c>
      <c r="D357" s="3">
        <f>IF(MOD(MID(A357,10,1),2)=0,1,0)</f>
        <v>0</v>
      </c>
      <c r="E357" s="3" t="str">
        <f>MID(C357,LEN(C357),1)</f>
        <v>n</v>
      </c>
      <c r="F357" s="3">
        <f>IF(AND(D357=1,E357&lt;&gt;"a"),1,0)</f>
        <v>0</v>
      </c>
      <c r="G357" s="8" t="str">
        <f>MID(Tabela14[[#This Row],[PESEL]],7,3)</f>
        <v>017</v>
      </c>
      <c r="H357" s="3">
        <f>IF(OR(MID(Tabela14[[#This Row],[PESEL]],3,1)="0",MID(Tabela14[[#This Row],[PESEL]],3,1)="1"),19,20)</f>
        <v>20</v>
      </c>
      <c r="I357" s="3" t="str">
        <f>MID(Tabela14[[#This Row],[PESEL]],1,2)</f>
        <v>09</v>
      </c>
      <c r="J357" s="3">
        <f>IF(Tabela14[[#This Row],[1i2 rok]]=20,MID(Tabela14[[#This Row],[PESEL]],3,2)-20,MID(Tabela14[[#This Row],[PESEL]],3,2))</f>
        <v>9</v>
      </c>
      <c r="K357" s="3" t="str">
        <f>CONCATENATE(Tabela14[[#This Row],[miesiąc 1]]," ",Tabela14[[#This Row],[1i2 rok]],Tabela14[[#This Row],[3 i 4 rok]])</f>
        <v>9 2009</v>
      </c>
      <c r="L357" s="12" t="str">
        <f>CONCATENATE(MID(Tabela14[[#This Row],[Imie]],1,1),MID(Tabela14[[#This Row],[Nazwisko]],1,3),MID(Tabela14[[#This Row],[PESEL]],11,1))</f>
        <v>MLuc3</v>
      </c>
      <c r="M357" s="12">
        <f>IF(Tabela14[[#This Row],[ID]]=L356,1,0)</f>
        <v>0</v>
      </c>
    </row>
    <row r="358" spans="1:13" x14ac:dyDescent="0.25">
      <c r="A358" s="2" t="s">
        <v>844</v>
      </c>
      <c r="B358" s="3" t="s">
        <v>845</v>
      </c>
      <c r="C358" s="3" t="s">
        <v>416</v>
      </c>
      <c r="D358" s="3">
        <f>IF(MOD(MID(A358,10,1),2)=0,1,0)</f>
        <v>1</v>
      </c>
      <c r="E358" s="3" t="str">
        <f>MID(C358,LEN(C358),1)</f>
        <v>a</v>
      </c>
      <c r="F358" s="3">
        <f>IF(AND(D358=1,E358&lt;&gt;"a"),1,0)</f>
        <v>0</v>
      </c>
      <c r="G358" s="8" t="str">
        <f>MID(Tabela14[[#This Row],[PESEL]],7,3)</f>
        <v>991</v>
      </c>
      <c r="H358" s="3">
        <f>IF(OR(MID(Tabela14[[#This Row],[PESEL]],3,1)="0",MID(Tabela14[[#This Row],[PESEL]],3,1)="1"),19,20)</f>
        <v>19</v>
      </c>
      <c r="I358" s="3" t="str">
        <f>MID(Tabela14[[#This Row],[PESEL]],1,2)</f>
        <v>53</v>
      </c>
      <c r="J358" s="3" t="str">
        <f>IF(Tabela14[[#This Row],[1i2 rok]]=20,MID(Tabela14[[#This Row],[PESEL]],3,2)-20,MID(Tabela14[[#This Row],[PESEL]],3,2))</f>
        <v>12</v>
      </c>
      <c r="K358" s="3" t="str">
        <f>CONCATENATE(Tabela14[[#This Row],[miesiąc 1]]," ",Tabela14[[#This Row],[1i2 rok]],Tabela14[[#This Row],[3 i 4 rok]])</f>
        <v>12 1953</v>
      </c>
      <c r="L358" s="12" t="str">
        <f>CONCATENATE(MID(Tabela14[[#This Row],[Imie]],1,1),MID(Tabela14[[#This Row],[Nazwisko]],1,3),MID(Tabela14[[#This Row],[PESEL]],11,1))</f>
        <v>MLuk2</v>
      </c>
      <c r="M358" s="12">
        <f>IF(Tabela14[[#This Row],[ID]]=L357,1,0)</f>
        <v>0</v>
      </c>
    </row>
    <row r="359" spans="1:13" x14ac:dyDescent="0.25">
      <c r="A359" s="2" t="s">
        <v>773</v>
      </c>
      <c r="B359" s="3" t="s">
        <v>774</v>
      </c>
      <c r="C359" s="3" t="s">
        <v>39</v>
      </c>
      <c r="D359" s="3">
        <f>IF(MOD(MID(A359,10,1),2)=0,1,0)</f>
        <v>0</v>
      </c>
      <c r="E359" s="3" t="str">
        <f>MID(C359,LEN(C359),1)</f>
        <v>j</v>
      </c>
      <c r="F359" s="3">
        <f>IF(AND(D359=1,E359&lt;&gt;"a"),1,0)</f>
        <v>0</v>
      </c>
      <c r="G359" s="8" t="str">
        <f>MID(Tabela14[[#This Row],[PESEL]],7,3)</f>
        <v>090</v>
      </c>
      <c r="H359" s="3">
        <f>IF(OR(MID(Tabela14[[#This Row],[PESEL]],3,1)="0",MID(Tabela14[[#This Row],[PESEL]],3,1)="1"),19,20)</f>
        <v>20</v>
      </c>
      <c r="I359" s="3" t="str">
        <f>MID(Tabela14[[#This Row],[PESEL]],1,2)</f>
        <v>09</v>
      </c>
      <c r="J359" s="3">
        <f>IF(Tabela14[[#This Row],[1i2 rok]]=20,MID(Tabela14[[#This Row],[PESEL]],3,2)-20,MID(Tabela14[[#This Row],[PESEL]],3,2))</f>
        <v>12</v>
      </c>
      <c r="K359" s="3" t="str">
        <f>CONCATENATE(Tabela14[[#This Row],[miesiąc 1]]," ",Tabela14[[#This Row],[1i2 rok]],Tabela14[[#This Row],[3 i 4 rok]])</f>
        <v>12 2009</v>
      </c>
      <c r="L359" s="12" t="str">
        <f>CONCATENATE(MID(Tabela14[[#This Row],[Imie]],1,1),MID(Tabela14[[#This Row],[Nazwisko]],1,3),MID(Tabela14[[#This Row],[PESEL]],11,1))</f>
        <v>MLuk9</v>
      </c>
      <c r="M359" s="12">
        <f>IF(Tabela14[[#This Row],[ID]]=L358,1,0)</f>
        <v>0</v>
      </c>
    </row>
    <row r="360" spans="1:13" x14ac:dyDescent="0.25">
      <c r="A360" s="2" t="s">
        <v>529</v>
      </c>
      <c r="B360" s="3" t="s">
        <v>530</v>
      </c>
      <c r="C360" s="3" t="s">
        <v>39</v>
      </c>
      <c r="D360" s="3">
        <f>IF(MOD(MID(A360,10,1),2)=0,1,0)</f>
        <v>0</v>
      </c>
      <c r="E360" s="3" t="str">
        <f>MID(C360,LEN(C360),1)</f>
        <v>j</v>
      </c>
      <c r="F360" s="3">
        <f>IF(AND(D360=1,E360&lt;&gt;"a"),1,0)</f>
        <v>0</v>
      </c>
      <c r="G360" s="8" t="str">
        <f>MID(Tabela14[[#This Row],[PESEL]],7,3)</f>
        <v>006</v>
      </c>
      <c r="H360" s="3">
        <f>IF(OR(MID(Tabela14[[#This Row],[PESEL]],3,1)="0",MID(Tabela14[[#This Row],[PESEL]],3,1)="1"),19,20)</f>
        <v>20</v>
      </c>
      <c r="I360" s="3" t="str">
        <f>MID(Tabela14[[#This Row],[PESEL]],1,2)</f>
        <v>09</v>
      </c>
      <c r="J360" s="3">
        <f>IF(Tabela14[[#This Row],[1i2 rok]]=20,MID(Tabela14[[#This Row],[PESEL]],3,2)-20,MID(Tabela14[[#This Row],[PESEL]],3,2))</f>
        <v>10</v>
      </c>
      <c r="K360" s="3" t="str">
        <f>CONCATENATE(Tabela14[[#This Row],[miesiąc 1]]," ",Tabela14[[#This Row],[1i2 rok]],Tabela14[[#This Row],[3 i 4 rok]])</f>
        <v>10 2009</v>
      </c>
      <c r="L360" s="12" t="str">
        <f>CONCATENATE(MID(Tabela14[[#This Row],[Imie]],1,1),MID(Tabela14[[#This Row],[Nazwisko]],1,3),MID(Tabela14[[#This Row],[PESEL]],11,1))</f>
        <v>MLun7</v>
      </c>
      <c r="M360" s="12">
        <f>IF(Tabela14[[#This Row],[ID]]=L359,1,0)</f>
        <v>0</v>
      </c>
    </row>
    <row r="361" spans="1:13" x14ac:dyDescent="0.25">
      <c r="A361" s="2" t="s">
        <v>1112</v>
      </c>
      <c r="B361" s="3" t="s">
        <v>1113</v>
      </c>
      <c r="C361" s="3" t="s">
        <v>36</v>
      </c>
      <c r="D361" s="3">
        <f>IF(MOD(MID(A361,10,1),2)=0,1,0)</f>
        <v>0</v>
      </c>
      <c r="E361" s="3" t="str">
        <f>MID(C361,LEN(C361),1)</f>
        <v>n</v>
      </c>
      <c r="F361" s="3">
        <f>IF(AND(D361=1,E361&lt;&gt;"a"),1,0)</f>
        <v>0</v>
      </c>
      <c r="G361" s="8" t="str">
        <f>MID(Tabela14[[#This Row],[PESEL]],7,3)</f>
        <v>927</v>
      </c>
      <c r="H361" s="3">
        <f>IF(OR(MID(Tabela14[[#This Row],[PESEL]],3,1)="0",MID(Tabela14[[#This Row],[PESEL]],3,1)="1"),19,20)</f>
        <v>19</v>
      </c>
      <c r="I361" s="3" t="str">
        <f>MID(Tabela14[[#This Row],[PESEL]],1,2)</f>
        <v>89</v>
      </c>
      <c r="J361" s="3" t="str">
        <f>IF(Tabela14[[#This Row],[1i2 rok]]=20,MID(Tabela14[[#This Row],[PESEL]],3,2)-20,MID(Tabela14[[#This Row],[PESEL]],3,2))</f>
        <v>10</v>
      </c>
      <c r="K361" s="3" t="str">
        <f>CONCATENATE(Tabela14[[#This Row],[miesiąc 1]]," ",Tabela14[[#This Row],[1i2 rok]],Tabela14[[#This Row],[3 i 4 rok]])</f>
        <v>10 1989</v>
      </c>
      <c r="L361" s="12" t="str">
        <f>CONCATENATE(MID(Tabela14[[#This Row],[Imie]],1,1),MID(Tabela14[[#This Row],[Nazwisko]],1,3),MID(Tabela14[[#This Row],[PESEL]],11,1))</f>
        <v>MLup2</v>
      </c>
      <c r="M361" s="12">
        <f>IF(Tabela14[[#This Row],[ID]]=L360,1,0)</f>
        <v>0</v>
      </c>
    </row>
    <row r="362" spans="1:13" x14ac:dyDescent="0.25">
      <c r="A362" s="2" t="s">
        <v>654</v>
      </c>
      <c r="B362" s="3" t="s">
        <v>655</v>
      </c>
      <c r="C362" s="3" t="s">
        <v>416</v>
      </c>
      <c r="D362" s="3">
        <f>IF(MOD(MID(A362,10,1),2)=0,1,0)</f>
        <v>1</v>
      </c>
      <c r="E362" s="3" t="str">
        <f>MID(C362,LEN(C362),1)</f>
        <v>a</v>
      </c>
      <c r="F362" s="3">
        <f>IF(AND(D362=1,E362&lt;&gt;"a"),1,0)</f>
        <v>0</v>
      </c>
      <c r="G362" s="8" t="str">
        <f>MID(Tabela14[[#This Row],[PESEL]],7,3)</f>
        <v>037</v>
      </c>
      <c r="H362" s="3">
        <f>IF(OR(MID(Tabela14[[#This Row],[PESEL]],3,1)="0",MID(Tabela14[[#This Row],[PESEL]],3,1)="1"),19,20)</f>
        <v>20</v>
      </c>
      <c r="I362" s="3" t="str">
        <f>MID(Tabela14[[#This Row],[PESEL]],1,2)</f>
        <v>09</v>
      </c>
      <c r="J362" s="3">
        <f>IF(Tabela14[[#This Row],[1i2 rok]]=20,MID(Tabela14[[#This Row],[PESEL]],3,2)-20,MID(Tabela14[[#This Row],[PESEL]],3,2))</f>
        <v>11</v>
      </c>
      <c r="K362" s="3" t="str">
        <f>CONCATENATE(Tabela14[[#This Row],[miesiąc 1]]," ",Tabela14[[#This Row],[1i2 rok]],Tabela14[[#This Row],[3 i 4 rok]])</f>
        <v>11 2009</v>
      </c>
      <c r="L362" s="12" t="str">
        <f>CONCATENATE(MID(Tabela14[[#This Row],[Imie]],1,1),MID(Tabela14[[#This Row],[Nazwisko]],1,3),MID(Tabela14[[#This Row],[PESEL]],11,1))</f>
        <v>MLup7</v>
      </c>
      <c r="M362" s="12">
        <f>IF(Tabela14[[#This Row],[ID]]=L361,1,0)</f>
        <v>0</v>
      </c>
    </row>
    <row r="363" spans="1:13" x14ac:dyDescent="0.25">
      <c r="A363" s="2" t="s">
        <v>37</v>
      </c>
      <c r="B363" s="3" t="s">
        <v>38</v>
      </c>
      <c r="C363" s="3" t="s">
        <v>39</v>
      </c>
      <c r="D363" s="3">
        <f>IF(MOD(MID(A363,10,1),2)=0,1,0)</f>
        <v>0</v>
      </c>
      <c r="E363" s="3" t="str">
        <f>MID(C363,LEN(C363),1)</f>
        <v>j</v>
      </c>
      <c r="F363" s="3">
        <f>IF(AND(D363=1,E363&lt;&gt;"a"),1,0)</f>
        <v>0</v>
      </c>
      <c r="G363" s="8" t="str">
        <f>MID(Tabela14[[#This Row],[PESEL]],7,3)</f>
        <v>045</v>
      </c>
      <c r="H363" s="3">
        <f>IF(OR(MID(Tabela14[[#This Row],[PESEL]],3,1)="0",MID(Tabela14[[#This Row],[PESEL]],3,1)="1"),19,20)</f>
        <v>20</v>
      </c>
      <c r="I363" s="3" t="str">
        <f>MID(Tabela14[[#This Row],[PESEL]],1,2)</f>
        <v>08</v>
      </c>
      <c r="J363" s="3">
        <f>IF(Tabela14[[#This Row],[1i2 rok]]=20,MID(Tabela14[[#This Row],[PESEL]],3,2)-20,MID(Tabela14[[#This Row],[PESEL]],3,2))</f>
        <v>6</v>
      </c>
      <c r="K363" s="3" t="str">
        <f>CONCATENATE(Tabela14[[#This Row],[miesiąc 1]]," ",Tabela14[[#This Row],[1i2 rok]],Tabela14[[#This Row],[3 i 4 rok]])</f>
        <v>6 2008</v>
      </c>
      <c r="L363" s="12" t="str">
        <f>CONCATENATE(MID(Tabela14[[#This Row],[Imie]],1,1),MID(Tabela14[[#This Row],[Nazwisko]],1,3),MID(Tabela14[[#This Row],[PESEL]],11,1))</f>
        <v>MLut7</v>
      </c>
      <c r="M363" s="12">
        <f>IF(Tabela14[[#This Row],[ID]]=L362,1,0)</f>
        <v>0</v>
      </c>
    </row>
    <row r="364" spans="1:13" x14ac:dyDescent="0.25">
      <c r="A364" s="2" t="s">
        <v>975</v>
      </c>
      <c r="B364" s="3" t="s">
        <v>976</v>
      </c>
      <c r="C364" s="3" t="s">
        <v>39</v>
      </c>
      <c r="D364" s="3">
        <f>IF(MOD(MID(A364,10,1),2)=0,1,0)</f>
        <v>0</v>
      </c>
      <c r="E364" s="3" t="str">
        <f>MID(C364,LEN(C364),1)</f>
        <v>j</v>
      </c>
      <c r="F364" s="3">
        <f>IF(AND(D364=1,E364&lt;&gt;"a"),1,0)</f>
        <v>0</v>
      </c>
      <c r="G364" s="8" t="str">
        <f>MID(Tabela14[[#This Row],[PESEL]],7,3)</f>
        <v>545</v>
      </c>
      <c r="H364" s="3">
        <f>IF(OR(MID(Tabela14[[#This Row],[PESEL]],3,1)="0",MID(Tabela14[[#This Row],[PESEL]],3,1)="1"),19,20)</f>
        <v>19</v>
      </c>
      <c r="I364" s="3" t="str">
        <f>MID(Tabela14[[#This Row],[PESEL]],1,2)</f>
        <v>76</v>
      </c>
      <c r="J364" s="3" t="str">
        <f>IF(Tabela14[[#This Row],[1i2 rok]]=20,MID(Tabela14[[#This Row],[PESEL]],3,2)-20,MID(Tabela14[[#This Row],[PESEL]],3,2))</f>
        <v>04</v>
      </c>
      <c r="K364" s="3" t="str">
        <f>CONCATENATE(Tabela14[[#This Row],[miesiąc 1]]," ",Tabela14[[#This Row],[1i2 rok]],Tabela14[[#This Row],[3 i 4 rok]])</f>
        <v>04 1976</v>
      </c>
      <c r="L364" s="12" t="str">
        <f>CONCATENATE(MID(Tabela14[[#This Row],[Imie]],1,1),MID(Tabela14[[#This Row],[Nazwisko]],1,3),MID(Tabela14[[#This Row],[PESEL]],11,1))</f>
        <v>MLys5</v>
      </c>
      <c r="M364" s="12">
        <f>IF(Tabela14[[#This Row],[ID]]=L363,1,0)</f>
        <v>0</v>
      </c>
    </row>
    <row r="365" spans="1:13" x14ac:dyDescent="0.25">
      <c r="A365" s="2" t="s">
        <v>910</v>
      </c>
      <c r="B365" s="3" t="s">
        <v>911</v>
      </c>
      <c r="C365" s="3" t="s">
        <v>39</v>
      </c>
      <c r="D365" s="3">
        <f>IF(MOD(MID(A365,10,1),2)=0,1,0)</f>
        <v>0</v>
      </c>
      <c r="E365" s="3" t="str">
        <f>MID(C365,LEN(C365),1)</f>
        <v>j</v>
      </c>
      <c r="F365" s="3">
        <f>IF(AND(D365=1,E365&lt;&gt;"a"),1,0)</f>
        <v>0</v>
      </c>
      <c r="G365" s="8" t="str">
        <f>MID(Tabela14[[#This Row],[PESEL]],7,3)</f>
        <v>146</v>
      </c>
      <c r="H365" s="3">
        <f>IF(OR(MID(Tabela14[[#This Row],[PESEL]],3,1)="0",MID(Tabela14[[#This Row],[PESEL]],3,1)="1"),19,20)</f>
        <v>19</v>
      </c>
      <c r="I365" s="3" t="str">
        <f>MID(Tabela14[[#This Row],[PESEL]],1,2)</f>
        <v>66</v>
      </c>
      <c r="J365" s="3" t="str">
        <f>IF(Tabela14[[#This Row],[1i2 rok]]=20,MID(Tabela14[[#This Row],[PESEL]],3,2)-20,MID(Tabela14[[#This Row],[PESEL]],3,2))</f>
        <v>06</v>
      </c>
      <c r="K365" s="3" t="str">
        <f>CONCATENATE(Tabela14[[#This Row],[miesiąc 1]]," ",Tabela14[[#This Row],[1i2 rok]],Tabela14[[#This Row],[3 i 4 rok]])</f>
        <v>06 1966</v>
      </c>
      <c r="L365" s="12" t="str">
        <f>CONCATENATE(MID(Tabela14[[#This Row],[Imie]],1,1),MID(Tabela14[[#This Row],[Nazwisko]],1,3),MID(Tabela14[[#This Row],[PESEL]],11,1))</f>
        <v>MMac1</v>
      </c>
      <c r="M365" s="12">
        <f>IF(Tabela14[[#This Row],[ID]]=L364,1,0)</f>
        <v>0</v>
      </c>
    </row>
    <row r="366" spans="1:13" x14ac:dyDescent="0.25">
      <c r="A366" s="2" t="s">
        <v>928</v>
      </c>
      <c r="B366" s="3" t="s">
        <v>929</v>
      </c>
      <c r="C366" s="3" t="s">
        <v>39</v>
      </c>
      <c r="D366" s="3">
        <f>IF(MOD(MID(A366,10,1),2)=0,1,0)</f>
        <v>0</v>
      </c>
      <c r="E366" s="3" t="str">
        <f>MID(C366,LEN(C366),1)</f>
        <v>j</v>
      </c>
      <c r="F366" s="3">
        <f>IF(AND(D366=1,E366&lt;&gt;"a"),1,0)</f>
        <v>0</v>
      </c>
      <c r="G366" s="8" t="str">
        <f>MID(Tabela14[[#This Row],[PESEL]],7,3)</f>
        <v>261</v>
      </c>
      <c r="H366" s="3">
        <f>IF(OR(MID(Tabela14[[#This Row],[PESEL]],3,1)="0",MID(Tabela14[[#This Row],[PESEL]],3,1)="1"),19,20)</f>
        <v>19</v>
      </c>
      <c r="I366" s="3" t="str">
        <f>MID(Tabela14[[#This Row],[PESEL]],1,2)</f>
        <v>69</v>
      </c>
      <c r="J366" s="3" t="str">
        <f>IF(Tabela14[[#This Row],[1i2 rok]]=20,MID(Tabela14[[#This Row],[PESEL]],3,2)-20,MID(Tabela14[[#This Row],[PESEL]],3,2))</f>
        <v>03</v>
      </c>
      <c r="K366" s="3" t="str">
        <f>CONCATENATE(Tabela14[[#This Row],[miesiąc 1]]," ",Tabela14[[#This Row],[1i2 rok]],Tabela14[[#This Row],[3 i 4 rok]])</f>
        <v>03 1969</v>
      </c>
      <c r="L366" s="12" t="str">
        <f>CONCATENATE(MID(Tabela14[[#This Row],[Imie]],1,1),MID(Tabela14[[#This Row],[Nazwisko]],1,3),MID(Tabela14[[#This Row],[PESEL]],11,1))</f>
        <v>MMac4</v>
      </c>
      <c r="M366" s="12">
        <f>IF(Tabela14[[#This Row],[ID]]=L365,1,0)</f>
        <v>0</v>
      </c>
    </row>
    <row r="367" spans="1:13" x14ac:dyDescent="0.25">
      <c r="A367" s="2" t="s">
        <v>514</v>
      </c>
      <c r="B367" s="3" t="s">
        <v>515</v>
      </c>
      <c r="C367" s="3" t="s">
        <v>39</v>
      </c>
      <c r="D367" s="3">
        <f>IF(MOD(MID(A367,10,1),2)=0,1,0)</f>
        <v>0</v>
      </c>
      <c r="E367" s="3" t="str">
        <f>MID(C367,LEN(C367),1)</f>
        <v>j</v>
      </c>
      <c r="F367" s="3">
        <f>IF(AND(D367=1,E367&lt;&gt;"a"),1,0)</f>
        <v>0</v>
      </c>
      <c r="G367" s="8" t="str">
        <f>MID(Tabela14[[#This Row],[PESEL]],7,3)</f>
        <v>003</v>
      </c>
      <c r="H367" s="3">
        <f>IF(OR(MID(Tabela14[[#This Row],[PESEL]],3,1)="0",MID(Tabela14[[#This Row],[PESEL]],3,1)="1"),19,20)</f>
        <v>20</v>
      </c>
      <c r="I367" s="3" t="str">
        <f>MID(Tabela14[[#This Row],[PESEL]],1,2)</f>
        <v>09</v>
      </c>
      <c r="J367" s="3">
        <f>IF(Tabela14[[#This Row],[1i2 rok]]=20,MID(Tabela14[[#This Row],[PESEL]],3,2)-20,MID(Tabela14[[#This Row],[PESEL]],3,2))</f>
        <v>10</v>
      </c>
      <c r="K367" s="3" t="str">
        <f>CONCATENATE(Tabela14[[#This Row],[miesiąc 1]]," ",Tabela14[[#This Row],[1i2 rok]],Tabela14[[#This Row],[3 i 4 rok]])</f>
        <v>10 2009</v>
      </c>
      <c r="L367" s="12" t="str">
        <f>CONCATENATE(MID(Tabela14[[#This Row],[Imie]],1,1),MID(Tabela14[[#This Row],[Nazwisko]],1,3),MID(Tabela14[[#This Row],[PESEL]],11,1))</f>
        <v>MMag4</v>
      </c>
      <c r="M367" s="12">
        <f>IF(Tabela14[[#This Row],[ID]]=L366,1,0)</f>
        <v>0</v>
      </c>
    </row>
    <row r="368" spans="1:13" x14ac:dyDescent="0.25">
      <c r="A368" s="2" t="s">
        <v>162</v>
      </c>
      <c r="B368" s="3" t="s">
        <v>163</v>
      </c>
      <c r="C368" s="3" t="s">
        <v>39</v>
      </c>
      <c r="D368" s="3">
        <f>IF(MOD(MID(A368,10,1),2)=0,1,0)</f>
        <v>0</v>
      </c>
      <c r="E368" s="3" t="str">
        <f>MID(C368,LEN(C368),1)</f>
        <v>j</v>
      </c>
      <c r="F368" s="3">
        <f>IF(AND(D368=1,E368&lt;&gt;"a"),1,0)</f>
        <v>0</v>
      </c>
      <c r="G368" s="8" t="str">
        <f>MID(Tabela14[[#This Row],[PESEL]],7,3)</f>
        <v>016</v>
      </c>
      <c r="H368" s="3">
        <f>IF(OR(MID(Tabela14[[#This Row],[PESEL]],3,1)="0",MID(Tabela14[[#This Row],[PESEL]],3,1)="1"),19,20)</f>
        <v>20</v>
      </c>
      <c r="I368" s="3" t="str">
        <f>MID(Tabela14[[#This Row],[PESEL]],1,2)</f>
        <v>08</v>
      </c>
      <c r="J368" s="3">
        <f>IF(Tabela14[[#This Row],[1i2 rok]]=20,MID(Tabela14[[#This Row],[PESEL]],3,2)-20,MID(Tabela14[[#This Row],[PESEL]],3,2))</f>
        <v>11</v>
      </c>
      <c r="K368" s="3" t="str">
        <f>CONCATENATE(Tabela14[[#This Row],[miesiąc 1]]," ",Tabela14[[#This Row],[1i2 rok]],Tabela14[[#This Row],[3 i 4 rok]])</f>
        <v>11 2008</v>
      </c>
      <c r="L368" s="12" t="str">
        <f>CONCATENATE(MID(Tabela14[[#This Row],[Imie]],1,1),MID(Tabela14[[#This Row],[Nazwisko]],1,3),MID(Tabela14[[#This Row],[PESEL]],11,1))</f>
        <v>MMaj7</v>
      </c>
      <c r="M368" s="12">
        <f>IF(Tabela14[[#This Row],[ID]]=L367,1,0)</f>
        <v>0</v>
      </c>
    </row>
    <row r="369" spans="1:13" x14ac:dyDescent="0.25">
      <c r="A369" s="2" t="s">
        <v>796</v>
      </c>
      <c r="B369" s="3" t="s">
        <v>797</v>
      </c>
      <c r="C369" s="3" t="s">
        <v>78</v>
      </c>
      <c r="D369" s="3">
        <f>IF(MOD(MID(A369,10,1),2)=0,1,0)</f>
        <v>1</v>
      </c>
      <c r="E369" s="3" t="str">
        <f>MID(C369,LEN(C369),1)</f>
        <v>a</v>
      </c>
      <c r="F369" s="3">
        <f>IF(AND(D369=1,E369&lt;&gt;"a"),1,0)</f>
        <v>0</v>
      </c>
      <c r="G369" s="8" t="str">
        <f>MID(Tabela14[[#This Row],[PESEL]],7,3)</f>
        <v>022</v>
      </c>
      <c r="H369" s="3">
        <f>IF(OR(MID(Tabela14[[#This Row],[PESEL]],3,1)="0",MID(Tabela14[[#This Row],[PESEL]],3,1)="1"),19,20)</f>
        <v>20</v>
      </c>
      <c r="I369" s="3" t="str">
        <f>MID(Tabela14[[#This Row],[PESEL]],1,2)</f>
        <v>09</v>
      </c>
      <c r="J369" s="3">
        <f>IF(Tabela14[[#This Row],[1i2 rok]]=20,MID(Tabela14[[#This Row],[PESEL]],3,2)-20,MID(Tabela14[[#This Row],[PESEL]],3,2))</f>
        <v>12</v>
      </c>
      <c r="K369" s="3" t="str">
        <f>CONCATENATE(Tabela14[[#This Row],[miesiąc 1]]," ",Tabela14[[#This Row],[1i2 rok]],Tabela14[[#This Row],[3 i 4 rok]])</f>
        <v>12 2009</v>
      </c>
      <c r="L369" s="12" t="str">
        <f>CONCATENATE(MID(Tabela14[[#This Row],[Imie]],1,1),MID(Tabela14[[#This Row],[Nazwisko]],1,3),MID(Tabela14[[#This Row],[PESEL]],11,1))</f>
        <v>MMar0</v>
      </c>
      <c r="M369" s="12">
        <f>IF(Tabela14[[#This Row],[ID]]=L368,1,0)</f>
        <v>0</v>
      </c>
    </row>
    <row r="370" spans="1:13" x14ac:dyDescent="0.25">
      <c r="A370" s="2" t="s">
        <v>712</v>
      </c>
      <c r="B370" s="3" t="s">
        <v>174</v>
      </c>
      <c r="C370" s="3" t="s">
        <v>219</v>
      </c>
      <c r="D370" s="3">
        <f>IF(MOD(MID(A370,10,1),2)=0,1,0)</f>
        <v>0</v>
      </c>
      <c r="E370" s="3" t="str">
        <f>MID(C370,LEN(C370),1)</f>
        <v>z</v>
      </c>
      <c r="F370" s="3">
        <f>IF(AND(D370=1,E370&lt;&gt;"a"),1,0)</f>
        <v>0</v>
      </c>
      <c r="G370" s="8" t="str">
        <f>MID(Tabela14[[#This Row],[PESEL]],7,3)</f>
        <v>058</v>
      </c>
      <c r="H370" s="3">
        <f>IF(OR(MID(Tabela14[[#This Row],[PESEL]],3,1)="0",MID(Tabela14[[#This Row],[PESEL]],3,1)="1"),19,20)</f>
        <v>20</v>
      </c>
      <c r="I370" s="3" t="str">
        <f>MID(Tabela14[[#This Row],[PESEL]],1,2)</f>
        <v>09</v>
      </c>
      <c r="J370" s="3">
        <f>IF(Tabela14[[#This Row],[1i2 rok]]=20,MID(Tabela14[[#This Row],[PESEL]],3,2)-20,MID(Tabela14[[#This Row],[PESEL]],3,2))</f>
        <v>12</v>
      </c>
      <c r="K370" s="3" t="str">
        <f>CONCATENATE(Tabela14[[#This Row],[miesiąc 1]]," ",Tabela14[[#This Row],[1i2 rok]],Tabela14[[#This Row],[3 i 4 rok]])</f>
        <v>12 2009</v>
      </c>
      <c r="L370" s="12" t="str">
        <f>CONCATENATE(MID(Tabela14[[#This Row],[Imie]],1,1),MID(Tabela14[[#This Row],[Nazwisko]],1,3),MID(Tabela14[[#This Row],[PESEL]],11,1))</f>
        <v>MPio7</v>
      </c>
      <c r="M370" s="12">
        <f>IF(Tabela14[[#This Row],[ID]]=L369,1,0)</f>
        <v>0</v>
      </c>
    </row>
    <row r="371" spans="1:13" x14ac:dyDescent="0.25">
      <c r="A371" s="2" t="s">
        <v>217</v>
      </c>
      <c r="B371" s="3" t="s">
        <v>218</v>
      </c>
      <c r="C371" s="3" t="s">
        <v>219</v>
      </c>
      <c r="D371" s="3">
        <f>IF(MOD(MID(A371,10,1),2)=0,1,0)</f>
        <v>0</v>
      </c>
      <c r="E371" s="3" t="str">
        <f>MID(C371,LEN(C371),1)</f>
        <v>z</v>
      </c>
      <c r="F371" s="3">
        <f>IF(AND(D371=1,E371&lt;&gt;"a"),1,0)</f>
        <v>0</v>
      </c>
      <c r="G371" s="8" t="str">
        <f>MID(Tabela14[[#This Row],[PESEL]],7,3)</f>
        <v>017</v>
      </c>
      <c r="H371" s="3">
        <f>IF(OR(MID(Tabela14[[#This Row],[PESEL]],3,1)="0",MID(Tabela14[[#This Row],[PESEL]],3,1)="1"),19,20)</f>
        <v>20</v>
      </c>
      <c r="I371" s="3" t="str">
        <f>MID(Tabela14[[#This Row],[PESEL]],1,2)</f>
        <v>08</v>
      </c>
      <c r="J371" s="3">
        <f>IF(Tabela14[[#This Row],[1i2 rok]]=20,MID(Tabela14[[#This Row],[PESEL]],3,2)-20,MID(Tabela14[[#This Row],[PESEL]],3,2))</f>
        <v>12</v>
      </c>
      <c r="K371" s="3" t="str">
        <f>CONCATENATE(Tabela14[[#This Row],[miesiąc 1]]," ",Tabela14[[#This Row],[1i2 rok]],Tabela14[[#This Row],[3 i 4 rok]])</f>
        <v>12 2008</v>
      </c>
      <c r="L371" s="12" t="str">
        <f>CONCATENATE(MID(Tabela14[[#This Row],[Imie]],1,1),MID(Tabela14[[#This Row],[Nazwisko]],1,3),MID(Tabela14[[#This Row],[PESEL]],11,1))</f>
        <v>MPot8</v>
      </c>
      <c r="M371" s="12">
        <f>IF(Tabela14[[#This Row],[ID]]=L370,1,0)</f>
        <v>0</v>
      </c>
    </row>
    <row r="372" spans="1:13" x14ac:dyDescent="0.25">
      <c r="A372" s="2" t="s">
        <v>736</v>
      </c>
      <c r="B372" s="3" t="s">
        <v>685</v>
      </c>
      <c r="C372" s="3" t="s">
        <v>219</v>
      </c>
      <c r="D372" s="3">
        <f>IF(MOD(MID(A372,10,1),2)=0,1,0)</f>
        <v>0</v>
      </c>
      <c r="E372" s="3" t="str">
        <f>MID(C372,LEN(C372),1)</f>
        <v>z</v>
      </c>
      <c r="F372" s="3">
        <f>IF(AND(D372=1,E372&lt;&gt;"a"),1,0)</f>
        <v>0</v>
      </c>
      <c r="G372" s="8" t="str">
        <f>MID(Tabela14[[#This Row],[PESEL]],7,3)</f>
        <v>082</v>
      </c>
      <c r="H372" s="3">
        <f>IF(OR(MID(Tabela14[[#This Row],[PESEL]],3,1)="0",MID(Tabela14[[#This Row],[PESEL]],3,1)="1"),19,20)</f>
        <v>20</v>
      </c>
      <c r="I372" s="3" t="str">
        <f>MID(Tabela14[[#This Row],[PESEL]],1,2)</f>
        <v>09</v>
      </c>
      <c r="J372" s="3">
        <f>IF(Tabela14[[#This Row],[1i2 rok]]=20,MID(Tabela14[[#This Row],[PESEL]],3,2)-20,MID(Tabela14[[#This Row],[PESEL]],3,2))</f>
        <v>12</v>
      </c>
      <c r="K372" s="3" t="str">
        <f>CONCATENATE(Tabela14[[#This Row],[miesiąc 1]]," ",Tabela14[[#This Row],[1i2 rok]],Tabela14[[#This Row],[3 i 4 rok]])</f>
        <v>12 2009</v>
      </c>
      <c r="L372" s="12" t="str">
        <f>CONCATENATE(MID(Tabela14[[#This Row],[Imie]],1,1),MID(Tabela14[[#This Row],[Nazwisko]],1,3),MID(Tabela14[[#This Row],[PESEL]],11,1))</f>
        <v>MZio6</v>
      </c>
      <c r="M372" s="12">
        <f>IF(Tabela14[[#This Row],[ID]]=L371,1,0)</f>
        <v>0</v>
      </c>
    </row>
    <row r="373" spans="1:13" x14ac:dyDescent="0.25">
      <c r="A373" s="2" t="s">
        <v>68</v>
      </c>
      <c r="B373" s="3" t="s">
        <v>69</v>
      </c>
      <c r="C373" s="3" t="s">
        <v>70</v>
      </c>
      <c r="D373" s="3">
        <f>IF(MOD(MID(A373,10,1),2)=0,1,0)</f>
        <v>1</v>
      </c>
      <c r="E373" s="3" t="str">
        <f>MID(C373,LEN(C373),1)</f>
        <v>a</v>
      </c>
      <c r="F373" s="3">
        <f>IF(AND(D373=1,E373&lt;&gt;"a"),1,0)</f>
        <v>0</v>
      </c>
      <c r="G373" s="8" t="str">
        <f>MID(Tabela14[[#This Row],[PESEL]],7,3)</f>
        <v>030</v>
      </c>
      <c r="H373" s="3">
        <f>IF(OR(MID(Tabela14[[#This Row],[PESEL]],3,1)="0",MID(Tabela14[[#This Row],[PESEL]],3,1)="1"),19,20)</f>
        <v>20</v>
      </c>
      <c r="I373" s="3" t="str">
        <f>MID(Tabela14[[#This Row],[PESEL]],1,2)</f>
        <v>08</v>
      </c>
      <c r="J373" s="3">
        <f>IF(Tabela14[[#This Row],[1i2 rok]]=20,MID(Tabela14[[#This Row],[PESEL]],3,2)-20,MID(Tabela14[[#This Row],[PESEL]],3,2))</f>
        <v>7</v>
      </c>
      <c r="K373" s="3" t="str">
        <f>CONCATENATE(Tabela14[[#This Row],[miesiąc 1]]," ",Tabela14[[#This Row],[1i2 rok]],Tabela14[[#This Row],[3 i 4 rok]])</f>
        <v>7 2008</v>
      </c>
      <c r="L373" s="12" t="str">
        <f>CONCATENATE(MID(Tabela14[[#This Row],[Imie]],1,1),MID(Tabela14[[#This Row],[Nazwisko]],1,3),MID(Tabela14[[#This Row],[PESEL]],11,1))</f>
        <v>NGrz1</v>
      </c>
      <c r="M373" s="12">
        <f>IF(Tabela14[[#This Row],[ID]]=L372,1,0)</f>
        <v>0</v>
      </c>
    </row>
    <row r="374" spans="1:13" x14ac:dyDescent="0.25">
      <c r="A374" s="2" t="s">
        <v>1055</v>
      </c>
      <c r="B374" s="3" t="s">
        <v>1056</v>
      </c>
      <c r="C374" s="3" t="s">
        <v>70</v>
      </c>
      <c r="D374" s="3">
        <f>IF(MOD(MID(A374,10,1),2)=0,1,0)</f>
        <v>1</v>
      </c>
      <c r="E374" s="3" t="str">
        <f>MID(C374,LEN(C374),1)</f>
        <v>a</v>
      </c>
      <c r="F374" s="3">
        <f>IF(AND(D374=1,E374&lt;&gt;"a"),1,0)</f>
        <v>0</v>
      </c>
      <c r="G374" s="8" t="str">
        <f>MID(Tabela14[[#This Row],[PESEL]],7,3)</f>
        <v>019</v>
      </c>
      <c r="H374" s="3">
        <f>IF(OR(MID(Tabela14[[#This Row],[PESEL]],3,1)="0",MID(Tabela14[[#This Row],[PESEL]],3,1)="1"),19,20)</f>
        <v>19</v>
      </c>
      <c r="I374" s="3" t="str">
        <f>MID(Tabela14[[#This Row],[PESEL]],1,2)</f>
        <v>88</v>
      </c>
      <c r="J374" s="3" t="str">
        <f>IF(Tabela14[[#This Row],[1i2 rok]]=20,MID(Tabela14[[#This Row],[PESEL]],3,2)-20,MID(Tabela14[[#This Row],[PESEL]],3,2))</f>
        <v>08</v>
      </c>
      <c r="K374" s="3" t="str">
        <f>CONCATENATE(Tabela14[[#This Row],[miesiąc 1]]," ",Tabela14[[#This Row],[1i2 rok]],Tabela14[[#This Row],[3 i 4 rok]])</f>
        <v>08 1988</v>
      </c>
      <c r="L374" s="12" t="str">
        <f>CONCATENATE(MID(Tabela14[[#This Row],[Imie]],1,1),MID(Tabela14[[#This Row],[Nazwisko]],1,3),MID(Tabela14[[#This Row],[PESEL]],11,1))</f>
        <v>NGrz8</v>
      </c>
      <c r="M374" s="12">
        <f>IF(Tabela14[[#This Row],[ID]]=L373,1,0)</f>
        <v>0</v>
      </c>
    </row>
    <row r="375" spans="1:13" x14ac:dyDescent="0.25">
      <c r="A375" s="2" t="s">
        <v>599</v>
      </c>
      <c r="B375" s="3" t="s">
        <v>600</v>
      </c>
      <c r="C375" s="3" t="s">
        <v>70</v>
      </c>
      <c r="D375" s="3">
        <f>IF(MOD(MID(A375,10,1),2)=0,1,0)</f>
        <v>1</v>
      </c>
      <c r="E375" s="3" t="str">
        <f>MID(C375,LEN(C375),1)</f>
        <v>a</v>
      </c>
      <c r="F375" s="3">
        <f>IF(AND(D375=1,E375&lt;&gt;"a"),1,0)</f>
        <v>0</v>
      </c>
      <c r="G375" s="8" t="str">
        <f>MID(Tabela14[[#This Row],[PESEL]],7,3)</f>
        <v>061</v>
      </c>
      <c r="H375" s="3">
        <f>IF(OR(MID(Tabela14[[#This Row],[PESEL]],3,1)="0",MID(Tabela14[[#This Row],[PESEL]],3,1)="1"),19,20)</f>
        <v>20</v>
      </c>
      <c r="I375" s="3" t="str">
        <f>MID(Tabela14[[#This Row],[PESEL]],1,2)</f>
        <v>09</v>
      </c>
      <c r="J375" s="3">
        <f>IF(Tabela14[[#This Row],[1i2 rok]]=20,MID(Tabela14[[#This Row],[PESEL]],3,2)-20,MID(Tabela14[[#This Row],[PESEL]],3,2))</f>
        <v>11</v>
      </c>
      <c r="K375" s="3" t="str">
        <f>CONCATENATE(Tabela14[[#This Row],[miesiąc 1]]," ",Tabela14[[#This Row],[1i2 rok]],Tabela14[[#This Row],[3 i 4 rok]])</f>
        <v>11 2009</v>
      </c>
      <c r="L375" s="12" t="str">
        <f>CONCATENATE(MID(Tabela14[[#This Row],[Imie]],1,1),MID(Tabela14[[#This Row],[Nazwisko]],1,3),MID(Tabela14[[#This Row],[PESEL]],11,1))</f>
        <v>NHar1</v>
      </c>
      <c r="M375" s="12">
        <f>IF(Tabela14[[#This Row],[ID]]=L374,1,0)</f>
        <v>0</v>
      </c>
    </row>
    <row r="376" spans="1:13" x14ac:dyDescent="0.25">
      <c r="A376" s="2" t="s">
        <v>835</v>
      </c>
      <c r="B376" s="3" t="s">
        <v>836</v>
      </c>
      <c r="C376" s="3" t="s">
        <v>829</v>
      </c>
      <c r="D376" s="3">
        <f>IF(MOD(MID(A376,10,1),2)=0,1,0)</f>
        <v>1</v>
      </c>
      <c r="E376" s="3" t="str">
        <f>MID(C376,LEN(C376),1)</f>
        <v>a</v>
      </c>
      <c r="F376" s="3">
        <f>IF(AND(D376=1,E376&lt;&gt;"a"),1,0)</f>
        <v>0</v>
      </c>
      <c r="G376" s="8" t="str">
        <f>MID(Tabela14[[#This Row],[PESEL]],7,3)</f>
        <v>738</v>
      </c>
      <c r="H376" s="3">
        <f>IF(OR(MID(Tabela14[[#This Row],[PESEL]],3,1)="0",MID(Tabela14[[#This Row],[PESEL]],3,1)="1"),19,20)</f>
        <v>19</v>
      </c>
      <c r="I376" s="3" t="str">
        <f>MID(Tabela14[[#This Row],[PESEL]],1,2)</f>
        <v>51</v>
      </c>
      <c r="J376" s="3" t="str">
        <f>IF(Tabela14[[#This Row],[1i2 rok]]=20,MID(Tabela14[[#This Row],[PESEL]],3,2)-20,MID(Tabela14[[#This Row],[PESEL]],3,2))</f>
        <v>10</v>
      </c>
      <c r="K376" s="3" t="str">
        <f>CONCATENATE(Tabela14[[#This Row],[miesiąc 1]]," ",Tabela14[[#This Row],[1i2 rok]],Tabela14[[#This Row],[3 i 4 rok]])</f>
        <v>10 1951</v>
      </c>
      <c r="L376" s="12" t="str">
        <f>CONCATENATE(MID(Tabela14[[#This Row],[Imie]],1,1),MID(Tabela14[[#This Row],[Nazwisko]],1,3),MID(Tabela14[[#This Row],[PESEL]],11,1))</f>
        <v>NHin2</v>
      </c>
      <c r="M376" s="12">
        <f>IF(Tabela14[[#This Row],[ID]]=L375,1,0)</f>
        <v>0</v>
      </c>
    </row>
    <row r="377" spans="1:13" x14ac:dyDescent="0.25">
      <c r="A377" s="2" t="s">
        <v>827</v>
      </c>
      <c r="B377" s="3" t="s">
        <v>828</v>
      </c>
      <c r="C377" s="3" t="s">
        <v>829</v>
      </c>
      <c r="D377" s="3">
        <f>IF(MOD(MID(A377,10,1),2)=0,1,0)</f>
        <v>1</v>
      </c>
      <c r="E377" s="3" t="str">
        <f>MID(C377,LEN(C377),1)</f>
        <v>a</v>
      </c>
      <c r="F377" s="3">
        <f>IF(AND(D377=1,E377&lt;&gt;"a"),1,0)</f>
        <v>0</v>
      </c>
      <c r="G377" s="8" t="str">
        <f>MID(Tabela14[[#This Row],[PESEL]],7,3)</f>
        <v>113</v>
      </c>
      <c r="H377" s="3">
        <f>IF(OR(MID(Tabela14[[#This Row],[PESEL]],3,1)="0",MID(Tabela14[[#This Row],[PESEL]],3,1)="1"),19,20)</f>
        <v>19</v>
      </c>
      <c r="I377" s="3" t="str">
        <f>MID(Tabela14[[#This Row],[PESEL]],1,2)</f>
        <v>50</v>
      </c>
      <c r="J377" s="3" t="str">
        <f>IF(Tabela14[[#This Row],[1i2 rok]]=20,MID(Tabela14[[#This Row],[PESEL]],3,2)-20,MID(Tabela14[[#This Row],[PESEL]],3,2))</f>
        <v>10</v>
      </c>
      <c r="K377" s="3" t="str">
        <f>CONCATENATE(Tabela14[[#This Row],[miesiąc 1]]," ",Tabela14[[#This Row],[1i2 rok]],Tabela14[[#This Row],[3 i 4 rok]])</f>
        <v>10 1950</v>
      </c>
      <c r="L377" s="12" t="str">
        <f>CONCATENATE(MID(Tabela14[[#This Row],[Imie]],1,1),MID(Tabela14[[#This Row],[Nazwisko]],1,3),MID(Tabela14[[#This Row],[PESEL]],11,1))</f>
        <v>NHin5</v>
      </c>
      <c r="M377" s="12">
        <f>IF(Tabela14[[#This Row],[ID]]=L376,1,0)</f>
        <v>0</v>
      </c>
    </row>
    <row r="378" spans="1:13" x14ac:dyDescent="0.25">
      <c r="A378" s="2" t="s">
        <v>727</v>
      </c>
      <c r="B378" s="3" t="s">
        <v>728</v>
      </c>
      <c r="C378" s="3" t="s">
        <v>729</v>
      </c>
      <c r="D378" s="3">
        <f>IF(MOD(MID(A378,10,1),2)=0,1,0)</f>
        <v>1</v>
      </c>
      <c r="E378" s="3" t="str">
        <f>MID(C378,LEN(C378),1)</f>
        <v>a</v>
      </c>
      <c r="F378" s="3">
        <f>IF(AND(D378=1,E378&lt;&gt;"a"),1,0)</f>
        <v>0</v>
      </c>
      <c r="G378" s="8" t="str">
        <f>MID(Tabela14[[#This Row],[PESEL]],7,3)</f>
        <v>020</v>
      </c>
      <c r="H378" s="3">
        <f>IF(OR(MID(Tabela14[[#This Row],[PESEL]],3,1)="0",MID(Tabela14[[#This Row],[PESEL]],3,1)="1"),19,20)</f>
        <v>20</v>
      </c>
      <c r="I378" s="3" t="str">
        <f>MID(Tabela14[[#This Row],[PESEL]],1,2)</f>
        <v>09</v>
      </c>
      <c r="J378" s="3">
        <f>IF(Tabela14[[#This Row],[1i2 rok]]=20,MID(Tabela14[[#This Row],[PESEL]],3,2)-20,MID(Tabela14[[#This Row],[PESEL]],3,2))</f>
        <v>12</v>
      </c>
      <c r="K378" s="3" t="str">
        <f>CONCATENATE(Tabela14[[#This Row],[miesiąc 1]]," ",Tabela14[[#This Row],[1i2 rok]],Tabela14[[#This Row],[3 i 4 rok]])</f>
        <v>12 2009</v>
      </c>
      <c r="L378" s="12" t="str">
        <f>CONCATENATE(MID(Tabela14[[#This Row],[Imie]],1,1),MID(Tabela14[[#This Row],[Nazwisko]],1,3),MID(Tabela14[[#This Row],[PESEL]],11,1))</f>
        <v>NHor5</v>
      </c>
      <c r="M378" s="12">
        <f>IF(Tabela14[[#This Row],[ID]]=L377,1,0)</f>
        <v>0</v>
      </c>
    </row>
    <row r="379" spans="1:13" x14ac:dyDescent="0.25">
      <c r="A379" s="2" t="s">
        <v>6</v>
      </c>
      <c r="B379" s="3" t="s">
        <v>7</v>
      </c>
      <c r="C379" s="3" t="s">
        <v>8</v>
      </c>
      <c r="D379" s="3">
        <f>IF(MOD(MID(A379,10,1),2)=0,1,0)</f>
        <v>0</v>
      </c>
      <c r="E379" s="3" t="str">
        <f>MID(C379,LEN(C379),1)</f>
        <v>m</v>
      </c>
      <c r="F379" s="3">
        <f>IF(AND(D379=1,E379&lt;&gt;"a"),1,0)</f>
        <v>0</v>
      </c>
      <c r="G379" s="8" t="str">
        <f>MID(Tabela14[[#This Row],[PESEL]],7,3)</f>
        <v>091</v>
      </c>
      <c r="H379" s="3">
        <f>IF(OR(MID(Tabela14[[#This Row],[PESEL]],3,1)="0",MID(Tabela14[[#This Row],[PESEL]],3,1)="1"),19,20)</f>
        <v>20</v>
      </c>
      <c r="I379" s="3" t="str">
        <f>MID(Tabela14[[#This Row],[PESEL]],1,2)</f>
        <v>08</v>
      </c>
      <c r="J379" s="3">
        <f>IF(Tabela14[[#This Row],[1i2 rok]]=20,MID(Tabela14[[#This Row],[PESEL]],3,2)-20,MID(Tabela14[[#This Row],[PESEL]],3,2))</f>
        <v>4</v>
      </c>
      <c r="K379" s="3" t="str">
        <f>CONCATENATE(Tabela14[[#This Row],[miesiąc 1]]," ",Tabela14[[#This Row],[1i2 rok]],Tabela14[[#This Row],[3 i 4 rok]])</f>
        <v>4 2008</v>
      </c>
      <c r="L379" s="12" t="str">
        <f>CONCATENATE(MID(Tabela14[[#This Row],[Imie]],1,1),MID(Tabela14[[#This Row],[Nazwisko]],1,3),MID(Tabela14[[#This Row],[PESEL]],11,1))</f>
        <v>NJab1</v>
      </c>
      <c r="M379" s="12">
        <f>IF(Tabela14[[#This Row],[ID]]=L378,1,0)</f>
        <v>0</v>
      </c>
    </row>
    <row r="380" spans="1:13" x14ac:dyDescent="0.25">
      <c r="A380" s="2" t="s">
        <v>1082</v>
      </c>
      <c r="B380" s="3" t="s">
        <v>1083</v>
      </c>
      <c r="C380" s="3" t="s">
        <v>1084</v>
      </c>
      <c r="D380" s="3">
        <f>IF(MOD(MID(A380,10,1),2)=0,1,0)</f>
        <v>1</v>
      </c>
      <c r="E380" s="3" t="str">
        <f>MID(C380,LEN(C380),1)</f>
        <v>a</v>
      </c>
      <c r="F380" s="3">
        <f>IF(AND(D380=1,E380&lt;&gt;"a"),1,0)</f>
        <v>0</v>
      </c>
      <c r="G380" s="8" t="str">
        <f>MID(Tabela14[[#This Row],[PESEL]],7,3)</f>
        <v>852</v>
      </c>
      <c r="H380" s="3">
        <f>IF(OR(MID(Tabela14[[#This Row],[PESEL]],3,1)="0",MID(Tabela14[[#This Row],[PESEL]],3,1)="1"),19,20)</f>
        <v>19</v>
      </c>
      <c r="I380" s="3" t="str">
        <f>MID(Tabela14[[#This Row],[PESEL]],1,2)</f>
        <v>89</v>
      </c>
      <c r="J380" s="3" t="str">
        <f>IF(Tabela14[[#This Row],[1i2 rok]]=20,MID(Tabela14[[#This Row],[PESEL]],3,2)-20,MID(Tabela14[[#This Row],[PESEL]],3,2))</f>
        <v>04</v>
      </c>
      <c r="K380" s="3" t="str">
        <f>CONCATENATE(Tabela14[[#This Row],[miesiąc 1]]," ",Tabela14[[#This Row],[1i2 rok]],Tabela14[[#This Row],[3 i 4 rok]])</f>
        <v>04 1989</v>
      </c>
      <c r="L380" s="12" t="str">
        <f>CONCATENATE(MID(Tabela14[[#This Row],[Imie]],1,1),MID(Tabela14[[#This Row],[Nazwisko]],1,3),MID(Tabela14[[#This Row],[PESEL]],11,1))</f>
        <v>NJac1</v>
      </c>
      <c r="M380" s="12">
        <f>IF(Tabela14[[#This Row],[ID]]=L379,1,0)</f>
        <v>0</v>
      </c>
    </row>
    <row r="381" spans="1:13" x14ac:dyDescent="0.25">
      <c r="A381" s="2" t="s">
        <v>134</v>
      </c>
      <c r="B381" s="3" t="s">
        <v>135</v>
      </c>
      <c r="C381" s="3" t="s">
        <v>8</v>
      </c>
      <c r="D381" s="3">
        <f>IF(MOD(MID(A381,10,1),2)=0,1,0)</f>
        <v>0</v>
      </c>
      <c r="E381" s="3" t="str">
        <f>MID(C381,LEN(C381),1)</f>
        <v>m</v>
      </c>
      <c r="F381" s="3">
        <f>IF(AND(D381=1,E381&lt;&gt;"a"),1,0)</f>
        <v>0</v>
      </c>
      <c r="G381" s="8" t="str">
        <f>MID(Tabela14[[#This Row],[PESEL]],7,3)</f>
        <v>024</v>
      </c>
      <c r="H381" s="3">
        <f>IF(OR(MID(Tabela14[[#This Row],[PESEL]],3,1)="0",MID(Tabela14[[#This Row],[PESEL]],3,1)="1"),19,20)</f>
        <v>20</v>
      </c>
      <c r="I381" s="3" t="str">
        <f>MID(Tabela14[[#This Row],[PESEL]],1,2)</f>
        <v>08</v>
      </c>
      <c r="J381" s="3">
        <f>IF(Tabela14[[#This Row],[1i2 rok]]=20,MID(Tabela14[[#This Row],[PESEL]],3,2)-20,MID(Tabela14[[#This Row],[PESEL]],3,2))</f>
        <v>10</v>
      </c>
      <c r="K381" s="3" t="str">
        <f>CONCATENATE(Tabela14[[#This Row],[miesiąc 1]]," ",Tabela14[[#This Row],[1i2 rok]],Tabela14[[#This Row],[3 i 4 rok]])</f>
        <v>10 2008</v>
      </c>
      <c r="L381" s="12" t="str">
        <f>CONCATENATE(MID(Tabela14[[#This Row],[Imie]],1,1),MID(Tabela14[[#This Row],[Nazwisko]],1,3),MID(Tabela14[[#This Row],[PESEL]],11,1))</f>
        <v>NJag5</v>
      </c>
      <c r="M381" s="12">
        <f>IF(Tabela14[[#This Row],[ID]]=L380,1,0)</f>
        <v>0</v>
      </c>
    </row>
    <row r="382" spans="1:13" x14ac:dyDescent="0.25">
      <c r="A382" s="2" t="s">
        <v>239</v>
      </c>
      <c r="B382" s="3" t="s">
        <v>240</v>
      </c>
      <c r="C382" s="3" t="s">
        <v>241</v>
      </c>
      <c r="D382" s="3">
        <f>IF(MOD(MID(A382,10,1),2)=0,1,0)</f>
        <v>1</v>
      </c>
      <c r="E382" s="3" t="str">
        <f>MID(C382,LEN(C382),1)</f>
        <v>a</v>
      </c>
      <c r="F382" s="3">
        <f>IF(AND(D382=1,E382&lt;&gt;"a"),1,0)</f>
        <v>0</v>
      </c>
      <c r="G382" s="8" t="str">
        <f>MID(Tabela14[[#This Row],[PESEL]],7,3)</f>
        <v>023</v>
      </c>
      <c r="H382" s="3">
        <f>IF(OR(MID(Tabela14[[#This Row],[PESEL]],3,1)="0",MID(Tabela14[[#This Row],[PESEL]],3,1)="1"),19,20)</f>
        <v>20</v>
      </c>
      <c r="I382" s="3" t="str">
        <f>MID(Tabela14[[#This Row],[PESEL]],1,2)</f>
        <v>08</v>
      </c>
      <c r="J382" s="3">
        <f>IF(Tabela14[[#This Row],[1i2 rok]]=20,MID(Tabela14[[#This Row],[PESEL]],3,2)-20,MID(Tabela14[[#This Row],[PESEL]],3,2))</f>
        <v>12</v>
      </c>
      <c r="K382" s="3" t="str">
        <f>CONCATENATE(Tabela14[[#This Row],[miesiąc 1]]," ",Tabela14[[#This Row],[1i2 rok]],Tabela14[[#This Row],[3 i 4 rok]])</f>
        <v>12 2008</v>
      </c>
      <c r="L382" s="12" t="str">
        <f>CONCATENATE(MID(Tabela14[[#This Row],[Imie]],1,1),MID(Tabela14[[#This Row],[Nazwisko]],1,3),MID(Tabela14[[#This Row],[PESEL]],11,1))</f>
        <v>NJag8</v>
      </c>
      <c r="M382" s="12">
        <f>IF(Tabela14[[#This Row],[ID]]=L381,1,0)</f>
        <v>0</v>
      </c>
    </row>
    <row r="383" spans="1:13" x14ac:dyDescent="0.25">
      <c r="A383" s="2" t="s">
        <v>57</v>
      </c>
      <c r="B383" s="3" t="s">
        <v>58</v>
      </c>
      <c r="C383" s="3" t="s">
        <v>8</v>
      </c>
      <c r="D383" s="3">
        <f>IF(MOD(MID(A383,10,1),2)=0,1,0)</f>
        <v>0</v>
      </c>
      <c r="E383" s="3" t="str">
        <f>MID(C383,LEN(C383),1)</f>
        <v>m</v>
      </c>
      <c r="F383" s="3">
        <f>IF(AND(D383=1,E383&lt;&gt;"a"),1,0)</f>
        <v>0</v>
      </c>
      <c r="G383" s="8" t="str">
        <f>MID(Tabela14[[#This Row],[PESEL]],7,3)</f>
        <v>075</v>
      </c>
      <c r="H383" s="3">
        <f>IF(OR(MID(Tabela14[[#This Row],[PESEL]],3,1)="0",MID(Tabela14[[#This Row],[PESEL]],3,1)="1"),19,20)</f>
        <v>20</v>
      </c>
      <c r="I383" s="3" t="str">
        <f>MID(Tabela14[[#This Row],[PESEL]],1,2)</f>
        <v>08</v>
      </c>
      <c r="J383" s="3">
        <f>IF(Tabela14[[#This Row],[1i2 rok]]=20,MID(Tabela14[[#This Row],[PESEL]],3,2)-20,MID(Tabela14[[#This Row],[PESEL]],3,2))</f>
        <v>7</v>
      </c>
      <c r="K383" s="3" t="str">
        <f>CONCATENATE(Tabela14[[#This Row],[miesiąc 1]]," ",Tabela14[[#This Row],[1i2 rok]],Tabela14[[#This Row],[3 i 4 rok]])</f>
        <v>7 2008</v>
      </c>
      <c r="L383" s="12" t="str">
        <f>CONCATENATE(MID(Tabela14[[#This Row],[Imie]],1,1),MID(Tabela14[[#This Row],[Nazwisko]],1,3),MID(Tabela14[[#This Row],[PESEL]],11,1))</f>
        <v>NJak2</v>
      </c>
      <c r="M383" s="12">
        <f>IF(Tabela14[[#This Row],[ID]]=L382,1,0)</f>
        <v>0</v>
      </c>
    </row>
    <row r="384" spans="1:13" x14ac:dyDescent="0.25">
      <c r="A384" s="2" t="s">
        <v>387</v>
      </c>
      <c r="B384" s="3" t="s">
        <v>388</v>
      </c>
      <c r="C384" s="3" t="s">
        <v>241</v>
      </c>
      <c r="D384" s="3">
        <f>IF(MOD(MID(A384,10,1),2)=0,1,0)</f>
        <v>1</v>
      </c>
      <c r="E384" s="3" t="str">
        <f>MID(C384,LEN(C384),1)</f>
        <v>a</v>
      </c>
      <c r="F384" s="3">
        <f>IF(AND(D384=1,E384&lt;&gt;"a"),1,0)</f>
        <v>0</v>
      </c>
      <c r="G384" s="8" t="str">
        <f>MID(Tabela14[[#This Row],[PESEL]],7,3)</f>
        <v>109</v>
      </c>
      <c r="H384" s="3">
        <f>IF(OR(MID(Tabela14[[#This Row],[PESEL]],3,1)="0",MID(Tabela14[[#This Row],[PESEL]],3,1)="1"),19,20)</f>
        <v>20</v>
      </c>
      <c r="I384" s="3" t="str">
        <f>MID(Tabela14[[#This Row],[PESEL]],1,2)</f>
        <v>09</v>
      </c>
      <c r="J384" s="3">
        <f>IF(Tabela14[[#This Row],[1i2 rok]]=20,MID(Tabela14[[#This Row],[PESEL]],3,2)-20,MID(Tabela14[[#This Row],[PESEL]],3,2))</f>
        <v>1</v>
      </c>
      <c r="K384" s="3" t="str">
        <f>CONCATENATE(Tabela14[[#This Row],[miesiąc 1]]," ",Tabela14[[#This Row],[1i2 rok]],Tabela14[[#This Row],[3 i 4 rok]])</f>
        <v>1 2009</v>
      </c>
      <c r="L384" s="12" t="str">
        <f>CONCATENATE(MID(Tabela14[[#This Row],[Imie]],1,1),MID(Tabela14[[#This Row],[Nazwisko]],1,3),MID(Tabela14[[#This Row],[PESEL]],11,1))</f>
        <v>NJak2</v>
      </c>
      <c r="M384" s="12">
        <f>IF(Tabela14[[#This Row],[ID]]=L383,1,0)</f>
        <v>1</v>
      </c>
    </row>
    <row r="385" spans="1:13" x14ac:dyDescent="0.25">
      <c r="A385" s="2" t="s">
        <v>610</v>
      </c>
      <c r="B385" s="3" t="s">
        <v>611</v>
      </c>
      <c r="C385" s="3" t="s">
        <v>241</v>
      </c>
      <c r="D385" s="3">
        <f>IF(MOD(MID(A385,10,1),2)=0,1,0)</f>
        <v>1</v>
      </c>
      <c r="E385" s="3" t="str">
        <f>MID(C385,LEN(C385),1)</f>
        <v>a</v>
      </c>
      <c r="F385" s="3">
        <f>IF(AND(D385=1,E385&lt;&gt;"a"),1,0)</f>
        <v>0</v>
      </c>
      <c r="G385" s="8" t="str">
        <f>MID(Tabela14[[#This Row],[PESEL]],7,3)</f>
        <v>097</v>
      </c>
      <c r="H385" s="3">
        <f>IF(OR(MID(Tabela14[[#This Row],[PESEL]],3,1)="0",MID(Tabela14[[#This Row],[PESEL]],3,1)="1"),19,20)</f>
        <v>20</v>
      </c>
      <c r="I385" s="3" t="str">
        <f>MID(Tabela14[[#This Row],[PESEL]],1,2)</f>
        <v>09</v>
      </c>
      <c r="J385" s="3">
        <f>IF(Tabela14[[#This Row],[1i2 rok]]=20,MID(Tabela14[[#This Row],[PESEL]],3,2)-20,MID(Tabela14[[#This Row],[PESEL]],3,2))</f>
        <v>11</v>
      </c>
      <c r="K385" s="3" t="str">
        <f>CONCATENATE(Tabela14[[#This Row],[miesiąc 1]]," ",Tabela14[[#This Row],[1i2 rok]],Tabela14[[#This Row],[3 i 4 rok]])</f>
        <v>11 2009</v>
      </c>
      <c r="L385" s="12" t="str">
        <f>CONCATENATE(MID(Tabela14[[#This Row],[Imie]],1,1),MID(Tabela14[[#This Row],[Nazwisko]],1,3),MID(Tabela14[[#This Row],[PESEL]],11,1))</f>
        <v>NJak4</v>
      </c>
      <c r="M385" s="12">
        <f>IF(Tabela14[[#This Row],[ID]]=L384,1,0)</f>
        <v>0</v>
      </c>
    </row>
    <row r="386" spans="1:13" x14ac:dyDescent="0.25">
      <c r="A386" s="2" t="s">
        <v>895</v>
      </c>
      <c r="B386" s="3" t="s">
        <v>896</v>
      </c>
      <c r="C386" s="3" t="s">
        <v>8</v>
      </c>
      <c r="D386" s="3">
        <f>IF(MOD(MID(A386,10,1),2)=0,1,0)</f>
        <v>0</v>
      </c>
      <c r="E386" s="3" t="str">
        <f>MID(C386,LEN(C386),1)</f>
        <v>m</v>
      </c>
      <c r="F386" s="3">
        <f>IF(AND(D386=1,E386&lt;&gt;"a"),1,0)</f>
        <v>0</v>
      </c>
      <c r="G386" s="8" t="str">
        <f>MID(Tabela14[[#This Row],[PESEL]],7,3)</f>
        <v>014</v>
      </c>
      <c r="H386" s="3">
        <f>IF(OR(MID(Tabela14[[#This Row],[PESEL]],3,1)="0",MID(Tabela14[[#This Row],[PESEL]],3,1)="1"),19,20)</f>
        <v>19</v>
      </c>
      <c r="I386" s="3" t="str">
        <f>MID(Tabela14[[#This Row],[PESEL]],1,2)</f>
        <v>64</v>
      </c>
      <c r="J386" s="3" t="str">
        <f>IF(Tabela14[[#This Row],[1i2 rok]]=20,MID(Tabela14[[#This Row],[PESEL]],3,2)-20,MID(Tabela14[[#This Row],[PESEL]],3,2))</f>
        <v>02</v>
      </c>
      <c r="K386" s="3" t="str">
        <f>CONCATENATE(Tabela14[[#This Row],[miesiąc 1]]," ",Tabela14[[#This Row],[1i2 rok]],Tabela14[[#This Row],[3 i 4 rok]])</f>
        <v>02 1964</v>
      </c>
      <c r="L386" s="12" t="str">
        <f>CONCATENATE(MID(Tabela14[[#This Row],[Imie]],1,1),MID(Tabela14[[#This Row],[Nazwisko]],1,3),MID(Tabela14[[#This Row],[PESEL]],11,1))</f>
        <v>NJak5</v>
      </c>
      <c r="M386" s="12">
        <f>IF(Tabela14[[#This Row],[ID]]=L385,1,0)</f>
        <v>0</v>
      </c>
    </row>
    <row r="387" spans="1:13" x14ac:dyDescent="0.25">
      <c r="A387" s="2" t="s">
        <v>21</v>
      </c>
      <c r="B387" s="3" t="s">
        <v>22</v>
      </c>
      <c r="C387" s="3" t="s">
        <v>8</v>
      </c>
      <c r="D387" s="3">
        <f>IF(MOD(MID(A387,10,1),2)=0,1,0)</f>
        <v>0</v>
      </c>
      <c r="E387" s="3" t="str">
        <f>MID(C387,LEN(C387),1)</f>
        <v>m</v>
      </c>
      <c r="F387" s="3">
        <f>IF(AND(D387=1,E387&lt;&gt;"a"),1,0)</f>
        <v>0</v>
      </c>
      <c r="G387" s="8" t="str">
        <f>MID(Tabela14[[#This Row],[PESEL]],7,3)</f>
        <v>026</v>
      </c>
      <c r="H387" s="3">
        <f>IF(OR(MID(Tabela14[[#This Row],[PESEL]],3,1)="0",MID(Tabela14[[#This Row],[PESEL]],3,1)="1"),19,20)</f>
        <v>20</v>
      </c>
      <c r="I387" s="3" t="str">
        <f>MID(Tabela14[[#This Row],[PESEL]],1,2)</f>
        <v>08</v>
      </c>
      <c r="J387" s="3">
        <f>IF(Tabela14[[#This Row],[1i2 rok]]=20,MID(Tabela14[[#This Row],[PESEL]],3,2)-20,MID(Tabela14[[#This Row],[PESEL]],3,2))</f>
        <v>6</v>
      </c>
      <c r="K387" s="3" t="str">
        <f>CONCATENATE(Tabela14[[#This Row],[miesiąc 1]]," ",Tabela14[[#This Row],[1i2 rok]],Tabela14[[#This Row],[3 i 4 rok]])</f>
        <v>6 2008</v>
      </c>
      <c r="L387" s="12" t="str">
        <f>CONCATENATE(MID(Tabela14[[#This Row],[Imie]],1,1),MID(Tabela14[[#This Row],[Nazwisko]],1,3),MID(Tabela14[[#This Row],[PESEL]],11,1))</f>
        <v>NJam6</v>
      </c>
      <c r="M387" s="12">
        <f>IF(Tabela14[[#This Row],[ID]]=L386,1,0)</f>
        <v>0</v>
      </c>
    </row>
    <row r="388" spans="1:13" x14ac:dyDescent="0.25">
      <c r="A388" s="2" t="s">
        <v>743</v>
      </c>
      <c r="B388" s="3" t="s">
        <v>744</v>
      </c>
      <c r="C388" s="3" t="s">
        <v>241</v>
      </c>
      <c r="D388" s="3">
        <f>IF(MOD(MID(A388,10,1),2)=0,1,0)</f>
        <v>1</v>
      </c>
      <c r="E388" s="3" t="str">
        <f>MID(C388,LEN(C388),1)</f>
        <v>a</v>
      </c>
      <c r="F388" s="3">
        <f>IF(AND(D388=1,E388&lt;&gt;"a"),1,0)</f>
        <v>0</v>
      </c>
      <c r="G388" s="8" t="str">
        <f>MID(Tabela14[[#This Row],[PESEL]],7,3)</f>
        <v>072</v>
      </c>
      <c r="H388" s="3">
        <f>IF(OR(MID(Tabela14[[#This Row],[PESEL]],3,1)="0",MID(Tabela14[[#This Row],[PESEL]],3,1)="1"),19,20)</f>
        <v>20</v>
      </c>
      <c r="I388" s="3" t="str">
        <f>MID(Tabela14[[#This Row],[PESEL]],1,2)</f>
        <v>09</v>
      </c>
      <c r="J388" s="3">
        <f>IF(Tabela14[[#This Row],[1i2 rok]]=20,MID(Tabela14[[#This Row],[PESEL]],3,2)-20,MID(Tabela14[[#This Row],[PESEL]],3,2))</f>
        <v>12</v>
      </c>
      <c r="K388" s="3" t="str">
        <f>CONCATENATE(Tabela14[[#This Row],[miesiąc 1]]," ",Tabela14[[#This Row],[1i2 rok]],Tabela14[[#This Row],[3 i 4 rok]])</f>
        <v>12 2009</v>
      </c>
      <c r="L388" s="12" t="str">
        <f>CONCATENATE(MID(Tabela14[[#This Row],[Imie]],1,1),MID(Tabela14[[#This Row],[Nazwisko]],1,3),MID(Tabela14[[#This Row],[PESEL]],11,1))</f>
        <v>NJan0</v>
      </c>
      <c r="M388" s="12">
        <f>IF(Tabela14[[#This Row],[ID]]=L387,1,0)</f>
        <v>0</v>
      </c>
    </row>
    <row r="389" spans="1:13" x14ac:dyDescent="0.25">
      <c r="A389" s="2" t="s">
        <v>473</v>
      </c>
      <c r="B389" s="3" t="s">
        <v>474</v>
      </c>
      <c r="C389" s="3" t="s">
        <v>475</v>
      </c>
      <c r="D389" s="3">
        <f>IF(MOD(MID(A389,10,1),2)=0,1,0)</f>
        <v>0</v>
      </c>
      <c r="E389" s="3" t="str">
        <f>MID(C389,LEN(C389),1)</f>
        <v>l</v>
      </c>
      <c r="F389" s="3">
        <f>IF(AND(D389=1,E389&lt;&gt;"a"),1,0)</f>
        <v>0</v>
      </c>
      <c r="G389" s="8" t="str">
        <f>MID(Tabela14[[#This Row],[PESEL]],7,3)</f>
        <v>041</v>
      </c>
      <c r="H389" s="3">
        <f>IF(OR(MID(Tabela14[[#This Row],[PESEL]],3,1)="0",MID(Tabela14[[#This Row],[PESEL]],3,1)="1"),19,20)</f>
        <v>20</v>
      </c>
      <c r="I389" s="3" t="str">
        <f>MID(Tabela14[[#This Row],[PESEL]],1,2)</f>
        <v>09</v>
      </c>
      <c r="J389" s="3">
        <f>IF(Tabela14[[#This Row],[1i2 rok]]=20,MID(Tabela14[[#This Row],[PESEL]],3,2)-20,MID(Tabela14[[#This Row],[PESEL]],3,2))</f>
        <v>9</v>
      </c>
      <c r="K389" s="3" t="str">
        <f>CONCATENATE(Tabela14[[#This Row],[miesiąc 1]]," ",Tabela14[[#This Row],[1i2 rok]],Tabela14[[#This Row],[3 i 4 rok]])</f>
        <v>9 2009</v>
      </c>
      <c r="L389" s="12" t="str">
        <f>CONCATENATE(MID(Tabela14[[#This Row],[Imie]],1,1),MID(Tabela14[[#This Row],[Nazwisko]],1,3),MID(Tabela14[[#This Row],[PESEL]],11,1))</f>
        <v>NJan1</v>
      </c>
      <c r="M389" s="12">
        <f>IF(Tabela14[[#This Row],[ID]]=L388,1,0)</f>
        <v>0</v>
      </c>
    </row>
    <row r="390" spans="1:13" x14ac:dyDescent="0.25">
      <c r="A390" s="2" t="s">
        <v>444</v>
      </c>
      <c r="B390" s="3" t="s">
        <v>445</v>
      </c>
      <c r="C390" s="3" t="s">
        <v>241</v>
      </c>
      <c r="D390" s="3">
        <f>IF(MOD(MID(A390,10,1),2)=0,1,0)</f>
        <v>1</v>
      </c>
      <c r="E390" s="3" t="str">
        <f>MID(C390,LEN(C390),1)</f>
        <v>a</v>
      </c>
      <c r="F390" s="3">
        <f>IF(AND(D390=1,E390&lt;&gt;"a"),1,0)</f>
        <v>0</v>
      </c>
      <c r="G390" s="8" t="str">
        <f>MID(Tabela14[[#This Row],[PESEL]],7,3)</f>
        <v>010</v>
      </c>
      <c r="H390" s="3">
        <f>IF(OR(MID(Tabela14[[#This Row],[PESEL]],3,1)="0",MID(Tabela14[[#This Row],[PESEL]],3,1)="1"),19,20)</f>
        <v>20</v>
      </c>
      <c r="I390" s="3" t="str">
        <f>MID(Tabela14[[#This Row],[PESEL]],1,2)</f>
        <v>09</v>
      </c>
      <c r="J390" s="3">
        <f>IF(Tabela14[[#This Row],[1i2 rok]]=20,MID(Tabela14[[#This Row],[PESEL]],3,2)-20,MID(Tabela14[[#This Row],[PESEL]],3,2))</f>
        <v>2</v>
      </c>
      <c r="K390" s="3" t="str">
        <f>CONCATENATE(Tabela14[[#This Row],[miesiąc 1]]," ",Tabela14[[#This Row],[1i2 rok]],Tabela14[[#This Row],[3 i 4 rok]])</f>
        <v>2 2009</v>
      </c>
      <c r="L390" s="12" t="str">
        <f>CONCATENATE(MID(Tabela14[[#This Row],[Imie]],1,1),MID(Tabela14[[#This Row],[Nazwisko]],1,3),MID(Tabela14[[#This Row],[PESEL]],11,1))</f>
        <v>NJan3</v>
      </c>
      <c r="M390" s="12">
        <f>IF(Tabela14[[#This Row],[ID]]=L389,1,0)</f>
        <v>0</v>
      </c>
    </row>
    <row r="391" spans="1:13" x14ac:dyDescent="0.25">
      <c r="A391" s="2" t="s">
        <v>455</v>
      </c>
      <c r="B391" s="3" t="s">
        <v>456</v>
      </c>
      <c r="C391" s="3" t="s">
        <v>457</v>
      </c>
      <c r="D391" s="3">
        <f>IF(MOD(MID(A391,10,1),2)=0,1,0)</f>
        <v>0</v>
      </c>
      <c r="E391" s="3" t="str">
        <f>MID(C391,LEN(C391),1)</f>
        <v>o</v>
      </c>
      <c r="F391" s="3">
        <f>IF(AND(D391=1,E391&lt;&gt;"a"),1,0)</f>
        <v>0</v>
      </c>
      <c r="G391" s="8" t="str">
        <f>MID(Tabela14[[#This Row],[PESEL]],7,3)</f>
        <v>082</v>
      </c>
      <c r="H391" s="3">
        <f>IF(OR(MID(Tabela14[[#This Row],[PESEL]],3,1)="0",MID(Tabela14[[#This Row],[PESEL]],3,1)="1"),19,20)</f>
        <v>20</v>
      </c>
      <c r="I391" s="3" t="str">
        <f>MID(Tabela14[[#This Row],[PESEL]],1,2)</f>
        <v>09</v>
      </c>
      <c r="J391" s="3">
        <f>IF(Tabela14[[#This Row],[1i2 rok]]=20,MID(Tabela14[[#This Row],[PESEL]],3,2)-20,MID(Tabela14[[#This Row],[PESEL]],3,2))</f>
        <v>9</v>
      </c>
      <c r="K391" s="3" t="str">
        <f>CONCATENATE(Tabela14[[#This Row],[miesiąc 1]]," ",Tabela14[[#This Row],[1i2 rok]],Tabela14[[#This Row],[3 i 4 rok]])</f>
        <v>9 2009</v>
      </c>
      <c r="L391" s="12" t="str">
        <f>CONCATENATE(MID(Tabela14[[#This Row],[Imie]],1,1),MID(Tabela14[[#This Row],[Nazwisko]],1,3),MID(Tabela14[[#This Row],[PESEL]],11,1))</f>
        <v>NJan3</v>
      </c>
      <c r="M391" s="12">
        <f>IF(Tabela14[[#This Row],[ID]]=L390,1,0)</f>
        <v>1</v>
      </c>
    </row>
    <row r="392" spans="1:13" x14ac:dyDescent="0.25">
      <c r="A392" s="2" t="s">
        <v>74</v>
      </c>
      <c r="B392" s="3" t="s">
        <v>75</v>
      </c>
      <c r="C392" s="3" t="s">
        <v>8</v>
      </c>
      <c r="D392" s="3">
        <f>IF(MOD(MID(A392,10,1),2)=0,1,0)</f>
        <v>0</v>
      </c>
      <c r="E392" s="3" t="str">
        <f>MID(C392,LEN(C392),1)</f>
        <v>m</v>
      </c>
      <c r="F392" s="3">
        <f>IF(AND(D392=1,E392&lt;&gt;"a"),1,0)</f>
        <v>0</v>
      </c>
      <c r="G392" s="8" t="str">
        <f>MID(Tabela14[[#This Row],[PESEL]],7,3)</f>
        <v>030</v>
      </c>
      <c r="H392" s="3">
        <f>IF(OR(MID(Tabela14[[#This Row],[PESEL]],3,1)="0",MID(Tabela14[[#This Row],[PESEL]],3,1)="1"),19,20)</f>
        <v>20</v>
      </c>
      <c r="I392" s="3" t="str">
        <f>MID(Tabela14[[#This Row],[PESEL]],1,2)</f>
        <v>08</v>
      </c>
      <c r="J392" s="3">
        <f>IF(Tabela14[[#This Row],[1i2 rok]]=20,MID(Tabela14[[#This Row],[PESEL]],3,2)-20,MID(Tabela14[[#This Row],[PESEL]],3,2))</f>
        <v>8</v>
      </c>
      <c r="K392" s="3" t="str">
        <f>CONCATENATE(Tabela14[[#This Row],[miesiąc 1]]," ",Tabela14[[#This Row],[1i2 rok]],Tabela14[[#This Row],[3 i 4 rok]])</f>
        <v>8 2008</v>
      </c>
      <c r="L392" s="12" t="str">
        <f>CONCATENATE(MID(Tabela14[[#This Row],[Imie]],1,1),MID(Tabela14[[#This Row],[Nazwisko]],1,3),MID(Tabela14[[#This Row],[PESEL]],11,1))</f>
        <v>NJan6</v>
      </c>
      <c r="M392" s="12">
        <f>IF(Tabela14[[#This Row],[ID]]=L391,1,0)</f>
        <v>0</v>
      </c>
    </row>
    <row r="393" spans="1:13" x14ac:dyDescent="0.25">
      <c r="A393" s="2" t="s">
        <v>620</v>
      </c>
      <c r="B393" s="3" t="s">
        <v>621</v>
      </c>
      <c r="C393" s="3" t="s">
        <v>241</v>
      </c>
      <c r="D393" s="3">
        <f>IF(MOD(MID(A393,10,1),2)=0,1,0)</f>
        <v>1</v>
      </c>
      <c r="E393" s="3" t="str">
        <f>MID(C393,LEN(C393),1)</f>
        <v>a</v>
      </c>
      <c r="F393" s="3">
        <f>IF(AND(D393=1,E393&lt;&gt;"a"),1,0)</f>
        <v>0</v>
      </c>
      <c r="G393" s="8" t="str">
        <f>MID(Tabela14[[#This Row],[PESEL]],7,3)</f>
        <v>034</v>
      </c>
      <c r="H393" s="3">
        <f>IF(OR(MID(Tabela14[[#This Row],[PESEL]],3,1)="0",MID(Tabela14[[#This Row],[PESEL]],3,1)="1"),19,20)</f>
        <v>20</v>
      </c>
      <c r="I393" s="3" t="str">
        <f>MID(Tabela14[[#This Row],[PESEL]],1,2)</f>
        <v>09</v>
      </c>
      <c r="J393" s="3">
        <f>IF(Tabela14[[#This Row],[1i2 rok]]=20,MID(Tabela14[[#This Row],[PESEL]],3,2)-20,MID(Tabela14[[#This Row],[PESEL]],3,2))</f>
        <v>11</v>
      </c>
      <c r="K393" s="3" t="str">
        <f>CONCATENATE(Tabela14[[#This Row],[miesiąc 1]]," ",Tabela14[[#This Row],[1i2 rok]],Tabela14[[#This Row],[3 i 4 rok]])</f>
        <v>11 2009</v>
      </c>
      <c r="L393" s="12" t="str">
        <f>CONCATENATE(MID(Tabela14[[#This Row],[Imie]],1,1),MID(Tabela14[[#This Row],[Nazwisko]],1,3),MID(Tabela14[[#This Row],[PESEL]],11,1))</f>
        <v>NJan6</v>
      </c>
      <c r="M393" s="12">
        <f>IF(Tabela14[[#This Row],[ID]]=L392,1,0)</f>
        <v>1</v>
      </c>
    </row>
    <row r="394" spans="1:13" x14ac:dyDescent="0.25">
      <c r="A394" s="2" t="s">
        <v>264</v>
      </c>
      <c r="B394" s="3" t="s">
        <v>265</v>
      </c>
      <c r="C394" s="3" t="s">
        <v>266</v>
      </c>
      <c r="D394" s="3">
        <f>IF(MOD(MID(A394,10,1),2)=0,1,0)</f>
        <v>1</v>
      </c>
      <c r="E394" s="3" t="str">
        <f>MID(C394,LEN(C394),1)</f>
        <v>a</v>
      </c>
      <c r="F394" s="3">
        <f>IF(AND(D394=1,E394&lt;&gt;"a"),1,0)</f>
        <v>0</v>
      </c>
      <c r="G394" s="8" t="str">
        <f>MID(Tabela14[[#This Row],[PESEL]],7,3)</f>
        <v>014</v>
      </c>
      <c r="H394" s="3">
        <f>IF(OR(MID(Tabela14[[#This Row],[PESEL]],3,1)="0",MID(Tabela14[[#This Row],[PESEL]],3,1)="1"),19,20)</f>
        <v>20</v>
      </c>
      <c r="I394" s="3" t="str">
        <f>MID(Tabela14[[#This Row],[PESEL]],1,2)</f>
        <v>09</v>
      </c>
      <c r="J394" s="3">
        <f>IF(Tabela14[[#This Row],[1i2 rok]]=20,MID(Tabela14[[#This Row],[PESEL]],3,2)-20,MID(Tabela14[[#This Row],[PESEL]],3,2))</f>
        <v>1</v>
      </c>
      <c r="K394" s="3" t="str">
        <f>CONCATENATE(Tabela14[[#This Row],[miesiąc 1]]," ",Tabela14[[#This Row],[1i2 rok]],Tabela14[[#This Row],[3 i 4 rok]])</f>
        <v>1 2009</v>
      </c>
      <c r="L394" s="12" t="str">
        <f>CONCATENATE(MID(Tabela14[[#This Row],[Imie]],1,1),MID(Tabela14[[#This Row],[Nazwisko]],1,3),MID(Tabela14[[#This Row],[PESEL]],11,1))</f>
        <v>NJaz0</v>
      </c>
      <c r="M394" s="12">
        <f>IF(Tabela14[[#This Row],[ID]]=L393,1,0)</f>
        <v>0</v>
      </c>
    </row>
    <row r="395" spans="1:13" x14ac:dyDescent="0.25">
      <c r="A395" s="2" t="s">
        <v>777</v>
      </c>
      <c r="B395" s="3" t="s">
        <v>778</v>
      </c>
      <c r="C395" s="3" t="s">
        <v>266</v>
      </c>
      <c r="D395" s="3">
        <f>IF(MOD(MID(A395,10,1),2)=0,1,0)</f>
        <v>1</v>
      </c>
      <c r="E395" s="3" t="str">
        <f>MID(C395,LEN(C395),1)</f>
        <v>a</v>
      </c>
      <c r="F395" s="3">
        <f>IF(AND(D395=1,E395&lt;&gt;"a"),1,0)</f>
        <v>0</v>
      </c>
      <c r="G395" s="8" t="str">
        <f>MID(Tabela14[[#This Row],[PESEL]],7,3)</f>
        <v>021</v>
      </c>
      <c r="H395" s="3">
        <f>IF(OR(MID(Tabela14[[#This Row],[PESEL]],3,1)="0",MID(Tabela14[[#This Row],[PESEL]],3,1)="1"),19,20)</f>
        <v>20</v>
      </c>
      <c r="I395" s="3" t="str">
        <f>MID(Tabela14[[#This Row],[PESEL]],1,2)</f>
        <v>09</v>
      </c>
      <c r="J395" s="3">
        <f>IF(Tabela14[[#This Row],[1i2 rok]]=20,MID(Tabela14[[#This Row],[PESEL]],3,2)-20,MID(Tabela14[[#This Row],[PESEL]],3,2))</f>
        <v>12</v>
      </c>
      <c r="K395" s="3" t="str">
        <f>CONCATENATE(Tabela14[[#This Row],[miesiąc 1]]," ",Tabela14[[#This Row],[1i2 rok]],Tabela14[[#This Row],[3 i 4 rok]])</f>
        <v>12 2009</v>
      </c>
      <c r="L395" s="12" t="str">
        <f>CONCATENATE(MID(Tabela14[[#This Row],[Imie]],1,1),MID(Tabela14[[#This Row],[Nazwisko]],1,3),MID(Tabela14[[#This Row],[PESEL]],11,1))</f>
        <v>NJęd0</v>
      </c>
      <c r="M395" s="12">
        <f>IF(Tabela14[[#This Row],[ID]]=L394,1,0)</f>
        <v>0</v>
      </c>
    </row>
    <row r="396" spans="1:13" x14ac:dyDescent="0.25">
      <c r="A396" s="2" t="s">
        <v>1032</v>
      </c>
      <c r="B396" s="3" t="s">
        <v>1033</v>
      </c>
      <c r="C396" s="3" t="s">
        <v>266</v>
      </c>
      <c r="D396" s="3">
        <f>IF(MOD(MID(A396,10,1),2)=0,1,0)</f>
        <v>1</v>
      </c>
      <c r="E396" s="3" t="str">
        <f>MID(C396,LEN(C396),1)</f>
        <v>a</v>
      </c>
      <c r="F396" s="3">
        <f>IF(AND(D396=1,E396&lt;&gt;"a"),1,0)</f>
        <v>0</v>
      </c>
      <c r="G396" s="8" t="str">
        <f>MID(Tabela14[[#This Row],[PESEL]],7,3)</f>
        <v>953</v>
      </c>
      <c r="H396" s="3">
        <f>IF(OR(MID(Tabela14[[#This Row],[PESEL]],3,1)="0",MID(Tabela14[[#This Row],[PESEL]],3,1)="1"),19,20)</f>
        <v>19</v>
      </c>
      <c r="I396" s="3" t="str">
        <f>MID(Tabela14[[#This Row],[PESEL]],1,2)</f>
        <v>86</v>
      </c>
      <c r="J396" s="3" t="str">
        <f>IF(Tabela14[[#This Row],[1i2 rok]]=20,MID(Tabela14[[#This Row],[PESEL]],3,2)-20,MID(Tabela14[[#This Row],[PESEL]],3,2))</f>
        <v>06</v>
      </c>
      <c r="K396" s="3" t="str">
        <f>CONCATENATE(Tabela14[[#This Row],[miesiąc 1]]," ",Tabela14[[#This Row],[1i2 rok]],Tabela14[[#This Row],[3 i 4 rok]])</f>
        <v>06 1986</v>
      </c>
      <c r="L396" s="12" t="str">
        <f>CONCATENATE(MID(Tabela14[[#This Row],[Imie]],1,1),MID(Tabela14[[#This Row],[Nazwisko]],1,3),MID(Tabela14[[#This Row],[PESEL]],11,1))</f>
        <v>NJur5</v>
      </c>
      <c r="M396" s="12">
        <f>IF(Tabela14[[#This Row],[ID]]=L395,1,0)</f>
        <v>0</v>
      </c>
    </row>
    <row r="397" spans="1:13" x14ac:dyDescent="0.25">
      <c r="A397" s="2" t="s">
        <v>937</v>
      </c>
      <c r="B397" s="3" t="s">
        <v>938</v>
      </c>
      <c r="C397" s="3" t="s">
        <v>266</v>
      </c>
      <c r="D397" s="3">
        <f>IF(MOD(MID(A397,10,1),2)=0,1,0)</f>
        <v>1</v>
      </c>
      <c r="E397" s="3" t="str">
        <f>MID(C397,LEN(C397),1)</f>
        <v>a</v>
      </c>
      <c r="F397" s="3">
        <f>IF(AND(D397=1,E397&lt;&gt;"a"),1,0)</f>
        <v>0</v>
      </c>
      <c r="G397" s="8" t="str">
        <f>MID(Tabela14[[#This Row],[PESEL]],7,3)</f>
        <v>954</v>
      </c>
      <c r="H397" s="3">
        <f>IF(OR(MID(Tabela14[[#This Row],[PESEL]],3,1)="0",MID(Tabela14[[#This Row],[PESEL]],3,1)="1"),19,20)</f>
        <v>19</v>
      </c>
      <c r="I397" s="3" t="str">
        <f>MID(Tabela14[[#This Row],[PESEL]],1,2)</f>
        <v>70</v>
      </c>
      <c r="J397" s="3" t="str">
        <f>IF(Tabela14[[#This Row],[1i2 rok]]=20,MID(Tabela14[[#This Row],[PESEL]],3,2)-20,MID(Tabela14[[#This Row],[PESEL]],3,2))</f>
        <v>10</v>
      </c>
      <c r="K397" s="3" t="str">
        <f>CONCATENATE(Tabela14[[#This Row],[miesiąc 1]]," ",Tabela14[[#This Row],[1i2 rok]],Tabela14[[#This Row],[3 i 4 rok]])</f>
        <v>10 1970</v>
      </c>
      <c r="L397" s="12" t="str">
        <f>CONCATENATE(MID(Tabela14[[#This Row],[Imie]],1,1),MID(Tabela14[[#This Row],[Nazwisko]],1,3),MID(Tabela14[[#This Row],[PESEL]],11,1))</f>
        <v>NJur6</v>
      </c>
      <c r="M397" s="12">
        <f>IF(Tabela14[[#This Row],[ID]]=L396,1,0)</f>
        <v>0</v>
      </c>
    </row>
    <row r="398" spans="1:13" x14ac:dyDescent="0.25">
      <c r="A398" s="2" t="s">
        <v>553</v>
      </c>
      <c r="B398" s="3" t="s">
        <v>554</v>
      </c>
      <c r="C398" s="3" t="s">
        <v>187</v>
      </c>
      <c r="D398" s="3">
        <f>IF(MOD(MID(A398,10,1),2)=0,1,0)</f>
        <v>1</v>
      </c>
      <c r="E398" s="3" t="str">
        <f>MID(C398,LEN(C398),1)</f>
        <v>a</v>
      </c>
      <c r="F398" s="3">
        <f>IF(AND(D398=1,E398&lt;&gt;"a"),1,0)</f>
        <v>0</v>
      </c>
      <c r="G398" s="8" t="str">
        <f>MID(Tabela14[[#This Row],[PESEL]],7,3)</f>
        <v>032</v>
      </c>
      <c r="H398" s="3">
        <f>IF(OR(MID(Tabela14[[#This Row],[PESEL]],3,1)="0",MID(Tabela14[[#This Row],[PESEL]],3,1)="1"),19,20)</f>
        <v>20</v>
      </c>
      <c r="I398" s="3" t="str">
        <f>MID(Tabela14[[#This Row],[PESEL]],1,2)</f>
        <v>09</v>
      </c>
      <c r="J398" s="3">
        <f>IF(Tabela14[[#This Row],[1i2 rok]]=20,MID(Tabela14[[#This Row],[PESEL]],3,2)-20,MID(Tabela14[[#This Row],[PESEL]],3,2))</f>
        <v>10</v>
      </c>
      <c r="K398" s="3" t="str">
        <f>CONCATENATE(Tabela14[[#This Row],[miesiąc 1]]," ",Tabela14[[#This Row],[1i2 rok]],Tabela14[[#This Row],[3 i 4 rok]])</f>
        <v>10 2009</v>
      </c>
      <c r="L398" s="12" t="str">
        <f>CONCATENATE(MID(Tabela14[[#This Row],[Imie]],1,1),MID(Tabela14[[#This Row],[Nazwisko]],1,3),MID(Tabela14[[#This Row],[PESEL]],11,1))</f>
        <v>OBro0</v>
      </c>
      <c r="M398" s="12">
        <f>IF(Tabela14[[#This Row],[ID]]=L397,1,0)</f>
        <v>0</v>
      </c>
    </row>
    <row r="399" spans="1:13" x14ac:dyDescent="0.25">
      <c r="A399" s="2" t="s">
        <v>185</v>
      </c>
      <c r="B399" s="3" t="s">
        <v>186</v>
      </c>
      <c r="C399" s="3" t="s">
        <v>187</v>
      </c>
      <c r="D399" s="3">
        <f>IF(MOD(MID(A399,10,1),2)=0,1,0)</f>
        <v>1</v>
      </c>
      <c r="E399" s="3" t="str">
        <f>MID(C399,LEN(C399),1)</f>
        <v>a</v>
      </c>
      <c r="F399" s="3">
        <f>IF(AND(D399=1,E399&lt;&gt;"a"),1,0)</f>
        <v>0</v>
      </c>
      <c r="G399" s="8" t="str">
        <f>MID(Tabela14[[#This Row],[PESEL]],7,3)</f>
        <v>057</v>
      </c>
      <c r="H399" s="3">
        <f>IF(OR(MID(Tabela14[[#This Row],[PESEL]],3,1)="0",MID(Tabela14[[#This Row],[PESEL]],3,1)="1"),19,20)</f>
        <v>20</v>
      </c>
      <c r="I399" s="3" t="str">
        <f>MID(Tabela14[[#This Row],[PESEL]],1,2)</f>
        <v>08</v>
      </c>
      <c r="J399" s="3">
        <f>IF(Tabela14[[#This Row],[1i2 rok]]=20,MID(Tabela14[[#This Row],[PESEL]],3,2)-20,MID(Tabela14[[#This Row],[PESEL]],3,2))</f>
        <v>11</v>
      </c>
      <c r="K399" s="3" t="str">
        <f>CONCATENATE(Tabela14[[#This Row],[miesiąc 1]]," ",Tabela14[[#This Row],[1i2 rok]],Tabela14[[#This Row],[3 i 4 rok]])</f>
        <v>11 2008</v>
      </c>
      <c r="L399" s="12" t="str">
        <f>CONCATENATE(MID(Tabela14[[#This Row],[Imie]],1,1),MID(Tabela14[[#This Row],[Nazwisko]],1,3),MID(Tabela14[[#This Row],[PESEL]],11,1))</f>
        <v>OCup4</v>
      </c>
      <c r="M399" s="12">
        <f>IF(Tabela14[[#This Row],[ID]]=L398,1,0)</f>
        <v>0</v>
      </c>
    </row>
    <row r="400" spans="1:13" x14ac:dyDescent="0.25">
      <c r="A400" s="2" t="s">
        <v>667</v>
      </c>
      <c r="B400" s="3" t="s">
        <v>668</v>
      </c>
      <c r="C400" s="3" t="s">
        <v>131</v>
      </c>
      <c r="D400" s="3">
        <f>IF(MOD(MID(A400,10,1),2)=0,1,0)</f>
        <v>1</v>
      </c>
      <c r="E400" s="3" t="str">
        <f>MID(C400,LEN(C400),1)</f>
        <v>a</v>
      </c>
      <c r="F400" s="3">
        <f>IF(AND(D400=1,E400&lt;&gt;"a"),1,0)</f>
        <v>0</v>
      </c>
      <c r="G400" s="8" t="str">
        <f>MID(Tabela14[[#This Row],[PESEL]],7,3)</f>
        <v>045</v>
      </c>
      <c r="H400" s="3">
        <f>IF(OR(MID(Tabela14[[#This Row],[PESEL]],3,1)="0",MID(Tabela14[[#This Row],[PESEL]],3,1)="1"),19,20)</f>
        <v>20</v>
      </c>
      <c r="I400" s="3" t="str">
        <f>MID(Tabela14[[#This Row],[PESEL]],1,2)</f>
        <v>09</v>
      </c>
      <c r="J400" s="3">
        <f>IF(Tabela14[[#This Row],[1i2 rok]]=20,MID(Tabela14[[#This Row],[PESEL]],3,2)-20,MID(Tabela14[[#This Row],[PESEL]],3,2))</f>
        <v>11</v>
      </c>
      <c r="K400" s="3" t="str">
        <f>CONCATENATE(Tabela14[[#This Row],[miesiąc 1]]," ",Tabela14[[#This Row],[1i2 rok]],Tabela14[[#This Row],[3 i 4 rok]])</f>
        <v>11 2009</v>
      </c>
      <c r="L400" s="12" t="str">
        <f>CONCATENATE(MID(Tabela14[[#This Row],[Imie]],1,1),MID(Tabela14[[#This Row],[Nazwisko]],1,3),MID(Tabela14[[#This Row],[PESEL]],11,1))</f>
        <v>OGor5</v>
      </c>
      <c r="M400" s="12">
        <f>IF(Tabela14[[#This Row],[ID]]=L399,1,0)</f>
        <v>0</v>
      </c>
    </row>
    <row r="401" spans="1:13" x14ac:dyDescent="0.25">
      <c r="A401" s="2" t="s">
        <v>324</v>
      </c>
      <c r="B401" s="3" t="s">
        <v>325</v>
      </c>
      <c r="C401" s="3" t="s">
        <v>131</v>
      </c>
      <c r="D401" s="3">
        <f>IF(MOD(MID(A401,10,1),2)=0,1,0)</f>
        <v>1</v>
      </c>
      <c r="E401" s="3" t="str">
        <f>MID(C401,LEN(C401),1)</f>
        <v>a</v>
      </c>
      <c r="F401" s="3">
        <f>IF(AND(D401=1,E401&lt;&gt;"a"),1,0)</f>
        <v>0</v>
      </c>
      <c r="G401" s="8" t="str">
        <f>MID(Tabela14[[#This Row],[PESEL]],7,3)</f>
        <v>052</v>
      </c>
      <c r="H401" s="3">
        <f>IF(OR(MID(Tabela14[[#This Row],[PESEL]],3,1)="0",MID(Tabela14[[#This Row],[PESEL]],3,1)="1"),19,20)</f>
        <v>20</v>
      </c>
      <c r="I401" s="3" t="str">
        <f>MID(Tabela14[[#This Row],[PESEL]],1,2)</f>
        <v>09</v>
      </c>
      <c r="J401" s="3">
        <f>IF(Tabela14[[#This Row],[1i2 rok]]=20,MID(Tabela14[[#This Row],[PESEL]],3,2)-20,MID(Tabela14[[#This Row],[PESEL]],3,2))</f>
        <v>1</v>
      </c>
      <c r="K401" s="3" t="str">
        <f>CONCATENATE(Tabela14[[#This Row],[miesiąc 1]]," ",Tabela14[[#This Row],[1i2 rok]],Tabela14[[#This Row],[3 i 4 rok]])</f>
        <v>1 2009</v>
      </c>
      <c r="L401" s="12" t="str">
        <f>CONCATENATE(MID(Tabela14[[#This Row],[Imie]],1,1),MID(Tabela14[[#This Row],[Nazwisko]],1,3),MID(Tabela14[[#This Row],[PESEL]],11,1))</f>
        <v>OGor7</v>
      </c>
      <c r="M401" s="12">
        <f>IF(Tabela14[[#This Row],[ID]]=L400,1,0)</f>
        <v>0</v>
      </c>
    </row>
    <row r="402" spans="1:13" x14ac:dyDescent="0.25">
      <c r="A402" s="2" t="s">
        <v>129</v>
      </c>
      <c r="B402" s="3" t="s">
        <v>130</v>
      </c>
      <c r="C402" s="3" t="s">
        <v>131</v>
      </c>
      <c r="D402" s="3">
        <f>IF(MOD(MID(A402,10,1),2)=0,1,0)</f>
        <v>1</v>
      </c>
      <c r="E402" s="3" t="str">
        <f>MID(C402,LEN(C402),1)</f>
        <v>a</v>
      </c>
      <c r="F402" s="3">
        <f>IF(AND(D402=1,E402&lt;&gt;"a"),1,0)</f>
        <v>0</v>
      </c>
      <c r="G402" s="8" t="str">
        <f>MID(Tabela14[[#This Row],[PESEL]],7,3)</f>
        <v>005</v>
      </c>
      <c r="H402" s="3">
        <f>IF(OR(MID(Tabela14[[#This Row],[PESEL]],3,1)="0",MID(Tabela14[[#This Row],[PESEL]],3,1)="1"),19,20)</f>
        <v>20</v>
      </c>
      <c r="I402" s="3" t="str">
        <f>MID(Tabela14[[#This Row],[PESEL]],1,2)</f>
        <v>08</v>
      </c>
      <c r="J402" s="3">
        <f>IF(Tabela14[[#This Row],[1i2 rok]]=20,MID(Tabela14[[#This Row],[PESEL]],3,2)-20,MID(Tabela14[[#This Row],[PESEL]],3,2))</f>
        <v>9</v>
      </c>
      <c r="K402" s="3" t="str">
        <f>CONCATENATE(Tabela14[[#This Row],[miesiąc 1]]," ",Tabela14[[#This Row],[1i2 rok]],Tabela14[[#This Row],[3 i 4 rok]])</f>
        <v>9 2008</v>
      </c>
      <c r="L402" s="12" t="str">
        <f>CONCATENATE(MID(Tabela14[[#This Row],[Imie]],1,1),MID(Tabela14[[#This Row],[Nazwisko]],1,3),MID(Tabela14[[#This Row],[PESEL]],11,1))</f>
        <v>OGoz4</v>
      </c>
      <c r="M402" s="12">
        <f>IF(Tabela14[[#This Row],[ID]]=L401,1,0)</f>
        <v>0</v>
      </c>
    </row>
    <row r="403" spans="1:13" x14ac:dyDescent="0.25">
      <c r="A403" s="2" t="s">
        <v>525</v>
      </c>
      <c r="B403" s="3" t="s">
        <v>526</v>
      </c>
      <c r="C403" s="3" t="s">
        <v>114</v>
      </c>
      <c r="D403" s="3">
        <f>IF(MOD(MID(A403,10,1),2)=0,1,0)</f>
        <v>0</v>
      </c>
      <c r="E403" s="3" t="str">
        <f>MID(C403,LEN(C403),1)</f>
        <v>r</v>
      </c>
      <c r="F403" s="3">
        <f>IF(AND(D403=1,E403&lt;&gt;"a"),1,0)</f>
        <v>0</v>
      </c>
      <c r="G403" s="8" t="str">
        <f>MID(Tabela14[[#This Row],[PESEL]],7,3)</f>
        <v>048</v>
      </c>
      <c r="H403" s="3">
        <f>IF(OR(MID(Tabela14[[#This Row],[PESEL]],3,1)="0",MID(Tabela14[[#This Row],[PESEL]],3,1)="1"),19,20)</f>
        <v>20</v>
      </c>
      <c r="I403" s="3" t="str">
        <f>MID(Tabela14[[#This Row],[PESEL]],1,2)</f>
        <v>09</v>
      </c>
      <c r="J403" s="3">
        <f>IF(Tabela14[[#This Row],[1i2 rok]]=20,MID(Tabela14[[#This Row],[PESEL]],3,2)-20,MID(Tabela14[[#This Row],[PESEL]],3,2))</f>
        <v>10</v>
      </c>
      <c r="K403" s="3" t="str">
        <f>CONCATENATE(Tabela14[[#This Row],[miesiąc 1]]," ",Tabela14[[#This Row],[1i2 rok]],Tabela14[[#This Row],[3 i 4 rok]])</f>
        <v>10 2009</v>
      </c>
      <c r="L403" s="12" t="str">
        <f>CONCATENATE(MID(Tabela14[[#This Row],[Imie]],1,1),MID(Tabela14[[#This Row],[Nazwisko]],1,3),MID(Tabela14[[#This Row],[PESEL]],11,1))</f>
        <v>OGra8</v>
      </c>
      <c r="M403" s="12">
        <f>IF(Tabela14[[#This Row],[ID]]=L402,1,0)</f>
        <v>0</v>
      </c>
    </row>
    <row r="404" spans="1:13" x14ac:dyDescent="0.25">
      <c r="A404" s="2" t="s">
        <v>739</v>
      </c>
      <c r="B404" s="3" t="s">
        <v>740</v>
      </c>
      <c r="C404" s="3" t="s">
        <v>131</v>
      </c>
      <c r="D404" s="3">
        <f>IF(MOD(MID(A404,10,1),2)=0,1,0)</f>
        <v>1</v>
      </c>
      <c r="E404" s="3" t="str">
        <f>MID(C404,LEN(C404),1)</f>
        <v>a</v>
      </c>
      <c r="F404" s="3">
        <f>IF(AND(D404=1,E404&lt;&gt;"a"),1,0)</f>
        <v>0</v>
      </c>
      <c r="G404" s="8" t="str">
        <f>MID(Tabela14[[#This Row],[PESEL]],7,3)</f>
        <v>051</v>
      </c>
      <c r="H404" s="3">
        <f>IF(OR(MID(Tabela14[[#This Row],[PESEL]],3,1)="0",MID(Tabela14[[#This Row],[PESEL]],3,1)="1"),19,20)</f>
        <v>20</v>
      </c>
      <c r="I404" s="3" t="str">
        <f>MID(Tabela14[[#This Row],[PESEL]],1,2)</f>
        <v>09</v>
      </c>
      <c r="J404" s="3">
        <f>IF(Tabela14[[#This Row],[1i2 rok]]=20,MID(Tabela14[[#This Row],[PESEL]],3,2)-20,MID(Tabela14[[#This Row],[PESEL]],3,2))</f>
        <v>12</v>
      </c>
      <c r="K404" s="3" t="str">
        <f>CONCATENATE(Tabela14[[#This Row],[miesiąc 1]]," ",Tabela14[[#This Row],[1i2 rok]],Tabela14[[#This Row],[3 i 4 rok]])</f>
        <v>12 2009</v>
      </c>
      <c r="L404" s="12" t="str">
        <f>CONCATENATE(MID(Tabela14[[#This Row],[Imie]],1,1),MID(Tabela14[[#This Row],[Nazwisko]],1,3),MID(Tabela14[[#This Row],[PESEL]],11,1))</f>
        <v>OGre2</v>
      </c>
      <c r="M404" s="12">
        <f>IF(Tabela14[[#This Row],[ID]]=L403,1,0)</f>
        <v>0</v>
      </c>
    </row>
    <row r="405" spans="1:13" x14ac:dyDescent="0.25">
      <c r="A405" s="2" t="s">
        <v>190</v>
      </c>
      <c r="B405" s="3" t="s">
        <v>191</v>
      </c>
      <c r="C405" s="3" t="s">
        <v>114</v>
      </c>
      <c r="D405" s="3">
        <f>IF(MOD(MID(A405,10,1),2)=0,1,0)</f>
        <v>0</v>
      </c>
      <c r="E405" s="3" t="str">
        <f>MID(C405,LEN(C405),1)</f>
        <v>r</v>
      </c>
      <c r="F405" s="3">
        <f>IF(AND(D405=1,E405&lt;&gt;"a"),1,0)</f>
        <v>0</v>
      </c>
      <c r="G405" s="8" t="str">
        <f>MID(Tabela14[[#This Row],[PESEL]],7,3)</f>
        <v>051</v>
      </c>
      <c r="H405" s="3">
        <f>IF(OR(MID(Tabela14[[#This Row],[PESEL]],3,1)="0",MID(Tabela14[[#This Row],[PESEL]],3,1)="1"),19,20)</f>
        <v>20</v>
      </c>
      <c r="I405" s="3" t="str">
        <f>MID(Tabela14[[#This Row],[PESEL]],1,2)</f>
        <v>08</v>
      </c>
      <c r="J405" s="3">
        <f>IF(Tabela14[[#This Row],[1i2 rok]]=20,MID(Tabela14[[#This Row],[PESEL]],3,2)-20,MID(Tabela14[[#This Row],[PESEL]],3,2))</f>
        <v>11</v>
      </c>
      <c r="K405" s="3" t="str">
        <f>CONCATENATE(Tabela14[[#This Row],[miesiąc 1]]," ",Tabela14[[#This Row],[1i2 rok]],Tabela14[[#This Row],[3 i 4 rok]])</f>
        <v>11 2008</v>
      </c>
      <c r="L405" s="12" t="str">
        <f>CONCATENATE(MID(Tabela14[[#This Row],[Imie]],1,1),MID(Tabela14[[#This Row],[Nazwisko]],1,3),MID(Tabela14[[#This Row],[PESEL]],11,1))</f>
        <v>OGro9</v>
      </c>
      <c r="M405" s="12">
        <f>IF(Tabela14[[#This Row],[ID]]=L404,1,0)</f>
        <v>0</v>
      </c>
    </row>
    <row r="406" spans="1:13" x14ac:dyDescent="0.25">
      <c r="A406" s="2" t="s">
        <v>112</v>
      </c>
      <c r="B406" s="3" t="s">
        <v>113</v>
      </c>
      <c r="C406" s="3" t="s">
        <v>114</v>
      </c>
      <c r="D406" s="3">
        <f>IF(MOD(MID(A406,10,1),2)=0,1,0)</f>
        <v>0</v>
      </c>
      <c r="E406" s="3" t="str">
        <f>MID(C406,LEN(C406),1)</f>
        <v>r</v>
      </c>
      <c r="F406" s="3">
        <f>IF(AND(D406=1,E406&lt;&gt;"a"),1,0)</f>
        <v>0</v>
      </c>
      <c r="G406" s="8" t="str">
        <f>MID(Tabela14[[#This Row],[PESEL]],7,3)</f>
        <v>143</v>
      </c>
      <c r="H406" s="3">
        <f>IF(OR(MID(Tabela14[[#This Row],[PESEL]],3,1)="0",MID(Tabela14[[#This Row],[PESEL]],3,1)="1"),19,20)</f>
        <v>20</v>
      </c>
      <c r="I406" s="3" t="str">
        <f>MID(Tabela14[[#This Row],[PESEL]],1,2)</f>
        <v>08</v>
      </c>
      <c r="J406" s="3">
        <f>IF(Tabela14[[#This Row],[1i2 rok]]=20,MID(Tabela14[[#This Row],[PESEL]],3,2)-20,MID(Tabela14[[#This Row],[PESEL]],3,2))</f>
        <v>9</v>
      </c>
      <c r="K406" s="3" t="str">
        <f>CONCATENATE(Tabela14[[#This Row],[miesiąc 1]]," ",Tabela14[[#This Row],[1i2 rok]],Tabela14[[#This Row],[3 i 4 rok]])</f>
        <v>9 2008</v>
      </c>
      <c r="L406" s="12" t="str">
        <f>CONCATENATE(MID(Tabela14[[#This Row],[Imie]],1,1),MID(Tabela14[[#This Row],[Nazwisko]],1,3),MID(Tabela14[[#This Row],[PESEL]],11,1))</f>
        <v>OGru7</v>
      </c>
      <c r="M406" s="12">
        <f>IF(Tabela14[[#This Row],[ID]]=L405,1,0)</f>
        <v>0</v>
      </c>
    </row>
    <row r="407" spans="1:13" x14ac:dyDescent="0.25">
      <c r="A407" s="2" t="s">
        <v>59</v>
      </c>
      <c r="B407" s="3" t="s">
        <v>60</v>
      </c>
      <c r="C407" s="3" t="s">
        <v>61</v>
      </c>
      <c r="D407" s="3">
        <f>IF(MOD(MID(A407,10,1),2)=0,1,0)</f>
        <v>0</v>
      </c>
      <c r="E407" s="3" t="str">
        <f>MID(C407,LEN(C407),1)</f>
        <v>r</v>
      </c>
      <c r="F407" s="3">
        <f>IF(AND(D407=1,E407&lt;&gt;"a"),1,0)</f>
        <v>0</v>
      </c>
      <c r="G407" s="8" t="str">
        <f>MID(Tabela14[[#This Row],[PESEL]],7,3)</f>
        <v>125</v>
      </c>
      <c r="H407" s="3">
        <f>IF(OR(MID(Tabela14[[#This Row],[PESEL]],3,1)="0",MID(Tabela14[[#This Row],[PESEL]],3,1)="1"),19,20)</f>
        <v>20</v>
      </c>
      <c r="I407" s="3" t="str">
        <f>MID(Tabela14[[#This Row],[PESEL]],1,2)</f>
        <v>08</v>
      </c>
      <c r="J407" s="3">
        <f>IF(Tabela14[[#This Row],[1i2 rok]]=20,MID(Tabela14[[#This Row],[PESEL]],3,2)-20,MID(Tabela14[[#This Row],[PESEL]],3,2))</f>
        <v>7</v>
      </c>
      <c r="K407" s="3" t="str">
        <f>CONCATENATE(Tabela14[[#This Row],[miesiąc 1]]," ",Tabela14[[#This Row],[1i2 rok]],Tabela14[[#This Row],[3 i 4 rok]])</f>
        <v>7 2008</v>
      </c>
      <c r="L407" s="12" t="str">
        <f>CONCATENATE(MID(Tabela14[[#This Row],[Imie]],1,1),MID(Tabela14[[#This Row],[Nazwisko]],1,3),MID(Tabela14[[#This Row],[PESEL]],11,1))</f>
        <v>OGry7</v>
      </c>
      <c r="M407" s="12">
        <f>IF(Tabela14[[#This Row],[ID]]=L406,1,0)</f>
        <v>0</v>
      </c>
    </row>
    <row r="408" spans="1:13" x14ac:dyDescent="0.25">
      <c r="A408" s="2" t="s">
        <v>833</v>
      </c>
      <c r="B408" s="3" t="s">
        <v>834</v>
      </c>
      <c r="C408" s="3" t="s">
        <v>61</v>
      </c>
      <c r="D408" s="3">
        <f>IF(MOD(MID(A408,10,1),2)=0,1,0)</f>
        <v>0</v>
      </c>
      <c r="E408" s="3" t="str">
        <f>MID(C408,LEN(C408),1)</f>
        <v>r</v>
      </c>
      <c r="F408" s="3">
        <f>IF(AND(D408=1,E408&lt;&gt;"a"),1,0)</f>
        <v>0</v>
      </c>
      <c r="G408" s="8" t="str">
        <f>MID(Tabela14[[#This Row],[PESEL]],7,3)</f>
        <v>533</v>
      </c>
      <c r="H408" s="3">
        <f>IF(OR(MID(Tabela14[[#This Row],[PESEL]],3,1)="0",MID(Tabela14[[#This Row],[PESEL]],3,1)="1"),19,20)</f>
        <v>19</v>
      </c>
      <c r="I408" s="3" t="str">
        <f>MID(Tabela14[[#This Row],[PESEL]],1,2)</f>
        <v>51</v>
      </c>
      <c r="J408" s="3" t="str">
        <f>IF(Tabela14[[#This Row],[1i2 rok]]=20,MID(Tabela14[[#This Row],[PESEL]],3,2)-20,MID(Tabela14[[#This Row],[PESEL]],3,2))</f>
        <v>01</v>
      </c>
      <c r="K408" s="3" t="str">
        <f>CONCATENATE(Tabela14[[#This Row],[miesiąc 1]]," ",Tabela14[[#This Row],[1i2 rok]],Tabela14[[#This Row],[3 i 4 rok]])</f>
        <v>01 1951</v>
      </c>
      <c r="L408" s="12" t="str">
        <f>CONCATENATE(MID(Tabela14[[#This Row],[Imie]],1,1),MID(Tabela14[[#This Row],[Nazwisko]],1,3),MID(Tabela14[[#This Row],[PESEL]],11,1))</f>
        <v>OGrz1</v>
      </c>
      <c r="M408" s="12">
        <f>IF(Tabela14[[#This Row],[ID]]=L407,1,0)</f>
        <v>0</v>
      </c>
    </row>
    <row r="409" spans="1:13" x14ac:dyDescent="0.25">
      <c r="A409" s="2" t="s">
        <v>853</v>
      </c>
      <c r="B409" s="3" t="s">
        <v>854</v>
      </c>
      <c r="C409" s="3" t="s">
        <v>855</v>
      </c>
      <c r="D409" s="3">
        <f>IF(MOD(MID(A409,10,1),2)=0,1,0)</f>
        <v>0</v>
      </c>
      <c r="E409" s="3" t="str">
        <f>MID(C409,LEN(C409),1)</f>
        <v>r</v>
      </c>
      <c r="F409" s="3">
        <f>IF(AND(D409=1,E409&lt;&gt;"a"),1,0)</f>
        <v>0</v>
      </c>
      <c r="G409" s="8" t="str">
        <f>MID(Tabela14[[#This Row],[PESEL]],7,3)</f>
        <v>289</v>
      </c>
      <c r="H409" s="3">
        <f>IF(OR(MID(Tabela14[[#This Row],[PESEL]],3,1)="0",MID(Tabela14[[#This Row],[PESEL]],3,1)="1"),19,20)</f>
        <v>19</v>
      </c>
      <c r="I409" s="3" t="str">
        <f>MID(Tabela14[[#This Row],[PESEL]],1,2)</f>
        <v>55</v>
      </c>
      <c r="J409" s="3" t="str">
        <f>IF(Tabela14[[#This Row],[1i2 rok]]=20,MID(Tabela14[[#This Row],[PESEL]],3,2)-20,MID(Tabela14[[#This Row],[PESEL]],3,2))</f>
        <v>12</v>
      </c>
      <c r="K409" s="3" t="str">
        <f>CONCATENATE(Tabela14[[#This Row],[miesiąc 1]]," ",Tabela14[[#This Row],[1i2 rok]],Tabela14[[#This Row],[3 i 4 rok]])</f>
        <v>12 1955</v>
      </c>
      <c r="L409" s="12" t="str">
        <f>CONCATENATE(MID(Tabela14[[#This Row],[Imie]],1,1),MID(Tabela14[[#This Row],[Nazwisko]],1,3),MID(Tabela14[[#This Row],[PESEL]],11,1))</f>
        <v>OHan3</v>
      </c>
      <c r="M409" s="12">
        <f>IF(Tabela14[[#This Row],[ID]]=L408,1,0)</f>
        <v>0</v>
      </c>
    </row>
    <row r="410" spans="1:13" x14ac:dyDescent="0.25">
      <c r="A410" s="2" t="s">
        <v>810</v>
      </c>
      <c r="B410" s="3" t="s">
        <v>811</v>
      </c>
      <c r="C410" s="3" t="s">
        <v>812</v>
      </c>
      <c r="D410" s="3">
        <f>IF(MOD(MID(A410,10,1),2)=0,1,0)</f>
        <v>0</v>
      </c>
      <c r="E410" s="3" t="str">
        <f>MID(C410,LEN(C410),1)</f>
        <v>d</v>
      </c>
      <c r="F410" s="3">
        <f>IF(AND(D410=1,E410&lt;&gt;"a"),1,0)</f>
        <v>0</v>
      </c>
      <c r="G410" s="8" t="str">
        <f>MID(Tabela14[[#This Row],[PESEL]],7,3)</f>
        <v>047</v>
      </c>
      <c r="H410" s="3">
        <f>IF(OR(MID(Tabela14[[#This Row],[PESEL]],3,1)="0",MID(Tabela14[[#This Row],[PESEL]],3,1)="1"),19,20)</f>
        <v>20</v>
      </c>
      <c r="I410" s="3" t="str">
        <f>MID(Tabela14[[#This Row],[PESEL]],1,2)</f>
        <v>09</v>
      </c>
      <c r="J410" s="3">
        <f>IF(Tabela14[[#This Row],[1i2 rok]]=20,MID(Tabela14[[#This Row],[PESEL]],3,2)-20,MID(Tabela14[[#This Row],[PESEL]],3,2))</f>
        <v>12</v>
      </c>
      <c r="K410" s="3" t="str">
        <f>CONCATENATE(Tabela14[[#This Row],[miesiąc 1]]," ",Tabela14[[#This Row],[1i2 rok]],Tabela14[[#This Row],[3 i 4 rok]])</f>
        <v>12 2009</v>
      </c>
      <c r="L410" s="12" t="str">
        <f>CONCATENATE(MID(Tabela14[[#This Row],[Imie]],1,1),MID(Tabela14[[#This Row],[Nazwisko]],1,3),MID(Tabela14[[#This Row],[PESEL]],11,1))</f>
        <v>OHaz5</v>
      </c>
      <c r="M410" s="12">
        <f>IF(Tabela14[[#This Row],[ID]]=L409,1,0)</f>
        <v>0</v>
      </c>
    </row>
    <row r="411" spans="1:13" x14ac:dyDescent="0.25">
      <c r="A411" s="2" t="s">
        <v>1106</v>
      </c>
      <c r="B411" s="3" t="s">
        <v>1107</v>
      </c>
      <c r="C411" s="3" t="s">
        <v>50</v>
      </c>
      <c r="D411" s="3">
        <f>IF(MOD(MID(A411,10,1),2)=0,1,0)</f>
        <v>0</v>
      </c>
      <c r="E411" s="3" t="str">
        <f>MID(C411,LEN(C411),1)</f>
        <v>f</v>
      </c>
      <c r="F411" s="3">
        <f>IF(AND(D411=1,E411&lt;&gt;"a"),1,0)</f>
        <v>0</v>
      </c>
      <c r="G411" s="8" t="str">
        <f>MID(Tabela14[[#This Row],[PESEL]],7,3)</f>
        <v>798</v>
      </c>
      <c r="H411" s="3">
        <f>IF(OR(MID(Tabela14[[#This Row],[PESEL]],3,1)="0",MID(Tabela14[[#This Row],[PESEL]],3,1)="1"),19,20)</f>
        <v>19</v>
      </c>
      <c r="I411" s="3" t="str">
        <f>MID(Tabela14[[#This Row],[PESEL]],1,2)</f>
        <v>89</v>
      </c>
      <c r="J411" s="3" t="str">
        <f>IF(Tabela14[[#This Row],[1i2 rok]]=20,MID(Tabela14[[#This Row],[PESEL]],3,2)-20,MID(Tabela14[[#This Row],[PESEL]],3,2))</f>
        <v>08</v>
      </c>
      <c r="K411" s="3" t="str">
        <f>CONCATENATE(Tabela14[[#This Row],[miesiąc 1]]," ",Tabela14[[#This Row],[1i2 rok]],Tabela14[[#This Row],[3 i 4 rok]])</f>
        <v>08 1989</v>
      </c>
      <c r="L411" s="12" t="str">
        <f>CONCATENATE(MID(Tabela14[[#This Row],[Imie]],1,1),MID(Tabela14[[#This Row],[Nazwisko]],1,3),MID(Tabela14[[#This Row],[PESEL]],11,1))</f>
        <v>OHry9</v>
      </c>
      <c r="M411" s="12">
        <f>IF(Tabela14[[#This Row],[ID]]=L410,1,0)</f>
        <v>0</v>
      </c>
    </row>
    <row r="412" spans="1:13" x14ac:dyDescent="0.25">
      <c r="A412" s="2" t="s">
        <v>48</v>
      </c>
      <c r="B412" s="3" t="s">
        <v>49</v>
      </c>
      <c r="C412" s="3" t="s">
        <v>50</v>
      </c>
      <c r="D412" s="3">
        <f>IF(MOD(MID(A412,10,1),2)=0,1,0)</f>
        <v>0</v>
      </c>
      <c r="E412" s="3" t="str">
        <f>MID(C412,LEN(C412),1)</f>
        <v>f</v>
      </c>
      <c r="F412" s="3">
        <f>IF(AND(D412=1,E412&lt;&gt;"a"),1,0)</f>
        <v>0</v>
      </c>
      <c r="G412" s="8" t="str">
        <f>MID(Tabela14[[#This Row],[PESEL]],7,3)</f>
        <v>042</v>
      </c>
      <c r="H412" s="3">
        <f>IF(OR(MID(Tabela14[[#This Row],[PESEL]],3,1)="0",MID(Tabela14[[#This Row],[PESEL]],3,1)="1"),19,20)</f>
        <v>20</v>
      </c>
      <c r="I412" s="3" t="str">
        <f>MID(Tabela14[[#This Row],[PESEL]],1,2)</f>
        <v>08</v>
      </c>
      <c r="J412" s="3">
        <f>IF(Tabela14[[#This Row],[1i2 rok]]=20,MID(Tabela14[[#This Row],[PESEL]],3,2)-20,MID(Tabela14[[#This Row],[PESEL]],3,2))</f>
        <v>7</v>
      </c>
      <c r="K412" s="3" t="str">
        <f>CONCATENATE(Tabela14[[#This Row],[miesiąc 1]]," ",Tabela14[[#This Row],[1i2 rok]],Tabela14[[#This Row],[3 i 4 rok]])</f>
        <v>7 2008</v>
      </c>
      <c r="L412" s="12" t="str">
        <f>CONCATENATE(MID(Tabela14[[#This Row],[Imie]],1,1),MID(Tabela14[[#This Row],[Nazwisko]],1,3),MID(Tabela14[[#This Row],[PESEL]],11,1))</f>
        <v>OIwa1</v>
      </c>
      <c r="M412" s="12">
        <f>IF(Tabela14[[#This Row],[ID]]=L411,1,0)</f>
        <v>0</v>
      </c>
    </row>
    <row r="413" spans="1:13" x14ac:dyDescent="0.25">
      <c r="A413" s="2" t="s">
        <v>612</v>
      </c>
      <c r="B413" s="3" t="s">
        <v>353</v>
      </c>
      <c r="C413" s="3" t="s">
        <v>187</v>
      </c>
      <c r="D413" s="3">
        <f>IF(MOD(MID(A413,10,1),2)=0,1,0)</f>
        <v>1</v>
      </c>
      <c r="E413" s="3" t="str">
        <f>MID(C413,LEN(C413),1)</f>
        <v>a</v>
      </c>
      <c r="F413" s="3">
        <f>IF(AND(D413=1,E413&lt;&gt;"a"),1,0)</f>
        <v>0</v>
      </c>
      <c r="G413" s="8" t="str">
        <f>MID(Tabela14[[#This Row],[PESEL]],7,3)</f>
        <v>031</v>
      </c>
      <c r="H413" s="3">
        <f>IF(OR(MID(Tabela14[[#This Row],[PESEL]],3,1)="0",MID(Tabela14[[#This Row],[PESEL]],3,1)="1"),19,20)</f>
        <v>20</v>
      </c>
      <c r="I413" s="3" t="str">
        <f>MID(Tabela14[[#This Row],[PESEL]],1,2)</f>
        <v>09</v>
      </c>
      <c r="J413" s="3">
        <f>IF(Tabela14[[#This Row],[1i2 rok]]=20,MID(Tabela14[[#This Row],[PESEL]],3,2)-20,MID(Tabela14[[#This Row],[PESEL]],3,2))</f>
        <v>11</v>
      </c>
      <c r="K413" s="3" t="str">
        <f>CONCATENATE(Tabela14[[#This Row],[miesiąc 1]]," ",Tabela14[[#This Row],[1i2 rok]],Tabela14[[#This Row],[3 i 4 rok]])</f>
        <v>11 2009</v>
      </c>
      <c r="L413" s="12" t="str">
        <f>CONCATENATE(MID(Tabela14[[#This Row],[Imie]],1,1),MID(Tabela14[[#This Row],[Nazwisko]],1,3),MID(Tabela14[[#This Row],[PESEL]],11,1))</f>
        <v>OLew3</v>
      </c>
      <c r="M413" s="12">
        <f>IF(Tabela14[[#This Row],[ID]]=L412,1,0)</f>
        <v>0</v>
      </c>
    </row>
    <row r="414" spans="1:13" x14ac:dyDescent="0.25">
      <c r="A414" s="2" t="s">
        <v>368</v>
      </c>
      <c r="B414" s="3" t="s">
        <v>369</v>
      </c>
      <c r="C414" s="3" t="s">
        <v>187</v>
      </c>
      <c r="D414" s="3">
        <f>IF(MOD(MID(A414,10,1),2)=0,1,0)</f>
        <v>1</v>
      </c>
      <c r="E414" s="3" t="str">
        <f>MID(C414,LEN(C414),1)</f>
        <v>a</v>
      </c>
      <c r="F414" s="3">
        <f>IF(AND(D414=1,E414&lt;&gt;"a"),1,0)</f>
        <v>0</v>
      </c>
      <c r="G414" s="8" t="str">
        <f>MID(Tabela14[[#This Row],[PESEL]],7,3)</f>
        <v>062</v>
      </c>
      <c r="H414" s="3">
        <f>IF(OR(MID(Tabela14[[#This Row],[PESEL]],3,1)="0",MID(Tabela14[[#This Row],[PESEL]],3,1)="1"),19,20)</f>
        <v>20</v>
      </c>
      <c r="I414" s="3" t="str">
        <f>MID(Tabela14[[#This Row],[PESEL]],1,2)</f>
        <v>09</v>
      </c>
      <c r="J414" s="3">
        <f>IF(Tabela14[[#This Row],[1i2 rok]]=20,MID(Tabela14[[#This Row],[PESEL]],3,2)-20,MID(Tabela14[[#This Row],[PESEL]],3,2))</f>
        <v>1</v>
      </c>
      <c r="K414" s="3" t="str">
        <f>CONCATENATE(Tabela14[[#This Row],[miesiąc 1]]," ",Tabela14[[#This Row],[1i2 rok]],Tabela14[[#This Row],[3 i 4 rok]])</f>
        <v>1 2009</v>
      </c>
      <c r="L414" s="12" t="str">
        <f>CONCATENATE(MID(Tabela14[[#This Row],[Imie]],1,1),MID(Tabela14[[#This Row],[Nazwisko]],1,3),MID(Tabela14[[#This Row],[PESEL]],11,1))</f>
        <v>OZak2</v>
      </c>
      <c r="M414" s="12">
        <f>IF(Tabela14[[#This Row],[ID]]=L413,1,0)</f>
        <v>0</v>
      </c>
    </row>
    <row r="415" spans="1:13" x14ac:dyDescent="0.25">
      <c r="A415" s="2" t="s">
        <v>861</v>
      </c>
      <c r="B415" s="3" t="s">
        <v>862</v>
      </c>
      <c r="C415" s="3" t="s">
        <v>73</v>
      </c>
      <c r="D415" s="3">
        <f>IF(MOD(MID(A415,10,1),2)=0,1,0)</f>
        <v>0</v>
      </c>
      <c r="E415" s="3" t="str">
        <f>MID(C415,LEN(C415),1)</f>
        <v>r</v>
      </c>
      <c r="F415" s="3">
        <f>IF(AND(D415=1,E415&lt;&gt;"a"),1,0)</f>
        <v>0</v>
      </c>
      <c r="G415" s="8" t="str">
        <f>MID(Tabela14[[#This Row],[PESEL]],7,3)</f>
        <v>024</v>
      </c>
      <c r="H415" s="3">
        <f>IF(OR(MID(Tabela14[[#This Row],[PESEL]],3,1)="0",MID(Tabela14[[#This Row],[PESEL]],3,1)="1"),19,20)</f>
        <v>19</v>
      </c>
      <c r="I415" s="3" t="str">
        <f>MID(Tabela14[[#This Row],[PESEL]],1,2)</f>
        <v>57</v>
      </c>
      <c r="J415" s="3" t="str">
        <f>IF(Tabela14[[#This Row],[1i2 rok]]=20,MID(Tabela14[[#This Row],[PESEL]],3,2)-20,MID(Tabela14[[#This Row],[PESEL]],3,2))</f>
        <v>10</v>
      </c>
      <c r="K415" s="3" t="str">
        <f>CONCATENATE(Tabela14[[#This Row],[miesiąc 1]]," ",Tabela14[[#This Row],[1i2 rok]],Tabela14[[#This Row],[3 i 4 rok]])</f>
        <v>10 1957</v>
      </c>
      <c r="L415" s="12" t="str">
        <f>CONCATENATE(MID(Tabela14[[#This Row],[Imie]],1,1),MID(Tabela14[[#This Row],[Nazwisko]],1,3),MID(Tabela14[[#This Row],[PESEL]],11,1))</f>
        <v>PBia4</v>
      </c>
      <c r="M415" s="12">
        <f>IF(Tabela14[[#This Row],[ID]]=L414,1,0)</f>
        <v>0</v>
      </c>
    </row>
    <row r="416" spans="1:13" x14ac:dyDescent="0.25">
      <c r="A416" s="2" t="s">
        <v>672</v>
      </c>
      <c r="B416" s="3" t="s">
        <v>673</v>
      </c>
      <c r="C416" s="3" t="s">
        <v>73</v>
      </c>
      <c r="D416" s="3">
        <f>IF(MOD(MID(A416,10,1),2)=0,1,0)</f>
        <v>0</v>
      </c>
      <c r="E416" s="3" t="str">
        <f>MID(C416,LEN(C416),1)</f>
        <v>r</v>
      </c>
      <c r="F416" s="3">
        <f>IF(AND(D416=1,E416&lt;&gt;"a"),1,0)</f>
        <v>0</v>
      </c>
      <c r="G416" s="8" t="str">
        <f>MID(Tabela14[[#This Row],[PESEL]],7,3)</f>
        <v>082</v>
      </c>
      <c r="H416" s="3">
        <f>IF(OR(MID(Tabela14[[#This Row],[PESEL]],3,1)="0",MID(Tabela14[[#This Row],[PESEL]],3,1)="1"),19,20)</f>
        <v>20</v>
      </c>
      <c r="I416" s="3" t="str">
        <f>MID(Tabela14[[#This Row],[PESEL]],1,2)</f>
        <v>09</v>
      </c>
      <c r="J416" s="3">
        <f>IF(Tabela14[[#This Row],[1i2 rok]]=20,MID(Tabela14[[#This Row],[PESEL]],3,2)-20,MID(Tabela14[[#This Row],[PESEL]],3,2))</f>
        <v>11</v>
      </c>
      <c r="K416" s="3" t="str">
        <f>CONCATENATE(Tabela14[[#This Row],[miesiąc 1]]," ",Tabela14[[#This Row],[1i2 rok]],Tabela14[[#This Row],[3 i 4 rok]])</f>
        <v>11 2009</v>
      </c>
      <c r="L416" s="12" t="str">
        <f>CONCATENATE(MID(Tabela14[[#This Row],[Imie]],1,1),MID(Tabela14[[#This Row],[Nazwisko]],1,3),MID(Tabela14[[#This Row],[PESEL]],11,1))</f>
        <v>PDul6</v>
      </c>
      <c r="M416" s="12">
        <f>IF(Tabela14[[#This Row],[ID]]=L415,1,0)</f>
        <v>0</v>
      </c>
    </row>
    <row r="417" spans="1:13" x14ac:dyDescent="0.25">
      <c r="A417" s="2" t="s">
        <v>523</v>
      </c>
      <c r="B417" s="3" t="s">
        <v>524</v>
      </c>
      <c r="C417" s="3" t="s">
        <v>73</v>
      </c>
      <c r="D417" s="3">
        <f>IF(MOD(MID(A417,10,1),2)=0,1,0)</f>
        <v>0</v>
      </c>
      <c r="E417" s="3" t="str">
        <f>MID(C417,LEN(C417),1)</f>
        <v>r</v>
      </c>
      <c r="F417" s="3">
        <f>IF(AND(D417=1,E417&lt;&gt;"a"),1,0)</f>
        <v>0</v>
      </c>
      <c r="G417" s="8" t="str">
        <f>MID(Tabela14[[#This Row],[PESEL]],7,3)</f>
        <v>013</v>
      </c>
      <c r="H417" s="3">
        <f>IF(OR(MID(Tabela14[[#This Row],[PESEL]],3,1)="0",MID(Tabela14[[#This Row],[PESEL]],3,1)="1"),19,20)</f>
        <v>20</v>
      </c>
      <c r="I417" s="3" t="str">
        <f>MID(Tabela14[[#This Row],[PESEL]],1,2)</f>
        <v>09</v>
      </c>
      <c r="J417" s="3">
        <f>IF(Tabela14[[#This Row],[1i2 rok]]=20,MID(Tabela14[[#This Row],[PESEL]],3,2)-20,MID(Tabela14[[#This Row],[PESEL]],3,2))</f>
        <v>10</v>
      </c>
      <c r="K417" s="3" t="str">
        <f>CONCATENATE(Tabela14[[#This Row],[miesiąc 1]]," ",Tabela14[[#This Row],[1i2 rok]],Tabela14[[#This Row],[3 i 4 rok]])</f>
        <v>10 2009</v>
      </c>
      <c r="L417" s="12" t="str">
        <f>CONCATENATE(MID(Tabela14[[#This Row],[Imie]],1,1),MID(Tabela14[[#This Row],[Nazwisko]],1,3),MID(Tabela14[[#This Row],[PESEL]],11,1))</f>
        <v>PDur3</v>
      </c>
      <c r="M417" s="12">
        <f>IF(Tabela14[[#This Row],[ID]]=L416,1,0)</f>
        <v>0</v>
      </c>
    </row>
    <row r="418" spans="1:13" x14ac:dyDescent="0.25">
      <c r="A418" s="2" t="s">
        <v>967</v>
      </c>
      <c r="B418" s="3" t="s">
        <v>968</v>
      </c>
      <c r="C418" s="3" t="s">
        <v>73</v>
      </c>
      <c r="D418" s="3">
        <f>IF(MOD(MID(A418,10,1),2)=0,1,0)</f>
        <v>0</v>
      </c>
      <c r="E418" s="3" t="str">
        <f>MID(C418,LEN(C418),1)</f>
        <v>r</v>
      </c>
      <c r="F418" s="3">
        <f>IF(AND(D418=1,E418&lt;&gt;"a"),1,0)</f>
        <v>0</v>
      </c>
      <c r="G418" s="8" t="str">
        <f>MID(Tabela14[[#This Row],[PESEL]],7,3)</f>
        <v>060</v>
      </c>
      <c r="H418" s="3">
        <f>IF(OR(MID(Tabela14[[#This Row],[PESEL]],3,1)="0",MID(Tabela14[[#This Row],[PESEL]],3,1)="1"),19,20)</f>
        <v>19</v>
      </c>
      <c r="I418" s="3" t="str">
        <f>MID(Tabela14[[#This Row],[PESEL]],1,2)</f>
        <v>75</v>
      </c>
      <c r="J418" s="3" t="str">
        <f>IF(Tabela14[[#This Row],[1i2 rok]]=20,MID(Tabela14[[#This Row],[PESEL]],3,2)-20,MID(Tabela14[[#This Row],[PESEL]],3,2))</f>
        <v>03</v>
      </c>
      <c r="K418" s="3" t="str">
        <f>CONCATENATE(Tabela14[[#This Row],[miesiąc 1]]," ",Tabela14[[#This Row],[1i2 rok]],Tabela14[[#This Row],[3 i 4 rok]])</f>
        <v>03 1975</v>
      </c>
      <c r="L418" s="12" t="str">
        <f>CONCATENATE(MID(Tabela14[[#This Row],[Imie]],1,1),MID(Tabela14[[#This Row],[Nazwisko]],1,3),MID(Tabela14[[#This Row],[PESEL]],11,1))</f>
        <v>PDus8</v>
      </c>
      <c r="M418" s="12">
        <f>IF(Tabela14[[#This Row],[ID]]=L417,1,0)</f>
        <v>0</v>
      </c>
    </row>
    <row r="419" spans="1:13" x14ac:dyDescent="0.25">
      <c r="A419" s="2" t="s">
        <v>952</v>
      </c>
      <c r="B419" s="3" t="s">
        <v>953</v>
      </c>
      <c r="C419" s="3" t="s">
        <v>73</v>
      </c>
      <c r="D419" s="3">
        <f>IF(MOD(MID(A419,10,1),2)=0,1,0)</f>
        <v>0</v>
      </c>
      <c r="E419" s="3" t="str">
        <f>MID(C419,LEN(C419),1)</f>
        <v>r</v>
      </c>
      <c r="F419" s="3">
        <f>IF(AND(D419=1,E419&lt;&gt;"a"),1,0)</f>
        <v>0</v>
      </c>
      <c r="G419" s="8" t="str">
        <f>MID(Tabela14[[#This Row],[PESEL]],7,3)</f>
        <v>995</v>
      </c>
      <c r="H419" s="3">
        <f>IF(OR(MID(Tabela14[[#This Row],[PESEL]],3,1)="0",MID(Tabela14[[#This Row],[PESEL]],3,1)="1"),19,20)</f>
        <v>19</v>
      </c>
      <c r="I419" s="3" t="str">
        <f>MID(Tabela14[[#This Row],[PESEL]],1,2)</f>
        <v>73</v>
      </c>
      <c r="J419" s="3" t="str">
        <f>IF(Tabela14[[#This Row],[1i2 rok]]=20,MID(Tabela14[[#This Row],[PESEL]],3,2)-20,MID(Tabela14[[#This Row],[PESEL]],3,2))</f>
        <v>01</v>
      </c>
      <c r="K419" s="3" t="str">
        <f>CONCATENATE(Tabela14[[#This Row],[miesiąc 1]]," ",Tabela14[[#This Row],[1i2 rok]],Tabela14[[#This Row],[3 i 4 rok]])</f>
        <v>01 1973</v>
      </c>
      <c r="L419" s="12" t="str">
        <f>CONCATENATE(MID(Tabela14[[#This Row],[Imie]],1,1),MID(Tabela14[[#This Row],[Nazwisko]],1,3),MID(Tabela14[[#This Row],[PESEL]],11,1))</f>
        <v>PDzi6</v>
      </c>
      <c r="M419" s="12">
        <f>IF(Tabela14[[#This Row],[ID]]=L418,1,0)</f>
        <v>0</v>
      </c>
    </row>
    <row r="420" spans="1:13" x14ac:dyDescent="0.25">
      <c r="A420" s="2" t="s">
        <v>682</v>
      </c>
      <c r="B420" s="3" t="s">
        <v>683</v>
      </c>
      <c r="C420" s="3" t="s">
        <v>73</v>
      </c>
      <c r="D420" s="3">
        <f>IF(MOD(MID(A420,10,1),2)=0,1,0)</f>
        <v>0</v>
      </c>
      <c r="E420" s="3" t="str">
        <f>MID(C420,LEN(C420),1)</f>
        <v>r</v>
      </c>
      <c r="F420" s="3">
        <f>IF(AND(D420=1,E420&lt;&gt;"a"),1,0)</f>
        <v>0</v>
      </c>
      <c r="G420" s="8" t="str">
        <f>MID(Tabela14[[#This Row],[PESEL]],7,3)</f>
        <v>051</v>
      </c>
      <c r="H420" s="3">
        <f>IF(OR(MID(Tabela14[[#This Row],[PESEL]],3,1)="0",MID(Tabela14[[#This Row],[PESEL]],3,1)="1"),19,20)</f>
        <v>20</v>
      </c>
      <c r="I420" s="3" t="str">
        <f>MID(Tabela14[[#This Row],[PESEL]],1,2)</f>
        <v>09</v>
      </c>
      <c r="J420" s="3">
        <f>IF(Tabela14[[#This Row],[1i2 rok]]=20,MID(Tabela14[[#This Row],[PESEL]],3,2)-20,MID(Tabela14[[#This Row],[PESEL]],3,2))</f>
        <v>11</v>
      </c>
      <c r="K420" s="3" t="str">
        <f>CONCATENATE(Tabela14[[#This Row],[miesiąc 1]]," ",Tabela14[[#This Row],[1i2 rok]],Tabela14[[#This Row],[3 i 4 rok]])</f>
        <v>11 2009</v>
      </c>
      <c r="L420" s="12" t="str">
        <f>CONCATENATE(MID(Tabela14[[#This Row],[Imie]],1,1),MID(Tabela14[[#This Row],[Nazwisko]],1,3),MID(Tabela14[[#This Row],[PESEL]],11,1))</f>
        <v>PFie6</v>
      </c>
      <c r="M420" s="12">
        <f>IF(Tabela14[[#This Row],[ID]]=L419,1,0)</f>
        <v>0</v>
      </c>
    </row>
    <row r="421" spans="1:13" x14ac:dyDescent="0.25">
      <c r="A421" s="2" t="s">
        <v>117</v>
      </c>
      <c r="B421" s="3" t="s">
        <v>118</v>
      </c>
      <c r="C421" s="3" t="s">
        <v>73</v>
      </c>
      <c r="D421" s="3">
        <f>IF(MOD(MID(A421,10,1),2)=0,1,0)</f>
        <v>0</v>
      </c>
      <c r="E421" s="3" t="str">
        <f>MID(C421,LEN(C421),1)</f>
        <v>r</v>
      </c>
      <c r="F421" s="3">
        <f>IF(AND(D421=1,E421&lt;&gt;"a"),1,0)</f>
        <v>0</v>
      </c>
      <c r="G421" s="8" t="str">
        <f>MID(Tabela14[[#This Row],[PESEL]],7,3)</f>
        <v>074</v>
      </c>
      <c r="H421" s="3">
        <f>IF(OR(MID(Tabela14[[#This Row],[PESEL]],3,1)="0",MID(Tabela14[[#This Row],[PESEL]],3,1)="1"),19,20)</f>
        <v>20</v>
      </c>
      <c r="I421" s="3" t="str">
        <f>MID(Tabela14[[#This Row],[PESEL]],1,2)</f>
        <v>08</v>
      </c>
      <c r="J421" s="3">
        <f>IF(Tabela14[[#This Row],[1i2 rok]]=20,MID(Tabela14[[#This Row],[PESEL]],3,2)-20,MID(Tabela14[[#This Row],[PESEL]],3,2))</f>
        <v>9</v>
      </c>
      <c r="K421" s="3" t="str">
        <f>CONCATENATE(Tabela14[[#This Row],[miesiąc 1]]," ",Tabela14[[#This Row],[1i2 rok]],Tabela14[[#This Row],[3 i 4 rok]])</f>
        <v>9 2008</v>
      </c>
      <c r="L421" s="12" t="str">
        <f>CONCATENATE(MID(Tabela14[[#This Row],[Imie]],1,1),MID(Tabela14[[#This Row],[Nazwisko]],1,3),MID(Tabela14[[#This Row],[PESEL]],11,1))</f>
        <v>PFil4</v>
      </c>
      <c r="M421" s="12">
        <f>IF(Tabela14[[#This Row],[ID]]=L420,1,0)</f>
        <v>0</v>
      </c>
    </row>
    <row r="422" spans="1:13" x14ac:dyDescent="0.25">
      <c r="A422" s="2" t="s">
        <v>735</v>
      </c>
      <c r="B422" s="3" t="s">
        <v>120</v>
      </c>
      <c r="C422" s="3" t="s">
        <v>73</v>
      </c>
      <c r="D422" s="3">
        <f>IF(MOD(MID(A422,10,1),2)=0,1,0)</f>
        <v>0</v>
      </c>
      <c r="E422" s="3" t="str">
        <f>MID(C422,LEN(C422),1)</f>
        <v>r</v>
      </c>
      <c r="F422" s="3">
        <f>IF(AND(D422=1,E422&lt;&gt;"a"),1,0)</f>
        <v>0</v>
      </c>
      <c r="G422" s="8" t="str">
        <f>MID(Tabela14[[#This Row],[PESEL]],7,3)</f>
        <v>024</v>
      </c>
      <c r="H422" s="3">
        <f>IF(OR(MID(Tabela14[[#This Row],[PESEL]],3,1)="0",MID(Tabela14[[#This Row],[PESEL]],3,1)="1"),19,20)</f>
        <v>20</v>
      </c>
      <c r="I422" s="3" t="str">
        <f>MID(Tabela14[[#This Row],[PESEL]],1,2)</f>
        <v>09</v>
      </c>
      <c r="J422" s="3">
        <f>IF(Tabela14[[#This Row],[1i2 rok]]=20,MID(Tabela14[[#This Row],[PESEL]],3,2)-20,MID(Tabela14[[#This Row],[PESEL]],3,2))</f>
        <v>12</v>
      </c>
      <c r="K422" s="3" t="str">
        <f>CONCATENATE(Tabela14[[#This Row],[miesiąc 1]]," ",Tabela14[[#This Row],[1i2 rok]],Tabela14[[#This Row],[3 i 4 rok]])</f>
        <v>12 2009</v>
      </c>
      <c r="L422" s="12" t="str">
        <f>CONCATENATE(MID(Tabela14[[#This Row],[Imie]],1,1),MID(Tabela14[[#This Row],[Nazwisko]],1,3),MID(Tabela14[[#This Row],[PESEL]],11,1))</f>
        <v>PFor6</v>
      </c>
      <c r="M422" s="12">
        <f>IF(Tabela14[[#This Row],[ID]]=L421,1,0)</f>
        <v>0</v>
      </c>
    </row>
    <row r="423" spans="1:13" x14ac:dyDescent="0.25">
      <c r="A423" s="2" t="s">
        <v>71</v>
      </c>
      <c r="B423" s="3" t="s">
        <v>72</v>
      </c>
      <c r="C423" s="3" t="s">
        <v>73</v>
      </c>
      <c r="D423" s="3">
        <f>IF(MOD(MID(A423,10,1),2)=0,1,0)</f>
        <v>0</v>
      </c>
      <c r="E423" s="3" t="str">
        <f>MID(C423,LEN(C423),1)</f>
        <v>r</v>
      </c>
      <c r="F423" s="3">
        <f>IF(AND(D423=1,E423&lt;&gt;"a"),1,0)</f>
        <v>0</v>
      </c>
      <c r="G423" s="8" t="str">
        <f>MID(Tabela14[[#This Row],[PESEL]],7,3)</f>
        <v>113</v>
      </c>
      <c r="H423" s="3">
        <f>IF(OR(MID(Tabela14[[#This Row],[PESEL]],3,1)="0",MID(Tabela14[[#This Row],[PESEL]],3,1)="1"),19,20)</f>
        <v>20</v>
      </c>
      <c r="I423" s="3" t="str">
        <f>MID(Tabela14[[#This Row],[PESEL]],1,2)</f>
        <v>08</v>
      </c>
      <c r="J423" s="3">
        <f>IF(Tabela14[[#This Row],[1i2 rok]]=20,MID(Tabela14[[#This Row],[PESEL]],3,2)-20,MID(Tabela14[[#This Row],[PESEL]],3,2))</f>
        <v>7</v>
      </c>
      <c r="K423" s="3" t="str">
        <f>CONCATENATE(Tabela14[[#This Row],[miesiąc 1]]," ",Tabela14[[#This Row],[1i2 rok]],Tabela14[[#This Row],[3 i 4 rok]])</f>
        <v>7 2008</v>
      </c>
      <c r="L423" s="12" t="str">
        <f>CONCATENATE(MID(Tabela14[[#This Row],[Imie]],1,1),MID(Tabela14[[#This Row],[Nazwisko]],1,3),MID(Tabela14[[#This Row],[PESEL]],11,1))</f>
        <v>PFre6</v>
      </c>
      <c r="M423" s="12">
        <f>IF(Tabela14[[#This Row],[ID]]=L422,1,0)</f>
        <v>0</v>
      </c>
    </row>
    <row r="424" spans="1:13" x14ac:dyDescent="0.25">
      <c r="A424" s="2" t="s">
        <v>991</v>
      </c>
      <c r="B424" s="3" t="s">
        <v>992</v>
      </c>
      <c r="C424" s="3" t="s">
        <v>567</v>
      </c>
      <c r="D424" s="3">
        <f>IF(MOD(MID(A424,10,1),2)=0,1,0)</f>
        <v>0</v>
      </c>
      <c r="E424" s="3" t="str">
        <f>MID(C424,LEN(C424),1)</f>
        <v>l</v>
      </c>
      <c r="F424" s="3">
        <f>IF(AND(D424=1,E424&lt;&gt;"a"),1,0)</f>
        <v>0</v>
      </c>
      <c r="G424" s="8" t="str">
        <f>MID(Tabela14[[#This Row],[PESEL]],7,3)</f>
        <v>890</v>
      </c>
      <c r="H424" s="3">
        <f>IF(OR(MID(Tabela14[[#This Row],[PESEL]],3,1)="0",MID(Tabela14[[#This Row],[PESEL]],3,1)="1"),19,20)</f>
        <v>19</v>
      </c>
      <c r="I424" s="3" t="str">
        <f>MID(Tabela14[[#This Row],[PESEL]],1,2)</f>
        <v>78</v>
      </c>
      <c r="J424" s="3" t="str">
        <f>IF(Tabela14[[#This Row],[1i2 rok]]=20,MID(Tabela14[[#This Row],[PESEL]],3,2)-20,MID(Tabela14[[#This Row],[PESEL]],3,2))</f>
        <v>12</v>
      </c>
      <c r="K424" s="3" t="str">
        <f>CONCATENATE(Tabela14[[#This Row],[miesiąc 1]]," ",Tabela14[[#This Row],[1i2 rok]],Tabela14[[#This Row],[3 i 4 rok]])</f>
        <v>12 1978</v>
      </c>
      <c r="L424" s="12" t="str">
        <f>CONCATENATE(MID(Tabela14[[#This Row],[Imie]],1,1),MID(Tabela14[[#This Row],[Nazwisko]],1,3),MID(Tabela14[[#This Row],[PESEL]],11,1))</f>
        <v>PFur8</v>
      </c>
      <c r="M424" s="12">
        <f>IF(Tabela14[[#This Row],[ID]]=L423,1,0)</f>
        <v>0</v>
      </c>
    </row>
    <row r="425" spans="1:13" x14ac:dyDescent="0.25">
      <c r="A425" s="2" t="s">
        <v>407</v>
      </c>
      <c r="B425" s="3" t="s">
        <v>408</v>
      </c>
      <c r="C425" s="3" t="s">
        <v>409</v>
      </c>
      <c r="D425" s="3">
        <f>IF(MOD(MID(A425,10,1),2)=0,1,0)</f>
        <v>1</v>
      </c>
      <c r="E425" s="3" t="str">
        <f>MID(C425,LEN(C425),1)</f>
        <v>a</v>
      </c>
      <c r="F425" s="3">
        <f>IF(AND(D425=1,E425&lt;&gt;"a"),1,0)</f>
        <v>0</v>
      </c>
      <c r="G425" s="8" t="str">
        <f>MID(Tabela14[[#This Row],[PESEL]],7,3)</f>
        <v>046</v>
      </c>
      <c r="H425" s="3">
        <f>IF(OR(MID(Tabela14[[#This Row],[PESEL]],3,1)="0",MID(Tabela14[[#This Row],[PESEL]],3,1)="1"),19,20)</f>
        <v>20</v>
      </c>
      <c r="I425" s="3" t="str">
        <f>MID(Tabela14[[#This Row],[PESEL]],1,2)</f>
        <v>09</v>
      </c>
      <c r="J425" s="3">
        <f>IF(Tabela14[[#This Row],[1i2 rok]]=20,MID(Tabela14[[#This Row],[PESEL]],3,2)-20,MID(Tabela14[[#This Row],[PESEL]],3,2))</f>
        <v>2</v>
      </c>
      <c r="K425" s="3" t="str">
        <f>CONCATENATE(Tabela14[[#This Row],[miesiąc 1]]," ",Tabela14[[#This Row],[1i2 rok]],Tabela14[[#This Row],[3 i 4 rok]])</f>
        <v>2 2009</v>
      </c>
      <c r="L425" s="12" t="str">
        <f>CONCATENATE(MID(Tabela14[[#This Row],[Imie]],1,1),MID(Tabela14[[#This Row],[Nazwisko]],1,3),MID(Tabela14[[#This Row],[PESEL]],11,1))</f>
        <v>PGac5</v>
      </c>
      <c r="M425" s="12">
        <f>IF(Tabela14[[#This Row],[ID]]=L424,1,0)</f>
        <v>0</v>
      </c>
    </row>
    <row r="426" spans="1:13" x14ac:dyDescent="0.25">
      <c r="A426" s="2" t="s">
        <v>438</v>
      </c>
      <c r="B426" s="3" t="s">
        <v>439</v>
      </c>
      <c r="C426" s="3" t="s">
        <v>409</v>
      </c>
      <c r="D426" s="3">
        <f>IF(MOD(MID(A426,10,1),2)=0,1,0)</f>
        <v>1</v>
      </c>
      <c r="E426" s="3" t="str">
        <f>MID(C426,LEN(C426),1)</f>
        <v>a</v>
      </c>
      <c r="F426" s="3">
        <f>IF(AND(D426=1,E426&lt;&gt;"a"),1,0)</f>
        <v>0</v>
      </c>
      <c r="G426" s="8" t="str">
        <f>MID(Tabela14[[#This Row],[PESEL]],7,3)</f>
        <v>046</v>
      </c>
      <c r="H426" s="3">
        <f>IF(OR(MID(Tabela14[[#This Row],[PESEL]],3,1)="0",MID(Tabela14[[#This Row],[PESEL]],3,1)="1"),19,20)</f>
        <v>20</v>
      </c>
      <c r="I426" s="3" t="str">
        <f>MID(Tabela14[[#This Row],[PESEL]],1,2)</f>
        <v>09</v>
      </c>
      <c r="J426" s="3">
        <f>IF(Tabela14[[#This Row],[1i2 rok]]=20,MID(Tabela14[[#This Row],[PESEL]],3,2)-20,MID(Tabela14[[#This Row],[PESEL]],3,2))</f>
        <v>2</v>
      </c>
      <c r="K426" s="3" t="str">
        <f>CONCATENATE(Tabela14[[#This Row],[miesiąc 1]]," ",Tabela14[[#This Row],[1i2 rok]],Tabela14[[#This Row],[3 i 4 rok]])</f>
        <v>2 2009</v>
      </c>
      <c r="L426" s="12" t="str">
        <f>CONCATENATE(MID(Tabela14[[#This Row],[Imie]],1,1),MID(Tabela14[[#This Row],[Nazwisko]],1,3),MID(Tabela14[[#This Row],[PESEL]],11,1))</f>
        <v>PGad3</v>
      </c>
      <c r="M426" s="12">
        <f>IF(Tabela14[[#This Row],[ID]]=L425,1,0)</f>
        <v>0</v>
      </c>
    </row>
    <row r="427" spans="1:13" x14ac:dyDescent="0.25">
      <c r="A427" s="2" t="s">
        <v>177</v>
      </c>
      <c r="B427" s="3" t="s">
        <v>178</v>
      </c>
      <c r="C427" s="3" t="s">
        <v>179</v>
      </c>
      <c r="D427" s="3">
        <f>IF(MOD(MID(A427,10,1),2)=0,1,0)</f>
        <v>1</v>
      </c>
      <c r="E427" s="3" t="str">
        <f>MID(C427,LEN(C427),1)</f>
        <v>a</v>
      </c>
      <c r="F427" s="3">
        <f>IF(AND(D427=1,E427&lt;&gt;"a"),1,0)</f>
        <v>0</v>
      </c>
      <c r="G427" s="8" t="str">
        <f>MID(Tabela14[[#This Row],[PESEL]],7,3)</f>
        <v>062</v>
      </c>
      <c r="H427" s="3">
        <f>IF(OR(MID(Tabela14[[#This Row],[PESEL]],3,1)="0",MID(Tabela14[[#This Row],[PESEL]],3,1)="1"),19,20)</f>
        <v>20</v>
      </c>
      <c r="I427" s="3" t="str">
        <f>MID(Tabela14[[#This Row],[PESEL]],1,2)</f>
        <v>08</v>
      </c>
      <c r="J427" s="3">
        <f>IF(Tabela14[[#This Row],[1i2 rok]]=20,MID(Tabela14[[#This Row],[PESEL]],3,2)-20,MID(Tabela14[[#This Row],[PESEL]],3,2))</f>
        <v>11</v>
      </c>
      <c r="K427" s="3" t="str">
        <f>CONCATENATE(Tabela14[[#This Row],[miesiąc 1]]," ",Tabela14[[#This Row],[1i2 rok]],Tabela14[[#This Row],[3 i 4 rok]])</f>
        <v>11 2008</v>
      </c>
      <c r="L427" s="12" t="str">
        <f>CONCATENATE(MID(Tabela14[[#This Row],[Imie]],1,1),MID(Tabela14[[#This Row],[Nazwisko]],1,3),MID(Tabela14[[#This Row],[PESEL]],11,1))</f>
        <v>PGal5</v>
      </c>
      <c r="M427" s="12">
        <f>IF(Tabela14[[#This Row],[ID]]=L426,1,0)</f>
        <v>0</v>
      </c>
    </row>
    <row r="428" spans="1:13" x14ac:dyDescent="0.25">
      <c r="A428" s="2" t="s">
        <v>565</v>
      </c>
      <c r="B428" s="3" t="s">
        <v>566</v>
      </c>
      <c r="C428" s="3" t="s">
        <v>567</v>
      </c>
      <c r="D428" s="3">
        <f>IF(MOD(MID(A428,10,1),2)=0,1,0)</f>
        <v>0</v>
      </c>
      <c r="E428" s="3" t="str">
        <f>MID(C428,LEN(C428),1)</f>
        <v>l</v>
      </c>
      <c r="F428" s="3">
        <f>IF(AND(D428=1,E428&lt;&gt;"a"),1,0)</f>
        <v>0</v>
      </c>
      <c r="G428" s="8" t="str">
        <f>MID(Tabela14[[#This Row],[PESEL]],7,3)</f>
        <v>098</v>
      </c>
      <c r="H428" s="3">
        <f>IF(OR(MID(Tabela14[[#This Row],[PESEL]],3,1)="0",MID(Tabela14[[#This Row],[PESEL]],3,1)="1"),19,20)</f>
        <v>20</v>
      </c>
      <c r="I428" s="3" t="str">
        <f>MID(Tabela14[[#This Row],[PESEL]],1,2)</f>
        <v>09</v>
      </c>
      <c r="J428" s="3">
        <f>IF(Tabela14[[#This Row],[1i2 rok]]=20,MID(Tabela14[[#This Row],[PESEL]],3,2)-20,MID(Tabela14[[#This Row],[PESEL]],3,2))</f>
        <v>10</v>
      </c>
      <c r="K428" s="3" t="str">
        <f>CONCATENATE(Tabela14[[#This Row],[miesiąc 1]]," ",Tabela14[[#This Row],[1i2 rok]],Tabela14[[#This Row],[3 i 4 rok]])</f>
        <v>10 2009</v>
      </c>
      <c r="L428" s="12" t="str">
        <f>CONCATENATE(MID(Tabela14[[#This Row],[Imie]],1,1),MID(Tabela14[[#This Row],[Nazwisko]],1,3),MID(Tabela14[[#This Row],[PESEL]],11,1))</f>
        <v>PGda5</v>
      </c>
      <c r="M428" s="12">
        <f>IF(Tabela14[[#This Row],[ID]]=L427,1,0)</f>
        <v>0</v>
      </c>
    </row>
    <row r="429" spans="1:13" x14ac:dyDescent="0.25">
      <c r="A429" s="2" t="s">
        <v>1027</v>
      </c>
      <c r="B429" s="3" t="s">
        <v>1028</v>
      </c>
      <c r="C429" s="3" t="s">
        <v>20</v>
      </c>
      <c r="D429" s="3">
        <f>IF(MOD(MID(A429,10,1),2)=0,1,0)</f>
        <v>0</v>
      </c>
      <c r="E429" s="3" t="str">
        <f>MID(C429,LEN(C429),1)</f>
        <v>k</v>
      </c>
      <c r="F429" s="3">
        <f>IF(AND(D429=1,E429&lt;&gt;"a"),1,0)</f>
        <v>0</v>
      </c>
      <c r="G429" s="8" t="str">
        <f>MID(Tabela14[[#This Row],[PESEL]],7,3)</f>
        <v>051</v>
      </c>
      <c r="H429" s="3">
        <f>IF(OR(MID(Tabela14[[#This Row],[PESEL]],3,1)="0",MID(Tabela14[[#This Row],[PESEL]],3,1)="1"),19,20)</f>
        <v>19</v>
      </c>
      <c r="I429" s="3" t="str">
        <f>MID(Tabela14[[#This Row],[PESEL]],1,2)</f>
        <v>85</v>
      </c>
      <c r="J429" s="3" t="str">
        <f>IF(Tabela14[[#This Row],[1i2 rok]]=20,MID(Tabela14[[#This Row],[PESEL]],3,2)-20,MID(Tabela14[[#This Row],[PESEL]],3,2))</f>
        <v>05</v>
      </c>
      <c r="K429" s="3" t="str">
        <f>CONCATENATE(Tabela14[[#This Row],[miesiąc 1]]," ",Tabela14[[#This Row],[1i2 rok]],Tabela14[[#This Row],[3 i 4 rok]])</f>
        <v>05 1985</v>
      </c>
      <c r="L429" s="12" t="str">
        <f>CONCATENATE(MID(Tabela14[[#This Row],[Imie]],1,1),MID(Tabela14[[#This Row],[Nazwisko]],1,3),MID(Tabela14[[#This Row],[PESEL]],11,1))</f>
        <v>PGes5</v>
      </c>
      <c r="M429" s="12">
        <f>IF(Tabela14[[#This Row],[ID]]=L428,1,0)</f>
        <v>0</v>
      </c>
    </row>
    <row r="430" spans="1:13" x14ac:dyDescent="0.25">
      <c r="A430" s="2" t="s">
        <v>18</v>
      </c>
      <c r="B430" s="3" t="s">
        <v>19</v>
      </c>
      <c r="C430" s="3" t="s">
        <v>20</v>
      </c>
      <c r="D430" s="3">
        <f>IF(MOD(MID(A430,10,1),2)=0,1,0)</f>
        <v>0</v>
      </c>
      <c r="E430" s="3" t="str">
        <f>MID(C430,LEN(C430),1)</f>
        <v>k</v>
      </c>
      <c r="F430" s="3">
        <f>IF(AND(D430=1,E430&lt;&gt;"a"),1,0)</f>
        <v>0</v>
      </c>
      <c r="G430" s="8" t="str">
        <f>MID(Tabela14[[#This Row],[PESEL]],7,3)</f>
        <v>026</v>
      </c>
      <c r="H430" s="3">
        <f>IF(OR(MID(Tabela14[[#This Row],[PESEL]],3,1)="0",MID(Tabela14[[#This Row],[PESEL]],3,1)="1"),19,20)</f>
        <v>20</v>
      </c>
      <c r="I430" s="3" t="str">
        <f>MID(Tabela14[[#This Row],[PESEL]],1,2)</f>
        <v>08</v>
      </c>
      <c r="J430" s="3">
        <f>IF(Tabela14[[#This Row],[1i2 rok]]=20,MID(Tabela14[[#This Row],[PESEL]],3,2)-20,MID(Tabela14[[#This Row],[PESEL]],3,2))</f>
        <v>5</v>
      </c>
      <c r="K430" s="3" t="str">
        <f>CONCATENATE(Tabela14[[#This Row],[miesiąc 1]]," ",Tabela14[[#This Row],[1i2 rok]],Tabela14[[#This Row],[3 i 4 rok]])</f>
        <v>5 2008</v>
      </c>
      <c r="L430" s="12" t="str">
        <f>CONCATENATE(MID(Tabela14[[#This Row],[Imie]],1,1),MID(Tabela14[[#This Row],[Nazwisko]],1,3),MID(Tabela14[[#This Row],[PESEL]],11,1))</f>
        <v>PGib8</v>
      </c>
      <c r="M430" s="12">
        <f>IF(Tabela14[[#This Row],[ID]]=L429,1,0)</f>
        <v>0</v>
      </c>
    </row>
    <row r="431" spans="1:13" x14ac:dyDescent="0.25">
      <c r="A431" s="2" t="s">
        <v>817</v>
      </c>
      <c r="B431" s="3" t="s">
        <v>818</v>
      </c>
      <c r="C431" s="3" t="s">
        <v>20</v>
      </c>
      <c r="D431" s="3">
        <f>IF(MOD(MID(A431,10,1),2)=0,1,0)</f>
        <v>0</v>
      </c>
      <c r="E431" s="3" t="str">
        <f>MID(C431,LEN(C431),1)</f>
        <v>k</v>
      </c>
      <c r="F431" s="3">
        <f>IF(AND(D431=1,E431&lt;&gt;"a"),1,0)</f>
        <v>0</v>
      </c>
      <c r="G431" s="8" t="str">
        <f>MID(Tabela14[[#This Row],[PESEL]],7,3)</f>
        <v>047</v>
      </c>
      <c r="H431" s="3">
        <f>IF(OR(MID(Tabela14[[#This Row],[PESEL]],3,1)="0",MID(Tabela14[[#This Row],[PESEL]],3,1)="1"),19,20)</f>
        <v>20</v>
      </c>
      <c r="I431" s="3" t="str">
        <f>MID(Tabela14[[#This Row],[PESEL]],1,2)</f>
        <v>09</v>
      </c>
      <c r="J431" s="3">
        <f>IF(Tabela14[[#This Row],[1i2 rok]]=20,MID(Tabela14[[#This Row],[PESEL]],3,2)-20,MID(Tabela14[[#This Row],[PESEL]],3,2))</f>
        <v>12</v>
      </c>
      <c r="K431" s="3" t="str">
        <f>CONCATENATE(Tabela14[[#This Row],[miesiąc 1]]," ",Tabela14[[#This Row],[1i2 rok]],Tabela14[[#This Row],[3 i 4 rok]])</f>
        <v>12 2009</v>
      </c>
      <c r="L431" s="12" t="str">
        <f>CONCATENATE(MID(Tabela14[[#This Row],[Imie]],1,1),MID(Tabela14[[#This Row],[Nazwisko]],1,3),MID(Tabela14[[#This Row],[PESEL]],11,1))</f>
        <v>PGie1</v>
      </c>
      <c r="M431" s="12">
        <f>IF(Tabela14[[#This Row],[ID]]=L430,1,0)</f>
        <v>0</v>
      </c>
    </row>
    <row r="432" spans="1:13" x14ac:dyDescent="0.25">
      <c r="A432" s="2" t="s">
        <v>180</v>
      </c>
      <c r="B432" s="3" t="s">
        <v>181</v>
      </c>
      <c r="C432" s="3" t="s">
        <v>182</v>
      </c>
      <c r="D432" s="3">
        <f>IF(MOD(MID(A432,10,1),2)=0,1,0)</f>
        <v>1</v>
      </c>
      <c r="E432" s="3" t="str">
        <f>MID(C432,LEN(C432),1)</f>
        <v>a</v>
      </c>
      <c r="F432" s="3">
        <f>IF(AND(D432=1,E432&lt;&gt;"a"),1,0)</f>
        <v>0</v>
      </c>
      <c r="G432" s="8" t="str">
        <f>MID(Tabela14[[#This Row],[PESEL]],7,3)</f>
        <v>072</v>
      </c>
      <c r="H432" s="3">
        <f>IF(OR(MID(Tabela14[[#This Row],[PESEL]],3,1)="0",MID(Tabela14[[#This Row],[PESEL]],3,1)="1"),19,20)</f>
        <v>20</v>
      </c>
      <c r="I432" s="3" t="str">
        <f>MID(Tabela14[[#This Row],[PESEL]],1,2)</f>
        <v>08</v>
      </c>
      <c r="J432" s="3">
        <f>IF(Tabela14[[#This Row],[1i2 rok]]=20,MID(Tabela14[[#This Row],[PESEL]],3,2)-20,MID(Tabela14[[#This Row],[PESEL]],3,2))</f>
        <v>11</v>
      </c>
      <c r="K432" s="3" t="str">
        <f>CONCATENATE(Tabela14[[#This Row],[miesiąc 1]]," ",Tabela14[[#This Row],[1i2 rok]],Tabela14[[#This Row],[3 i 4 rok]])</f>
        <v>11 2008</v>
      </c>
      <c r="L432" s="12" t="str">
        <f>CONCATENATE(MID(Tabela14[[#This Row],[Imie]],1,1),MID(Tabela14[[#This Row],[Nazwisko]],1,3),MID(Tabela14[[#This Row],[PESEL]],11,1))</f>
        <v>PGla1</v>
      </c>
      <c r="M432" s="12">
        <f>IF(Tabela14[[#This Row],[ID]]=L431,1,0)</f>
        <v>0</v>
      </c>
    </row>
    <row r="433" spans="1:13" x14ac:dyDescent="0.25">
      <c r="A433" s="2" t="s">
        <v>32</v>
      </c>
      <c r="B433" s="3" t="s">
        <v>33</v>
      </c>
      <c r="C433" s="3" t="s">
        <v>20</v>
      </c>
      <c r="D433" s="3">
        <f>IF(MOD(MID(A433,10,1),2)=0,1,0)</f>
        <v>0</v>
      </c>
      <c r="E433" s="3" t="str">
        <f>MID(C433,LEN(C433),1)</f>
        <v>k</v>
      </c>
      <c r="F433" s="3">
        <f>IF(AND(D433=1,E433&lt;&gt;"a"),1,0)</f>
        <v>0</v>
      </c>
      <c r="G433" s="8" t="str">
        <f>MID(Tabela14[[#This Row],[PESEL]],7,3)</f>
        <v>036</v>
      </c>
      <c r="H433" s="3">
        <f>IF(OR(MID(Tabela14[[#This Row],[PESEL]],3,1)="0",MID(Tabela14[[#This Row],[PESEL]],3,1)="1"),19,20)</f>
        <v>20</v>
      </c>
      <c r="I433" s="3" t="str">
        <f>MID(Tabela14[[#This Row],[PESEL]],1,2)</f>
        <v>08</v>
      </c>
      <c r="J433" s="3">
        <f>IF(Tabela14[[#This Row],[1i2 rok]]=20,MID(Tabela14[[#This Row],[PESEL]],3,2)-20,MID(Tabela14[[#This Row],[PESEL]],3,2))</f>
        <v>6</v>
      </c>
      <c r="K433" s="3" t="str">
        <f>CONCATENATE(Tabela14[[#This Row],[miesiąc 1]]," ",Tabela14[[#This Row],[1i2 rok]],Tabela14[[#This Row],[3 i 4 rok]])</f>
        <v>6 2008</v>
      </c>
      <c r="L433" s="12" t="str">
        <f>CONCATENATE(MID(Tabela14[[#This Row],[Imie]],1,1),MID(Tabela14[[#This Row],[Nazwisko]],1,3),MID(Tabela14[[#This Row],[PESEL]],11,1))</f>
        <v>PGla5</v>
      </c>
      <c r="M433" s="12">
        <f>IF(Tabela14[[#This Row],[ID]]=L432,1,0)</f>
        <v>0</v>
      </c>
    </row>
    <row r="434" spans="1:13" x14ac:dyDescent="0.25">
      <c r="A434" s="2" t="s">
        <v>890</v>
      </c>
      <c r="B434" s="3" t="s">
        <v>891</v>
      </c>
      <c r="C434" s="3" t="s">
        <v>892</v>
      </c>
      <c r="D434" s="3">
        <f>IF(MOD(MID(A434,10,1),2)=0,1,0)</f>
        <v>1</v>
      </c>
      <c r="E434" s="3" t="str">
        <f>MID(C434,LEN(C434),1)</f>
        <v>a</v>
      </c>
      <c r="F434" s="3">
        <f>IF(AND(D434=1,E434&lt;&gt;"a"),1,0)</f>
        <v>0</v>
      </c>
      <c r="G434" s="8" t="str">
        <f>MID(Tabela14[[#This Row],[PESEL]],7,3)</f>
        <v>929</v>
      </c>
      <c r="H434" s="3">
        <f>IF(OR(MID(Tabela14[[#This Row],[PESEL]],3,1)="0",MID(Tabela14[[#This Row],[PESEL]],3,1)="1"),19,20)</f>
        <v>19</v>
      </c>
      <c r="I434" s="3" t="str">
        <f>MID(Tabela14[[#This Row],[PESEL]],1,2)</f>
        <v>63</v>
      </c>
      <c r="J434" s="3" t="str">
        <f>IF(Tabela14[[#This Row],[1i2 rok]]=20,MID(Tabela14[[#This Row],[PESEL]],3,2)-20,MID(Tabela14[[#This Row],[PESEL]],3,2))</f>
        <v>10</v>
      </c>
      <c r="K434" s="3" t="str">
        <f>CONCATENATE(Tabela14[[#This Row],[miesiąc 1]]," ",Tabela14[[#This Row],[1i2 rok]],Tabela14[[#This Row],[3 i 4 rok]])</f>
        <v>10 1963</v>
      </c>
      <c r="L434" s="12" t="str">
        <f>CONCATENATE(MID(Tabela14[[#This Row],[Imie]],1,1),MID(Tabela14[[#This Row],[Nazwisko]],1,3),MID(Tabela14[[#This Row],[PESEL]],11,1))</f>
        <v>PGlo4</v>
      </c>
      <c r="M434" s="12">
        <f>IF(Tabela14[[#This Row],[ID]]=L433,1,0)</f>
        <v>0</v>
      </c>
    </row>
    <row r="435" spans="1:13" x14ac:dyDescent="0.25">
      <c r="A435" s="2" t="s">
        <v>467</v>
      </c>
      <c r="B435" s="3" t="s">
        <v>468</v>
      </c>
      <c r="C435" s="3" t="s">
        <v>20</v>
      </c>
      <c r="D435" s="3">
        <f>IF(MOD(MID(A435,10,1),2)=0,1,0)</f>
        <v>0</v>
      </c>
      <c r="E435" s="3" t="str">
        <f>MID(C435,LEN(C435),1)</f>
        <v>k</v>
      </c>
      <c r="F435" s="3">
        <f>IF(AND(D435=1,E435&lt;&gt;"a"),1,0)</f>
        <v>0</v>
      </c>
      <c r="G435" s="8" t="str">
        <f>MID(Tabela14[[#This Row],[PESEL]],7,3)</f>
        <v>098</v>
      </c>
      <c r="H435" s="3">
        <f>IF(OR(MID(Tabela14[[#This Row],[PESEL]],3,1)="0",MID(Tabela14[[#This Row],[PESEL]],3,1)="1"),19,20)</f>
        <v>20</v>
      </c>
      <c r="I435" s="3" t="str">
        <f>MID(Tabela14[[#This Row],[PESEL]],1,2)</f>
        <v>09</v>
      </c>
      <c r="J435" s="3">
        <f>IF(Tabela14[[#This Row],[1i2 rok]]=20,MID(Tabela14[[#This Row],[PESEL]],3,2)-20,MID(Tabela14[[#This Row],[PESEL]],3,2))</f>
        <v>9</v>
      </c>
      <c r="K435" s="3" t="str">
        <f>CONCATENATE(Tabela14[[#This Row],[miesiąc 1]]," ",Tabela14[[#This Row],[1i2 rok]],Tabela14[[#This Row],[3 i 4 rok]])</f>
        <v>9 2009</v>
      </c>
      <c r="L435" s="12" t="str">
        <f>CONCATENATE(MID(Tabela14[[#This Row],[Imie]],1,1),MID(Tabela14[[#This Row],[Nazwisko]],1,3),MID(Tabela14[[#This Row],[PESEL]],11,1))</f>
        <v>PGor3</v>
      </c>
      <c r="M435" s="12">
        <f>IF(Tabela14[[#This Row],[ID]]=L434,1,0)</f>
        <v>0</v>
      </c>
    </row>
    <row r="436" spans="1:13" x14ac:dyDescent="0.25">
      <c r="A436" s="2" t="s">
        <v>354</v>
      </c>
      <c r="B436" s="3" t="s">
        <v>355</v>
      </c>
      <c r="C436" s="3" t="s">
        <v>356</v>
      </c>
      <c r="D436" s="3">
        <f>IF(MOD(MID(A436,10,1),2)=0,1,0)</f>
        <v>0</v>
      </c>
      <c r="E436" s="3" t="str">
        <f>MID(C436,LEN(C436),1)</f>
        <v>k</v>
      </c>
      <c r="F436" s="3">
        <f>IF(AND(D436=1,E436&lt;&gt;"a"),1,0)</f>
        <v>0</v>
      </c>
      <c r="G436" s="8" t="str">
        <f>MID(Tabela14[[#This Row],[PESEL]],7,3)</f>
        <v>008</v>
      </c>
      <c r="H436" s="3">
        <f>IF(OR(MID(Tabela14[[#This Row],[PESEL]],3,1)="0",MID(Tabela14[[#This Row],[PESEL]],3,1)="1"),19,20)</f>
        <v>20</v>
      </c>
      <c r="I436" s="3" t="str">
        <f>MID(Tabela14[[#This Row],[PESEL]],1,2)</f>
        <v>09</v>
      </c>
      <c r="J436" s="3">
        <f>IF(Tabela14[[#This Row],[1i2 rok]]=20,MID(Tabela14[[#This Row],[PESEL]],3,2)-20,MID(Tabela14[[#This Row],[PESEL]],3,2))</f>
        <v>1</v>
      </c>
      <c r="K436" s="3" t="str">
        <f>CONCATENATE(Tabela14[[#This Row],[miesiąc 1]]," ",Tabela14[[#This Row],[1i2 rok]],Tabela14[[#This Row],[3 i 4 rok]])</f>
        <v>1 2009</v>
      </c>
      <c r="L436" s="12" t="str">
        <f>CONCATENATE(MID(Tabela14[[#This Row],[Imie]],1,1),MID(Tabela14[[#This Row],[Nazwisko]],1,3),MID(Tabela14[[#This Row],[PESEL]],11,1))</f>
        <v>PGor5</v>
      </c>
      <c r="M436" s="12">
        <f>IF(Tabela14[[#This Row],[ID]]=L435,1,0)</f>
        <v>0</v>
      </c>
    </row>
    <row r="437" spans="1:13" x14ac:dyDescent="0.25">
      <c r="A437" s="2" t="s">
        <v>541</v>
      </c>
      <c r="B437" s="3" t="s">
        <v>542</v>
      </c>
      <c r="C437" s="3" t="s">
        <v>179</v>
      </c>
      <c r="D437" s="3">
        <f>IF(MOD(MID(A437,10,1),2)=0,1,0)</f>
        <v>1</v>
      </c>
      <c r="E437" s="3" t="str">
        <f>MID(C437,LEN(C437),1)</f>
        <v>a</v>
      </c>
      <c r="F437" s="3">
        <f>IF(AND(D437=1,E437&lt;&gt;"a"),1,0)</f>
        <v>0</v>
      </c>
      <c r="G437" s="8" t="str">
        <f>MID(Tabela14[[#This Row],[PESEL]],7,3)</f>
        <v>011</v>
      </c>
      <c r="H437" s="3">
        <f>IF(OR(MID(Tabela14[[#This Row],[PESEL]],3,1)="0",MID(Tabela14[[#This Row],[PESEL]],3,1)="1"),19,20)</f>
        <v>20</v>
      </c>
      <c r="I437" s="3" t="str">
        <f>MID(Tabela14[[#This Row],[PESEL]],1,2)</f>
        <v>09</v>
      </c>
      <c r="J437" s="3">
        <f>IF(Tabela14[[#This Row],[1i2 rok]]=20,MID(Tabela14[[#This Row],[PESEL]],3,2)-20,MID(Tabela14[[#This Row],[PESEL]],3,2))</f>
        <v>10</v>
      </c>
      <c r="K437" s="3" t="str">
        <f>CONCATENATE(Tabela14[[#This Row],[miesiąc 1]]," ",Tabela14[[#This Row],[1i2 rok]],Tabela14[[#This Row],[3 i 4 rok]])</f>
        <v>10 2009</v>
      </c>
      <c r="L437" s="12" t="str">
        <f>CONCATENATE(MID(Tabela14[[#This Row],[Imie]],1,1),MID(Tabela14[[#This Row],[Nazwisko]],1,3),MID(Tabela14[[#This Row],[PESEL]],11,1))</f>
        <v>PGos2</v>
      </c>
      <c r="M437" s="12">
        <f>IF(Tabela14[[#This Row],[ID]]=L436,1,0)</f>
        <v>0</v>
      </c>
    </row>
    <row r="438" spans="1:13" x14ac:dyDescent="0.25">
      <c r="A438" s="2" t="s">
        <v>195</v>
      </c>
      <c r="B438" s="3" t="s">
        <v>196</v>
      </c>
      <c r="C438" s="3" t="s">
        <v>20</v>
      </c>
      <c r="D438" s="3">
        <f>IF(MOD(MID(A438,10,1),2)=0,1,0)</f>
        <v>0</v>
      </c>
      <c r="E438" s="3" t="str">
        <f>MID(C438,LEN(C438),1)</f>
        <v>k</v>
      </c>
      <c r="F438" s="3">
        <f>IF(AND(D438=1,E438&lt;&gt;"a"),1,0)</f>
        <v>0</v>
      </c>
      <c r="G438" s="8" t="str">
        <f>MID(Tabela14[[#This Row],[PESEL]],7,3)</f>
        <v>008</v>
      </c>
      <c r="H438" s="3">
        <f>IF(OR(MID(Tabela14[[#This Row],[PESEL]],3,1)="0",MID(Tabela14[[#This Row],[PESEL]],3,1)="1"),19,20)</f>
        <v>20</v>
      </c>
      <c r="I438" s="3" t="str">
        <f>MID(Tabela14[[#This Row],[PESEL]],1,2)</f>
        <v>08</v>
      </c>
      <c r="J438" s="3">
        <f>IF(Tabela14[[#This Row],[1i2 rok]]=20,MID(Tabela14[[#This Row],[PESEL]],3,2)-20,MID(Tabela14[[#This Row],[PESEL]],3,2))</f>
        <v>12</v>
      </c>
      <c r="K438" s="3" t="str">
        <f>CONCATENATE(Tabela14[[#This Row],[miesiąc 1]]," ",Tabela14[[#This Row],[1i2 rok]],Tabela14[[#This Row],[3 i 4 rok]])</f>
        <v>12 2008</v>
      </c>
      <c r="L438" s="12" t="str">
        <f>CONCATENATE(MID(Tabela14[[#This Row],[Imie]],1,1),MID(Tabela14[[#This Row],[Nazwisko]],1,3),MID(Tabela14[[#This Row],[PESEL]],11,1))</f>
        <v>PGos9</v>
      </c>
      <c r="M438" s="12">
        <f>IF(Tabela14[[#This Row],[ID]]=L437,1,0)</f>
        <v>0</v>
      </c>
    </row>
    <row r="439" spans="1:13" x14ac:dyDescent="0.25">
      <c r="A439" s="2" t="s">
        <v>326</v>
      </c>
      <c r="B439" s="3" t="s">
        <v>327</v>
      </c>
      <c r="C439" s="3" t="s">
        <v>179</v>
      </c>
      <c r="D439" s="3">
        <f>IF(MOD(MID(A439,10,1),2)=0,1,0)</f>
        <v>1</v>
      </c>
      <c r="E439" s="3" t="str">
        <f>MID(C439,LEN(C439),1)</f>
        <v>a</v>
      </c>
      <c r="F439" s="3">
        <f>IF(AND(D439=1,E439&lt;&gt;"a"),1,0)</f>
        <v>0</v>
      </c>
      <c r="G439" s="8" t="str">
        <f>MID(Tabela14[[#This Row],[PESEL]],7,3)</f>
        <v>020</v>
      </c>
      <c r="H439" s="3">
        <f>IF(OR(MID(Tabela14[[#This Row],[PESEL]],3,1)="0",MID(Tabela14[[#This Row],[PESEL]],3,1)="1"),19,20)</f>
        <v>20</v>
      </c>
      <c r="I439" s="3" t="str">
        <f>MID(Tabela14[[#This Row],[PESEL]],1,2)</f>
        <v>09</v>
      </c>
      <c r="J439" s="3">
        <f>IF(Tabela14[[#This Row],[1i2 rok]]=20,MID(Tabela14[[#This Row],[PESEL]],3,2)-20,MID(Tabela14[[#This Row],[PESEL]],3,2))</f>
        <v>1</v>
      </c>
      <c r="K439" s="3" t="str">
        <f>CONCATENATE(Tabela14[[#This Row],[miesiąc 1]]," ",Tabela14[[#This Row],[1i2 rok]],Tabela14[[#This Row],[3 i 4 rok]])</f>
        <v>1 2009</v>
      </c>
      <c r="L439" s="12" t="str">
        <f>CONCATENATE(MID(Tabela14[[#This Row],[Imie]],1,1),MID(Tabela14[[#This Row],[Nazwisko]],1,3),MID(Tabela14[[#This Row],[PESEL]],11,1))</f>
        <v>PKwi9</v>
      </c>
      <c r="M439" s="12">
        <f>IF(Tabela14[[#This Row],[ID]]=L438,1,0)</f>
        <v>0</v>
      </c>
    </row>
    <row r="440" spans="1:13" x14ac:dyDescent="0.25">
      <c r="A440" s="2" t="s">
        <v>678</v>
      </c>
      <c r="B440" s="3" t="s">
        <v>679</v>
      </c>
      <c r="C440" s="3" t="s">
        <v>73</v>
      </c>
      <c r="D440" s="3">
        <f>IF(MOD(MID(A440,10,1),2)=0,1,0)</f>
        <v>0</v>
      </c>
      <c r="E440" s="3" t="str">
        <f>MID(C440,LEN(C440),1)</f>
        <v>r</v>
      </c>
      <c r="F440" s="3">
        <f>IF(AND(D440=1,E440&lt;&gt;"a"),1,0)</f>
        <v>0</v>
      </c>
      <c r="G440" s="8" t="str">
        <f>MID(Tabela14[[#This Row],[PESEL]],7,3)</f>
        <v>058</v>
      </c>
      <c r="H440" s="3">
        <f>IF(OR(MID(Tabela14[[#This Row],[PESEL]],3,1)="0",MID(Tabela14[[#This Row],[PESEL]],3,1)="1"),19,20)</f>
        <v>20</v>
      </c>
      <c r="I440" s="3" t="str">
        <f>MID(Tabela14[[#This Row],[PESEL]],1,2)</f>
        <v>09</v>
      </c>
      <c r="J440" s="3">
        <f>IF(Tabela14[[#This Row],[1i2 rok]]=20,MID(Tabela14[[#This Row],[PESEL]],3,2)-20,MID(Tabela14[[#This Row],[PESEL]],3,2))</f>
        <v>11</v>
      </c>
      <c r="K440" s="3" t="str">
        <f>CONCATENATE(Tabela14[[#This Row],[miesiąc 1]]," ",Tabela14[[#This Row],[1i2 rok]],Tabela14[[#This Row],[3 i 4 rok]])</f>
        <v>11 2009</v>
      </c>
      <c r="L440" s="12" t="str">
        <f>CONCATENATE(MID(Tabela14[[#This Row],[Imie]],1,1),MID(Tabela14[[#This Row],[Nazwisko]],1,3),MID(Tabela14[[#This Row],[PESEL]],11,1))</f>
        <v>PPol0</v>
      </c>
      <c r="M440" s="12">
        <f>IF(Tabela14[[#This Row],[ID]]=L439,1,0)</f>
        <v>0</v>
      </c>
    </row>
    <row r="441" spans="1:13" x14ac:dyDescent="0.25">
      <c r="A441" s="2" t="s">
        <v>819</v>
      </c>
      <c r="B441" s="3" t="s">
        <v>820</v>
      </c>
      <c r="C441" s="3" t="s">
        <v>821</v>
      </c>
      <c r="D441" s="3">
        <f>IF(MOD(MID(A441,10,1),2)=0,1,0)</f>
        <v>0</v>
      </c>
      <c r="E441" s="3" t="str">
        <f>MID(C441,LEN(C441),1)</f>
        <v>d</v>
      </c>
      <c r="F441" s="3">
        <f>IF(AND(D441=1,E441&lt;&gt;"a"),1,0)</f>
        <v>0</v>
      </c>
      <c r="G441" s="8" t="str">
        <f>MID(Tabela14[[#This Row],[PESEL]],7,3)</f>
        <v>038</v>
      </c>
      <c r="H441" s="3">
        <f>IF(OR(MID(Tabela14[[#This Row],[PESEL]],3,1)="0",MID(Tabela14[[#This Row],[PESEL]],3,1)="1"),19,20)</f>
        <v>20</v>
      </c>
      <c r="I441" s="3" t="str">
        <f>MID(Tabela14[[#This Row],[PESEL]],1,2)</f>
        <v>09</v>
      </c>
      <c r="J441" s="3">
        <f>IF(Tabela14[[#This Row],[1i2 rok]]=20,MID(Tabela14[[#This Row],[PESEL]],3,2)-20,MID(Tabela14[[#This Row],[PESEL]],3,2))</f>
        <v>12</v>
      </c>
      <c r="K441" s="3" t="str">
        <f>CONCATENATE(Tabela14[[#This Row],[miesiąc 1]]," ",Tabela14[[#This Row],[1i2 rok]],Tabela14[[#This Row],[3 i 4 rok]])</f>
        <v>12 2009</v>
      </c>
      <c r="L441" s="12" t="str">
        <f>CONCATENATE(MID(Tabela14[[#This Row],[Imie]],1,1),MID(Tabela14[[#This Row],[Nazwisko]],1,3),MID(Tabela14[[#This Row],[PESEL]],11,1))</f>
        <v>RDom0</v>
      </c>
      <c r="M441" s="12">
        <f>IF(Tabela14[[#This Row],[ID]]=L440,1,0)</f>
        <v>0</v>
      </c>
    </row>
    <row r="442" spans="1:13" x14ac:dyDescent="0.25">
      <c r="A442" s="2" t="s">
        <v>649</v>
      </c>
      <c r="B442" s="3" t="s">
        <v>650</v>
      </c>
      <c r="C442" s="3" t="s">
        <v>651</v>
      </c>
      <c r="D442" s="3">
        <f>IF(MOD(MID(A442,10,1),2)=0,1,0)</f>
        <v>1</v>
      </c>
      <c r="E442" s="3" t="str">
        <f>MID(C442,LEN(C442),1)</f>
        <v>a</v>
      </c>
      <c r="F442" s="3">
        <f>IF(AND(D442=1,E442&lt;&gt;"a"),1,0)</f>
        <v>0</v>
      </c>
      <c r="G442" s="8" t="str">
        <f>MID(Tabela14[[#This Row],[PESEL]],7,3)</f>
        <v>087</v>
      </c>
      <c r="H442" s="3">
        <f>IF(OR(MID(Tabela14[[#This Row],[PESEL]],3,1)="0",MID(Tabela14[[#This Row],[PESEL]],3,1)="1"),19,20)</f>
        <v>20</v>
      </c>
      <c r="I442" s="3" t="str">
        <f>MID(Tabela14[[#This Row],[PESEL]],1,2)</f>
        <v>09</v>
      </c>
      <c r="J442" s="3">
        <f>IF(Tabela14[[#This Row],[1i2 rok]]=20,MID(Tabela14[[#This Row],[PESEL]],3,2)-20,MID(Tabela14[[#This Row],[PESEL]],3,2))</f>
        <v>11</v>
      </c>
      <c r="K442" s="3" t="str">
        <f>CONCATENATE(Tabela14[[#This Row],[miesiąc 1]]," ",Tabela14[[#This Row],[1i2 rok]],Tabela14[[#This Row],[3 i 4 rok]])</f>
        <v>11 2009</v>
      </c>
      <c r="L442" s="12" t="str">
        <f>CONCATENATE(MID(Tabela14[[#This Row],[Imie]],1,1),MID(Tabela14[[#This Row],[Nazwisko]],1,3),MID(Tabela14[[#This Row],[PESEL]],11,1))</f>
        <v>RFor0</v>
      </c>
      <c r="M442" s="12">
        <f>IF(Tabela14[[#This Row],[ID]]=L441,1,0)</f>
        <v>0</v>
      </c>
    </row>
    <row r="443" spans="1:13" x14ac:dyDescent="0.25">
      <c r="A443" s="2" t="s">
        <v>1029</v>
      </c>
      <c r="B443" s="3" t="s">
        <v>1030</v>
      </c>
      <c r="C443" s="3" t="s">
        <v>1031</v>
      </c>
      <c r="D443" s="3">
        <f>IF(MOD(MID(A443,10,1),2)=0,1,0)</f>
        <v>1</v>
      </c>
      <c r="E443" s="3" t="str">
        <f>MID(C443,LEN(C443),1)</f>
        <v>a</v>
      </c>
      <c r="F443" s="3">
        <f>IF(AND(D443=1,E443&lt;&gt;"a"),1,0)</f>
        <v>0</v>
      </c>
      <c r="G443" s="8" t="str">
        <f>MID(Tabela14[[#This Row],[PESEL]],7,3)</f>
        <v>792</v>
      </c>
      <c r="H443" s="3">
        <f>IF(OR(MID(Tabela14[[#This Row],[PESEL]],3,1)="0",MID(Tabela14[[#This Row],[PESEL]],3,1)="1"),19,20)</f>
        <v>19</v>
      </c>
      <c r="I443" s="3" t="str">
        <f>MID(Tabela14[[#This Row],[PESEL]],1,2)</f>
        <v>85</v>
      </c>
      <c r="J443" s="3" t="str">
        <f>IF(Tabela14[[#This Row],[1i2 rok]]=20,MID(Tabela14[[#This Row],[PESEL]],3,2)-20,MID(Tabela14[[#This Row],[PESEL]],3,2))</f>
        <v>11</v>
      </c>
      <c r="K443" s="3" t="str">
        <f>CONCATENATE(Tabela14[[#This Row],[miesiąc 1]]," ",Tabela14[[#This Row],[1i2 rok]],Tabela14[[#This Row],[3 i 4 rok]])</f>
        <v>11 1985</v>
      </c>
      <c r="L443" s="12" t="str">
        <f>CONCATENATE(MID(Tabela14[[#This Row],[Imie]],1,1),MID(Tabela14[[#This Row],[Nazwisko]],1,3),MID(Tabela14[[#This Row],[PESEL]],11,1))</f>
        <v>RFra3</v>
      </c>
      <c r="M443" s="12">
        <f>IF(Tabela14[[#This Row],[ID]]=L442,1,0)</f>
        <v>0</v>
      </c>
    </row>
    <row r="444" spans="1:13" x14ac:dyDescent="0.25">
      <c r="A444" s="2" t="s">
        <v>1120</v>
      </c>
      <c r="B444" s="3" t="s">
        <v>1121</v>
      </c>
      <c r="C444" s="3" t="s">
        <v>223</v>
      </c>
      <c r="D444" s="3">
        <f>IF(MOD(MID(A444,10,1),2)=0,1,0)</f>
        <v>0</v>
      </c>
      <c r="E444" s="3" t="str">
        <f>MID(C444,LEN(C444),1)</f>
        <v>w</v>
      </c>
      <c r="F444" s="3">
        <f>IF(AND(D444=1,E444&lt;&gt;"a"),1,0)</f>
        <v>0</v>
      </c>
      <c r="G444" s="8" t="str">
        <f>MID(Tabela14[[#This Row],[PESEL]],7,3)</f>
        <v>201</v>
      </c>
      <c r="H444" s="3">
        <f>IF(OR(MID(Tabela14[[#This Row],[PESEL]],3,1)="0",MID(Tabela14[[#This Row],[PESEL]],3,1)="1"),19,20)</f>
        <v>19</v>
      </c>
      <c r="I444" s="3" t="str">
        <f>MID(Tabela14[[#This Row],[PESEL]],1,2)</f>
        <v>90</v>
      </c>
      <c r="J444" s="3" t="str">
        <f>IF(Tabela14[[#This Row],[1i2 rok]]=20,MID(Tabela14[[#This Row],[PESEL]],3,2)-20,MID(Tabela14[[#This Row],[PESEL]],3,2))</f>
        <v>05</v>
      </c>
      <c r="K444" s="3" t="str">
        <f>CONCATENATE(Tabela14[[#This Row],[miesiąc 1]]," ",Tabela14[[#This Row],[1i2 rok]],Tabela14[[#This Row],[3 i 4 rok]])</f>
        <v>05 1990</v>
      </c>
      <c r="L444" s="12" t="str">
        <f>CONCATENATE(MID(Tabela14[[#This Row],[Imie]],1,1),MID(Tabela14[[#This Row],[Nazwisko]],1,3),MID(Tabela14[[#This Row],[PESEL]],11,1))</f>
        <v>SBur6</v>
      </c>
      <c r="M444" s="12">
        <f>IF(Tabela14[[#This Row],[ID]]=L443,1,0)</f>
        <v>0</v>
      </c>
    </row>
    <row r="445" spans="1:13" x14ac:dyDescent="0.25">
      <c r="A445" s="2" t="s">
        <v>157</v>
      </c>
      <c r="B445" s="3" t="s">
        <v>158</v>
      </c>
      <c r="C445" s="3" t="s">
        <v>47</v>
      </c>
      <c r="D445" s="3">
        <f>IF(MOD(MID(A445,10,1),2)=0,1,0)</f>
        <v>0</v>
      </c>
      <c r="E445" s="3" t="str">
        <f>MID(C445,LEN(C445),1)</f>
        <v>n</v>
      </c>
      <c r="F445" s="3">
        <f>IF(AND(D445=1,E445&lt;&gt;"a"),1,0)</f>
        <v>0</v>
      </c>
      <c r="G445" s="8" t="str">
        <f>MID(Tabela14[[#This Row],[PESEL]],7,3)</f>
        <v>015</v>
      </c>
      <c r="H445" s="3">
        <f>IF(OR(MID(Tabela14[[#This Row],[PESEL]],3,1)="0",MID(Tabela14[[#This Row],[PESEL]],3,1)="1"),19,20)</f>
        <v>20</v>
      </c>
      <c r="I445" s="3" t="str">
        <f>MID(Tabela14[[#This Row],[PESEL]],1,2)</f>
        <v>08</v>
      </c>
      <c r="J445" s="3">
        <f>IF(Tabela14[[#This Row],[1i2 rok]]=20,MID(Tabela14[[#This Row],[PESEL]],3,2)-20,MID(Tabela14[[#This Row],[PESEL]],3,2))</f>
        <v>11</v>
      </c>
      <c r="K445" s="3" t="str">
        <f>CONCATENATE(Tabela14[[#This Row],[miesiąc 1]]," ",Tabela14[[#This Row],[1i2 rok]],Tabela14[[#This Row],[3 i 4 rok]])</f>
        <v>11 2008</v>
      </c>
      <c r="L445" s="12" t="str">
        <f>CONCATENATE(MID(Tabela14[[#This Row],[Imie]],1,1),MID(Tabela14[[#This Row],[Nazwisko]],1,3),MID(Tabela14[[#This Row],[PESEL]],11,1))</f>
        <v>SCic6</v>
      </c>
      <c r="M445" s="12">
        <f>IF(Tabela14[[#This Row],[ID]]=L444,1,0)</f>
        <v>0</v>
      </c>
    </row>
    <row r="446" spans="1:13" x14ac:dyDescent="0.25">
      <c r="A446" s="2" t="s">
        <v>585</v>
      </c>
      <c r="B446" s="3" t="s">
        <v>586</v>
      </c>
      <c r="C446" s="3" t="s">
        <v>47</v>
      </c>
      <c r="D446" s="3">
        <f>IF(MOD(MID(A446,10,1),2)=0,1,0)</f>
        <v>0</v>
      </c>
      <c r="E446" s="3" t="str">
        <f>MID(C446,LEN(C446),1)</f>
        <v>n</v>
      </c>
      <c r="F446" s="3">
        <f>IF(AND(D446=1,E446&lt;&gt;"a"),1,0)</f>
        <v>0</v>
      </c>
      <c r="G446" s="8" t="str">
        <f>MID(Tabela14[[#This Row],[PESEL]],7,3)</f>
        <v>083</v>
      </c>
      <c r="H446" s="3">
        <f>IF(OR(MID(Tabela14[[#This Row],[PESEL]],3,1)="0",MID(Tabela14[[#This Row],[PESEL]],3,1)="1"),19,20)</f>
        <v>20</v>
      </c>
      <c r="I446" s="3" t="str">
        <f>MID(Tabela14[[#This Row],[PESEL]],1,2)</f>
        <v>09</v>
      </c>
      <c r="J446" s="3">
        <f>IF(Tabela14[[#This Row],[1i2 rok]]=20,MID(Tabela14[[#This Row],[PESEL]],3,2)-20,MID(Tabela14[[#This Row],[PESEL]],3,2))</f>
        <v>11</v>
      </c>
      <c r="K446" s="3" t="str">
        <f>CONCATENATE(Tabela14[[#This Row],[miesiąc 1]]," ",Tabela14[[#This Row],[1i2 rok]],Tabela14[[#This Row],[3 i 4 rok]])</f>
        <v>11 2009</v>
      </c>
      <c r="L446" s="12" t="str">
        <f>CONCATENATE(MID(Tabela14[[#This Row],[Imie]],1,1),MID(Tabela14[[#This Row],[Nazwisko]],1,3),MID(Tabela14[[#This Row],[PESEL]],11,1))</f>
        <v>SCie9</v>
      </c>
      <c r="M446" s="12">
        <f>IF(Tabela14[[#This Row],[ID]]=L445,1,0)</f>
        <v>0</v>
      </c>
    </row>
    <row r="447" spans="1:13" x14ac:dyDescent="0.25">
      <c r="A447" s="2" t="s">
        <v>1108</v>
      </c>
      <c r="B447" s="3" t="s">
        <v>586</v>
      </c>
      <c r="C447" s="3" t="s">
        <v>223</v>
      </c>
      <c r="D447" s="3">
        <f>IF(MOD(MID(A447,10,1),2)=0,1,0)</f>
        <v>0</v>
      </c>
      <c r="E447" s="3" t="str">
        <f>MID(C447,LEN(C447),1)</f>
        <v>w</v>
      </c>
      <c r="F447" s="3">
        <f>IF(AND(D447=1,E447&lt;&gt;"a"),1,0)</f>
        <v>0</v>
      </c>
      <c r="G447" s="8" t="str">
        <f>MID(Tabela14[[#This Row],[PESEL]],7,3)</f>
        <v>085</v>
      </c>
      <c r="H447" s="3">
        <f>IF(OR(MID(Tabela14[[#This Row],[PESEL]],3,1)="0",MID(Tabela14[[#This Row],[PESEL]],3,1)="1"),19,20)</f>
        <v>19</v>
      </c>
      <c r="I447" s="3" t="str">
        <f>MID(Tabela14[[#This Row],[PESEL]],1,2)</f>
        <v>89</v>
      </c>
      <c r="J447" s="3" t="str">
        <f>IF(Tabela14[[#This Row],[1i2 rok]]=20,MID(Tabela14[[#This Row],[PESEL]],3,2)-20,MID(Tabela14[[#This Row],[PESEL]],3,2))</f>
        <v>08</v>
      </c>
      <c r="K447" s="3" t="str">
        <f>CONCATENATE(Tabela14[[#This Row],[miesiąc 1]]," ",Tabela14[[#This Row],[1i2 rok]],Tabela14[[#This Row],[3 i 4 rok]])</f>
        <v>08 1989</v>
      </c>
      <c r="L447" s="12" t="str">
        <f>CONCATENATE(MID(Tabela14[[#This Row],[Imie]],1,1),MID(Tabela14[[#This Row],[Nazwisko]],1,3),MID(Tabela14[[#This Row],[PESEL]],11,1))</f>
        <v>SCie9</v>
      </c>
      <c r="M447" s="12">
        <f>IF(Tabela14[[#This Row],[ID]]=L446,1,0)</f>
        <v>1</v>
      </c>
    </row>
    <row r="448" spans="1:13" x14ac:dyDescent="0.25">
      <c r="A448" s="2" t="s">
        <v>722</v>
      </c>
      <c r="B448" s="3" t="s">
        <v>723</v>
      </c>
      <c r="C448" s="3" t="s">
        <v>47</v>
      </c>
      <c r="D448" s="3">
        <f>IF(MOD(MID(A448,10,1),2)=0,1,0)</f>
        <v>0</v>
      </c>
      <c r="E448" s="3" t="str">
        <f>MID(C448,LEN(C448),1)</f>
        <v>n</v>
      </c>
      <c r="F448" s="3">
        <f>IF(AND(D448=1,E448&lt;&gt;"a"),1,0)</f>
        <v>0</v>
      </c>
      <c r="G448" s="8" t="str">
        <f>MID(Tabela14[[#This Row],[PESEL]],7,3)</f>
        <v>089</v>
      </c>
      <c r="H448" s="3">
        <f>IF(OR(MID(Tabela14[[#This Row],[PESEL]],3,1)="0",MID(Tabela14[[#This Row],[PESEL]],3,1)="1"),19,20)</f>
        <v>20</v>
      </c>
      <c r="I448" s="3" t="str">
        <f>MID(Tabela14[[#This Row],[PESEL]],1,2)</f>
        <v>09</v>
      </c>
      <c r="J448" s="3">
        <f>IF(Tabela14[[#This Row],[1i2 rok]]=20,MID(Tabela14[[#This Row],[PESEL]],3,2)-20,MID(Tabela14[[#This Row],[PESEL]],3,2))</f>
        <v>12</v>
      </c>
      <c r="K448" s="3" t="str">
        <f>CONCATENATE(Tabela14[[#This Row],[miesiąc 1]]," ",Tabela14[[#This Row],[1i2 rok]],Tabela14[[#This Row],[3 i 4 rok]])</f>
        <v>12 2009</v>
      </c>
      <c r="L448" s="12" t="str">
        <f>CONCATENATE(MID(Tabela14[[#This Row],[Imie]],1,1),MID(Tabela14[[#This Row],[Nazwisko]],1,3),MID(Tabela14[[#This Row],[PESEL]],11,1))</f>
        <v>SCza1</v>
      </c>
      <c r="M448" s="12">
        <f>IF(Tabela14[[#This Row],[ID]]=L447,1,0)</f>
        <v>0</v>
      </c>
    </row>
    <row r="449" spans="1:13" x14ac:dyDescent="0.25">
      <c r="A449" s="2" t="s">
        <v>229</v>
      </c>
      <c r="B449" s="3" t="s">
        <v>123</v>
      </c>
      <c r="C449" s="3" t="s">
        <v>230</v>
      </c>
      <c r="D449" s="3">
        <f>IF(MOD(MID(A449,10,1),2)=0,1,0)</f>
        <v>0</v>
      </c>
      <c r="E449" s="3" t="str">
        <f>MID(C449,LEN(C449),1)</f>
        <v>n</v>
      </c>
      <c r="F449" s="3">
        <f>IF(AND(D449=1,E449&lt;&gt;"a"),1,0)</f>
        <v>0</v>
      </c>
      <c r="G449" s="8" t="str">
        <f>MID(Tabela14[[#This Row],[PESEL]],7,3)</f>
        <v>030</v>
      </c>
      <c r="H449" s="3">
        <f>IF(OR(MID(Tabela14[[#This Row],[PESEL]],3,1)="0",MID(Tabela14[[#This Row],[PESEL]],3,1)="1"),19,20)</f>
        <v>20</v>
      </c>
      <c r="I449" s="3" t="str">
        <f>MID(Tabela14[[#This Row],[PESEL]],1,2)</f>
        <v>08</v>
      </c>
      <c r="J449" s="3">
        <f>IF(Tabela14[[#This Row],[1i2 rok]]=20,MID(Tabela14[[#This Row],[PESEL]],3,2)-20,MID(Tabela14[[#This Row],[PESEL]],3,2))</f>
        <v>12</v>
      </c>
      <c r="K449" s="3" t="str">
        <f>CONCATENATE(Tabela14[[#This Row],[miesiąc 1]]," ",Tabela14[[#This Row],[1i2 rok]],Tabela14[[#This Row],[3 i 4 rok]])</f>
        <v>12 2008</v>
      </c>
      <c r="L449" s="12" t="str">
        <f>CONCATENATE(MID(Tabela14[[#This Row],[Imie]],1,1),MID(Tabela14[[#This Row],[Nazwisko]],1,3),MID(Tabela14[[#This Row],[PESEL]],11,1))</f>
        <v>SDab5</v>
      </c>
      <c r="M449" s="12">
        <f>IF(Tabela14[[#This Row],[ID]]=L448,1,0)</f>
        <v>0</v>
      </c>
    </row>
    <row r="450" spans="1:13" x14ac:dyDescent="0.25">
      <c r="A450" s="2" t="s">
        <v>122</v>
      </c>
      <c r="B450" s="3" t="s">
        <v>123</v>
      </c>
      <c r="C450" s="3" t="s">
        <v>47</v>
      </c>
      <c r="D450" s="3">
        <f>IF(MOD(MID(A450,10,1),2)=0,1,0)</f>
        <v>0</v>
      </c>
      <c r="E450" s="3" t="str">
        <f>MID(C450,LEN(C450),1)</f>
        <v>n</v>
      </c>
      <c r="F450" s="3">
        <f>IF(AND(D450=1,E450&lt;&gt;"a"),1,0)</f>
        <v>0</v>
      </c>
      <c r="G450" s="8" t="str">
        <f>MID(Tabela14[[#This Row],[PESEL]],7,3)</f>
        <v>140</v>
      </c>
      <c r="H450" s="3">
        <f>IF(OR(MID(Tabela14[[#This Row],[PESEL]],3,1)="0",MID(Tabela14[[#This Row],[PESEL]],3,1)="1"),19,20)</f>
        <v>20</v>
      </c>
      <c r="I450" s="3" t="str">
        <f>MID(Tabela14[[#This Row],[PESEL]],1,2)</f>
        <v>08</v>
      </c>
      <c r="J450" s="3">
        <f>IF(Tabela14[[#This Row],[1i2 rok]]=20,MID(Tabela14[[#This Row],[PESEL]],3,2)-20,MID(Tabela14[[#This Row],[PESEL]],3,2))</f>
        <v>9</v>
      </c>
      <c r="K450" s="3" t="str">
        <f>CONCATENATE(Tabela14[[#This Row],[miesiąc 1]]," ",Tabela14[[#This Row],[1i2 rok]],Tabela14[[#This Row],[3 i 4 rok]])</f>
        <v>9 2008</v>
      </c>
      <c r="L450" s="12" t="str">
        <f>CONCATENATE(MID(Tabela14[[#This Row],[Imie]],1,1),MID(Tabela14[[#This Row],[Nazwisko]],1,3),MID(Tabela14[[#This Row],[PESEL]],11,1))</f>
        <v>SDab6</v>
      </c>
      <c r="M450" s="12">
        <f>IF(Tabela14[[#This Row],[ID]]=L449,1,0)</f>
        <v>0</v>
      </c>
    </row>
    <row r="451" spans="1:13" x14ac:dyDescent="0.25">
      <c r="A451" s="2" t="s">
        <v>45</v>
      </c>
      <c r="B451" s="3" t="s">
        <v>46</v>
      </c>
      <c r="C451" s="3" t="s">
        <v>47</v>
      </c>
      <c r="D451" s="3">
        <f>IF(MOD(MID(A451,10,1),2)=0,1,0)</f>
        <v>0</v>
      </c>
      <c r="E451" s="3" t="str">
        <f>MID(C451,LEN(C451),1)</f>
        <v>n</v>
      </c>
      <c r="F451" s="3">
        <f>IF(AND(D451=1,E451&lt;&gt;"a"),1,0)</f>
        <v>0</v>
      </c>
      <c r="G451" s="8" t="str">
        <f>MID(Tabela14[[#This Row],[PESEL]],7,3)</f>
        <v>119</v>
      </c>
      <c r="H451" s="3">
        <f>IF(OR(MID(Tabela14[[#This Row],[PESEL]],3,1)="0",MID(Tabela14[[#This Row],[PESEL]],3,1)="1"),19,20)</f>
        <v>20</v>
      </c>
      <c r="I451" s="3" t="str">
        <f>MID(Tabela14[[#This Row],[PESEL]],1,2)</f>
        <v>08</v>
      </c>
      <c r="J451" s="3">
        <f>IF(Tabela14[[#This Row],[1i2 rok]]=20,MID(Tabela14[[#This Row],[PESEL]],3,2)-20,MID(Tabela14[[#This Row],[PESEL]],3,2))</f>
        <v>6</v>
      </c>
      <c r="K451" s="3" t="str">
        <f>CONCATENATE(Tabela14[[#This Row],[miesiąc 1]]," ",Tabela14[[#This Row],[1i2 rok]],Tabela14[[#This Row],[3 i 4 rok]])</f>
        <v>6 2008</v>
      </c>
      <c r="L451" s="12" t="str">
        <f>CONCATENATE(MID(Tabela14[[#This Row],[Imie]],1,1),MID(Tabela14[[#This Row],[Nazwisko]],1,3),MID(Tabela14[[#This Row],[PESEL]],11,1))</f>
        <v>SDab7</v>
      </c>
      <c r="M451" s="12">
        <f>IF(Tabela14[[#This Row],[ID]]=L450,1,0)</f>
        <v>0</v>
      </c>
    </row>
    <row r="452" spans="1:13" x14ac:dyDescent="0.25">
      <c r="A452" s="2" t="s">
        <v>1077</v>
      </c>
      <c r="B452" s="3" t="s">
        <v>123</v>
      </c>
      <c r="C452" s="3" t="s">
        <v>223</v>
      </c>
      <c r="D452" s="3">
        <f>IF(MOD(MID(A452,10,1),2)=0,1,0)</f>
        <v>0</v>
      </c>
      <c r="E452" s="3" t="str">
        <f>MID(C452,LEN(C452),1)</f>
        <v>w</v>
      </c>
      <c r="F452" s="3">
        <f>IF(AND(D452=1,E452&lt;&gt;"a"),1,0)</f>
        <v>0</v>
      </c>
      <c r="G452" s="8" t="str">
        <f>MID(Tabela14[[#This Row],[PESEL]],7,3)</f>
        <v>976</v>
      </c>
      <c r="H452" s="3">
        <f>IF(OR(MID(Tabela14[[#This Row],[PESEL]],3,1)="0",MID(Tabela14[[#This Row],[PESEL]],3,1)="1"),19,20)</f>
        <v>19</v>
      </c>
      <c r="I452" s="3" t="str">
        <f>MID(Tabela14[[#This Row],[PESEL]],1,2)</f>
        <v>89</v>
      </c>
      <c r="J452" s="3" t="str">
        <f>IF(Tabela14[[#This Row],[1i2 rok]]=20,MID(Tabela14[[#This Row],[PESEL]],3,2)-20,MID(Tabela14[[#This Row],[PESEL]],3,2))</f>
        <v>02</v>
      </c>
      <c r="K452" s="3" t="str">
        <f>CONCATENATE(Tabela14[[#This Row],[miesiąc 1]]," ",Tabela14[[#This Row],[1i2 rok]],Tabela14[[#This Row],[3 i 4 rok]])</f>
        <v>02 1989</v>
      </c>
      <c r="L452" s="12" t="str">
        <f>CONCATENATE(MID(Tabela14[[#This Row],[Imie]],1,1),MID(Tabela14[[#This Row],[Nazwisko]],1,3),MID(Tabela14[[#This Row],[PESEL]],11,1))</f>
        <v>SDab7</v>
      </c>
      <c r="M452" s="12">
        <f>IF(Tabela14[[#This Row],[ID]]=L451,1,0)</f>
        <v>1</v>
      </c>
    </row>
    <row r="453" spans="1:13" x14ac:dyDescent="0.25">
      <c r="A453" s="2" t="s">
        <v>491</v>
      </c>
      <c r="B453" s="3" t="s">
        <v>492</v>
      </c>
      <c r="C453" s="3" t="s">
        <v>223</v>
      </c>
      <c r="D453" s="3">
        <f>IF(MOD(MID(A453,10,1),2)=0,1,0)</f>
        <v>0</v>
      </c>
      <c r="E453" s="3" t="str">
        <f>MID(C453,LEN(C453),1)</f>
        <v>w</v>
      </c>
      <c r="F453" s="3">
        <f>IF(AND(D453=1,E453&lt;&gt;"a"),1,0)</f>
        <v>0</v>
      </c>
      <c r="G453" s="8" t="str">
        <f>MID(Tabela14[[#This Row],[PESEL]],7,3)</f>
        <v>052</v>
      </c>
      <c r="H453" s="3">
        <f>IF(OR(MID(Tabela14[[#This Row],[PESEL]],3,1)="0",MID(Tabela14[[#This Row],[PESEL]],3,1)="1"),19,20)</f>
        <v>20</v>
      </c>
      <c r="I453" s="3" t="str">
        <f>MID(Tabela14[[#This Row],[PESEL]],1,2)</f>
        <v>09</v>
      </c>
      <c r="J453" s="3">
        <f>IF(Tabela14[[#This Row],[1i2 rok]]=20,MID(Tabela14[[#This Row],[PESEL]],3,2)-20,MID(Tabela14[[#This Row],[PESEL]],3,2))</f>
        <v>10</v>
      </c>
      <c r="K453" s="3" t="str">
        <f>CONCATENATE(Tabela14[[#This Row],[miesiąc 1]]," ",Tabela14[[#This Row],[1i2 rok]],Tabela14[[#This Row],[3 i 4 rok]])</f>
        <v>10 2009</v>
      </c>
      <c r="L453" s="12" t="str">
        <f>CONCATENATE(MID(Tabela14[[#This Row],[Imie]],1,1),MID(Tabela14[[#This Row],[Nazwisko]],1,3),MID(Tabela14[[#This Row],[PESEL]],11,1))</f>
        <v>SDeg2</v>
      </c>
      <c r="M453" s="12">
        <f>IF(Tabela14[[#This Row],[ID]]=L452,1,0)</f>
        <v>0</v>
      </c>
    </row>
    <row r="454" spans="1:13" x14ac:dyDescent="0.25">
      <c r="A454" s="2" t="s">
        <v>221</v>
      </c>
      <c r="B454" s="3" t="s">
        <v>222</v>
      </c>
      <c r="C454" s="3" t="s">
        <v>223</v>
      </c>
      <c r="D454" s="3">
        <f>IF(MOD(MID(A454,10,1),2)=0,1,0)</f>
        <v>0</v>
      </c>
      <c r="E454" s="3" t="str">
        <f>MID(C454,LEN(C454),1)</f>
        <v>w</v>
      </c>
      <c r="F454" s="3">
        <f>IF(AND(D454=1,E454&lt;&gt;"a"),1,0)</f>
        <v>0</v>
      </c>
      <c r="G454" s="8" t="str">
        <f>MID(Tabela14[[#This Row],[PESEL]],7,3)</f>
        <v>069</v>
      </c>
      <c r="H454" s="3">
        <f>IF(OR(MID(Tabela14[[#This Row],[PESEL]],3,1)="0",MID(Tabela14[[#This Row],[PESEL]],3,1)="1"),19,20)</f>
        <v>20</v>
      </c>
      <c r="I454" s="3" t="str">
        <f>MID(Tabela14[[#This Row],[PESEL]],1,2)</f>
        <v>08</v>
      </c>
      <c r="J454" s="3">
        <f>IF(Tabela14[[#This Row],[1i2 rok]]=20,MID(Tabela14[[#This Row],[PESEL]],3,2)-20,MID(Tabela14[[#This Row],[PESEL]],3,2))</f>
        <v>12</v>
      </c>
      <c r="K454" s="3" t="str">
        <f>CONCATENATE(Tabela14[[#This Row],[miesiąc 1]]," ",Tabela14[[#This Row],[1i2 rok]],Tabela14[[#This Row],[3 i 4 rok]])</f>
        <v>12 2008</v>
      </c>
      <c r="L454" s="12" t="str">
        <f>CONCATENATE(MID(Tabela14[[#This Row],[Imie]],1,1),MID(Tabela14[[#This Row],[Nazwisko]],1,3),MID(Tabela14[[#This Row],[PESEL]],11,1))</f>
        <v>SDep0</v>
      </c>
      <c r="M454" s="12">
        <f>IF(Tabela14[[#This Row],[ID]]=L453,1,0)</f>
        <v>0</v>
      </c>
    </row>
    <row r="455" spans="1:13" x14ac:dyDescent="0.25">
      <c r="A455" s="2" t="s">
        <v>1057</v>
      </c>
      <c r="B455" s="3" t="s">
        <v>1058</v>
      </c>
      <c r="C455" s="3" t="s">
        <v>223</v>
      </c>
      <c r="D455" s="3">
        <f>IF(MOD(MID(A455,10,1),2)=0,1,0)</f>
        <v>0</v>
      </c>
      <c r="E455" s="3" t="str">
        <f>MID(C455,LEN(C455),1)</f>
        <v>w</v>
      </c>
      <c r="F455" s="3">
        <f>IF(AND(D455=1,E455&lt;&gt;"a"),1,0)</f>
        <v>0</v>
      </c>
      <c r="G455" s="8" t="str">
        <f>MID(Tabela14[[#This Row],[PESEL]],7,3)</f>
        <v>329</v>
      </c>
      <c r="H455" s="3">
        <f>IF(OR(MID(Tabela14[[#This Row],[PESEL]],3,1)="0",MID(Tabela14[[#This Row],[PESEL]],3,1)="1"),19,20)</f>
        <v>19</v>
      </c>
      <c r="I455" s="3" t="str">
        <f>MID(Tabela14[[#This Row],[PESEL]],1,2)</f>
        <v>88</v>
      </c>
      <c r="J455" s="3" t="str">
        <f>IF(Tabela14[[#This Row],[1i2 rok]]=20,MID(Tabela14[[#This Row],[PESEL]],3,2)-20,MID(Tabela14[[#This Row],[PESEL]],3,2))</f>
        <v>10</v>
      </c>
      <c r="K455" s="3" t="str">
        <f>CONCATENATE(Tabela14[[#This Row],[miesiąc 1]]," ",Tabela14[[#This Row],[1i2 rok]],Tabela14[[#This Row],[3 i 4 rok]])</f>
        <v>10 1988</v>
      </c>
      <c r="L455" s="12" t="str">
        <f>CONCATENATE(MID(Tabela14[[#This Row],[Imie]],1,1),MID(Tabela14[[#This Row],[Nazwisko]],1,3),MID(Tabela14[[#This Row],[PESEL]],11,1))</f>
        <v>SDer1</v>
      </c>
      <c r="M455" s="12">
        <f>IF(Tabela14[[#This Row],[ID]]=L454,1,0)</f>
        <v>0</v>
      </c>
    </row>
    <row r="456" spans="1:13" x14ac:dyDescent="0.25">
      <c r="A456" s="2" t="s">
        <v>708</v>
      </c>
      <c r="B456" s="3" t="s">
        <v>709</v>
      </c>
      <c r="C456" s="3" t="s">
        <v>246</v>
      </c>
      <c r="D456" s="3">
        <f>IF(MOD(MID(A456,10,1),2)=0,1,0)</f>
        <v>0</v>
      </c>
      <c r="E456" s="3" t="str">
        <f>MID(C456,LEN(C456),1)</f>
        <v>n</v>
      </c>
      <c r="F456" s="3">
        <f>IF(AND(D456=1,E456&lt;&gt;"a"),1,0)</f>
        <v>0</v>
      </c>
      <c r="G456" s="8" t="str">
        <f>MID(Tabela14[[#This Row],[PESEL]],7,3)</f>
        <v>017</v>
      </c>
      <c r="H456" s="3">
        <f>IF(OR(MID(Tabela14[[#This Row],[PESEL]],3,1)="0",MID(Tabela14[[#This Row],[PESEL]],3,1)="1"),19,20)</f>
        <v>20</v>
      </c>
      <c r="I456" s="3" t="str">
        <f>MID(Tabela14[[#This Row],[PESEL]],1,2)</f>
        <v>09</v>
      </c>
      <c r="J456" s="3">
        <f>IF(Tabela14[[#This Row],[1i2 rok]]=20,MID(Tabela14[[#This Row],[PESEL]],3,2)-20,MID(Tabela14[[#This Row],[PESEL]],3,2))</f>
        <v>12</v>
      </c>
      <c r="K456" s="3" t="str">
        <f>CONCATENATE(Tabela14[[#This Row],[miesiąc 1]]," ",Tabela14[[#This Row],[1i2 rok]],Tabela14[[#This Row],[3 i 4 rok]])</f>
        <v>12 2009</v>
      </c>
      <c r="L456" s="12" t="str">
        <f>CONCATENATE(MID(Tabela14[[#This Row],[Imie]],1,1),MID(Tabela14[[#This Row],[Nazwisko]],1,3),MID(Tabela14[[#This Row],[PESEL]],11,1))</f>
        <v>SDol7</v>
      </c>
      <c r="M456" s="12">
        <f>IF(Tabela14[[#This Row],[ID]]=L455,1,0)</f>
        <v>0</v>
      </c>
    </row>
    <row r="457" spans="1:13" x14ac:dyDescent="0.25">
      <c r="A457" s="2" t="s">
        <v>244</v>
      </c>
      <c r="B457" s="3" t="s">
        <v>245</v>
      </c>
      <c r="C457" s="3" t="s">
        <v>246</v>
      </c>
      <c r="D457" s="3">
        <f>IF(MOD(MID(A457,10,1),2)=0,1,0)</f>
        <v>0</v>
      </c>
      <c r="E457" s="3" t="str">
        <f>MID(C457,LEN(C457),1)</f>
        <v>n</v>
      </c>
      <c r="F457" s="3">
        <f>IF(AND(D457=1,E457&lt;&gt;"a"),1,0)</f>
        <v>0</v>
      </c>
      <c r="G457" s="8" t="str">
        <f>MID(Tabela14[[#This Row],[PESEL]],7,3)</f>
        <v>093</v>
      </c>
      <c r="H457" s="3">
        <f>IF(OR(MID(Tabela14[[#This Row],[PESEL]],3,1)="0",MID(Tabela14[[#This Row],[PESEL]],3,1)="1"),19,20)</f>
        <v>20</v>
      </c>
      <c r="I457" s="3" t="str">
        <f>MID(Tabela14[[#This Row],[PESEL]],1,2)</f>
        <v>08</v>
      </c>
      <c r="J457" s="3">
        <f>IF(Tabela14[[#This Row],[1i2 rok]]=20,MID(Tabela14[[#This Row],[PESEL]],3,2)-20,MID(Tabela14[[#This Row],[PESEL]],3,2))</f>
        <v>12</v>
      </c>
      <c r="K457" s="3" t="str">
        <f>CONCATENATE(Tabela14[[#This Row],[miesiąc 1]]," ",Tabela14[[#This Row],[1i2 rok]],Tabela14[[#This Row],[3 i 4 rok]])</f>
        <v>12 2008</v>
      </c>
      <c r="L457" s="12" t="str">
        <f>CONCATENATE(MID(Tabela14[[#This Row],[Imie]],1,1),MID(Tabela14[[#This Row],[Nazwisko]],1,3),MID(Tabela14[[#This Row],[PESEL]],11,1))</f>
        <v>SDom7</v>
      </c>
      <c r="M457" s="12">
        <f>IF(Tabela14[[#This Row],[ID]]=L456,1,0)</f>
        <v>0</v>
      </c>
    </row>
    <row r="458" spans="1:13" x14ac:dyDescent="0.25">
      <c r="A458" s="2" t="s">
        <v>622</v>
      </c>
      <c r="B458" s="3" t="s">
        <v>623</v>
      </c>
      <c r="C458" s="3" t="s">
        <v>624</v>
      </c>
      <c r="D458" s="3">
        <f>IF(MOD(MID(A458,10,1),2)=0,1,0)</f>
        <v>0</v>
      </c>
      <c r="E458" s="3" t="str">
        <f>MID(C458,LEN(C458),1)</f>
        <v>r</v>
      </c>
      <c r="F458" s="3">
        <f>IF(AND(D458=1,E458&lt;&gt;"a"),1,0)</f>
        <v>0</v>
      </c>
      <c r="G458" s="8" t="str">
        <f>MID(Tabela14[[#This Row],[PESEL]],7,3)</f>
        <v>036</v>
      </c>
      <c r="H458" s="3">
        <f>IF(OR(MID(Tabela14[[#This Row],[PESEL]],3,1)="0",MID(Tabela14[[#This Row],[PESEL]],3,1)="1"),19,20)</f>
        <v>20</v>
      </c>
      <c r="I458" s="3" t="str">
        <f>MID(Tabela14[[#This Row],[PESEL]],1,2)</f>
        <v>09</v>
      </c>
      <c r="J458" s="3">
        <f>IF(Tabela14[[#This Row],[1i2 rok]]=20,MID(Tabela14[[#This Row],[PESEL]],3,2)-20,MID(Tabela14[[#This Row],[PESEL]],3,2))</f>
        <v>11</v>
      </c>
      <c r="K458" s="3" t="str">
        <f>CONCATENATE(Tabela14[[#This Row],[miesiąc 1]]," ",Tabela14[[#This Row],[1i2 rok]],Tabela14[[#This Row],[3 i 4 rok]])</f>
        <v>11 2009</v>
      </c>
      <c r="L458" s="12" t="str">
        <f>CONCATENATE(MID(Tabela14[[#This Row],[Imie]],1,1),MID(Tabela14[[#This Row],[Nazwisko]],1,3),MID(Tabela14[[#This Row],[PESEL]],11,1))</f>
        <v>SDom9</v>
      </c>
      <c r="M458" s="12">
        <f>IF(Tabela14[[#This Row],[ID]]=L457,1,0)</f>
        <v>0</v>
      </c>
    </row>
    <row r="459" spans="1:13" x14ac:dyDescent="0.25">
      <c r="A459" s="2" t="s">
        <v>915</v>
      </c>
      <c r="B459" s="3" t="s">
        <v>916</v>
      </c>
      <c r="C459" s="3" t="s">
        <v>211</v>
      </c>
      <c r="D459" s="3">
        <f>IF(MOD(MID(A459,10,1),2)=0,1,0)</f>
        <v>1</v>
      </c>
      <c r="E459" s="3" t="str">
        <f>MID(C459,LEN(C459),1)</f>
        <v>a</v>
      </c>
      <c r="F459" s="3">
        <f>IF(AND(D459=1,E459&lt;&gt;"a"),1,0)</f>
        <v>0</v>
      </c>
      <c r="G459" s="8" t="str">
        <f>MID(Tabela14[[#This Row],[PESEL]],7,3)</f>
        <v>761</v>
      </c>
      <c r="H459" s="3">
        <f>IF(OR(MID(Tabela14[[#This Row],[PESEL]],3,1)="0",MID(Tabela14[[#This Row],[PESEL]],3,1)="1"),19,20)</f>
        <v>19</v>
      </c>
      <c r="I459" s="3" t="str">
        <f>MID(Tabela14[[#This Row],[PESEL]],1,2)</f>
        <v>66</v>
      </c>
      <c r="J459" s="3" t="str">
        <f>IF(Tabela14[[#This Row],[1i2 rok]]=20,MID(Tabela14[[#This Row],[PESEL]],3,2)-20,MID(Tabela14[[#This Row],[PESEL]],3,2))</f>
        <v>11</v>
      </c>
      <c r="K459" s="3" t="str">
        <f>CONCATENATE(Tabela14[[#This Row],[miesiąc 1]]," ",Tabela14[[#This Row],[1i2 rok]],Tabela14[[#This Row],[3 i 4 rok]])</f>
        <v>11 1966</v>
      </c>
      <c r="L459" s="12" t="str">
        <f>CONCATENATE(MID(Tabela14[[#This Row],[Imie]],1,1),MID(Tabela14[[#This Row],[Nazwisko]],1,3),MID(Tabela14[[#This Row],[PESEL]],11,1))</f>
        <v>SFil4</v>
      </c>
      <c r="M459" s="12">
        <f>IF(Tabela14[[#This Row],[ID]]=L458,1,0)</f>
        <v>0</v>
      </c>
    </row>
    <row r="460" spans="1:13" x14ac:dyDescent="0.25">
      <c r="A460" s="2" t="s">
        <v>209</v>
      </c>
      <c r="B460" s="3" t="s">
        <v>210</v>
      </c>
      <c r="C460" s="3" t="s">
        <v>211</v>
      </c>
      <c r="D460" s="3">
        <f>IF(MOD(MID(A460,10,1),2)=0,1,0)</f>
        <v>1</v>
      </c>
      <c r="E460" s="3" t="str">
        <f>MID(C460,LEN(C460),1)</f>
        <v>a</v>
      </c>
      <c r="F460" s="3">
        <f>IF(AND(D460=1,E460&lt;&gt;"a"),1,0)</f>
        <v>0</v>
      </c>
      <c r="G460" s="8" t="str">
        <f>MID(Tabela14[[#This Row],[PESEL]],7,3)</f>
        <v>094</v>
      </c>
      <c r="H460" s="3">
        <f>IF(OR(MID(Tabela14[[#This Row],[PESEL]],3,1)="0",MID(Tabela14[[#This Row],[PESEL]],3,1)="1"),19,20)</f>
        <v>20</v>
      </c>
      <c r="I460" s="3" t="str">
        <f>MID(Tabela14[[#This Row],[PESEL]],1,2)</f>
        <v>08</v>
      </c>
      <c r="J460" s="3">
        <f>IF(Tabela14[[#This Row],[1i2 rok]]=20,MID(Tabela14[[#This Row],[PESEL]],3,2)-20,MID(Tabela14[[#This Row],[PESEL]],3,2))</f>
        <v>12</v>
      </c>
      <c r="K460" s="3" t="str">
        <f>CONCATENATE(Tabela14[[#This Row],[miesiąc 1]]," ",Tabela14[[#This Row],[1i2 rok]],Tabela14[[#This Row],[3 i 4 rok]])</f>
        <v>12 2008</v>
      </c>
      <c r="L460" s="12" t="str">
        <f>CONCATENATE(MID(Tabela14[[#This Row],[Imie]],1,1),MID(Tabela14[[#This Row],[Nazwisko]],1,3),MID(Tabela14[[#This Row],[PESEL]],11,1))</f>
        <v>SFlo0</v>
      </c>
      <c r="M460" s="12">
        <f>IF(Tabela14[[#This Row],[ID]]=L459,1,0)</f>
        <v>0</v>
      </c>
    </row>
    <row r="461" spans="1:13" x14ac:dyDescent="0.25">
      <c r="A461" s="2" t="s">
        <v>664</v>
      </c>
      <c r="B461" s="3" t="s">
        <v>665</v>
      </c>
      <c r="C461" s="3" t="s">
        <v>666</v>
      </c>
      <c r="D461" s="3">
        <f>IF(MOD(MID(A461,10,1),2)=0,1,0)</f>
        <v>0</v>
      </c>
      <c r="E461" s="3" t="str">
        <f>MID(C461,LEN(C461),1)</f>
        <v>z</v>
      </c>
      <c r="F461" s="3">
        <f>IF(AND(D461=1,E461&lt;&gt;"a"),1,0)</f>
        <v>0</v>
      </c>
      <c r="G461" s="8" t="str">
        <f>MID(Tabela14[[#This Row],[PESEL]],7,3)</f>
        <v>018</v>
      </c>
      <c r="H461" s="3">
        <f>IF(OR(MID(Tabela14[[#This Row],[PESEL]],3,1)="0",MID(Tabela14[[#This Row],[PESEL]],3,1)="1"),19,20)</f>
        <v>20</v>
      </c>
      <c r="I461" s="3" t="str">
        <f>MID(Tabela14[[#This Row],[PESEL]],1,2)</f>
        <v>09</v>
      </c>
      <c r="J461" s="3">
        <f>IF(Tabela14[[#This Row],[1i2 rok]]=20,MID(Tabela14[[#This Row],[PESEL]],3,2)-20,MID(Tabela14[[#This Row],[PESEL]],3,2))</f>
        <v>11</v>
      </c>
      <c r="K461" s="3" t="str">
        <f>CONCATENATE(Tabela14[[#This Row],[miesiąc 1]]," ",Tabela14[[#This Row],[1i2 rok]],Tabela14[[#This Row],[3 i 4 rok]])</f>
        <v>11 2009</v>
      </c>
      <c r="L461" s="12" t="str">
        <f>CONCATENATE(MID(Tabela14[[#This Row],[Imie]],1,1),MID(Tabela14[[#This Row],[Nazwisko]],1,3),MID(Tabela14[[#This Row],[PESEL]],11,1))</f>
        <v>TBil7</v>
      </c>
      <c r="M461" s="12">
        <f>IF(Tabela14[[#This Row],[ID]]=L460,1,0)</f>
        <v>0</v>
      </c>
    </row>
    <row r="462" spans="1:13" x14ac:dyDescent="0.25">
      <c r="A462" s="2" t="s">
        <v>486</v>
      </c>
      <c r="B462" s="3" t="s">
        <v>487</v>
      </c>
      <c r="C462" s="3" t="s">
        <v>488</v>
      </c>
      <c r="D462" s="3">
        <f>IF(MOD(MID(A462,10,1),2)=0,1,0)</f>
        <v>0</v>
      </c>
      <c r="E462" s="3" t="str">
        <f>MID(C462,LEN(C462),1)</f>
        <v>n</v>
      </c>
      <c r="F462" s="3">
        <f>IF(AND(D462=1,E462&lt;&gt;"a"),1,0)</f>
        <v>0</v>
      </c>
      <c r="G462" s="8" t="str">
        <f>MID(Tabela14[[#This Row],[PESEL]],7,3)</f>
        <v>024</v>
      </c>
      <c r="H462" s="3">
        <f>IF(OR(MID(Tabela14[[#This Row],[PESEL]],3,1)="0",MID(Tabela14[[#This Row],[PESEL]],3,1)="1"),19,20)</f>
        <v>20</v>
      </c>
      <c r="I462" s="3" t="str">
        <f>MID(Tabela14[[#This Row],[PESEL]],1,2)</f>
        <v>09</v>
      </c>
      <c r="J462" s="3">
        <f>IF(Tabela14[[#This Row],[1i2 rok]]=20,MID(Tabela14[[#This Row],[PESEL]],3,2)-20,MID(Tabela14[[#This Row],[PESEL]],3,2))</f>
        <v>9</v>
      </c>
      <c r="K462" s="3" t="str">
        <f>CONCATENATE(Tabela14[[#This Row],[miesiąc 1]]," ",Tabela14[[#This Row],[1i2 rok]],Tabela14[[#This Row],[3 i 4 rok]])</f>
        <v>9 2009</v>
      </c>
      <c r="L462" s="12" t="str">
        <f>CONCATENATE(MID(Tabela14[[#This Row],[Imie]],1,1),MID(Tabela14[[#This Row],[Nazwisko]],1,3),MID(Tabela14[[#This Row],[PESEL]],11,1))</f>
        <v>TBob0</v>
      </c>
      <c r="M462" s="12">
        <f>IF(Tabela14[[#This Row],[ID]]=L461,1,0)</f>
        <v>0</v>
      </c>
    </row>
    <row r="463" spans="1:13" x14ac:dyDescent="0.25">
      <c r="A463" s="2" t="s">
        <v>497</v>
      </c>
      <c r="B463" s="3" t="s">
        <v>498</v>
      </c>
      <c r="C463" s="3" t="s">
        <v>499</v>
      </c>
      <c r="D463" s="3">
        <f>IF(MOD(MID(A463,10,1),2)=0,1,0)</f>
        <v>0</v>
      </c>
      <c r="E463" s="3" t="str">
        <f>MID(C463,LEN(C463),1)</f>
        <v>z</v>
      </c>
      <c r="F463" s="3">
        <f>IF(AND(D463=1,E463&lt;&gt;"a"),1,0)</f>
        <v>0</v>
      </c>
      <c r="G463" s="8" t="str">
        <f>MID(Tabela14[[#This Row],[PESEL]],7,3)</f>
        <v>045</v>
      </c>
      <c r="H463" s="3">
        <f>IF(OR(MID(Tabela14[[#This Row],[PESEL]],3,1)="0",MID(Tabela14[[#This Row],[PESEL]],3,1)="1"),19,20)</f>
        <v>20</v>
      </c>
      <c r="I463" s="3" t="str">
        <f>MID(Tabela14[[#This Row],[PESEL]],1,2)</f>
        <v>09</v>
      </c>
      <c r="J463" s="3">
        <f>IF(Tabela14[[#This Row],[1i2 rok]]=20,MID(Tabela14[[#This Row],[PESEL]],3,2)-20,MID(Tabela14[[#This Row],[PESEL]],3,2))</f>
        <v>10</v>
      </c>
      <c r="K463" s="3" t="str">
        <f>CONCATENATE(Tabela14[[#This Row],[miesiąc 1]]," ",Tabela14[[#This Row],[1i2 rok]],Tabela14[[#This Row],[3 i 4 rok]])</f>
        <v>10 2009</v>
      </c>
      <c r="L463" s="12" t="str">
        <f>CONCATENATE(MID(Tabela14[[#This Row],[Imie]],1,1),MID(Tabela14[[#This Row],[Nazwisko]],1,3),MID(Tabela14[[#This Row],[PESEL]],11,1))</f>
        <v>TBrz4</v>
      </c>
      <c r="M463" s="12">
        <f>IF(Tabela14[[#This Row],[ID]]=L462,1,0)</f>
        <v>0</v>
      </c>
    </row>
    <row r="464" spans="1:13" x14ac:dyDescent="0.25">
      <c r="A464" s="2" t="s">
        <v>680</v>
      </c>
      <c r="B464" s="3" t="s">
        <v>681</v>
      </c>
      <c r="C464" s="3" t="s">
        <v>499</v>
      </c>
      <c r="D464" s="3">
        <f>IF(MOD(MID(A464,10,1),2)=0,1,0)</f>
        <v>0</v>
      </c>
      <c r="E464" s="3" t="str">
        <f>MID(C464,LEN(C464),1)</f>
        <v>z</v>
      </c>
      <c r="F464" s="3">
        <f>IF(AND(D464=1,E464&lt;&gt;"a"),1,0)</f>
        <v>0</v>
      </c>
      <c r="G464" s="8" t="str">
        <f>MID(Tabela14[[#This Row],[PESEL]],7,3)</f>
        <v>051</v>
      </c>
      <c r="H464" s="3">
        <f>IF(OR(MID(Tabela14[[#This Row],[PESEL]],3,1)="0",MID(Tabela14[[#This Row],[PESEL]],3,1)="1"),19,20)</f>
        <v>20</v>
      </c>
      <c r="I464" s="3" t="str">
        <f>MID(Tabela14[[#This Row],[PESEL]],1,2)</f>
        <v>09</v>
      </c>
      <c r="J464" s="3">
        <f>IF(Tabela14[[#This Row],[1i2 rok]]=20,MID(Tabela14[[#This Row],[PESEL]],3,2)-20,MID(Tabela14[[#This Row],[PESEL]],3,2))</f>
        <v>11</v>
      </c>
      <c r="K464" s="3" t="str">
        <f>CONCATENATE(Tabela14[[#This Row],[miesiąc 1]]," ",Tabela14[[#This Row],[1i2 rok]],Tabela14[[#This Row],[3 i 4 rok]])</f>
        <v>11 2009</v>
      </c>
      <c r="L464" s="12" t="str">
        <f>CONCATENATE(MID(Tabela14[[#This Row],[Imie]],1,1),MID(Tabela14[[#This Row],[Nazwisko]],1,3),MID(Tabela14[[#This Row],[PESEL]],11,1))</f>
        <v>TBud8</v>
      </c>
      <c r="M464" s="12">
        <f>IF(Tabela14[[#This Row],[ID]]=L463,1,0)</f>
        <v>0</v>
      </c>
    </row>
    <row r="465" spans="1:13" x14ac:dyDescent="0.25">
      <c r="A465" s="2" t="s">
        <v>980</v>
      </c>
      <c r="B465" s="3" t="s">
        <v>981</v>
      </c>
      <c r="C465" s="3" t="s">
        <v>226</v>
      </c>
      <c r="D465" s="3">
        <f>IF(MOD(MID(A465,10,1),2)=0,1,0)</f>
        <v>1</v>
      </c>
      <c r="E465" s="3" t="str">
        <f>MID(C465,LEN(C465),1)</f>
        <v>a</v>
      </c>
      <c r="F465" s="3">
        <f>IF(AND(D465=1,E465&lt;&gt;"a"),1,0)</f>
        <v>0</v>
      </c>
      <c r="G465" s="8" t="str">
        <f>MID(Tabela14[[#This Row],[PESEL]],7,3)</f>
        <v>863</v>
      </c>
      <c r="H465" s="3">
        <f>IF(OR(MID(Tabela14[[#This Row],[PESEL]],3,1)="0",MID(Tabela14[[#This Row],[PESEL]],3,1)="1"),19,20)</f>
        <v>19</v>
      </c>
      <c r="I465" s="3" t="str">
        <f>MID(Tabela14[[#This Row],[PESEL]],1,2)</f>
        <v>76</v>
      </c>
      <c r="J465" s="3" t="str">
        <f>IF(Tabela14[[#This Row],[1i2 rok]]=20,MID(Tabela14[[#This Row],[PESEL]],3,2)-20,MID(Tabela14[[#This Row],[PESEL]],3,2))</f>
        <v>12</v>
      </c>
      <c r="K465" s="3" t="str">
        <f>CONCATENATE(Tabela14[[#This Row],[miesiąc 1]]," ",Tabela14[[#This Row],[1i2 rok]],Tabela14[[#This Row],[3 i 4 rok]])</f>
        <v>12 1976</v>
      </c>
      <c r="L465" s="12" t="str">
        <f>CONCATENATE(MID(Tabela14[[#This Row],[Imie]],1,1),MID(Tabela14[[#This Row],[Nazwisko]],1,3),MID(Tabela14[[#This Row],[PESEL]],11,1))</f>
        <v>UEng3</v>
      </c>
      <c r="M465" s="12">
        <f>IF(Tabela14[[#This Row],[ID]]=L464,1,0)</f>
        <v>0</v>
      </c>
    </row>
    <row r="466" spans="1:13" x14ac:dyDescent="0.25">
      <c r="A466" s="2" t="s">
        <v>224</v>
      </c>
      <c r="B466" s="3" t="s">
        <v>225</v>
      </c>
      <c r="C466" s="3" t="s">
        <v>226</v>
      </c>
      <c r="D466" s="3">
        <f>IF(MOD(MID(A466,10,1),2)=0,1,0)</f>
        <v>1</v>
      </c>
      <c r="E466" s="3" t="str">
        <f>MID(C466,LEN(C466),1)</f>
        <v>a</v>
      </c>
      <c r="F466" s="3">
        <f>IF(AND(D466=1,E466&lt;&gt;"a"),1,0)</f>
        <v>0</v>
      </c>
      <c r="G466" s="8" t="str">
        <f>MID(Tabela14[[#This Row],[PESEL]],7,3)</f>
        <v>063</v>
      </c>
      <c r="H466" s="3">
        <f>IF(OR(MID(Tabela14[[#This Row],[PESEL]],3,1)="0",MID(Tabela14[[#This Row],[PESEL]],3,1)="1"),19,20)</f>
        <v>20</v>
      </c>
      <c r="I466" s="3" t="str">
        <f>MID(Tabela14[[#This Row],[PESEL]],1,2)</f>
        <v>08</v>
      </c>
      <c r="J466" s="3">
        <f>IF(Tabela14[[#This Row],[1i2 rok]]=20,MID(Tabela14[[#This Row],[PESEL]],3,2)-20,MID(Tabela14[[#This Row],[PESEL]],3,2))</f>
        <v>12</v>
      </c>
      <c r="K466" s="3" t="str">
        <f>CONCATENATE(Tabela14[[#This Row],[miesiąc 1]]," ",Tabela14[[#This Row],[1i2 rok]],Tabela14[[#This Row],[3 i 4 rok]])</f>
        <v>12 2008</v>
      </c>
      <c r="L466" s="12" t="str">
        <f>CONCATENATE(MID(Tabela14[[#This Row],[Imie]],1,1),MID(Tabela14[[#This Row],[Nazwisko]],1,3),MID(Tabela14[[#This Row],[PESEL]],11,1))</f>
        <v>UErb6</v>
      </c>
      <c r="M466" s="12">
        <f>IF(Tabela14[[#This Row],[ID]]=L465,1,0)</f>
        <v>0</v>
      </c>
    </row>
    <row r="467" spans="1:13" x14ac:dyDescent="0.25">
      <c r="A467" s="2" t="s">
        <v>765</v>
      </c>
      <c r="B467" s="3" t="s">
        <v>766</v>
      </c>
      <c r="C467" s="3" t="s">
        <v>767</v>
      </c>
      <c r="D467" s="3">
        <f>IF(MOD(MID(A467,10,1),2)=0,1,0)</f>
        <v>1</v>
      </c>
      <c r="E467" s="3" t="str">
        <f>MID(C467,LEN(C467),1)</f>
        <v>a</v>
      </c>
      <c r="F467" s="3">
        <f>IF(AND(D467=1,E467&lt;&gt;"a"),1,0)</f>
        <v>0</v>
      </c>
      <c r="G467" s="8" t="str">
        <f>MID(Tabela14[[#This Row],[PESEL]],7,3)</f>
        <v>037</v>
      </c>
      <c r="H467" s="3">
        <f>IF(OR(MID(Tabela14[[#This Row],[PESEL]],3,1)="0",MID(Tabela14[[#This Row],[PESEL]],3,1)="1"),19,20)</f>
        <v>20</v>
      </c>
      <c r="I467" s="3" t="str">
        <f>MID(Tabela14[[#This Row],[PESEL]],1,2)</f>
        <v>09</v>
      </c>
      <c r="J467" s="3">
        <f>IF(Tabela14[[#This Row],[1i2 rok]]=20,MID(Tabela14[[#This Row],[PESEL]],3,2)-20,MID(Tabela14[[#This Row],[PESEL]],3,2))</f>
        <v>12</v>
      </c>
      <c r="K467" s="3" t="str">
        <f>CONCATENATE(Tabela14[[#This Row],[miesiąc 1]]," ",Tabela14[[#This Row],[1i2 rok]],Tabela14[[#This Row],[3 i 4 rok]])</f>
        <v>12 2009</v>
      </c>
      <c r="L467" s="12" t="str">
        <f>CONCATENATE(MID(Tabela14[[#This Row],[Imie]],1,1),MID(Tabela14[[#This Row],[Nazwisko]],1,3),MID(Tabela14[[#This Row],[PESEL]],11,1))</f>
        <v>VDun3</v>
      </c>
      <c r="M467" s="12">
        <f>IF(Tabela14[[#This Row],[ID]]=L466,1,0)</f>
        <v>0</v>
      </c>
    </row>
    <row r="468" spans="1:13" x14ac:dyDescent="0.25">
      <c r="A468" s="2" t="s">
        <v>435</v>
      </c>
      <c r="B468" s="3" t="s">
        <v>436</v>
      </c>
      <c r="C468" s="3" t="s">
        <v>437</v>
      </c>
      <c r="D468" s="3">
        <f>IF(MOD(MID(A468,10,1),2)=0,1,0)</f>
        <v>1</v>
      </c>
      <c r="E468" s="3" t="str">
        <f>MID(C468,LEN(C468),1)</f>
        <v>a</v>
      </c>
      <c r="F468" s="3">
        <f>IF(AND(D468=1,E468&lt;&gt;"a"),1,0)</f>
        <v>0</v>
      </c>
      <c r="G468" s="8" t="str">
        <f>MID(Tabela14[[#This Row],[PESEL]],7,3)</f>
        <v>029</v>
      </c>
      <c r="H468" s="3">
        <f>IF(OR(MID(Tabela14[[#This Row],[PESEL]],3,1)="0",MID(Tabela14[[#This Row],[PESEL]],3,1)="1"),19,20)</f>
        <v>20</v>
      </c>
      <c r="I468" s="3" t="str">
        <f>MID(Tabela14[[#This Row],[PESEL]],1,2)</f>
        <v>09</v>
      </c>
      <c r="J468" s="3">
        <f>IF(Tabela14[[#This Row],[1i2 rok]]=20,MID(Tabela14[[#This Row],[PESEL]],3,2)-20,MID(Tabela14[[#This Row],[PESEL]],3,2))</f>
        <v>2</v>
      </c>
      <c r="K468" s="3" t="str">
        <f>CONCATENATE(Tabela14[[#This Row],[miesiąc 1]]," ",Tabela14[[#This Row],[1i2 rok]],Tabela14[[#This Row],[3 i 4 rok]])</f>
        <v>2 2009</v>
      </c>
      <c r="L468" s="12" t="str">
        <f>CONCATENATE(MID(Tabela14[[#This Row],[Imie]],1,1),MID(Tabela14[[#This Row],[Nazwisko]],1,3),MID(Tabela14[[#This Row],[PESEL]],11,1))</f>
        <v>VEde0</v>
      </c>
      <c r="M468" s="12">
        <f>IF(Tabela14[[#This Row],[ID]]=L467,1,0)</f>
        <v>0</v>
      </c>
    </row>
    <row r="469" spans="1:13" x14ac:dyDescent="0.25">
      <c r="A469" s="2" t="s">
        <v>608</v>
      </c>
      <c r="B469" s="3" t="s">
        <v>609</v>
      </c>
      <c r="C469" s="3" t="s">
        <v>53</v>
      </c>
      <c r="D469" s="3">
        <f>IF(MOD(MID(A469,10,1),2)=0,1,0)</f>
        <v>0</v>
      </c>
      <c r="E469" s="3" t="str">
        <f>MID(C469,LEN(C469),1)</f>
        <v>h</v>
      </c>
      <c r="F469" s="3">
        <f>IF(AND(D469=1,E469&lt;&gt;"a"),1,0)</f>
        <v>0</v>
      </c>
      <c r="G469" s="8" t="str">
        <f>MID(Tabela14[[#This Row],[PESEL]],7,3)</f>
        <v>056</v>
      </c>
      <c r="H469" s="3">
        <f>IF(OR(MID(Tabela14[[#This Row],[PESEL]],3,1)="0",MID(Tabela14[[#This Row],[PESEL]],3,1)="1"),19,20)</f>
        <v>20</v>
      </c>
      <c r="I469" s="3" t="str">
        <f>MID(Tabela14[[#This Row],[PESEL]],1,2)</f>
        <v>09</v>
      </c>
      <c r="J469" s="3">
        <f>IF(Tabela14[[#This Row],[1i2 rok]]=20,MID(Tabela14[[#This Row],[PESEL]],3,2)-20,MID(Tabela14[[#This Row],[PESEL]],3,2))</f>
        <v>11</v>
      </c>
      <c r="K469" s="3" t="str">
        <f>CONCATENATE(Tabela14[[#This Row],[miesiąc 1]]," ",Tabela14[[#This Row],[1i2 rok]],Tabela14[[#This Row],[3 i 4 rok]])</f>
        <v>11 2009</v>
      </c>
      <c r="L469" s="12" t="str">
        <f>CONCATENATE(MID(Tabela14[[#This Row],[Imie]],1,1),MID(Tabela14[[#This Row],[Nazwisko]],1,3),MID(Tabela14[[#This Row],[PESEL]],11,1))</f>
        <v>WAfe2</v>
      </c>
      <c r="M469" s="12">
        <f>IF(Tabela14[[#This Row],[ID]]=L468,1,0)</f>
        <v>0</v>
      </c>
    </row>
    <row r="470" spans="1:13" x14ac:dyDescent="0.25">
      <c r="A470" s="2" t="s">
        <v>183</v>
      </c>
      <c r="B470" s="3" t="s">
        <v>184</v>
      </c>
      <c r="C470" s="3" t="s">
        <v>53</v>
      </c>
      <c r="D470" s="3">
        <f>IF(MOD(MID(A470,10,1),2)=0,1,0)</f>
        <v>0</v>
      </c>
      <c r="E470" s="3" t="str">
        <f>MID(C470,LEN(C470),1)</f>
        <v>h</v>
      </c>
      <c r="F470" s="3">
        <f>IF(AND(D470=1,E470&lt;&gt;"a"),1,0)</f>
        <v>0</v>
      </c>
      <c r="G470" s="8" t="str">
        <f>MID(Tabela14[[#This Row],[PESEL]],7,3)</f>
        <v>079</v>
      </c>
      <c r="H470" s="3">
        <f>IF(OR(MID(Tabela14[[#This Row],[PESEL]],3,1)="0",MID(Tabela14[[#This Row],[PESEL]],3,1)="1"),19,20)</f>
        <v>20</v>
      </c>
      <c r="I470" s="3" t="str">
        <f>MID(Tabela14[[#This Row],[PESEL]],1,2)</f>
        <v>08</v>
      </c>
      <c r="J470" s="3">
        <f>IF(Tabela14[[#This Row],[1i2 rok]]=20,MID(Tabela14[[#This Row],[PESEL]],3,2)-20,MID(Tabela14[[#This Row],[PESEL]],3,2))</f>
        <v>11</v>
      </c>
      <c r="K470" s="3" t="str">
        <f>CONCATENATE(Tabela14[[#This Row],[miesiąc 1]]," ",Tabela14[[#This Row],[1i2 rok]],Tabela14[[#This Row],[3 i 4 rok]])</f>
        <v>11 2008</v>
      </c>
      <c r="L470" s="12" t="str">
        <f>CONCATENATE(MID(Tabela14[[#This Row],[Imie]],1,1),MID(Tabela14[[#This Row],[Nazwisko]],1,3),MID(Tabela14[[#This Row],[PESEL]],11,1))</f>
        <v>WAni9</v>
      </c>
      <c r="M470" s="12">
        <f>IF(Tabela14[[#This Row],[ID]]=L469,1,0)</f>
        <v>0</v>
      </c>
    </row>
    <row r="471" spans="1:13" x14ac:dyDescent="0.25">
      <c r="A471" s="2" t="s">
        <v>51</v>
      </c>
      <c r="B471" s="3" t="s">
        <v>52</v>
      </c>
      <c r="C471" s="3" t="s">
        <v>53</v>
      </c>
      <c r="D471" s="3">
        <f>IF(MOD(MID(A471,10,1),2)=0,1,0)</f>
        <v>0</v>
      </c>
      <c r="E471" s="3" t="str">
        <f>MID(C471,LEN(C471),1)</f>
        <v>h</v>
      </c>
      <c r="F471" s="3">
        <f>IF(AND(D471=1,E471&lt;&gt;"a"),1,0)</f>
        <v>0</v>
      </c>
      <c r="G471" s="8" t="str">
        <f>MID(Tabela14[[#This Row],[PESEL]],7,3)</f>
        <v>122</v>
      </c>
      <c r="H471" s="3">
        <f>IF(OR(MID(Tabela14[[#This Row],[PESEL]],3,1)="0",MID(Tabela14[[#This Row],[PESEL]],3,1)="1"),19,20)</f>
        <v>20</v>
      </c>
      <c r="I471" s="3" t="str">
        <f>MID(Tabela14[[#This Row],[PESEL]],1,2)</f>
        <v>08</v>
      </c>
      <c r="J471" s="3">
        <f>IF(Tabela14[[#This Row],[1i2 rok]]=20,MID(Tabela14[[#This Row],[PESEL]],3,2)-20,MID(Tabela14[[#This Row],[PESEL]],3,2))</f>
        <v>7</v>
      </c>
      <c r="K471" s="3" t="str">
        <f>CONCATENATE(Tabela14[[#This Row],[miesiąc 1]]," ",Tabela14[[#This Row],[1i2 rok]],Tabela14[[#This Row],[3 i 4 rok]])</f>
        <v>7 2008</v>
      </c>
      <c r="L471" s="12" t="str">
        <f>CONCATENATE(MID(Tabela14[[#This Row],[Imie]],1,1),MID(Tabela14[[#This Row],[Nazwisko]],1,3),MID(Tabela14[[#This Row],[PESEL]],11,1))</f>
        <v>WAre5</v>
      </c>
      <c r="M471" s="12">
        <f>IF(Tabela14[[#This Row],[ID]]=L470,1,0)</f>
        <v>0</v>
      </c>
    </row>
    <row r="472" spans="1:13" x14ac:dyDescent="0.25">
      <c r="A472" s="2" t="s">
        <v>509</v>
      </c>
      <c r="B472" s="3" t="s">
        <v>510</v>
      </c>
      <c r="C472" s="3" t="s">
        <v>511</v>
      </c>
      <c r="D472" s="3">
        <f>IF(MOD(MID(A472,10,1),2)=0,1,0)</f>
        <v>0</v>
      </c>
      <c r="E472" s="3" t="str">
        <f>MID(C472,LEN(C472),1)</f>
        <v>d</v>
      </c>
      <c r="F472" s="3">
        <f>IF(AND(D472=1,E472&lt;&gt;"a"),1,0)</f>
        <v>0</v>
      </c>
      <c r="G472" s="8" t="str">
        <f>MID(Tabela14[[#This Row],[PESEL]],7,3)</f>
        <v>024</v>
      </c>
      <c r="H472" s="3">
        <f>IF(OR(MID(Tabela14[[#This Row],[PESEL]],3,1)="0",MID(Tabela14[[#This Row],[PESEL]],3,1)="1"),19,20)</f>
        <v>20</v>
      </c>
      <c r="I472" s="3" t="str">
        <f>MID(Tabela14[[#This Row],[PESEL]],1,2)</f>
        <v>09</v>
      </c>
      <c r="J472" s="3">
        <f>IF(Tabela14[[#This Row],[1i2 rok]]=20,MID(Tabela14[[#This Row],[PESEL]],3,2)-20,MID(Tabela14[[#This Row],[PESEL]],3,2))</f>
        <v>10</v>
      </c>
      <c r="K472" s="3" t="str">
        <f>CONCATENATE(Tabela14[[#This Row],[miesiąc 1]]," ",Tabela14[[#This Row],[1i2 rok]],Tabela14[[#This Row],[3 i 4 rok]])</f>
        <v>10 2009</v>
      </c>
      <c r="L472" s="12" t="str">
        <f>CONCATENATE(MID(Tabela14[[#This Row],[Imie]],1,1),MID(Tabela14[[#This Row],[Nazwisko]],1,3),MID(Tabela14[[#This Row],[PESEL]],11,1))</f>
        <v>WBar4</v>
      </c>
      <c r="M472" s="12">
        <f>IF(Tabela14[[#This Row],[ID]]=L471,1,0)</f>
        <v>0</v>
      </c>
    </row>
    <row r="473" spans="1:13" x14ac:dyDescent="0.25">
      <c r="A473" s="2" t="s">
        <v>858</v>
      </c>
      <c r="B473" s="3" t="s">
        <v>859</v>
      </c>
      <c r="C473" s="3" t="s">
        <v>860</v>
      </c>
      <c r="D473" s="3">
        <f>IF(MOD(MID(A473,10,1),2)=0,1,0)</f>
        <v>0</v>
      </c>
      <c r="E473" s="3" t="str">
        <f>MID(C473,LEN(C473),1)</f>
        <v>r</v>
      </c>
      <c r="F473" s="3">
        <f>IF(AND(D473=1,E473&lt;&gt;"a"),1,0)</f>
        <v>0</v>
      </c>
      <c r="G473" s="8" t="str">
        <f>MID(Tabela14[[#This Row],[PESEL]],7,3)</f>
        <v>630</v>
      </c>
      <c r="H473" s="3">
        <f>IF(OR(MID(Tabela14[[#This Row],[PESEL]],3,1)="0",MID(Tabela14[[#This Row],[PESEL]],3,1)="1"),19,20)</f>
        <v>19</v>
      </c>
      <c r="I473" s="3" t="str">
        <f>MID(Tabela14[[#This Row],[PESEL]],1,2)</f>
        <v>57</v>
      </c>
      <c r="J473" s="3" t="str">
        <f>IF(Tabela14[[#This Row],[1i2 rok]]=20,MID(Tabela14[[#This Row],[PESEL]],3,2)-20,MID(Tabela14[[#This Row],[PESEL]],3,2))</f>
        <v>07</v>
      </c>
      <c r="K473" s="3" t="str">
        <f>CONCATENATE(Tabela14[[#This Row],[miesiąc 1]]," ",Tabela14[[#This Row],[1i2 rok]],Tabela14[[#This Row],[3 i 4 rok]])</f>
        <v>07 1957</v>
      </c>
      <c r="L473" s="12" t="str">
        <f>CONCATENATE(MID(Tabela14[[#This Row],[Imie]],1,1),MID(Tabela14[[#This Row],[Nazwisko]],1,3),MID(Tabela14[[#This Row],[PESEL]],11,1))</f>
        <v>WBer1</v>
      </c>
      <c r="M473" s="12">
        <f>IF(Tabela14[[#This Row],[ID]]=L472,1,0)</f>
        <v>0</v>
      </c>
    </row>
    <row r="474" spans="1:13" x14ac:dyDescent="0.25">
      <c r="A474" s="2" t="s">
        <v>603</v>
      </c>
      <c r="B474" s="3" t="s">
        <v>604</v>
      </c>
      <c r="C474" s="3" t="s">
        <v>233</v>
      </c>
      <c r="D474" s="3">
        <f>IF(MOD(MID(A474,10,1),2)=0,1,0)</f>
        <v>1</v>
      </c>
      <c r="E474" s="3" t="str">
        <f>MID(C474,LEN(C474),1)</f>
        <v>a</v>
      </c>
      <c r="F474" s="3">
        <f>IF(AND(D474=1,E474&lt;&gt;"a"),1,0)</f>
        <v>0</v>
      </c>
      <c r="G474" s="8" t="str">
        <f>MID(Tabela14[[#This Row],[PESEL]],7,3)</f>
        <v>009</v>
      </c>
      <c r="H474" s="3">
        <f>IF(OR(MID(Tabela14[[#This Row],[PESEL]],3,1)="0",MID(Tabela14[[#This Row],[PESEL]],3,1)="1"),19,20)</f>
        <v>20</v>
      </c>
      <c r="I474" s="3" t="str">
        <f>MID(Tabela14[[#This Row],[PESEL]],1,2)</f>
        <v>09</v>
      </c>
      <c r="J474" s="3">
        <f>IF(Tabela14[[#This Row],[1i2 rok]]=20,MID(Tabela14[[#This Row],[PESEL]],3,2)-20,MID(Tabela14[[#This Row],[PESEL]],3,2))</f>
        <v>11</v>
      </c>
      <c r="K474" s="3" t="str">
        <f>CONCATENATE(Tabela14[[#This Row],[miesiąc 1]]," ",Tabela14[[#This Row],[1i2 rok]],Tabela14[[#This Row],[3 i 4 rok]])</f>
        <v>11 2009</v>
      </c>
      <c r="L474" s="12" t="str">
        <f>CONCATENATE(MID(Tabela14[[#This Row],[Imie]],1,1),MID(Tabela14[[#This Row],[Nazwisko]],1,3),MID(Tabela14[[#This Row],[PESEL]],11,1))</f>
        <v>WChm5</v>
      </c>
      <c r="M474" s="12">
        <f>IF(Tabela14[[#This Row],[ID]]=L473,1,0)</f>
        <v>0</v>
      </c>
    </row>
    <row r="475" spans="1:13" x14ac:dyDescent="0.25">
      <c r="A475" s="2" t="s">
        <v>1040</v>
      </c>
      <c r="B475" s="3" t="s">
        <v>1041</v>
      </c>
      <c r="C475" s="3" t="s">
        <v>233</v>
      </c>
      <c r="D475" s="3">
        <f>IF(MOD(MID(A475,10,1),2)=0,1,0)</f>
        <v>1</v>
      </c>
      <c r="E475" s="3" t="str">
        <f>MID(C475,LEN(C475),1)</f>
        <v>a</v>
      </c>
      <c r="F475" s="3">
        <f>IF(AND(D475=1,E475&lt;&gt;"a"),1,0)</f>
        <v>0</v>
      </c>
      <c r="G475" s="8" t="str">
        <f>MID(Tabela14[[#This Row],[PESEL]],7,3)</f>
        <v>411</v>
      </c>
      <c r="H475" s="3">
        <f>IF(OR(MID(Tabela14[[#This Row],[PESEL]],3,1)="0",MID(Tabela14[[#This Row],[PESEL]],3,1)="1"),19,20)</f>
        <v>19</v>
      </c>
      <c r="I475" s="3" t="str">
        <f>MID(Tabela14[[#This Row],[PESEL]],1,2)</f>
        <v>86</v>
      </c>
      <c r="J475" s="3" t="str">
        <f>IF(Tabela14[[#This Row],[1i2 rok]]=20,MID(Tabela14[[#This Row],[PESEL]],3,2)-20,MID(Tabela14[[#This Row],[PESEL]],3,2))</f>
        <v>08</v>
      </c>
      <c r="K475" s="3" t="str">
        <f>CONCATENATE(Tabela14[[#This Row],[miesiąc 1]]," ",Tabela14[[#This Row],[1i2 rok]],Tabela14[[#This Row],[3 i 4 rok]])</f>
        <v>08 1986</v>
      </c>
      <c r="L475" s="12" t="str">
        <f>CONCATENATE(MID(Tabela14[[#This Row],[Imie]],1,1),MID(Tabela14[[#This Row],[Nazwisko]],1,3),MID(Tabela14[[#This Row],[PESEL]],11,1))</f>
        <v>WCie9</v>
      </c>
      <c r="M475" s="12">
        <f>IF(Tabela14[[#This Row],[ID]]=L474,1,0)</f>
        <v>0</v>
      </c>
    </row>
    <row r="476" spans="1:13" x14ac:dyDescent="0.25">
      <c r="A476" s="2" t="s">
        <v>231</v>
      </c>
      <c r="B476" s="3" t="s">
        <v>232</v>
      </c>
      <c r="C476" s="3" t="s">
        <v>233</v>
      </c>
      <c r="D476" s="3">
        <f>IF(MOD(MID(A476,10,1),2)=0,1,0)</f>
        <v>1</v>
      </c>
      <c r="E476" s="3" t="str">
        <f>MID(C476,LEN(C476),1)</f>
        <v>a</v>
      </c>
      <c r="F476" s="3">
        <f>IF(AND(D476=1,E476&lt;&gt;"a"),1,0)</f>
        <v>0</v>
      </c>
      <c r="G476" s="8" t="str">
        <f>MID(Tabela14[[#This Row],[PESEL]],7,3)</f>
        <v>014</v>
      </c>
      <c r="H476" s="3">
        <f>IF(OR(MID(Tabela14[[#This Row],[PESEL]],3,1)="0",MID(Tabela14[[#This Row],[PESEL]],3,1)="1"),19,20)</f>
        <v>20</v>
      </c>
      <c r="I476" s="3" t="str">
        <f>MID(Tabela14[[#This Row],[PESEL]],1,2)</f>
        <v>08</v>
      </c>
      <c r="J476" s="3">
        <f>IF(Tabela14[[#This Row],[1i2 rok]]=20,MID(Tabela14[[#This Row],[PESEL]],3,2)-20,MID(Tabela14[[#This Row],[PESEL]],3,2))</f>
        <v>12</v>
      </c>
      <c r="K476" s="3" t="str">
        <f>CONCATENATE(Tabela14[[#This Row],[miesiąc 1]]," ",Tabela14[[#This Row],[1i2 rok]],Tabela14[[#This Row],[3 i 4 rok]])</f>
        <v>12 2008</v>
      </c>
      <c r="L476" s="12" t="str">
        <f>CONCATENATE(MID(Tabela14[[#This Row],[Imie]],1,1),MID(Tabela14[[#This Row],[Nazwisko]],1,3),MID(Tabela14[[#This Row],[PESEL]],11,1))</f>
        <v>WCiu4</v>
      </c>
      <c r="M476" s="12">
        <f>IF(Tabela14[[#This Row],[ID]]=L475,1,0)</f>
        <v>0</v>
      </c>
    </row>
    <row r="477" spans="1:13" x14ac:dyDescent="0.25">
      <c r="A477" s="2" t="s">
        <v>632</v>
      </c>
      <c r="B477" s="3" t="s">
        <v>633</v>
      </c>
      <c r="C477" s="3" t="s">
        <v>233</v>
      </c>
      <c r="D477" s="3">
        <f>IF(MOD(MID(A477,10,1),2)=0,1,0)</f>
        <v>1</v>
      </c>
      <c r="E477" s="3" t="str">
        <f>MID(C477,LEN(C477),1)</f>
        <v>a</v>
      </c>
      <c r="F477" s="3">
        <f>IF(AND(D477=1,E477&lt;&gt;"a"),1,0)</f>
        <v>0</v>
      </c>
      <c r="G477" s="8" t="str">
        <f>MID(Tabela14[[#This Row],[PESEL]],7,3)</f>
        <v>051</v>
      </c>
      <c r="H477" s="3">
        <f>IF(OR(MID(Tabela14[[#This Row],[PESEL]],3,1)="0",MID(Tabela14[[#This Row],[PESEL]],3,1)="1"),19,20)</f>
        <v>20</v>
      </c>
      <c r="I477" s="3" t="str">
        <f>MID(Tabela14[[#This Row],[PESEL]],1,2)</f>
        <v>09</v>
      </c>
      <c r="J477" s="3">
        <f>IF(Tabela14[[#This Row],[1i2 rok]]=20,MID(Tabela14[[#This Row],[PESEL]],3,2)-20,MID(Tabela14[[#This Row],[PESEL]],3,2))</f>
        <v>11</v>
      </c>
      <c r="K477" s="3" t="str">
        <f>CONCATENATE(Tabela14[[#This Row],[miesiąc 1]]," ",Tabela14[[#This Row],[1i2 rok]],Tabela14[[#This Row],[3 i 4 rok]])</f>
        <v>11 2009</v>
      </c>
      <c r="L477" s="12" t="str">
        <f>CONCATENATE(MID(Tabela14[[#This Row],[Imie]],1,1),MID(Tabela14[[#This Row],[Nazwisko]],1,3),MID(Tabela14[[#This Row],[PESEL]],11,1))</f>
        <v>WCza3</v>
      </c>
      <c r="M477" s="12">
        <f>IF(Tabela14[[#This Row],[ID]]=L476,1,0)</f>
        <v>0</v>
      </c>
    </row>
    <row r="478" spans="1:13" x14ac:dyDescent="0.25">
      <c r="A478" s="2" t="s">
        <v>242</v>
      </c>
      <c r="B478" s="3" t="s">
        <v>243</v>
      </c>
      <c r="C478" s="3" t="s">
        <v>233</v>
      </c>
      <c r="D478" s="3">
        <f>IF(MOD(MID(A478,10,1),2)=0,1,0)</f>
        <v>1</v>
      </c>
      <c r="E478" s="3" t="str">
        <f>MID(C478,LEN(C478),1)</f>
        <v>a</v>
      </c>
      <c r="F478" s="3">
        <f>IF(AND(D478=1,E478&lt;&gt;"a"),1,0)</f>
        <v>0</v>
      </c>
      <c r="G478" s="8" t="str">
        <f>MID(Tabela14[[#This Row],[PESEL]],7,3)</f>
        <v>064</v>
      </c>
      <c r="H478" s="3">
        <f>IF(OR(MID(Tabela14[[#This Row],[PESEL]],3,1)="0",MID(Tabela14[[#This Row],[PESEL]],3,1)="1"),19,20)</f>
        <v>20</v>
      </c>
      <c r="I478" s="3" t="str">
        <f>MID(Tabela14[[#This Row],[PESEL]],1,2)</f>
        <v>08</v>
      </c>
      <c r="J478" s="3">
        <f>IF(Tabela14[[#This Row],[1i2 rok]]=20,MID(Tabela14[[#This Row],[PESEL]],3,2)-20,MID(Tabela14[[#This Row],[PESEL]],3,2))</f>
        <v>12</v>
      </c>
      <c r="K478" s="3" t="str">
        <f>CONCATENATE(Tabela14[[#This Row],[miesiąc 1]]," ",Tabela14[[#This Row],[1i2 rok]],Tabela14[[#This Row],[3 i 4 rok]])</f>
        <v>12 2008</v>
      </c>
      <c r="L478" s="12" t="str">
        <f>CONCATENATE(MID(Tabela14[[#This Row],[Imie]],1,1),MID(Tabela14[[#This Row],[Nazwisko]],1,3),MID(Tabela14[[#This Row],[PESEL]],11,1))</f>
        <v>WCze5</v>
      </c>
      <c r="M478" s="12">
        <f>IF(Tabela14[[#This Row],[ID]]=L477,1,0)</f>
        <v>0</v>
      </c>
    </row>
    <row r="479" spans="1:13" x14ac:dyDescent="0.25">
      <c r="A479" s="2" t="s">
        <v>293</v>
      </c>
      <c r="B479" s="3" t="s">
        <v>294</v>
      </c>
      <c r="C479" s="3" t="s">
        <v>295</v>
      </c>
      <c r="D479" s="3">
        <f>IF(MOD(MID(A479,10,1),2)=0,1,0)</f>
        <v>1</v>
      </c>
      <c r="E479" s="3" t="str">
        <f>MID(C479,LEN(C479),1)</f>
        <v>a</v>
      </c>
      <c r="F479" s="3">
        <f>IF(AND(D479=1,E479&lt;&gt;"a"),1,0)</f>
        <v>0</v>
      </c>
      <c r="G479" s="8" t="str">
        <f>MID(Tabela14[[#This Row],[PESEL]],7,3)</f>
        <v>051</v>
      </c>
      <c r="H479" s="3">
        <f>IF(OR(MID(Tabela14[[#This Row],[PESEL]],3,1)="0",MID(Tabela14[[#This Row],[PESEL]],3,1)="1"),19,20)</f>
        <v>20</v>
      </c>
      <c r="I479" s="3" t="str">
        <f>MID(Tabela14[[#This Row],[PESEL]],1,2)</f>
        <v>09</v>
      </c>
      <c r="J479" s="3">
        <f>IF(Tabela14[[#This Row],[1i2 rok]]=20,MID(Tabela14[[#This Row],[PESEL]],3,2)-20,MID(Tabela14[[#This Row],[PESEL]],3,2))</f>
        <v>1</v>
      </c>
      <c r="K479" s="3" t="str">
        <f>CONCATENATE(Tabela14[[#This Row],[miesiąc 1]]," ",Tabela14[[#This Row],[1i2 rok]],Tabela14[[#This Row],[3 i 4 rok]])</f>
        <v>1 2009</v>
      </c>
      <c r="L479" s="12" t="str">
        <f>CONCATENATE(MID(Tabela14[[#This Row],[Imie]],1,1),MID(Tabela14[[#This Row],[Nazwisko]],1,3),MID(Tabela14[[#This Row],[PESEL]],11,1))</f>
        <v>WCze7</v>
      </c>
      <c r="M479" s="12">
        <f>IF(Tabela14[[#This Row],[ID]]=L478,1,0)</f>
        <v>0</v>
      </c>
    </row>
    <row r="480" spans="1:13" x14ac:dyDescent="0.25">
      <c r="A480" s="2" t="s">
        <v>403</v>
      </c>
      <c r="B480" s="3" t="s">
        <v>243</v>
      </c>
      <c r="C480" s="3" t="s">
        <v>404</v>
      </c>
      <c r="D480" s="3">
        <f>IF(MOD(MID(A480,10,1),2)=0,1,0)</f>
        <v>1</v>
      </c>
      <c r="E480" s="3" t="str">
        <f>MID(C480,LEN(C480),1)</f>
        <v>a</v>
      </c>
      <c r="F480" s="3">
        <f>IF(AND(D480=1,E480&lt;&gt;"a"),1,0)</f>
        <v>0</v>
      </c>
      <c r="G480" s="8" t="str">
        <f>MID(Tabela14[[#This Row],[PESEL]],7,3)</f>
        <v>077</v>
      </c>
      <c r="H480" s="3">
        <f>IF(OR(MID(Tabela14[[#This Row],[PESEL]],3,1)="0",MID(Tabela14[[#This Row],[PESEL]],3,1)="1"),19,20)</f>
        <v>20</v>
      </c>
      <c r="I480" s="3" t="str">
        <f>MID(Tabela14[[#This Row],[PESEL]],1,2)</f>
        <v>09</v>
      </c>
      <c r="J480" s="3">
        <f>IF(Tabela14[[#This Row],[1i2 rok]]=20,MID(Tabela14[[#This Row],[PESEL]],3,2)-20,MID(Tabela14[[#This Row],[PESEL]],3,2))</f>
        <v>2</v>
      </c>
      <c r="K480" s="3" t="str">
        <f>CONCATENATE(Tabela14[[#This Row],[miesiąc 1]]," ",Tabela14[[#This Row],[1i2 rok]],Tabela14[[#This Row],[3 i 4 rok]])</f>
        <v>2 2009</v>
      </c>
      <c r="L480" s="12" t="str">
        <f>CONCATENATE(MID(Tabela14[[#This Row],[Imie]],1,1),MID(Tabela14[[#This Row],[Nazwisko]],1,3),MID(Tabela14[[#This Row],[PESEL]],11,1))</f>
        <v>WCze8</v>
      </c>
      <c r="M480" s="12">
        <f>IF(Tabela14[[#This Row],[ID]]=L479,1,0)</f>
        <v>0</v>
      </c>
    </row>
    <row r="481" spans="1:13" x14ac:dyDescent="0.25">
      <c r="A481" s="2" t="s">
        <v>422</v>
      </c>
      <c r="B481" s="3" t="s">
        <v>423</v>
      </c>
      <c r="C481" s="3" t="s">
        <v>295</v>
      </c>
      <c r="D481" s="3">
        <f>IF(MOD(MID(A481,10,1),2)=0,1,0)</f>
        <v>1</v>
      </c>
      <c r="E481" s="3" t="str">
        <f>MID(C481,LEN(C481),1)</f>
        <v>a</v>
      </c>
      <c r="F481" s="3">
        <f>IF(AND(D481=1,E481&lt;&gt;"a"),1,0)</f>
        <v>0</v>
      </c>
      <c r="G481" s="8" t="str">
        <f>MID(Tabela14[[#This Row],[PESEL]],7,3)</f>
        <v>022</v>
      </c>
      <c r="H481" s="3">
        <f>IF(OR(MID(Tabela14[[#This Row],[PESEL]],3,1)="0",MID(Tabela14[[#This Row],[PESEL]],3,1)="1"),19,20)</f>
        <v>20</v>
      </c>
      <c r="I481" s="3" t="str">
        <f>MID(Tabela14[[#This Row],[PESEL]],1,2)</f>
        <v>09</v>
      </c>
      <c r="J481" s="3">
        <f>IF(Tabela14[[#This Row],[1i2 rok]]=20,MID(Tabela14[[#This Row],[PESEL]],3,2)-20,MID(Tabela14[[#This Row],[PESEL]],3,2))</f>
        <v>2</v>
      </c>
      <c r="K481" s="3" t="str">
        <f>CONCATENATE(Tabela14[[#This Row],[miesiąc 1]]," ",Tabela14[[#This Row],[1i2 rok]],Tabela14[[#This Row],[3 i 4 rok]])</f>
        <v>2 2009</v>
      </c>
      <c r="L481" s="12" t="str">
        <f>CONCATENATE(MID(Tabela14[[#This Row],[Imie]],1,1),MID(Tabela14[[#This Row],[Nazwisko]],1,3),MID(Tabela14[[#This Row],[PESEL]],11,1))</f>
        <v>WDaw4</v>
      </c>
      <c r="M481" s="12">
        <f>IF(Tabela14[[#This Row],[ID]]=L480,1,0)</f>
        <v>0</v>
      </c>
    </row>
    <row r="482" spans="1:13" x14ac:dyDescent="0.25">
      <c r="A482" s="2" t="s">
        <v>613</v>
      </c>
      <c r="B482" s="3" t="s">
        <v>614</v>
      </c>
      <c r="C482" s="3" t="s">
        <v>295</v>
      </c>
      <c r="D482" s="3">
        <f>IF(MOD(MID(A482,10,1),2)=0,1,0)</f>
        <v>1</v>
      </c>
      <c r="E482" s="3" t="str">
        <f>MID(C482,LEN(C482),1)</f>
        <v>a</v>
      </c>
      <c r="F482" s="3">
        <f>IF(AND(D482=1,E482&lt;&gt;"a"),1,0)</f>
        <v>0</v>
      </c>
      <c r="G482" s="8" t="str">
        <f>MID(Tabela14[[#This Row],[PESEL]],7,3)</f>
        <v>034</v>
      </c>
      <c r="H482" s="3">
        <f>IF(OR(MID(Tabela14[[#This Row],[PESEL]],3,1)="0",MID(Tabela14[[#This Row],[PESEL]],3,1)="1"),19,20)</f>
        <v>20</v>
      </c>
      <c r="I482" s="3" t="str">
        <f>MID(Tabela14[[#This Row],[PESEL]],1,2)</f>
        <v>09</v>
      </c>
      <c r="J482" s="3">
        <f>IF(Tabela14[[#This Row],[1i2 rok]]=20,MID(Tabela14[[#This Row],[PESEL]],3,2)-20,MID(Tabela14[[#This Row],[PESEL]],3,2))</f>
        <v>11</v>
      </c>
      <c r="K482" s="3" t="str">
        <f>CONCATENATE(Tabela14[[#This Row],[miesiąc 1]]," ",Tabela14[[#This Row],[1i2 rok]],Tabela14[[#This Row],[3 i 4 rok]])</f>
        <v>11 2009</v>
      </c>
      <c r="L482" s="12" t="str">
        <f>CONCATENATE(MID(Tabela14[[#This Row],[Imie]],1,1),MID(Tabela14[[#This Row],[Nazwisko]],1,3),MID(Tabela14[[#This Row],[PESEL]],11,1))</f>
        <v>WDer4</v>
      </c>
      <c r="M482" s="12">
        <f>IF(Tabela14[[#This Row],[ID]]=L481,1,0)</f>
        <v>0</v>
      </c>
    </row>
    <row r="483" spans="1:13" x14ac:dyDescent="0.25">
      <c r="A483" s="2" t="s">
        <v>420</v>
      </c>
      <c r="B483" s="3" t="s">
        <v>421</v>
      </c>
      <c r="C483" s="3" t="s">
        <v>295</v>
      </c>
      <c r="D483" s="3">
        <f>IF(MOD(MID(A483,10,1),2)=0,1,0)</f>
        <v>1</v>
      </c>
      <c r="E483" s="3" t="str">
        <f>MID(C483,LEN(C483),1)</f>
        <v>a</v>
      </c>
      <c r="F483" s="3">
        <f>IF(AND(D483=1,E483&lt;&gt;"a"),1,0)</f>
        <v>0</v>
      </c>
      <c r="G483" s="8" t="str">
        <f>MID(Tabela14[[#This Row],[PESEL]],7,3)</f>
        <v>005</v>
      </c>
      <c r="H483" s="3">
        <f>IF(OR(MID(Tabela14[[#This Row],[PESEL]],3,1)="0",MID(Tabela14[[#This Row],[PESEL]],3,1)="1"),19,20)</f>
        <v>20</v>
      </c>
      <c r="I483" s="3" t="str">
        <f>MID(Tabela14[[#This Row],[PESEL]],1,2)</f>
        <v>09</v>
      </c>
      <c r="J483" s="3">
        <f>IF(Tabela14[[#This Row],[1i2 rok]]=20,MID(Tabela14[[#This Row],[PESEL]],3,2)-20,MID(Tabela14[[#This Row],[PESEL]],3,2))</f>
        <v>2</v>
      </c>
      <c r="K483" s="3" t="str">
        <f>CONCATENATE(Tabela14[[#This Row],[miesiąc 1]]," ",Tabela14[[#This Row],[1i2 rok]],Tabela14[[#This Row],[3 i 4 rok]])</f>
        <v>2 2009</v>
      </c>
      <c r="L483" s="12" t="str">
        <f>CONCATENATE(MID(Tabela14[[#This Row],[Imie]],1,1),MID(Tabela14[[#This Row],[Nazwisko]],1,3),MID(Tabela14[[#This Row],[PESEL]],11,1))</f>
        <v>WDra7</v>
      </c>
      <c r="M483" s="12">
        <f>IF(Tabela14[[#This Row],[ID]]=L482,1,0)</f>
        <v>0</v>
      </c>
    </row>
    <row r="484" spans="1:13" x14ac:dyDescent="0.25">
      <c r="A484" s="2" t="s">
        <v>961</v>
      </c>
      <c r="B484" s="3" t="s">
        <v>962</v>
      </c>
      <c r="C484" s="3" t="s">
        <v>428</v>
      </c>
      <c r="D484" s="3">
        <f>IF(MOD(MID(A484,10,1),2)=0,1,0)</f>
        <v>1</v>
      </c>
      <c r="E484" s="3" t="str">
        <f>MID(C484,LEN(C484),1)</f>
        <v>a</v>
      </c>
      <c r="F484" s="3">
        <f>IF(AND(D484=1,E484&lt;&gt;"a"),1,0)</f>
        <v>0</v>
      </c>
      <c r="G484" s="8" t="str">
        <f>MID(Tabela14[[#This Row],[PESEL]],7,3)</f>
        <v>845</v>
      </c>
      <c r="H484" s="3">
        <f>IF(OR(MID(Tabela14[[#This Row],[PESEL]],3,1)="0",MID(Tabela14[[#This Row],[PESEL]],3,1)="1"),19,20)</f>
        <v>19</v>
      </c>
      <c r="I484" s="3" t="str">
        <f>MID(Tabela14[[#This Row],[PESEL]],1,2)</f>
        <v>74</v>
      </c>
      <c r="J484" s="3" t="str">
        <f>IF(Tabela14[[#This Row],[1i2 rok]]=20,MID(Tabela14[[#This Row],[PESEL]],3,2)-20,MID(Tabela14[[#This Row],[PESEL]],3,2))</f>
        <v>12</v>
      </c>
      <c r="K484" s="3" t="str">
        <f>CONCATENATE(Tabela14[[#This Row],[miesiąc 1]]," ",Tabela14[[#This Row],[1i2 rok]],Tabela14[[#This Row],[3 i 4 rok]])</f>
        <v>12 1974</v>
      </c>
      <c r="L484" s="12" t="str">
        <f>CONCATENATE(MID(Tabela14[[#This Row],[Imie]],1,1),MID(Tabela14[[#This Row],[Nazwisko]],1,3),MID(Tabela14[[#This Row],[PESEL]],11,1))</f>
        <v>ZAda1</v>
      </c>
      <c r="M484" s="12">
        <f>IF(Tabela14[[#This Row],[ID]]=L483,1,0)</f>
        <v>0</v>
      </c>
    </row>
    <row r="485" spans="1:13" x14ac:dyDescent="0.25">
      <c r="A485" s="2" t="s">
        <v>1118</v>
      </c>
      <c r="B485" s="3" t="s">
        <v>1119</v>
      </c>
      <c r="C485" s="3" t="s">
        <v>86</v>
      </c>
      <c r="D485" s="3">
        <f>IF(MOD(MID(A485,10,1),2)=0,1,0)</f>
        <v>1</v>
      </c>
      <c r="E485" s="3" t="str">
        <f>MID(C485,LEN(C485),1)</f>
        <v>a</v>
      </c>
      <c r="F485" s="3">
        <f>IF(AND(D485=1,E485&lt;&gt;"a"),1,0)</f>
        <v>0</v>
      </c>
      <c r="G485" s="8" t="str">
        <f>MID(Tabela14[[#This Row],[PESEL]],7,3)</f>
        <v>521</v>
      </c>
      <c r="H485" s="3">
        <f>IF(OR(MID(Tabela14[[#This Row],[PESEL]],3,1)="0",MID(Tabela14[[#This Row],[PESEL]],3,1)="1"),19,20)</f>
        <v>19</v>
      </c>
      <c r="I485" s="3" t="str">
        <f>MID(Tabela14[[#This Row],[PESEL]],1,2)</f>
        <v>89</v>
      </c>
      <c r="J485" s="3" t="str">
        <f>IF(Tabela14[[#This Row],[1i2 rok]]=20,MID(Tabela14[[#This Row],[PESEL]],3,2)-20,MID(Tabela14[[#This Row],[PESEL]],3,2))</f>
        <v>12</v>
      </c>
      <c r="K485" s="3" t="str">
        <f>CONCATENATE(Tabela14[[#This Row],[miesiąc 1]]," ",Tabela14[[#This Row],[1i2 rok]],Tabela14[[#This Row],[3 i 4 rok]])</f>
        <v>12 1989</v>
      </c>
      <c r="L485" s="12" t="str">
        <f>CONCATENATE(MID(Tabela14[[#This Row],[Imie]],1,1),MID(Tabela14[[#This Row],[Nazwisko]],1,3),MID(Tabela14[[#This Row],[PESEL]],11,1))</f>
        <v>ZAda1</v>
      </c>
      <c r="M485" s="12">
        <f>IF(Tabela14[[#This Row],[ID]]=L484,1,0)</f>
        <v>1</v>
      </c>
    </row>
    <row r="486" spans="1:13" x14ac:dyDescent="0.25">
      <c r="A486" s="2" t="s">
        <v>84</v>
      </c>
      <c r="B486" s="3" t="s">
        <v>85</v>
      </c>
      <c r="C486" s="3" t="s">
        <v>86</v>
      </c>
      <c r="D486" s="3">
        <f>IF(MOD(MID(A486,10,1),2)=0,1,0)</f>
        <v>1</v>
      </c>
      <c r="E486" s="3" t="str">
        <f>MID(C486,LEN(C486),1)</f>
        <v>a</v>
      </c>
      <c r="F486" s="3">
        <f>IF(AND(D486=1,E486&lt;&gt;"a"),1,0)</f>
        <v>0</v>
      </c>
      <c r="G486" s="8" t="str">
        <f>MID(Tabela14[[#This Row],[PESEL]],7,3)</f>
        <v>076</v>
      </c>
      <c r="H486" s="3">
        <f>IF(OR(MID(Tabela14[[#This Row],[PESEL]],3,1)="0",MID(Tabela14[[#This Row],[PESEL]],3,1)="1"),19,20)</f>
        <v>20</v>
      </c>
      <c r="I486" s="3" t="str">
        <f>MID(Tabela14[[#This Row],[PESEL]],1,2)</f>
        <v>08</v>
      </c>
      <c r="J486" s="3">
        <f>IF(Tabela14[[#This Row],[1i2 rok]]=20,MID(Tabela14[[#This Row],[PESEL]],3,2)-20,MID(Tabela14[[#This Row],[PESEL]],3,2))</f>
        <v>8</v>
      </c>
      <c r="K486" s="3" t="str">
        <f>CONCATENATE(Tabela14[[#This Row],[miesiąc 1]]," ",Tabela14[[#This Row],[1i2 rok]],Tabela14[[#This Row],[3 i 4 rok]])</f>
        <v>8 2008</v>
      </c>
      <c r="L486" s="12" t="str">
        <f>CONCATENATE(MID(Tabela14[[#This Row],[Imie]],1,1),MID(Tabela14[[#This Row],[Nazwisko]],1,3),MID(Tabela14[[#This Row],[PESEL]],11,1))</f>
        <v>ZAra2</v>
      </c>
      <c r="M486" s="12">
        <f>IF(Tabela14[[#This Row],[ID]]=L485,1,0)</f>
        <v>0</v>
      </c>
    </row>
    <row r="487" spans="1:13" x14ac:dyDescent="0.25">
      <c r="A487" s="2" t="s">
        <v>761</v>
      </c>
      <c r="B487" s="3" t="s">
        <v>762</v>
      </c>
      <c r="C487" s="3" t="s">
        <v>86</v>
      </c>
      <c r="D487" s="3">
        <f>IF(MOD(MID(A487,10,1),2)=0,1,0)</f>
        <v>1</v>
      </c>
      <c r="E487" s="3" t="str">
        <f>MID(C487,LEN(C487),1)</f>
        <v>a</v>
      </c>
      <c r="F487" s="3">
        <f>IF(AND(D487=1,E487&lt;&gt;"a"),1,0)</f>
        <v>0</v>
      </c>
      <c r="G487" s="8" t="str">
        <f>MID(Tabela14[[#This Row],[PESEL]],7,3)</f>
        <v>054</v>
      </c>
      <c r="H487" s="3">
        <f>IF(OR(MID(Tabela14[[#This Row],[PESEL]],3,1)="0",MID(Tabela14[[#This Row],[PESEL]],3,1)="1"),19,20)</f>
        <v>20</v>
      </c>
      <c r="I487" s="3" t="str">
        <f>MID(Tabela14[[#This Row],[PESEL]],1,2)</f>
        <v>09</v>
      </c>
      <c r="J487" s="3">
        <f>IF(Tabela14[[#This Row],[1i2 rok]]=20,MID(Tabela14[[#This Row],[PESEL]],3,2)-20,MID(Tabela14[[#This Row],[PESEL]],3,2))</f>
        <v>12</v>
      </c>
      <c r="K487" s="3" t="str">
        <f>CONCATENATE(Tabela14[[#This Row],[miesiąc 1]]," ",Tabela14[[#This Row],[1i2 rok]],Tabela14[[#This Row],[3 i 4 rok]])</f>
        <v>12 2009</v>
      </c>
      <c r="L487" s="12" t="str">
        <f>CONCATENATE(MID(Tabela14[[#This Row],[Imie]],1,1),MID(Tabela14[[#This Row],[Nazwisko]],1,3),MID(Tabela14[[#This Row],[PESEL]],11,1))</f>
        <v>ZBaj9</v>
      </c>
      <c r="M487" s="12">
        <f>IF(Tabela14[[#This Row],[ID]]=L486,1,0)</f>
        <v>0</v>
      </c>
    </row>
    <row r="488" spans="1:13" x14ac:dyDescent="0.25">
      <c r="A488" s="2" t="s">
        <v>143</v>
      </c>
      <c r="B488" s="3" t="s">
        <v>144</v>
      </c>
      <c r="C488" s="3" t="s">
        <v>86</v>
      </c>
      <c r="D488" s="3">
        <f>IF(MOD(MID(A488,10,1),2)=0,1,0)</f>
        <v>1</v>
      </c>
      <c r="E488" s="3" t="str">
        <f>MID(C488,LEN(C488),1)</f>
        <v>a</v>
      </c>
      <c r="F488" s="3">
        <f>IF(AND(D488=1,E488&lt;&gt;"a"),1,0)</f>
        <v>0</v>
      </c>
      <c r="G488" s="8" t="str">
        <f>MID(Tabela14[[#This Row],[PESEL]],7,3)</f>
        <v>020</v>
      </c>
      <c r="H488" s="3">
        <f>IF(OR(MID(Tabela14[[#This Row],[PESEL]],3,1)="0",MID(Tabela14[[#This Row],[PESEL]],3,1)="1"),19,20)</f>
        <v>20</v>
      </c>
      <c r="I488" s="3" t="str">
        <f>MID(Tabela14[[#This Row],[PESEL]],1,2)</f>
        <v>08</v>
      </c>
      <c r="J488" s="3">
        <f>IF(Tabela14[[#This Row],[1i2 rok]]=20,MID(Tabela14[[#This Row],[PESEL]],3,2)-20,MID(Tabela14[[#This Row],[PESEL]],3,2))</f>
        <v>10</v>
      </c>
      <c r="K488" s="3" t="str">
        <f>CONCATENATE(Tabela14[[#This Row],[miesiąc 1]]," ",Tabela14[[#This Row],[1i2 rok]],Tabela14[[#This Row],[3 i 4 rok]])</f>
        <v>10 2008</v>
      </c>
      <c r="L488" s="12" t="str">
        <f>CONCATENATE(MID(Tabela14[[#This Row],[Imie]],1,1),MID(Tabela14[[#This Row],[Nazwisko]],1,3),MID(Tabela14[[#This Row],[PESEL]],11,1))</f>
        <v>ZBar5</v>
      </c>
      <c r="M488" s="12">
        <f>IF(Tabela14[[#This Row],[ID]]=L487,1,0)</f>
        <v>0</v>
      </c>
    </row>
    <row r="489" spans="1:13" x14ac:dyDescent="0.25">
      <c r="A489" s="2" t="s">
        <v>175</v>
      </c>
      <c r="B489" s="3" t="s">
        <v>176</v>
      </c>
      <c r="C489" s="3" t="s">
        <v>86</v>
      </c>
      <c r="D489" s="3">
        <f>IF(MOD(MID(A489,10,1),2)=0,1,0)</f>
        <v>1</v>
      </c>
      <c r="E489" s="3" t="str">
        <f>MID(C489,LEN(C489),1)</f>
        <v>a</v>
      </c>
      <c r="F489" s="3">
        <f>IF(AND(D489=1,E489&lt;&gt;"a"),1,0)</f>
        <v>0</v>
      </c>
      <c r="G489" s="8" t="str">
        <f>MID(Tabela14[[#This Row],[PESEL]],7,3)</f>
        <v>061</v>
      </c>
      <c r="H489" s="3">
        <f>IF(OR(MID(Tabela14[[#This Row],[PESEL]],3,1)="0",MID(Tabela14[[#This Row],[PESEL]],3,1)="1"),19,20)</f>
        <v>20</v>
      </c>
      <c r="I489" s="3" t="str">
        <f>MID(Tabela14[[#This Row],[PESEL]],1,2)</f>
        <v>08</v>
      </c>
      <c r="J489" s="3">
        <f>IF(Tabela14[[#This Row],[1i2 rok]]=20,MID(Tabela14[[#This Row],[PESEL]],3,2)-20,MID(Tabela14[[#This Row],[PESEL]],3,2))</f>
        <v>11</v>
      </c>
      <c r="K489" s="3" t="str">
        <f>CONCATENATE(Tabela14[[#This Row],[miesiąc 1]]," ",Tabela14[[#This Row],[1i2 rok]],Tabela14[[#This Row],[3 i 4 rok]])</f>
        <v>11 2008</v>
      </c>
      <c r="L489" s="12" t="str">
        <f>CONCATENATE(MID(Tabela14[[#This Row],[Imie]],1,1),MID(Tabela14[[#This Row],[Nazwisko]],1,3),MID(Tabela14[[#This Row],[PESEL]],11,1))</f>
        <v>ZBia1</v>
      </c>
      <c r="M489" s="12">
        <f>IF(Tabela14[[#This Row],[ID]]=L488,1,0)</f>
        <v>0</v>
      </c>
    </row>
    <row r="490" spans="1:13" x14ac:dyDescent="0.25">
      <c r="A490" s="2" t="s">
        <v>197</v>
      </c>
      <c r="B490" s="3" t="s">
        <v>198</v>
      </c>
      <c r="C490" s="3" t="s">
        <v>199</v>
      </c>
      <c r="D490" s="3">
        <f>IF(MOD(MID(A490,10,1),2)=0,1,0)</f>
        <v>1</v>
      </c>
      <c r="E490" s="3" t="str">
        <f>MID(C490,LEN(C490),1)</f>
        <v>a</v>
      </c>
      <c r="F490" s="3">
        <f>IF(AND(D490=1,E490&lt;&gt;"a"),1,0)</f>
        <v>0</v>
      </c>
      <c r="G490" s="8" t="str">
        <f>MID(Tabela14[[#This Row],[PESEL]],7,3)</f>
        <v>016</v>
      </c>
      <c r="H490" s="3">
        <f>IF(OR(MID(Tabela14[[#This Row],[PESEL]],3,1)="0",MID(Tabela14[[#This Row],[PESEL]],3,1)="1"),19,20)</f>
        <v>20</v>
      </c>
      <c r="I490" s="3" t="str">
        <f>MID(Tabela14[[#This Row],[PESEL]],1,2)</f>
        <v>08</v>
      </c>
      <c r="J490" s="3">
        <f>IF(Tabela14[[#This Row],[1i2 rok]]=20,MID(Tabela14[[#This Row],[PESEL]],3,2)-20,MID(Tabela14[[#This Row],[PESEL]],3,2))</f>
        <v>12</v>
      </c>
      <c r="K490" s="3" t="str">
        <f>CONCATENATE(Tabela14[[#This Row],[miesiąc 1]]," ",Tabela14[[#This Row],[1i2 rok]],Tabela14[[#This Row],[3 i 4 rok]])</f>
        <v>12 2008</v>
      </c>
      <c r="L490" s="12" t="str">
        <f>CONCATENATE(MID(Tabela14[[#This Row],[Imie]],1,1),MID(Tabela14[[#This Row],[Nazwisko]],1,3),MID(Tabela14[[#This Row],[PESEL]],11,1))</f>
        <v>ZBig7</v>
      </c>
      <c r="M490" s="12">
        <f>IF(Tabela14[[#This Row],[ID]]=L489,1,0)</f>
        <v>0</v>
      </c>
    </row>
    <row r="491" spans="1:13" x14ac:dyDescent="0.25">
      <c r="A491" s="2" t="s">
        <v>555</v>
      </c>
      <c r="B491" s="3" t="s">
        <v>556</v>
      </c>
      <c r="C491" s="3" t="s">
        <v>428</v>
      </c>
      <c r="D491" s="3">
        <f>IF(MOD(MID(A491,10,1),2)=0,1,0)</f>
        <v>1</v>
      </c>
      <c r="E491" s="3" t="str">
        <f>MID(C491,LEN(C491),1)</f>
        <v>a</v>
      </c>
      <c r="F491" s="3">
        <f>IF(AND(D491=1,E491&lt;&gt;"a"),1,0)</f>
        <v>0</v>
      </c>
      <c r="G491" s="8" t="str">
        <f>MID(Tabela14[[#This Row],[PESEL]],7,3)</f>
        <v>050</v>
      </c>
      <c r="H491" s="3">
        <f>IF(OR(MID(Tabela14[[#This Row],[PESEL]],3,1)="0",MID(Tabela14[[#This Row],[PESEL]],3,1)="1"),19,20)</f>
        <v>20</v>
      </c>
      <c r="I491" s="3" t="str">
        <f>MID(Tabela14[[#This Row],[PESEL]],1,2)</f>
        <v>09</v>
      </c>
      <c r="J491" s="3">
        <f>IF(Tabela14[[#This Row],[1i2 rok]]=20,MID(Tabela14[[#This Row],[PESEL]],3,2)-20,MID(Tabela14[[#This Row],[PESEL]],3,2))</f>
        <v>10</v>
      </c>
      <c r="K491" s="3" t="str">
        <f>CONCATENATE(Tabela14[[#This Row],[miesiąc 1]]," ",Tabela14[[#This Row],[1i2 rok]],Tabela14[[#This Row],[3 i 4 rok]])</f>
        <v>10 2009</v>
      </c>
      <c r="L491" s="12" t="str">
        <f>CONCATENATE(MID(Tabela14[[#This Row],[Imie]],1,1),MID(Tabela14[[#This Row],[Nazwisko]],1,3),MID(Tabela14[[#This Row],[PESEL]],11,1))</f>
        <v>ZBik2</v>
      </c>
      <c r="M491" s="12">
        <f>IF(Tabela14[[#This Row],[ID]]=L490,1,0)</f>
        <v>0</v>
      </c>
    </row>
    <row r="492" spans="1:13" x14ac:dyDescent="0.25">
      <c r="A492" s="2" t="s">
        <v>1085</v>
      </c>
      <c r="B492" s="3" t="s">
        <v>1086</v>
      </c>
      <c r="C492" s="3" t="s">
        <v>428</v>
      </c>
      <c r="D492" s="3">
        <f>IF(MOD(MID(A492,10,1),2)=0,1,0)</f>
        <v>1</v>
      </c>
      <c r="E492" s="3" t="str">
        <f>MID(C492,LEN(C492),1)</f>
        <v>a</v>
      </c>
      <c r="F492" s="3">
        <f>IF(AND(D492=1,E492&lt;&gt;"a"),1,0)</f>
        <v>0</v>
      </c>
      <c r="G492" s="8" t="str">
        <f>MID(Tabela14[[#This Row],[PESEL]],7,3)</f>
        <v>054</v>
      </c>
      <c r="H492" s="3">
        <f>IF(OR(MID(Tabela14[[#This Row],[PESEL]],3,1)="0",MID(Tabela14[[#This Row],[PESEL]],3,1)="1"),19,20)</f>
        <v>19</v>
      </c>
      <c r="I492" s="3" t="str">
        <f>MID(Tabela14[[#This Row],[PESEL]],1,2)</f>
        <v>89</v>
      </c>
      <c r="J492" s="3" t="str">
        <f>IF(Tabela14[[#This Row],[1i2 rok]]=20,MID(Tabela14[[#This Row],[PESEL]],3,2)-20,MID(Tabela14[[#This Row],[PESEL]],3,2))</f>
        <v>04</v>
      </c>
      <c r="K492" s="3" t="str">
        <f>CONCATENATE(Tabela14[[#This Row],[miesiąc 1]]," ",Tabela14[[#This Row],[1i2 rok]],Tabela14[[#This Row],[3 i 4 rok]])</f>
        <v>04 1989</v>
      </c>
      <c r="L492" s="12" t="str">
        <f>CONCATENATE(MID(Tabela14[[#This Row],[Imie]],1,1),MID(Tabela14[[#This Row],[Nazwisko]],1,3),MID(Tabela14[[#This Row],[PESEL]],11,1))</f>
        <v>ZBro0</v>
      </c>
      <c r="M492" s="12">
        <f>IF(Tabela14[[#This Row],[ID]]=L491,1,0)</f>
        <v>0</v>
      </c>
    </row>
    <row r="493" spans="1:13" x14ac:dyDescent="0.25">
      <c r="A493" s="2" t="s">
        <v>913</v>
      </c>
      <c r="B493" s="3" t="s">
        <v>914</v>
      </c>
      <c r="C493" s="3" t="s">
        <v>428</v>
      </c>
      <c r="D493" s="3">
        <f>IF(MOD(MID(A493,10,1),2)=0,1,0)</f>
        <v>1</v>
      </c>
      <c r="E493" s="3" t="str">
        <f>MID(C493,LEN(C493),1)</f>
        <v>a</v>
      </c>
      <c r="F493" s="3">
        <f>IF(AND(D493=1,E493&lt;&gt;"a"),1,0)</f>
        <v>0</v>
      </c>
      <c r="G493" s="8" t="str">
        <f>MID(Tabela14[[#This Row],[PESEL]],7,3)</f>
        <v>516</v>
      </c>
      <c r="H493" s="3">
        <f>IF(OR(MID(Tabela14[[#This Row],[PESEL]],3,1)="0",MID(Tabela14[[#This Row],[PESEL]],3,1)="1"),19,20)</f>
        <v>19</v>
      </c>
      <c r="I493" s="3" t="str">
        <f>MID(Tabela14[[#This Row],[PESEL]],1,2)</f>
        <v>66</v>
      </c>
      <c r="J493" s="3" t="str">
        <f>IF(Tabela14[[#This Row],[1i2 rok]]=20,MID(Tabela14[[#This Row],[PESEL]],3,2)-20,MID(Tabela14[[#This Row],[PESEL]],3,2))</f>
        <v>10</v>
      </c>
      <c r="K493" s="3" t="str">
        <f>CONCATENATE(Tabela14[[#This Row],[miesiąc 1]]," ",Tabela14[[#This Row],[1i2 rok]],Tabela14[[#This Row],[3 i 4 rok]])</f>
        <v>10 1966</v>
      </c>
      <c r="L493" s="12" t="str">
        <f>CONCATENATE(MID(Tabela14[[#This Row],[Imie]],1,1),MID(Tabela14[[#This Row],[Nazwisko]],1,3),MID(Tabela14[[#This Row],[PESEL]],11,1))</f>
        <v>ZBro3</v>
      </c>
      <c r="M493" s="12">
        <f>IF(Tabela14[[#This Row],[ID]]=L492,1,0)</f>
        <v>0</v>
      </c>
    </row>
    <row r="494" spans="1:13" x14ac:dyDescent="0.25">
      <c r="A494" s="2" t="s">
        <v>426</v>
      </c>
      <c r="B494" s="3" t="s">
        <v>427</v>
      </c>
      <c r="C494" s="3" t="s">
        <v>428</v>
      </c>
      <c r="D494" s="3">
        <f>IF(MOD(MID(A494,10,1),2)=0,1,0)</f>
        <v>1</v>
      </c>
      <c r="E494" s="3" t="str">
        <f>MID(C494,LEN(C494),1)</f>
        <v>a</v>
      </c>
      <c r="F494" s="3">
        <f>IF(AND(D494=1,E494&lt;&gt;"a"),1,0)</f>
        <v>0</v>
      </c>
      <c r="G494" s="8" t="str">
        <f>MID(Tabela14[[#This Row],[PESEL]],7,3)</f>
        <v>054</v>
      </c>
      <c r="H494" s="3">
        <f>IF(OR(MID(Tabela14[[#This Row],[PESEL]],3,1)="0",MID(Tabela14[[#This Row],[PESEL]],3,1)="1"),19,20)</f>
        <v>20</v>
      </c>
      <c r="I494" s="3" t="str">
        <f>MID(Tabela14[[#This Row],[PESEL]],1,2)</f>
        <v>09</v>
      </c>
      <c r="J494" s="3">
        <f>IF(Tabela14[[#This Row],[1i2 rok]]=20,MID(Tabela14[[#This Row],[PESEL]],3,2)-20,MID(Tabela14[[#This Row],[PESEL]],3,2))</f>
        <v>2</v>
      </c>
      <c r="K494" s="3" t="str">
        <f>CONCATENATE(Tabela14[[#This Row],[miesiąc 1]]," ",Tabela14[[#This Row],[1i2 rok]],Tabela14[[#This Row],[3 i 4 rok]])</f>
        <v>2 2009</v>
      </c>
      <c r="L494" s="12" t="str">
        <f>CONCATENATE(MID(Tabela14[[#This Row],[Imie]],1,1),MID(Tabela14[[#This Row],[Nazwisko]],1,3),MID(Tabela14[[#This Row],[PESEL]],11,1))</f>
        <v>ZBur1</v>
      </c>
      <c r="M494" s="12">
        <f>IF(Tabela14[[#This Row],[ID]]=L493,1,0)</f>
        <v>0</v>
      </c>
    </row>
    <row r="495" spans="1:13" x14ac:dyDescent="0.25">
      <c r="A495" s="2" t="s">
        <v>440</v>
      </c>
      <c r="B495" s="3" t="s">
        <v>441</v>
      </c>
      <c r="C495" s="3" t="s">
        <v>86</v>
      </c>
      <c r="D495" s="3">
        <f>IF(MOD(MID(A495,10,1),2)=0,1,0)</f>
        <v>1</v>
      </c>
      <c r="E495" s="3" t="str">
        <f>MID(C495,LEN(C495),1)</f>
        <v>a</v>
      </c>
      <c r="F495" s="3">
        <f>IF(AND(D495=1,E495&lt;&gt;"a"),1,0)</f>
        <v>0</v>
      </c>
      <c r="G495" s="8" t="str">
        <f>MID(Tabela14[[#This Row],[PESEL]],7,3)</f>
        <v>099</v>
      </c>
      <c r="H495" s="3">
        <f>IF(OR(MID(Tabela14[[#This Row],[PESEL]],3,1)="0",MID(Tabela14[[#This Row],[PESEL]],3,1)="1"),19,20)</f>
        <v>20</v>
      </c>
      <c r="I495" s="3" t="str">
        <f>MID(Tabela14[[#This Row],[PESEL]],1,2)</f>
        <v>09</v>
      </c>
      <c r="J495" s="3">
        <f>IF(Tabela14[[#This Row],[1i2 rok]]=20,MID(Tabela14[[#This Row],[PESEL]],3,2)-20,MID(Tabela14[[#This Row],[PESEL]],3,2))</f>
        <v>2</v>
      </c>
      <c r="K495" s="3" t="str">
        <f>CONCATENATE(Tabela14[[#This Row],[miesiąc 1]]," ",Tabela14[[#This Row],[1i2 rok]],Tabela14[[#This Row],[3 i 4 rok]])</f>
        <v>2 2009</v>
      </c>
      <c r="L495" s="12" t="str">
        <f>CONCATENATE(MID(Tabela14[[#This Row],[Imie]],1,1),MID(Tabela14[[#This Row],[Nazwisko]],1,3),MID(Tabela14[[#This Row],[PESEL]],11,1))</f>
        <v>ZKrz3</v>
      </c>
      <c r="M495" s="12">
        <f>IF(Tabela14[[#This Row],[ID]]=L494,1,0)</f>
        <v>0</v>
      </c>
    </row>
  </sheetData>
  <conditionalFormatting sqref="F2:F495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C6A0-00E4-4F82-A5EF-4D388FE03E2E}">
  <dimension ref="A1:B23"/>
  <sheetViews>
    <sheetView workbookViewId="0">
      <selection activeCell="A4" sqref="A4:A22"/>
    </sheetView>
  </sheetViews>
  <sheetFormatPr defaultRowHeight="15" x14ac:dyDescent="0.25"/>
  <cols>
    <col min="1" max="1" width="17.7109375" bestFit="1" customWidth="1"/>
    <col min="2" max="2" width="4.28515625" bestFit="1" customWidth="1"/>
  </cols>
  <sheetData>
    <row r="1" spans="1:2" x14ac:dyDescent="0.25">
      <c r="A1" s="9" t="s">
        <v>1148</v>
      </c>
      <c r="B1" s="10">
        <v>1</v>
      </c>
    </row>
    <row r="3" spans="1:2" x14ac:dyDescent="0.25">
      <c r="A3" s="9" t="s">
        <v>1139</v>
      </c>
    </row>
    <row r="4" spans="1:2" x14ac:dyDescent="0.25">
      <c r="A4" s="10" t="s">
        <v>1150</v>
      </c>
    </row>
    <row r="5" spans="1:2" x14ac:dyDescent="0.25">
      <c r="A5" s="10" t="s">
        <v>1151</v>
      </c>
    </row>
    <row r="6" spans="1:2" x14ac:dyDescent="0.25">
      <c r="A6" s="10" t="s">
        <v>1152</v>
      </c>
    </row>
    <row r="7" spans="1:2" x14ac:dyDescent="0.25">
      <c r="A7" s="10" t="s">
        <v>1153</v>
      </c>
    </row>
    <row r="8" spans="1:2" x14ac:dyDescent="0.25">
      <c r="A8" s="10" t="s">
        <v>1154</v>
      </c>
    </row>
    <row r="9" spans="1:2" x14ac:dyDescent="0.25">
      <c r="A9" s="10" t="s">
        <v>1155</v>
      </c>
    </row>
    <row r="10" spans="1:2" x14ac:dyDescent="0.25">
      <c r="A10" s="10" t="s">
        <v>1156</v>
      </c>
    </row>
    <row r="11" spans="1:2" x14ac:dyDescent="0.25">
      <c r="A11" s="10" t="s">
        <v>1157</v>
      </c>
    </row>
    <row r="12" spans="1:2" x14ac:dyDescent="0.25">
      <c r="A12" s="10" t="s">
        <v>1158</v>
      </c>
    </row>
    <row r="13" spans="1:2" x14ac:dyDescent="0.25">
      <c r="A13" s="10" t="s">
        <v>1159</v>
      </c>
    </row>
    <row r="14" spans="1:2" x14ac:dyDescent="0.25">
      <c r="A14" s="10" t="s">
        <v>1160</v>
      </c>
    </row>
    <row r="15" spans="1:2" x14ac:dyDescent="0.25">
      <c r="A15" s="10" t="s">
        <v>1161</v>
      </c>
    </row>
    <row r="16" spans="1:2" x14ac:dyDescent="0.25">
      <c r="A16" s="10" t="s">
        <v>1162</v>
      </c>
    </row>
    <row r="17" spans="1:1" x14ac:dyDescent="0.25">
      <c r="A17" s="10" t="s">
        <v>1163</v>
      </c>
    </row>
    <row r="18" spans="1:1" x14ac:dyDescent="0.25">
      <c r="A18" s="10" t="s">
        <v>1164</v>
      </c>
    </row>
    <row r="19" spans="1:1" x14ac:dyDescent="0.25">
      <c r="A19" s="10" t="s">
        <v>1165</v>
      </c>
    </row>
    <row r="20" spans="1:1" x14ac:dyDescent="0.25">
      <c r="A20" s="10" t="s">
        <v>1166</v>
      </c>
    </row>
    <row r="21" spans="1:1" x14ac:dyDescent="0.25">
      <c r="A21" s="10" t="s">
        <v>1167</v>
      </c>
    </row>
    <row r="22" spans="1:1" x14ac:dyDescent="0.25">
      <c r="A22" s="10" t="s">
        <v>1168</v>
      </c>
    </row>
    <row r="23" spans="1:1" x14ac:dyDescent="0.25">
      <c r="A23" s="10" t="s">
        <v>1140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Sheet1</vt:lpstr>
      <vt:lpstr>91.2</vt:lpstr>
      <vt:lpstr>91.3</vt:lpstr>
      <vt:lpstr>91.5.1</vt:lpstr>
      <vt:lpstr>91.5.2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2022-10-18T18:33:20Z</dcterms:modified>
</cp:coreProperties>
</file>