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matura-torun-2021\5\"/>
    </mc:Choice>
  </mc:AlternateContent>
  <xr:revisionPtr revIDLastSave="0" documentId="13_ncr:1_{08B46243-A582-4D27-AE70-FC58857A7FE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5" sheetId="3" r:id="rId1"/>
    <sheet name="8" sheetId="5" r:id="rId2"/>
    <sheet name="2" sheetId="6" r:id="rId3"/>
    <sheet name="3" sheetId="7" r:id="rId4"/>
    <sheet name="pomiar" sheetId="2" r:id="rId5"/>
    <sheet name="Arkusz1" sheetId="1" r:id="rId6"/>
  </sheets>
  <definedNames>
    <definedName name="ExternalData_1" localSheetId="4" hidden="1">pomiar!$A$1:$C$1001</definedName>
  </definedNames>
  <calcPr calcId="181029"/>
  <pivotCaches>
    <pivotCache cacheId="2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2" l="1"/>
  <c r="AB38" i="2" l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AC26" i="2"/>
  <c r="AC25" i="2"/>
  <c r="L2" i="2"/>
  <c r="L3" i="2"/>
  <c r="M3" i="2" s="1"/>
  <c r="L4" i="2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L211" i="2"/>
  <c r="M211" i="2" s="1"/>
  <c r="L212" i="2"/>
  <c r="M212" i="2" s="1"/>
  <c r="L213" i="2"/>
  <c r="M213" i="2" s="1"/>
  <c r="L214" i="2"/>
  <c r="M214" i="2" s="1"/>
  <c r="L215" i="2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L234" i="2"/>
  <c r="M234" i="2" s="1"/>
  <c r="L235" i="2"/>
  <c r="M235" i="2" s="1"/>
  <c r="L236" i="2"/>
  <c r="L237" i="2"/>
  <c r="M237" i="2" s="1"/>
  <c r="L238" i="2"/>
  <c r="M238" i="2" s="1"/>
  <c r="L239" i="2"/>
  <c r="L240" i="2"/>
  <c r="M240" i="2" s="1"/>
  <c r="L241" i="2"/>
  <c r="M241" i="2" s="1"/>
  <c r="L242" i="2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L256" i="2"/>
  <c r="M256" i="2" s="1"/>
  <c r="L257" i="2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L464" i="2"/>
  <c r="M464" i="2" s="1"/>
  <c r="L465" i="2"/>
  <c r="M465" i="2" s="1"/>
  <c r="L466" i="2"/>
  <c r="M466" i="2" s="1"/>
  <c r="L467" i="2"/>
  <c r="M467" i="2" s="1"/>
  <c r="L468" i="2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L487" i="2"/>
  <c r="M487" i="2" s="1"/>
  <c r="L488" i="2"/>
  <c r="M488" i="2" s="1"/>
  <c r="L489" i="2"/>
  <c r="L490" i="2"/>
  <c r="M490" i="2" s="1"/>
  <c r="L491" i="2"/>
  <c r="M491" i="2" s="1"/>
  <c r="L492" i="2"/>
  <c r="L493" i="2"/>
  <c r="M493" i="2" s="1"/>
  <c r="L494" i="2"/>
  <c r="M494" i="2" s="1"/>
  <c r="L495" i="2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L509" i="2"/>
  <c r="M509" i="2" s="1"/>
  <c r="L510" i="2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L717" i="2"/>
  <c r="M717" i="2" s="1"/>
  <c r="L718" i="2"/>
  <c r="M718" i="2" s="1"/>
  <c r="L719" i="2"/>
  <c r="M719" i="2" s="1"/>
  <c r="L720" i="2"/>
  <c r="M720" i="2" s="1"/>
  <c r="L721" i="2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L740" i="2"/>
  <c r="M740" i="2" s="1"/>
  <c r="L741" i="2"/>
  <c r="M741" i="2" s="1"/>
  <c r="L742" i="2"/>
  <c r="L743" i="2"/>
  <c r="M743" i="2" s="1"/>
  <c r="L744" i="2"/>
  <c r="M744" i="2" s="1"/>
  <c r="L745" i="2"/>
  <c r="L746" i="2"/>
  <c r="M746" i="2" s="1"/>
  <c r="L747" i="2"/>
  <c r="M747" i="2" s="1"/>
  <c r="L748" i="2"/>
  <c r="L749" i="2"/>
  <c r="M749" i="2" s="1"/>
  <c r="L750" i="2"/>
  <c r="M750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795" i="2"/>
  <c r="M795" i="2" s="1"/>
  <c r="L796" i="2"/>
  <c r="M796" i="2" s="1"/>
  <c r="L797" i="2"/>
  <c r="M797" i="2" s="1"/>
  <c r="L798" i="2"/>
  <c r="M798" i="2" s="1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  <c r="L809" i="2"/>
  <c r="M809" i="2" s="1"/>
  <c r="L810" i="2"/>
  <c r="M810" i="2" s="1"/>
  <c r="L811" i="2"/>
  <c r="M811" i="2" s="1"/>
  <c r="L812" i="2"/>
  <c r="M812" i="2" s="1"/>
  <c r="L813" i="2"/>
  <c r="M813" i="2" s="1"/>
  <c r="L814" i="2"/>
  <c r="M814" i="2" s="1"/>
  <c r="L815" i="2"/>
  <c r="M815" i="2" s="1"/>
  <c r="L816" i="2"/>
  <c r="M816" i="2" s="1"/>
  <c r="L817" i="2"/>
  <c r="M817" i="2" s="1"/>
  <c r="L818" i="2"/>
  <c r="M818" i="2" s="1"/>
  <c r="L819" i="2"/>
  <c r="M819" i="2" s="1"/>
  <c r="L820" i="2"/>
  <c r="M820" i="2" s="1"/>
  <c r="L821" i="2"/>
  <c r="M821" i="2" s="1"/>
  <c r="L822" i="2"/>
  <c r="M822" i="2" s="1"/>
  <c r="L823" i="2"/>
  <c r="M823" i="2" s="1"/>
  <c r="L824" i="2"/>
  <c r="M824" i="2" s="1"/>
  <c r="L825" i="2"/>
  <c r="M825" i="2" s="1"/>
  <c r="L826" i="2"/>
  <c r="M826" i="2" s="1"/>
  <c r="L827" i="2"/>
  <c r="M827" i="2" s="1"/>
  <c r="L828" i="2"/>
  <c r="M828" i="2" s="1"/>
  <c r="L829" i="2"/>
  <c r="M829" i="2" s="1"/>
  <c r="L830" i="2"/>
  <c r="M830" i="2" s="1"/>
  <c r="L831" i="2"/>
  <c r="M831" i="2" s="1"/>
  <c r="L832" i="2"/>
  <c r="M832" i="2" s="1"/>
  <c r="L833" i="2"/>
  <c r="M833" i="2" s="1"/>
  <c r="L834" i="2"/>
  <c r="M834" i="2" s="1"/>
  <c r="L835" i="2"/>
  <c r="M835" i="2" s="1"/>
  <c r="L836" i="2"/>
  <c r="M836" i="2" s="1"/>
  <c r="L837" i="2"/>
  <c r="M837" i="2" s="1"/>
  <c r="L838" i="2"/>
  <c r="M838" i="2" s="1"/>
  <c r="L839" i="2"/>
  <c r="M839" i="2" s="1"/>
  <c r="L840" i="2"/>
  <c r="M840" i="2" s="1"/>
  <c r="L841" i="2"/>
  <c r="M841" i="2" s="1"/>
  <c r="L842" i="2"/>
  <c r="M842" i="2" s="1"/>
  <c r="L843" i="2"/>
  <c r="M843" i="2" s="1"/>
  <c r="L844" i="2"/>
  <c r="M844" i="2" s="1"/>
  <c r="L845" i="2"/>
  <c r="M845" i="2" s="1"/>
  <c r="L846" i="2"/>
  <c r="M846" i="2" s="1"/>
  <c r="L847" i="2"/>
  <c r="M847" i="2" s="1"/>
  <c r="L848" i="2"/>
  <c r="M848" i="2" s="1"/>
  <c r="L849" i="2"/>
  <c r="M849" i="2" s="1"/>
  <c r="L850" i="2"/>
  <c r="M850" i="2" s="1"/>
  <c r="L851" i="2"/>
  <c r="M851" i="2" s="1"/>
  <c r="L852" i="2"/>
  <c r="M852" i="2" s="1"/>
  <c r="L853" i="2"/>
  <c r="M853" i="2" s="1"/>
  <c r="L854" i="2"/>
  <c r="M854" i="2" s="1"/>
  <c r="L855" i="2"/>
  <c r="M855" i="2" s="1"/>
  <c r="L856" i="2"/>
  <c r="M856" i="2" s="1"/>
  <c r="L857" i="2"/>
  <c r="M857" i="2" s="1"/>
  <c r="L858" i="2"/>
  <c r="M858" i="2" s="1"/>
  <c r="L859" i="2"/>
  <c r="L860" i="2"/>
  <c r="M860" i="2" s="1"/>
  <c r="L861" i="2"/>
  <c r="M861" i="2" s="1"/>
  <c r="L862" i="2"/>
  <c r="M862" i="2" s="1"/>
  <c r="L863" i="2"/>
  <c r="M863" i="2" s="1"/>
  <c r="L864" i="2"/>
  <c r="M864" i="2" s="1"/>
  <c r="L865" i="2"/>
  <c r="M865" i="2" s="1"/>
  <c r="L866" i="2"/>
  <c r="M866" i="2" s="1"/>
  <c r="L867" i="2"/>
  <c r="M867" i="2" s="1"/>
  <c r="L868" i="2"/>
  <c r="M868" i="2" s="1"/>
  <c r="L869" i="2"/>
  <c r="M869" i="2" s="1"/>
  <c r="L870" i="2"/>
  <c r="M870" i="2" s="1"/>
  <c r="L871" i="2"/>
  <c r="M871" i="2" s="1"/>
  <c r="L872" i="2"/>
  <c r="M872" i="2" s="1"/>
  <c r="L873" i="2"/>
  <c r="M873" i="2" s="1"/>
  <c r="L874" i="2"/>
  <c r="M874" i="2" s="1"/>
  <c r="L875" i="2"/>
  <c r="M875" i="2" s="1"/>
  <c r="L876" i="2"/>
  <c r="M876" i="2" s="1"/>
  <c r="L877" i="2"/>
  <c r="M877" i="2" s="1"/>
  <c r="L878" i="2"/>
  <c r="M878" i="2" s="1"/>
  <c r="L879" i="2"/>
  <c r="M879" i="2" s="1"/>
  <c r="L880" i="2"/>
  <c r="M880" i="2" s="1"/>
  <c r="L881" i="2"/>
  <c r="L882" i="2"/>
  <c r="M882" i="2" s="1"/>
  <c r="L883" i="2"/>
  <c r="M883" i="2" s="1"/>
  <c r="L884" i="2"/>
  <c r="M884" i="2" s="1"/>
  <c r="L885" i="2"/>
  <c r="M885" i="2" s="1"/>
  <c r="L886" i="2"/>
  <c r="M886" i="2" s="1"/>
  <c r="L887" i="2"/>
  <c r="M887" i="2" s="1"/>
  <c r="L888" i="2"/>
  <c r="M888" i="2" s="1"/>
  <c r="L889" i="2"/>
  <c r="M889" i="2" s="1"/>
  <c r="L890" i="2"/>
  <c r="M890" i="2" s="1"/>
  <c r="L891" i="2"/>
  <c r="M891" i="2" s="1"/>
  <c r="L892" i="2"/>
  <c r="M892" i="2" s="1"/>
  <c r="L893" i="2"/>
  <c r="M893" i="2" s="1"/>
  <c r="L894" i="2"/>
  <c r="M894" i="2" s="1"/>
  <c r="L895" i="2"/>
  <c r="M895" i="2" s="1"/>
  <c r="L896" i="2"/>
  <c r="M896" i="2" s="1"/>
  <c r="L897" i="2"/>
  <c r="M897" i="2" s="1"/>
  <c r="L898" i="2"/>
  <c r="M898" i="2" s="1"/>
  <c r="L899" i="2"/>
  <c r="M899" i="2" s="1"/>
  <c r="L900" i="2"/>
  <c r="M900" i="2" s="1"/>
  <c r="L901" i="2"/>
  <c r="M901" i="2" s="1"/>
  <c r="L902" i="2"/>
  <c r="M902" i="2" s="1"/>
  <c r="L903" i="2"/>
  <c r="M903" i="2" s="1"/>
  <c r="L904" i="2"/>
  <c r="M904" i="2" s="1"/>
  <c r="L905" i="2"/>
  <c r="M905" i="2" s="1"/>
  <c r="L906" i="2"/>
  <c r="M906" i="2" s="1"/>
  <c r="L907" i="2"/>
  <c r="M907" i="2" s="1"/>
  <c r="L908" i="2"/>
  <c r="M908" i="2" s="1"/>
  <c r="L909" i="2"/>
  <c r="M909" i="2" s="1"/>
  <c r="L910" i="2"/>
  <c r="M910" i="2" s="1"/>
  <c r="L911" i="2"/>
  <c r="M911" i="2" s="1"/>
  <c r="L912" i="2"/>
  <c r="M912" i="2" s="1"/>
  <c r="L913" i="2"/>
  <c r="M913" i="2" s="1"/>
  <c r="L914" i="2"/>
  <c r="M914" i="2" s="1"/>
  <c r="L915" i="2"/>
  <c r="M915" i="2" s="1"/>
  <c r="L916" i="2"/>
  <c r="M916" i="2" s="1"/>
  <c r="L917" i="2"/>
  <c r="M917" i="2" s="1"/>
  <c r="L918" i="2"/>
  <c r="M918" i="2" s="1"/>
  <c r="L919" i="2"/>
  <c r="M919" i="2" s="1"/>
  <c r="L920" i="2"/>
  <c r="M920" i="2" s="1"/>
  <c r="L921" i="2"/>
  <c r="M921" i="2" s="1"/>
  <c r="L922" i="2"/>
  <c r="M922" i="2" s="1"/>
  <c r="L923" i="2"/>
  <c r="M923" i="2" s="1"/>
  <c r="L924" i="2"/>
  <c r="M924" i="2" s="1"/>
  <c r="L925" i="2"/>
  <c r="M925" i="2" s="1"/>
  <c r="L926" i="2"/>
  <c r="M926" i="2" s="1"/>
  <c r="L927" i="2"/>
  <c r="M927" i="2" s="1"/>
  <c r="L928" i="2"/>
  <c r="M928" i="2" s="1"/>
  <c r="L929" i="2"/>
  <c r="M929" i="2" s="1"/>
  <c r="L930" i="2"/>
  <c r="M930" i="2" s="1"/>
  <c r="L931" i="2"/>
  <c r="M931" i="2" s="1"/>
  <c r="L932" i="2"/>
  <c r="M932" i="2" s="1"/>
  <c r="L933" i="2"/>
  <c r="M933" i="2" s="1"/>
  <c r="L934" i="2"/>
  <c r="M934" i="2" s="1"/>
  <c r="L935" i="2"/>
  <c r="M935" i="2" s="1"/>
  <c r="L936" i="2"/>
  <c r="M936" i="2" s="1"/>
  <c r="L937" i="2"/>
  <c r="M937" i="2" s="1"/>
  <c r="L938" i="2"/>
  <c r="M938" i="2" s="1"/>
  <c r="L939" i="2"/>
  <c r="M939" i="2" s="1"/>
  <c r="L940" i="2"/>
  <c r="M940" i="2" s="1"/>
  <c r="L941" i="2"/>
  <c r="M941" i="2" s="1"/>
  <c r="L942" i="2"/>
  <c r="M942" i="2" s="1"/>
  <c r="L943" i="2"/>
  <c r="M943" i="2" s="1"/>
  <c r="L944" i="2"/>
  <c r="M944" i="2" s="1"/>
  <c r="L945" i="2"/>
  <c r="M945" i="2" s="1"/>
  <c r="L946" i="2"/>
  <c r="M946" i="2" s="1"/>
  <c r="L947" i="2"/>
  <c r="M947" i="2" s="1"/>
  <c r="L948" i="2"/>
  <c r="M948" i="2" s="1"/>
  <c r="L949" i="2"/>
  <c r="M949" i="2" s="1"/>
  <c r="L950" i="2"/>
  <c r="M950" i="2" s="1"/>
  <c r="L951" i="2"/>
  <c r="M951" i="2" s="1"/>
  <c r="L952" i="2"/>
  <c r="M952" i="2" s="1"/>
  <c r="L953" i="2"/>
  <c r="M953" i="2" s="1"/>
  <c r="L954" i="2"/>
  <c r="M954" i="2" s="1"/>
  <c r="L955" i="2"/>
  <c r="M955" i="2" s="1"/>
  <c r="L956" i="2"/>
  <c r="M956" i="2" s="1"/>
  <c r="L957" i="2"/>
  <c r="M957" i="2" s="1"/>
  <c r="L958" i="2"/>
  <c r="M958" i="2" s="1"/>
  <c r="L959" i="2"/>
  <c r="M959" i="2" s="1"/>
  <c r="L960" i="2"/>
  <c r="M960" i="2" s="1"/>
  <c r="L961" i="2"/>
  <c r="M961" i="2" s="1"/>
  <c r="L962" i="2"/>
  <c r="M962" i="2" s="1"/>
  <c r="L963" i="2"/>
  <c r="M963" i="2" s="1"/>
  <c r="L964" i="2"/>
  <c r="M964" i="2" s="1"/>
  <c r="L965" i="2"/>
  <c r="M965" i="2" s="1"/>
  <c r="L966" i="2"/>
  <c r="M966" i="2" s="1"/>
  <c r="L967" i="2"/>
  <c r="M967" i="2" s="1"/>
  <c r="L968" i="2"/>
  <c r="M968" i="2" s="1"/>
  <c r="L969" i="2"/>
  <c r="M969" i="2" s="1"/>
  <c r="L970" i="2"/>
  <c r="M970" i="2" s="1"/>
  <c r="L971" i="2"/>
  <c r="M971" i="2" s="1"/>
  <c r="L972" i="2"/>
  <c r="M972" i="2" s="1"/>
  <c r="L973" i="2"/>
  <c r="M973" i="2" s="1"/>
  <c r="L974" i="2"/>
  <c r="M974" i="2" s="1"/>
  <c r="L975" i="2"/>
  <c r="M975" i="2" s="1"/>
  <c r="L976" i="2"/>
  <c r="M976" i="2" s="1"/>
  <c r="L977" i="2"/>
  <c r="M977" i="2" s="1"/>
  <c r="L978" i="2"/>
  <c r="M978" i="2" s="1"/>
  <c r="L979" i="2"/>
  <c r="M979" i="2" s="1"/>
  <c r="L980" i="2"/>
  <c r="M980" i="2" s="1"/>
  <c r="L981" i="2"/>
  <c r="M981" i="2" s="1"/>
  <c r="L982" i="2"/>
  <c r="M982" i="2" s="1"/>
  <c r="L983" i="2"/>
  <c r="M983" i="2" s="1"/>
  <c r="L984" i="2"/>
  <c r="M984" i="2" s="1"/>
  <c r="L985" i="2"/>
  <c r="M985" i="2" s="1"/>
  <c r="L986" i="2"/>
  <c r="M986" i="2" s="1"/>
  <c r="L987" i="2"/>
  <c r="M987" i="2" s="1"/>
  <c r="L988" i="2"/>
  <c r="M988" i="2" s="1"/>
  <c r="L989" i="2"/>
  <c r="M989" i="2" s="1"/>
  <c r="L990" i="2"/>
  <c r="M990" i="2" s="1"/>
  <c r="L991" i="2"/>
  <c r="M991" i="2" s="1"/>
  <c r="L992" i="2"/>
  <c r="M992" i="2" s="1"/>
  <c r="L993" i="2"/>
  <c r="M993" i="2" s="1"/>
  <c r="L994" i="2"/>
  <c r="M994" i="2" s="1"/>
  <c r="L995" i="2"/>
  <c r="M995" i="2" s="1"/>
  <c r="L996" i="2"/>
  <c r="M996" i="2" s="1"/>
  <c r="L997" i="2"/>
  <c r="M997" i="2" s="1"/>
  <c r="L998" i="2"/>
  <c r="M998" i="2" s="1"/>
  <c r="L999" i="2"/>
  <c r="M999" i="2" s="1"/>
  <c r="L1000" i="2"/>
  <c r="M1000" i="2" s="1"/>
  <c r="L1001" i="2"/>
  <c r="M1001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H34" i="2"/>
  <c r="I34" i="2" s="1"/>
  <c r="H35" i="2"/>
  <c r="I35" i="2" s="1"/>
  <c r="H36" i="2"/>
  <c r="I36" i="2" s="1"/>
  <c r="H37" i="2"/>
  <c r="I37" i="2" s="1"/>
  <c r="H38" i="2"/>
  <c r="I38" i="2" s="1"/>
  <c r="H39" i="2"/>
  <c r="H40" i="2"/>
  <c r="I40" i="2" s="1"/>
  <c r="H41" i="2"/>
  <c r="I41" i="2" s="1"/>
  <c r="H42" i="2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H293" i="2"/>
  <c r="I293" i="2" s="1"/>
  <c r="H294" i="2"/>
  <c r="I294" i="2" s="1"/>
  <c r="H295" i="2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H546" i="2"/>
  <c r="I546" i="2" s="1"/>
  <c r="H547" i="2"/>
  <c r="I547" i="2" s="1"/>
  <c r="H548" i="2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H924" i="2"/>
  <c r="H925" i="2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E2" i="2"/>
  <c r="G2" i="2" s="1"/>
  <c r="K2" i="2" s="1"/>
  <c r="N2" i="2" s="1"/>
  <c r="E3" i="2"/>
  <c r="G3" i="2" s="1"/>
  <c r="K3" i="2" s="1"/>
  <c r="N3" i="2" s="1"/>
  <c r="E4" i="2"/>
  <c r="G4" i="2" s="1"/>
  <c r="K4" i="2" s="1"/>
  <c r="N4" i="2" s="1"/>
  <c r="E5" i="2"/>
  <c r="G5" i="2" s="1"/>
  <c r="K5" i="2" s="1"/>
  <c r="N5" i="2" s="1"/>
  <c r="E6" i="2"/>
  <c r="G6" i="2" s="1"/>
  <c r="K6" i="2" s="1"/>
  <c r="N6" i="2" s="1"/>
  <c r="E7" i="2"/>
  <c r="G7" i="2" s="1"/>
  <c r="K7" i="2" s="1"/>
  <c r="N7" i="2" s="1"/>
  <c r="E8" i="2"/>
  <c r="G8" i="2" s="1"/>
  <c r="K8" i="2" s="1"/>
  <c r="N8" i="2" s="1"/>
  <c r="E9" i="2"/>
  <c r="G9" i="2" s="1"/>
  <c r="K9" i="2" s="1"/>
  <c r="N9" i="2" s="1"/>
  <c r="E10" i="2"/>
  <c r="G10" i="2" s="1"/>
  <c r="K10" i="2" s="1"/>
  <c r="N10" i="2" s="1"/>
  <c r="E11" i="2"/>
  <c r="G11" i="2" s="1"/>
  <c r="K11" i="2" s="1"/>
  <c r="N11" i="2" s="1"/>
  <c r="E12" i="2"/>
  <c r="G12" i="2" s="1"/>
  <c r="K12" i="2" s="1"/>
  <c r="N12" i="2" s="1"/>
  <c r="E13" i="2"/>
  <c r="G13" i="2" s="1"/>
  <c r="K13" i="2" s="1"/>
  <c r="N13" i="2" s="1"/>
  <c r="E14" i="2"/>
  <c r="G14" i="2" s="1"/>
  <c r="K14" i="2" s="1"/>
  <c r="N14" i="2" s="1"/>
  <c r="E15" i="2"/>
  <c r="G15" i="2" s="1"/>
  <c r="K15" i="2" s="1"/>
  <c r="N15" i="2" s="1"/>
  <c r="E16" i="2"/>
  <c r="G16" i="2" s="1"/>
  <c r="K16" i="2" s="1"/>
  <c r="N16" i="2" s="1"/>
  <c r="O16" i="2" s="1"/>
  <c r="E17" i="2"/>
  <c r="G17" i="2" s="1"/>
  <c r="K17" i="2" s="1"/>
  <c r="N17" i="2" s="1"/>
  <c r="E18" i="2"/>
  <c r="G18" i="2" s="1"/>
  <c r="K18" i="2" s="1"/>
  <c r="N18" i="2" s="1"/>
  <c r="E19" i="2"/>
  <c r="G19" i="2" s="1"/>
  <c r="K19" i="2" s="1"/>
  <c r="N19" i="2" s="1"/>
  <c r="E20" i="2"/>
  <c r="G20" i="2" s="1"/>
  <c r="K20" i="2" s="1"/>
  <c r="N20" i="2" s="1"/>
  <c r="E21" i="2"/>
  <c r="G21" i="2" s="1"/>
  <c r="K21" i="2" s="1"/>
  <c r="N21" i="2" s="1"/>
  <c r="E22" i="2"/>
  <c r="G22" i="2" s="1"/>
  <c r="K22" i="2" s="1"/>
  <c r="N22" i="2" s="1"/>
  <c r="E23" i="2"/>
  <c r="G23" i="2" s="1"/>
  <c r="K23" i="2" s="1"/>
  <c r="N23" i="2" s="1"/>
  <c r="E24" i="2"/>
  <c r="G24" i="2" s="1"/>
  <c r="K24" i="2" s="1"/>
  <c r="N24" i="2" s="1"/>
  <c r="E25" i="2"/>
  <c r="G25" i="2" s="1"/>
  <c r="K25" i="2" s="1"/>
  <c r="N25" i="2" s="1"/>
  <c r="E26" i="2"/>
  <c r="G26" i="2" s="1"/>
  <c r="K26" i="2" s="1"/>
  <c r="N26" i="2" s="1"/>
  <c r="E27" i="2"/>
  <c r="G27" i="2" s="1"/>
  <c r="K27" i="2" s="1"/>
  <c r="N27" i="2" s="1"/>
  <c r="E28" i="2"/>
  <c r="G28" i="2" s="1"/>
  <c r="K28" i="2" s="1"/>
  <c r="N28" i="2" s="1"/>
  <c r="E29" i="2"/>
  <c r="G29" i="2" s="1"/>
  <c r="K29" i="2" s="1"/>
  <c r="N29" i="2" s="1"/>
  <c r="E30" i="2"/>
  <c r="G30" i="2" s="1"/>
  <c r="K30" i="2" s="1"/>
  <c r="N30" i="2" s="1"/>
  <c r="E31" i="2"/>
  <c r="G31" i="2" s="1"/>
  <c r="K31" i="2" s="1"/>
  <c r="N31" i="2" s="1"/>
  <c r="E32" i="2"/>
  <c r="G32" i="2" s="1"/>
  <c r="K32" i="2" s="1"/>
  <c r="N32" i="2" s="1"/>
  <c r="O32" i="2" s="1"/>
  <c r="E33" i="2"/>
  <c r="G33" i="2" s="1"/>
  <c r="K33" i="2" s="1"/>
  <c r="N33" i="2" s="1"/>
  <c r="E34" i="2"/>
  <c r="G34" i="2" s="1"/>
  <c r="K34" i="2" s="1"/>
  <c r="N34" i="2" s="1"/>
  <c r="E35" i="2"/>
  <c r="G35" i="2" s="1"/>
  <c r="K35" i="2" s="1"/>
  <c r="N35" i="2" s="1"/>
  <c r="E36" i="2"/>
  <c r="G36" i="2" s="1"/>
  <c r="K36" i="2" s="1"/>
  <c r="N36" i="2" s="1"/>
  <c r="E37" i="2"/>
  <c r="G37" i="2" s="1"/>
  <c r="K37" i="2" s="1"/>
  <c r="N37" i="2" s="1"/>
  <c r="E38" i="2"/>
  <c r="G38" i="2" s="1"/>
  <c r="K38" i="2" s="1"/>
  <c r="N38" i="2" s="1"/>
  <c r="E39" i="2"/>
  <c r="G39" i="2" s="1"/>
  <c r="K39" i="2" s="1"/>
  <c r="N39" i="2" s="1"/>
  <c r="E40" i="2"/>
  <c r="G40" i="2" s="1"/>
  <c r="K40" i="2" s="1"/>
  <c r="N40" i="2" s="1"/>
  <c r="E41" i="2"/>
  <c r="G41" i="2" s="1"/>
  <c r="K41" i="2" s="1"/>
  <c r="N41" i="2" s="1"/>
  <c r="E42" i="2"/>
  <c r="G42" i="2" s="1"/>
  <c r="K42" i="2" s="1"/>
  <c r="N42" i="2" s="1"/>
  <c r="E43" i="2"/>
  <c r="G43" i="2" s="1"/>
  <c r="K43" i="2" s="1"/>
  <c r="N43" i="2" s="1"/>
  <c r="E44" i="2"/>
  <c r="G44" i="2" s="1"/>
  <c r="K44" i="2" s="1"/>
  <c r="N44" i="2" s="1"/>
  <c r="E45" i="2"/>
  <c r="G45" i="2" s="1"/>
  <c r="K45" i="2" s="1"/>
  <c r="N45" i="2" s="1"/>
  <c r="E46" i="2"/>
  <c r="G46" i="2" s="1"/>
  <c r="K46" i="2" s="1"/>
  <c r="N46" i="2" s="1"/>
  <c r="E47" i="2"/>
  <c r="G47" i="2" s="1"/>
  <c r="K47" i="2" s="1"/>
  <c r="N47" i="2" s="1"/>
  <c r="E48" i="2"/>
  <c r="G48" i="2" s="1"/>
  <c r="K48" i="2" s="1"/>
  <c r="N48" i="2" s="1"/>
  <c r="E49" i="2"/>
  <c r="G49" i="2" s="1"/>
  <c r="K49" i="2" s="1"/>
  <c r="N49" i="2" s="1"/>
  <c r="E50" i="2"/>
  <c r="G50" i="2" s="1"/>
  <c r="K50" i="2" s="1"/>
  <c r="N50" i="2" s="1"/>
  <c r="E51" i="2"/>
  <c r="G51" i="2" s="1"/>
  <c r="K51" i="2" s="1"/>
  <c r="N51" i="2" s="1"/>
  <c r="E52" i="2"/>
  <c r="G52" i="2" s="1"/>
  <c r="K52" i="2" s="1"/>
  <c r="N52" i="2" s="1"/>
  <c r="E53" i="2"/>
  <c r="G53" i="2" s="1"/>
  <c r="K53" i="2" s="1"/>
  <c r="N53" i="2" s="1"/>
  <c r="E54" i="2"/>
  <c r="G54" i="2" s="1"/>
  <c r="K54" i="2" s="1"/>
  <c r="N54" i="2" s="1"/>
  <c r="E55" i="2"/>
  <c r="G55" i="2" s="1"/>
  <c r="K55" i="2" s="1"/>
  <c r="N55" i="2" s="1"/>
  <c r="E56" i="2"/>
  <c r="G56" i="2" s="1"/>
  <c r="K56" i="2" s="1"/>
  <c r="N56" i="2" s="1"/>
  <c r="E57" i="2"/>
  <c r="G57" i="2" s="1"/>
  <c r="K57" i="2" s="1"/>
  <c r="N57" i="2" s="1"/>
  <c r="E58" i="2"/>
  <c r="G58" i="2" s="1"/>
  <c r="K58" i="2" s="1"/>
  <c r="N58" i="2" s="1"/>
  <c r="E59" i="2"/>
  <c r="G59" i="2" s="1"/>
  <c r="K59" i="2" s="1"/>
  <c r="N59" i="2" s="1"/>
  <c r="E60" i="2"/>
  <c r="G60" i="2" s="1"/>
  <c r="K60" i="2" s="1"/>
  <c r="N60" i="2" s="1"/>
  <c r="E61" i="2"/>
  <c r="G61" i="2" s="1"/>
  <c r="K61" i="2" s="1"/>
  <c r="N61" i="2" s="1"/>
  <c r="E62" i="2"/>
  <c r="G62" i="2" s="1"/>
  <c r="K62" i="2" s="1"/>
  <c r="N62" i="2" s="1"/>
  <c r="E63" i="2"/>
  <c r="G63" i="2" s="1"/>
  <c r="K63" i="2" s="1"/>
  <c r="N63" i="2" s="1"/>
  <c r="E64" i="2"/>
  <c r="G64" i="2" s="1"/>
  <c r="K64" i="2" s="1"/>
  <c r="N64" i="2" s="1"/>
  <c r="E65" i="2"/>
  <c r="G65" i="2" s="1"/>
  <c r="K65" i="2" s="1"/>
  <c r="N65" i="2" s="1"/>
  <c r="E66" i="2"/>
  <c r="G66" i="2" s="1"/>
  <c r="K66" i="2" s="1"/>
  <c r="N66" i="2" s="1"/>
  <c r="E67" i="2"/>
  <c r="G67" i="2" s="1"/>
  <c r="K67" i="2" s="1"/>
  <c r="N67" i="2" s="1"/>
  <c r="E68" i="2"/>
  <c r="G68" i="2" s="1"/>
  <c r="K68" i="2" s="1"/>
  <c r="N68" i="2" s="1"/>
  <c r="E69" i="2"/>
  <c r="G69" i="2" s="1"/>
  <c r="K69" i="2" s="1"/>
  <c r="N69" i="2" s="1"/>
  <c r="E70" i="2"/>
  <c r="G70" i="2" s="1"/>
  <c r="K70" i="2" s="1"/>
  <c r="N70" i="2" s="1"/>
  <c r="E71" i="2"/>
  <c r="G71" i="2" s="1"/>
  <c r="K71" i="2" s="1"/>
  <c r="N71" i="2" s="1"/>
  <c r="E72" i="2"/>
  <c r="G72" i="2" s="1"/>
  <c r="K72" i="2" s="1"/>
  <c r="N72" i="2" s="1"/>
  <c r="E73" i="2"/>
  <c r="G73" i="2" s="1"/>
  <c r="K73" i="2" s="1"/>
  <c r="N73" i="2" s="1"/>
  <c r="E74" i="2"/>
  <c r="G74" i="2" s="1"/>
  <c r="K74" i="2" s="1"/>
  <c r="N74" i="2" s="1"/>
  <c r="E75" i="2"/>
  <c r="G75" i="2" s="1"/>
  <c r="K75" i="2" s="1"/>
  <c r="N75" i="2" s="1"/>
  <c r="E76" i="2"/>
  <c r="G76" i="2" s="1"/>
  <c r="K76" i="2" s="1"/>
  <c r="N76" i="2" s="1"/>
  <c r="E77" i="2"/>
  <c r="G77" i="2" s="1"/>
  <c r="K77" i="2" s="1"/>
  <c r="N77" i="2" s="1"/>
  <c r="E78" i="2"/>
  <c r="G78" i="2" s="1"/>
  <c r="K78" i="2" s="1"/>
  <c r="N78" i="2" s="1"/>
  <c r="E79" i="2"/>
  <c r="G79" i="2" s="1"/>
  <c r="K79" i="2" s="1"/>
  <c r="N79" i="2" s="1"/>
  <c r="E80" i="2"/>
  <c r="G80" i="2" s="1"/>
  <c r="K80" i="2" s="1"/>
  <c r="N80" i="2" s="1"/>
  <c r="O80" i="2" s="1"/>
  <c r="E81" i="2"/>
  <c r="G81" i="2" s="1"/>
  <c r="K81" i="2" s="1"/>
  <c r="N81" i="2" s="1"/>
  <c r="E82" i="2"/>
  <c r="G82" i="2" s="1"/>
  <c r="K82" i="2" s="1"/>
  <c r="N82" i="2" s="1"/>
  <c r="E83" i="2"/>
  <c r="G83" i="2" s="1"/>
  <c r="K83" i="2" s="1"/>
  <c r="N83" i="2" s="1"/>
  <c r="E84" i="2"/>
  <c r="G84" i="2" s="1"/>
  <c r="K84" i="2" s="1"/>
  <c r="N84" i="2" s="1"/>
  <c r="E85" i="2"/>
  <c r="G85" i="2" s="1"/>
  <c r="K85" i="2" s="1"/>
  <c r="N85" i="2" s="1"/>
  <c r="E86" i="2"/>
  <c r="G86" i="2" s="1"/>
  <c r="K86" i="2" s="1"/>
  <c r="N86" i="2" s="1"/>
  <c r="E87" i="2"/>
  <c r="G87" i="2" s="1"/>
  <c r="K87" i="2" s="1"/>
  <c r="N87" i="2" s="1"/>
  <c r="E88" i="2"/>
  <c r="G88" i="2" s="1"/>
  <c r="K88" i="2" s="1"/>
  <c r="N88" i="2" s="1"/>
  <c r="E89" i="2"/>
  <c r="G89" i="2" s="1"/>
  <c r="K89" i="2" s="1"/>
  <c r="N89" i="2" s="1"/>
  <c r="E90" i="2"/>
  <c r="G90" i="2" s="1"/>
  <c r="K90" i="2" s="1"/>
  <c r="N90" i="2" s="1"/>
  <c r="E91" i="2"/>
  <c r="G91" i="2" s="1"/>
  <c r="K91" i="2" s="1"/>
  <c r="N91" i="2" s="1"/>
  <c r="E92" i="2"/>
  <c r="G92" i="2" s="1"/>
  <c r="K92" i="2" s="1"/>
  <c r="N92" i="2" s="1"/>
  <c r="E93" i="2"/>
  <c r="G93" i="2" s="1"/>
  <c r="K93" i="2" s="1"/>
  <c r="N93" i="2" s="1"/>
  <c r="E94" i="2"/>
  <c r="G94" i="2" s="1"/>
  <c r="K94" i="2" s="1"/>
  <c r="N94" i="2" s="1"/>
  <c r="E95" i="2"/>
  <c r="G95" i="2" s="1"/>
  <c r="K95" i="2" s="1"/>
  <c r="N95" i="2" s="1"/>
  <c r="E96" i="2"/>
  <c r="G96" i="2" s="1"/>
  <c r="K96" i="2" s="1"/>
  <c r="N96" i="2" s="1"/>
  <c r="O96" i="2" s="1"/>
  <c r="E97" i="2"/>
  <c r="G97" i="2" s="1"/>
  <c r="K97" i="2" s="1"/>
  <c r="N97" i="2" s="1"/>
  <c r="E98" i="2"/>
  <c r="G98" i="2" s="1"/>
  <c r="K98" i="2" s="1"/>
  <c r="N98" i="2" s="1"/>
  <c r="E99" i="2"/>
  <c r="G99" i="2" s="1"/>
  <c r="K99" i="2" s="1"/>
  <c r="N99" i="2" s="1"/>
  <c r="E100" i="2"/>
  <c r="G100" i="2" s="1"/>
  <c r="K100" i="2" s="1"/>
  <c r="N100" i="2" s="1"/>
  <c r="E101" i="2"/>
  <c r="G101" i="2" s="1"/>
  <c r="K101" i="2" s="1"/>
  <c r="N101" i="2" s="1"/>
  <c r="E102" i="2"/>
  <c r="G102" i="2" s="1"/>
  <c r="K102" i="2" s="1"/>
  <c r="N102" i="2" s="1"/>
  <c r="E103" i="2"/>
  <c r="G103" i="2" s="1"/>
  <c r="K103" i="2" s="1"/>
  <c r="N103" i="2" s="1"/>
  <c r="E104" i="2"/>
  <c r="G104" i="2" s="1"/>
  <c r="K104" i="2" s="1"/>
  <c r="N104" i="2" s="1"/>
  <c r="E105" i="2"/>
  <c r="G105" i="2" s="1"/>
  <c r="K105" i="2" s="1"/>
  <c r="N105" i="2" s="1"/>
  <c r="E106" i="2"/>
  <c r="G106" i="2" s="1"/>
  <c r="K106" i="2" s="1"/>
  <c r="N106" i="2" s="1"/>
  <c r="E107" i="2"/>
  <c r="G107" i="2" s="1"/>
  <c r="K107" i="2" s="1"/>
  <c r="N107" i="2" s="1"/>
  <c r="E108" i="2"/>
  <c r="G108" i="2" s="1"/>
  <c r="K108" i="2" s="1"/>
  <c r="N108" i="2" s="1"/>
  <c r="E109" i="2"/>
  <c r="G109" i="2" s="1"/>
  <c r="K109" i="2" s="1"/>
  <c r="N109" i="2" s="1"/>
  <c r="E110" i="2"/>
  <c r="G110" i="2" s="1"/>
  <c r="K110" i="2" s="1"/>
  <c r="N110" i="2" s="1"/>
  <c r="E111" i="2"/>
  <c r="G111" i="2" s="1"/>
  <c r="K111" i="2" s="1"/>
  <c r="N111" i="2" s="1"/>
  <c r="E112" i="2"/>
  <c r="G112" i="2" s="1"/>
  <c r="K112" i="2" s="1"/>
  <c r="N112" i="2" s="1"/>
  <c r="E113" i="2"/>
  <c r="G113" i="2" s="1"/>
  <c r="K113" i="2" s="1"/>
  <c r="N113" i="2" s="1"/>
  <c r="E114" i="2"/>
  <c r="G114" i="2" s="1"/>
  <c r="K114" i="2" s="1"/>
  <c r="N114" i="2" s="1"/>
  <c r="E115" i="2"/>
  <c r="G115" i="2" s="1"/>
  <c r="K115" i="2" s="1"/>
  <c r="N115" i="2" s="1"/>
  <c r="E116" i="2"/>
  <c r="G116" i="2" s="1"/>
  <c r="K116" i="2" s="1"/>
  <c r="N116" i="2" s="1"/>
  <c r="E117" i="2"/>
  <c r="G117" i="2" s="1"/>
  <c r="K117" i="2" s="1"/>
  <c r="N117" i="2" s="1"/>
  <c r="E118" i="2"/>
  <c r="G118" i="2" s="1"/>
  <c r="K118" i="2" s="1"/>
  <c r="N118" i="2" s="1"/>
  <c r="E119" i="2"/>
  <c r="G119" i="2" s="1"/>
  <c r="K119" i="2" s="1"/>
  <c r="N119" i="2" s="1"/>
  <c r="E120" i="2"/>
  <c r="G120" i="2" s="1"/>
  <c r="K120" i="2" s="1"/>
  <c r="N120" i="2" s="1"/>
  <c r="E121" i="2"/>
  <c r="G121" i="2" s="1"/>
  <c r="K121" i="2" s="1"/>
  <c r="N121" i="2" s="1"/>
  <c r="E122" i="2"/>
  <c r="G122" i="2" s="1"/>
  <c r="K122" i="2" s="1"/>
  <c r="N122" i="2" s="1"/>
  <c r="E123" i="2"/>
  <c r="G123" i="2" s="1"/>
  <c r="K123" i="2" s="1"/>
  <c r="N123" i="2" s="1"/>
  <c r="E124" i="2"/>
  <c r="G124" i="2" s="1"/>
  <c r="K124" i="2" s="1"/>
  <c r="N124" i="2" s="1"/>
  <c r="E125" i="2"/>
  <c r="G125" i="2" s="1"/>
  <c r="K125" i="2" s="1"/>
  <c r="N125" i="2" s="1"/>
  <c r="E126" i="2"/>
  <c r="G126" i="2" s="1"/>
  <c r="K126" i="2" s="1"/>
  <c r="N126" i="2" s="1"/>
  <c r="E127" i="2"/>
  <c r="G127" i="2" s="1"/>
  <c r="K127" i="2" s="1"/>
  <c r="N127" i="2" s="1"/>
  <c r="E128" i="2"/>
  <c r="G128" i="2" s="1"/>
  <c r="K128" i="2" s="1"/>
  <c r="N128" i="2" s="1"/>
  <c r="E129" i="2"/>
  <c r="G129" i="2" s="1"/>
  <c r="K129" i="2" s="1"/>
  <c r="N129" i="2" s="1"/>
  <c r="E130" i="2"/>
  <c r="G130" i="2" s="1"/>
  <c r="K130" i="2" s="1"/>
  <c r="N130" i="2" s="1"/>
  <c r="E131" i="2"/>
  <c r="G131" i="2" s="1"/>
  <c r="K131" i="2" s="1"/>
  <c r="N131" i="2" s="1"/>
  <c r="E132" i="2"/>
  <c r="G132" i="2" s="1"/>
  <c r="K132" i="2" s="1"/>
  <c r="N132" i="2" s="1"/>
  <c r="E133" i="2"/>
  <c r="G133" i="2" s="1"/>
  <c r="K133" i="2" s="1"/>
  <c r="N133" i="2" s="1"/>
  <c r="E134" i="2"/>
  <c r="G134" i="2" s="1"/>
  <c r="K134" i="2" s="1"/>
  <c r="N134" i="2" s="1"/>
  <c r="E135" i="2"/>
  <c r="G135" i="2" s="1"/>
  <c r="K135" i="2" s="1"/>
  <c r="N135" i="2" s="1"/>
  <c r="E136" i="2"/>
  <c r="G136" i="2" s="1"/>
  <c r="K136" i="2" s="1"/>
  <c r="N136" i="2" s="1"/>
  <c r="E137" i="2"/>
  <c r="G137" i="2" s="1"/>
  <c r="K137" i="2" s="1"/>
  <c r="N137" i="2" s="1"/>
  <c r="E138" i="2"/>
  <c r="G138" i="2" s="1"/>
  <c r="K138" i="2" s="1"/>
  <c r="N138" i="2" s="1"/>
  <c r="E139" i="2"/>
  <c r="G139" i="2" s="1"/>
  <c r="K139" i="2" s="1"/>
  <c r="N139" i="2" s="1"/>
  <c r="E140" i="2"/>
  <c r="G140" i="2" s="1"/>
  <c r="K140" i="2" s="1"/>
  <c r="N140" i="2" s="1"/>
  <c r="E141" i="2"/>
  <c r="G141" i="2" s="1"/>
  <c r="K141" i="2" s="1"/>
  <c r="N141" i="2" s="1"/>
  <c r="E142" i="2"/>
  <c r="G142" i="2" s="1"/>
  <c r="K142" i="2" s="1"/>
  <c r="N142" i="2" s="1"/>
  <c r="E143" i="2"/>
  <c r="G143" i="2" s="1"/>
  <c r="K143" i="2" s="1"/>
  <c r="N143" i="2" s="1"/>
  <c r="E144" i="2"/>
  <c r="G144" i="2" s="1"/>
  <c r="K144" i="2" s="1"/>
  <c r="N144" i="2" s="1"/>
  <c r="O144" i="2" s="1"/>
  <c r="E145" i="2"/>
  <c r="G145" i="2" s="1"/>
  <c r="K145" i="2" s="1"/>
  <c r="N145" i="2" s="1"/>
  <c r="E146" i="2"/>
  <c r="G146" i="2" s="1"/>
  <c r="K146" i="2" s="1"/>
  <c r="N146" i="2" s="1"/>
  <c r="E147" i="2"/>
  <c r="G147" i="2" s="1"/>
  <c r="K147" i="2" s="1"/>
  <c r="N147" i="2" s="1"/>
  <c r="E148" i="2"/>
  <c r="G148" i="2" s="1"/>
  <c r="K148" i="2" s="1"/>
  <c r="N148" i="2" s="1"/>
  <c r="E149" i="2"/>
  <c r="G149" i="2" s="1"/>
  <c r="K149" i="2" s="1"/>
  <c r="N149" i="2" s="1"/>
  <c r="E150" i="2"/>
  <c r="G150" i="2" s="1"/>
  <c r="K150" i="2" s="1"/>
  <c r="N150" i="2" s="1"/>
  <c r="E151" i="2"/>
  <c r="G151" i="2" s="1"/>
  <c r="K151" i="2" s="1"/>
  <c r="N151" i="2" s="1"/>
  <c r="E152" i="2"/>
  <c r="G152" i="2" s="1"/>
  <c r="K152" i="2" s="1"/>
  <c r="N152" i="2" s="1"/>
  <c r="E153" i="2"/>
  <c r="G153" i="2" s="1"/>
  <c r="K153" i="2" s="1"/>
  <c r="N153" i="2" s="1"/>
  <c r="E154" i="2"/>
  <c r="G154" i="2" s="1"/>
  <c r="K154" i="2" s="1"/>
  <c r="N154" i="2" s="1"/>
  <c r="E155" i="2"/>
  <c r="G155" i="2" s="1"/>
  <c r="K155" i="2" s="1"/>
  <c r="N155" i="2" s="1"/>
  <c r="E156" i="2"/>
  <c r="G156" i="2" s="1"/>
  <c r="K156" i="2" s="1"/>
  <c r="N156" i="2" s="1"/>
  <c r="E157" i="2"/>
  <c r="G157" i="2" s="1"/>
  <c r="K157" i="2" s="1"/>
  <c r="N157" i="2" s="1"/>
  <c r="E158" i="2"/>
  <c r="G158" i="2" s="1"/>
  <c r="K158" i="2" s="1"/>
  <c r="N158" i="2" s="1"/>
  <c r="E159" i="2"/>
  <c r="G159" i="2" s="1"/>
  <c r="K159" i="2" s="1"/>
  <c r="N159" i="2" s="1"/>
  <c r="E160" i="2"/>
  <c r="G160" i="2" s="1"/>
  <c r="K160" i="2" s="1"/>
  <c r="N160" i="2" s="1"/>
  <c r="O160" i="2" s="1"/>
  <c r="E161" i="2"/>
  <c r="G161" i="2" s="1"/>
  <c r="K161" i="2" s="1"/>
  <c r="N161" i="2" s="1"/>
  <c r="E162" i="2"/>
  <c r="G162" i="2" s="1"/>
  <c r="K162" i="2" s="1"/>
  <c r="N162" i="2" s="1"/>
  <c r="E163" i="2"/>
  <c r="G163" i="2" s="1"/>
  <c r="K163" i="2" s="1"/>
  <c r="N163" i="2" s="1"/>
  <c r="E164" i="2"/>
  <c r="G164" i="2" s="1"/>
  <c r="K164" i="2" s="1"/>
  <c r="N164" i="2" s="1"/>
  <c r="E165" i="2"/>
  <c r="G165" i="2" s="1"/>
  <c r="K165" i="2" s="1"/>
  <c r="N165" i="2" s="1"/>
  <c r="E166" i="2"/>
  <c r="G166" i="2" s="1"/>
  <c r="K166" i="2" s="1"/>
  <c r="N166" i="2" s="1"/>
  <c r="E167" i="2"/>
  <c r="G167" i="2" s="1"/>
  <c r="K167" i="2" s="1"/>
  <c r="N167" i="2" s="1"/>
  <c r="E168" i="2"/>
  <c r="G168" i="2" s="1"/>
  <c r="K168" i="2" s="1"/>
  <c r="N168" i="2" s="1"/>
  <c r="E169" i="2"/>
  <c r="G169" i="2" s="1"/>
  <c r="K169" i="2" s="1"/>
  <c r="N169" i="2" s="1"/>
  <c r="E170" i="2"/>
  <c r="G170" i="2" s="1"/>
  <c r="K170" i="2" s="1"/>
  <c r="N170" i="2" s="1"/>
  <c r="E171" i="2"/>
  <c r="G171" i="2" s="1"/>
  <c r="K171" i="2" s="1"/>
  <c r="N171" i="2" s="1"/>
  <c r="E172" i="2"/>
  <c r="G172" i="2" s="1"/>
  <c r="K172" i="2" s="1"/>
  <c r="N172" i="2" s="1"/>
  <c r="E173" i="2"/>
  <c r="G173" i="2" s="1"/>
  <c r="K173" i="2" s="1"/>
  <c r="N173" i="2" s="1"/>
  <c r="E174" i="2"/>
  <c r="G174" i="2" s="1"/>
  <c r="K174" i="2" s="1"/>
  <c r="N174" i="2" s="1"/>
  <c r="E175" i="2"/>
  <c r="G175" i="2" s="1"/>
  <c r="K175" i="2" s="1"/>
  <c r="N175" i="2" s="1"/>
  <c r="E176" i="2"/>
  <c r="G176" i="2" s="1"/>
  <c r="K176" i="2" s="1"/>
  <c r="N176" i="2" s="1"/>
  <c r="E177" i="2"/>
  <c r="G177" i="2" s="1"/>
  <c r="K177" i="2" s="1"/>
  <c r="N177" i="2" s="1"/>
  <c r="E178" i="2"/>
  <c r="G178" i="2" s="1"/>
  <c r="K178" i="2" s="1"/>
  <c r="N178" i="2" s="1"/>
  <c r="E179" i="2"/>
  <c r="G179" i="2" s="1"/>
  <c r="K179" i="2" s="1"/>
  <c r="N179" i="2" s="1"/>
  <c r="E180" i="2"/>
  <c r="G180" i="2" s="1"/>
  <c r="K180" i="2" s="1"/>
  <c r="N180" i="2" s="1"/>
  <c r="E181" i="2"/>
  <c r="G181" i="2" s="1"/>
  <c r="K181" i="2" s="1"/>
  <c r="N181" i="2" s="1"/>
  <c r="E182" i="2"/>
  <c r="G182" i="2" s="1"/>
  <c r="K182" i="2" s="1"/>
  <c r="N182" i="2" s="1"/>
  <c r="E183" i="2"/>
  <c r="G183" i="2" s="1"/>
  <c r="K183" i="2" s="1"/>
  <c r="N183" i="2" s="1"/>
  <c r="E184" i="2"/>
  <c r="G184" i="2" s="1"/>
  <c r="K184" i="2" s="1"/>
  <c r="N184" i="2" s="1"/>
  <c r="E185" i="2"/>
  <c r="G185" i="2" s="1"/>
  <c r="K185" i="2" s="1"/>
  <c r="N185" i="2" s="1"/>
  <c r="E186" i="2"/>
  <c r="G186" i="2" s="1"/>
  <c r="K186" i="2" s="1"/>
  <c r="N186" i="2" s="1"/>
  <c r="E187" i="2"/>
  <c r="G187" i="2" s="1"/>
  <c r="K187" i="2" s="1"/>
  <c r="N187" i="2" s="1"/>
  <c r="E188" i="2"/>
  <c r="G188" i="2" s="1"/>
  <c r="K188" i="2" s="1"/>
  <c r="N188" i="2" s="1"/>
  <c r="E189" i="2"/>
  <c r="G189" i="2" s="1"/>
  <c r="K189" i="2" s="1"/>
  <c r="N189" i="2" s="1"/>
  <c r="E190" i="2"/>
  <c r="G190" i="2" s="1"/>
  <c r="K190" i="2" s="1"/>
  <c r="N190" i="2" s="1"/>
  <c r="E191" i="2"/>
  <c r="G191" i="2" s="1"/>
  <c r="K191" i="2" s="1"/>
  <c r="N191" i="2" s="1"/>
  <c r="E192" i="2"/>
  <c r="G192" i="2" s="1"/>
  <c r="K192" i="2" s="1"/>
  <c r="N192" i="2" s="1"/>
  <c r="E193" i="2"/>
  <c r="G193" i="2" s="1"/>
  <c r="K193" i="2" s="1"/>
  <c r="N193" i="2" s="1"/>
  <c r="E194" i="2"/>
  <c r="G194" i="2" s="1"/>
  <c r="K194" i="2" s="1"/>
  <c r="N194" i="2" s="1"/>
  <c r="E195" i="2"/>
  <c r="G195" i="2" s="1"/>
  <c r="K195" i="2" s="1"/>
  <c r="N195" i="2" s="1"/>
  <c r="E196" i="2"/>
  <c r="G196" i="2" s="1"/>
  <c r="K196" i="2" s="1"/>
  <c r="N196" i="2" s="1"/>
  <c r="E197" i="2"/>
  <c r="G197" i="2" s="1"/>
  <c r="K197" i="2" s="1"/>
  <c r="N197" i="2" s="1"/>
  <c r="E198" i="2"/>
  <c r="G198" i="2" s="1"/>
  <c r="K198" i="2" s="1"/>
  <c r="N198" i="2" s="1"/>
  <c r="E199" i="2"/>
  <c r="G199" i="2" s="1"/>
  <c r="K199" i="2" s="1"/>
  <c r="N199" i="2" s="1"/>
  <c r="E200" i="2"/>
  <c r="G200" i="2" s="1"/>
  <c r="K200" i="2" s="1"/>
  <c r="N200" i="2" s="1"/>
  <c r="E201" i="2"/>
  <c r="G201" i="2" s="1"/>
  <c r="K201" i="2" s="1"/>
  <c r="N201" i="2" s="1"/>
  <c r="E202" i="2"/>
  <c r="G202" i="2" s="1"/>
  <c r="K202" i="2" s="1"/>
  <c r="N202" i="2" s="1"/>
  <c r="E203" i="2"/>
  <c r="G203" i="2" s="1"/>
  <c r="K203" i="2" s="1"/>
  <c r="N203" i="2" s="1"/>
  <c r="O203" i="2" s="1"/>
  <c r="E204" i="2"/>
  <c r="G204" i="2" s="1"/>
  <c r="K204" i="2" s="1"/>
  <c r="N204" i="2" s="1"/>
  <c r="E205" i="2"/>
  <c r="G205" i="2" s="1"/>
  <c r="K205" i="2" s="1"/>
  <c r="N205" i="2" s="1"/>
  <c r="E206" i="2"/>
  <c r="G206" i="2" s="1"/>
  <c r="K206" i="2" s="1"/>
  <c r="N206" i="2" s="1"/>
  <c r="E207" i="2"/>
  <c r="G207" i="2" s="1"/>
  <c r="K207" i="2" s="1"/>
  <c r="N207" i="2" s="1"/>
  <c r="E208" i="2"/>
  <c r="G208" i="2" s="1"/>
  <c r="K208" i="2" s="1"/>
  <c r="N208" i="2" s="1"/>
  <c r="E209" i="2"/>
  <c r="G209" i="2" s="1"/>
  <c r="K209" i="2" s="1"/>
  <c r="N209" i="2" s="1"/>
  <c r="E210" i="2"/>
  <c r="G210" i="2" s="1"/>
  <c r="K210" i="2" s="1"/>
  <c r="N210" i="2" s="1"/>
  <c r="E211" i="2"/>
  <c r="G211" i="2" s="1"/>
  <c r="K211" i="2" s="1"/>
  <c r="N211" i="2" s="1"/>
  <c r="O211" i="2" s="1"/>
  <c r="E212" i="2"/>
  <c r="G212" i="2" s="1"/>
  <c r="K212" i="2" s="1"/>
  <c r="N212" i="2" s="1"/>
  <c r="E213" i="2"/>
  <c r="G213" i="2" s="1"/>
  <c r="K213" i="2" s="1"/>
  <c r="N213" i="2" s="1"/>
  <c r="E214" i="2"/>
  <c r="G214" i="2" s="1"/>
  <c r="K214" i="2" s="1"/>
  <c r="N214" i="2" s="1"/>
  <c r="E215" i="2"/>
  <c r="G215" i="2" s="1"/>
  <c r="K215" i="2" s="1"/>
  <c r="N215" i="2" s="1"/>
  <c r="E216" i="2"/>
  <c r="G216" i="2" s="1"/>
  <c r="K216" i="2" s="1"/>
  <c r="N216" i="2" s="1"/>
  <c r="E217" i="2"/>
  <c r="G217" i="2" s="1"/>
  <c r="K217" i="2" s="1"/>
  <c r="N217" i="2" s="1"/>
  <c r="E218" i="2"/>
  <c r="G218" i="2" s="1"/>
  <c r="K218" i="2" s="1"/>
  <c r="N218" i="2" s="1"/>
  <c r="E219" i="2"/>
  <c r="G219" i="2" s="1"/>
  <c r="K219" i="2" s="1"/>
  <c r="N219" i="2" s="1"/>
  <c r="E220" i="2"/>
  <c r="G220" i="2" s="1"/>
  <c r="K220" i="2" s="1"/>
  <c r="N220" i="2" s="1"/>
  <c r="E221" i="2"/>
  <c r="G221" i="2" s="1"/>
  <c r="K221" i="2" s="1"/>
  <c r="N221" i="2" s="1"/>
  <c r="E222" i="2"/>
  <c r="G222" i="2" s="1"/>
  <c r="K222" i="2" s="1"/>
  <c r="N222" i="2" s="1"/>
  <c r="E223" i="2"/>
  <c r="G223" i="2" s="1"/>
  <c r="K223" i="2" s="1"/>
  <c r="N223" i="2" s="1"/>
  <c r="E224" i="2"/>
  <c r="G224" i="2" s="1"/>
  <c r="K224" i="2" s="1"/>
  <c r="N224" i="2" s="1"/>
  <c r="E225" i="2"/>
  <c r="G225" i="2" s="1"/>
  <c r="K225" i="2" s="1"/>
  <c r="N225" i="2" s="1"/>
  <c r="E226" i="2"/>
  <c r="G226" i="2" s="1"/>
  <c r="K226" i="2" s="1"/>
  <c r="N226" i="2" s="1"/>
  <c r="E227" i="2"/>
  <c r="G227" i="2" s="1"/>
  <c r="K227" i="2" s="1"/>
  <c r="N227" i="2" s="1"/>
  <c r="E228" i="2"/>
  <c r="G228" i="2" s="1"/>
  <c r="K228" i="2" s="1"/>
  <c r="N228" i="2" s="1"/>
  <c r="E229" i="2"/>
  <c r="G229" i="2" s="1"/>
  <c r="K229" i="2" s="1"/>
  <c r="N229" i="2" s="1"/>
  <c r="E230" i="2"/>
  <c r="G230" i="2" s="1"/>
  <c r="K230" i="2" s="1"/>
  <c r="N230" i="2" s="1"/>
  <c r="E231" i="2"/>
  <c r="G231" i="2" s="1"/>
  <c r="K231" i="2" s="1"/>
  <c r="N231" i="2" s="1"/>
  <c r="E232" i="2"/>
  <c r="G232" i="2" s="1"/>
  <c r="K232" i="2" s="1"/>
  <c r="N232" i="2" s="1"/>
  <c r="E233" i="2"/>
  <c r="G233" i="2" s="1"/>
  <c r="K233" i="2" s="1"/>
  <c r="N233" i="2" s="1"/>
  <c r="E234" i="2"/>
  <c r="G234" i="2" s="1"/>
  <c r="K234" i="2" s="1"/>
  <c r="N234" i="2" s="1"/>
  <c r="E235" i="2"/>
  <c r="G235" i="2" s="1"/>
  <c r="K235" i="2" s="1"/>
  <c r="N235" i="2" s="1"/>
  <c r="O235" i="2" s="1"/>
  <c r="E236" i="2"/>
  <c r="G236" i="2" s="1"/>
  <c r="K236" i="2" s="1"/>
  <c r="N236" i="2" s="1"/>
  <c r="E237" i="2"/>
  <c r="G237" i="2" s="1"/>
  <c r="K237" i="2" s="1"/>
  <c r="N237" i="2" s="1"/>
  <c r="E238" i="2"/>
  <c r="G238" i="2" s="1"/>
  <c r="K238" i="2" s="1"/>
  <c r="N238" i="2" s="1"/>
  <c r="E239" i="2"/>
  <c r="G239" i="2" s="1"/>
  <c r="K239" i="2" s="1"/>
  <c r="N239" i="2" s="1"/>
  <c r="E240" i="2"/>
  <c r="G240" i="2" s="1"/>
  <c r="K240" i="2" s="1"/>
  <c r="N240" i="2" s="1"/>
  <c r="E241" i="2"/>
  <c r="G241" i="2" s="1"/>
  <c r="K241" i="2" s="1"/>
  <c r="N241" i="2" s="1"/>
  <c r="E242" i="2"/>
  <c r="G242" i="2" s="1"/>
  <c r="K242" i="2" s="1"/>
  <c r="N242" i="2" s="1"/>
  <c r="E243" i="2"/>
  <c r="G243" i="2" s="1"/>
  <c r="K243" i="2" s="1"/>
  <c r="N243" i="2" s="1"/>
  <c r="O243" i="2" s="1"/>
  <c r="E244" i="2"/>
  <c r="G244" i="2" s="1"/>
  <c r="K244" i="2" s="1"/>
  <c r="N244" i="2" s="1"/>
  <c r="E245" i="2"/>
  <c r="G245" i="2" s="1"/>
  <c r="K245" i="2" s="1"/>
  <c r="N245" i="2" s="1"/>
  <c r="E246" i="2"/>
  <c r="G246" i="2" s="1"/>
  <c r="K246" i="2" s="1"/>
  <c r="N246" i="2" s="1"/>
  <c r="E247" i="2"/>
  <c r="G247" i="2" s="1"/>
  <c r="K247" i="2" s="1"/>
  <c r="N247" i="2" s="1"/>
  <c r="E248" i="2"/>
  <c r="G248" i="2" s="1"/>
  <c r="K248" i="2" s="1"/>
  <c r="N248" i="2" s="1"/>
  <c r="E249" i="2"/>
  <c r="G249" i="2" s="1"/>
  <c r="K249" i="2" s="1"/>
  <c r="N249" i="2" s="1"/>
  <c r="E250" i="2"/>
  <c r="G250" i="2" s="1"/>
  <c r="K250" i="2" s="1"/>
  <c r="N250" i="2" s="1"/>
  <c r="E251" i="2"/>
  <c r="G251" i="2" s="1"/>
  <c r="K251" i="2" s="1"/>
  <c r="N251" i="2" s="1"/>
  <c r="E252" i="2"/>
  <c r="G252" i="2" s="1"/>
  <c r="K252" i="2" s="1"/>
  <c r="N252" i="2" s="1"/>
  <c r="E253" i="2"/>
  <c r="G253" i="2" s="1"/>
  <c r="K253" i="2" s="1"/>
  <c r="N253" i="2" s="1"/>
  <c r="E254" i="2"/>
  <c r="G254" i="2" s="1"/>
  <c r="K254" i="2" s="1"/>
  <c r="N254" i="2" s="1"/>
  <c r="E255" i="2"/>
  <c r="G255" i="2" s="1"/>
  <c r="K255" i="2" s="1"/>
  <c r="N255" i="2" s="1"/>
  <c r="E256" i="2"/>
  <c r="G256" i="2" s="1"/>
  <c r="K256" i="2" s="1"/>
  <c r="N256" i="2" s="1"/>
  <c r="E257" i="2"/>
  <c r="G257" i="2" s="1"/>
  <c r="K257" i="2" s="1"/>
  <c r="N257" i="2" s="1"/>
  <c r="E258" i="2"/>
  <c r="G258" i="2" s="1"/>
  <c r="K258" i="2" s="1"/>
  <c r="N258" i="2" s="1"/>
  <c r="E259" i="2"/>
  <c r="G259" i="2" s="1"/>
  <c r="K259" i="2" s="1"/>
  <c r="N259" i="2" s="1"/>
  <c r="E260" i="2"/>
  <c r="G260" i="2" s="1"/>
  <c r="K260" i="2" s="1"/>
  <c r="N260" i="2" s="1"/>
  <c r="E261" i="2"/>
  <c r="G261" i="2" s="1"/>
  <c r="K261" i="2" s="1"/>
  <c r="N261" i="2" s="1"/>
  <c r="E262" i="2"/>
  <c r="G262" i="2" s="1"/>
  <c r="K262" i="2" s="1"/>
  <c r="N262" i="2" s="1"/>
  <c r="E263" i="2"/>
  <c r="G263" i="2" s="1"/>
  <c r="K263" i="2" s="1"/>
  <c r="N263" i="2" s="1"/>
  <c r="E264" i="2"/>
  <c r="G264" i="2" s="1"/>
  <c r="K264" i="2" s="1"/>
  <c r="N264" i="2" s="1"/>
  <c r="E265" i="2"/>
  <c r="G265" i="2" s="1"/>
  <c r="K265" i="2" s="1"/>
  <c r="N265" i="2" s="1"/>
  <c r="E266" i="2"/>
  <c r="G266" i="2" s="1"/>
  <c r="K266" i="2" s="1"/>
  <c r="N266" i="2" s="1"/>
  <c r="E267" i="2"/>
  <c r="G267" i="2" s="1"/>
  <c r="K267" i="2" s="1"/>
  <c r="N267" i="2" s="1"/>
  <c r="O267" i="2" s="1"/>
  <c r="E268" i="2"/>
  <c r="G268" i="2" s="1"/>
  <c r="K268" i="2" s="1"/>
  <c r="N268" i="2" s="1"/>
  <c r="E269" i="2"/>
  <c r="G269" i="2" s="1"/>
  <c r="K269" i="2" s="1"/>
  <c r="N269" i="2" s="1"/>
  <c r="E270" i="2"/>
  <c r="G270" i="2" s="1"/>
  <c r="K270" i="2" s="1"/>
  <c r="N270" i="2" s="1"/>
  <c r="E271" i="2"/>
  <c r="G271" i="2" s="1"/>
  <c r="K271" i="2" s="1"/>
  <c r="N271" i="2" s="1"/>
  <c r="E272" i="2"/>
  <c r="G272" i="2" s="1"/>
  <c r="K272" i="2" s="1"/>
  <c r="N272" i="2" s="1"/>
  <c r="E273" i="2"/>
  <c r="G273" i="2" s="1"/>
  <c r="K273" i="2" s="1"/>
  <c r="N273" i="2" s="1"/>
  <c r="E274" i="2"/>
  <c r="G274" i="2" s="1"/>
  <c r="K274" i="2" s="1"/>
  <c r="N274" i="2" s="1"/>
  <c r="E275" i="2"/>
  <c r="G275" i="2" s="1"/>
  <c r="K275" i="2" s="1"/>
  <c r="N275" i="2" s="1"/>
  <c r="O275" i="2" s="1"/>
  <c r="E276" i="2"/>
  <c r="G276" i="2" s="1"/>
  <c r="K276" i="2" s="1"/>
  <c r="N276" i="2" s="1"/>
  <c r="E277" i="2"/>
  <c r="G277" i="2" s="1"/>
  <c r="K277" i="2" s="1"/>
  <c r="N277" i="2" s="1"/>
  <c r="E278" i="2"/>
  <c r="G278" i="2" s="1"/>
  <c r="K278" i="2" s="1"/>
  <c r="N278" i="2" s="1"/>
  <c r="E279" i="2"/>
  <c r="G279" i="2" s="1"/>
  <c r="K279" i="2" s="1"/>
  <c r="N279" i="2" s="1"/>
  <c r="E280" i="2"/>
  <c r="G280" i="2" s="1"/>
  <c r="K280" i="2" s="1"/>
  <c r="N280" i="2" s="1"/>
  <c r="E281" i="2"/>
  <c r="G281" i="2" s="1"/>
  <c r="K281" i="2" s="1"/>
  <c r="N281" i="2" s="1"/>
  <c r="E282" i="2"/>
  <c r="G282" i="2" s="1"/>
  <c r="K282" i="2" s="1"/>
  <c r="N282" i="2" s="1"/>
  <c r="E283" i="2"/>
  <c r="G283" i="2" s="1"/>
  <c r="K283" i="2" s="1"/>
  <c r="N283" i="2" s="1"/>
  <c r="E284" i="2"/>
  <c r="G284" i="2" s="1"/>
  <c r="K284" i="2" s="1"/>
  <c r="N284" i="2" s="1"/>
  <c r="E285" i="2"/>
  <c r="G285" i="2" s="1"/>
  <c r="K285" i="2" s="1"/>
  <c r="N285" i="2" s="1"/>
  <c r="E286" i="2"/>
  <c r="G286" i="2" s="1"/>
  <c r="K286" i="2" s="1"/>
  <c r="N286" i="2" s="1"/>
  <c r="E287" i="2"/>
  <c r="G287" i="2" s="1"/>
  <c r="K287" i="2" s="1"/>
  <c r="N287" i="2" s="1"/>
  <c r="E288" i="2"/>
  <c r="G288" i="2" s="1"/>
  <c r="K288" i="2" s="1"/>
  <c r="N288" i="2" s="1"/>
  <c r="E289" i="2"/>
  <c r="G289" i="2" s="1"/>
  <c r="K289" i="2" s="1"/>
  <c r="N289" i="2" s="1"/>
  <c r="E290" i="2"/>
  <c r="G290" i="2" s="1"/>
  <c r="K290" i="2" s="1"/>
  <c r="N290" i="2" s="1"/>
  <c r="E291" i="2"/>
  <c r="G291" i="2" s="1"/>
  <c r="K291" i="2" s="1"/>
  <c r="N291" i="2" s="1"/>
  <c r="E292" i="2"/>
  <c r="G292" i="2" s="1"/>
  <c r="K292" i="2" s="1"/>
  <c r="N292" i="2" s="1"/>
  <c r="E293" i="2"/>
  <c r="G293" i="2" s="1"/>
  <c r="K293" i="2" s="1"/>
  <c r="N293" i="2" s="1"/>
  <c r="E294" i="2"/>
  <c r="G294" i="2" s="1"/>
  <c r="K294" i="2" s="1"/>
  <c r="N294" i="2" s="1"/>
  <c r="E295" i="2"/>
  <c r="G295" i="2" s="1"/>
  <c r="E296" i="2"/>
  <c r="G296" i="2" s="1"/>
  <c r="K296" i="2" s="1"/>
  <c r="N296" i="2" s="1"/>
  <c r="E297" i="2"/>
  <c r="G297" i="2" s="1"/>
  <c r="K297" i="2" s="1"/>
  <c r="N297" i="2" s="1"/>
  <c r="E298" i="2"/>
  <c r="G298" i="2" s="1"/>
  <c r="K298" i="2" s="1"/>
  <c r="N298" i="2" s="1"/>
  <c r="E299" i="2"/>
  <c r="G299" i="2" s="1"/>
  <c r="K299" i="2" s="1"/>
  <c r="N299" i="2" s="1"/>
  <c r="O299" i="2" s="1"/>
  <c r="E300" i="2"/>
  <c r="G300" i="2" s="1"/>
  <c r="K300" i="2" s="1"/>
  <c r="N300" i="2" s="1"/>
  <c r="E301" i="2"/>
  <c r="G301" i="2" s="1"/>
  <c r="K301" i="2" s="1"/>
  <c r="N301" i="2" s="1"/>
  <c r="E302" i="2"/>
  <c r="G302" i="2" s="1"/>
  <c r="K302" i="2" s="1"/>
  <c r="N302" i="2" s="1"/>
  <c r="E303" i="2"/>
  <c r="G303" i="2" s="1"/>
  <c r="K303" i="2" s="1"/>
  <c r="N303" i="2" s="1"/>
  <c r="E304" i="2"/>
  <c r="G304" i="2" s="1"/>
  <c r="K304" i="2" s="1"/>
  <c r="N304" i="2" s="1"/>
  <c r="E305" i="2"/>
  <c r="G305" i="2" s="1"/>
  <c r="K305" i="2" s="1"/>
  <c r="N305" i="2" s="1"/>
  <c r="E306" i="2"/>
  <c r="G306" i="2" s="1"/>
  <c r="K306" i="2" s="1"/>
  <c r="N306" i="2" s="1"/>
  <c r="E307" i="2"/>
  <c r="G307" i="2" s="1"/>
  <c r="K307" i="2" s="1"/>
  <c r="N307" i="2" s="1"/>
  <c r="O307" i="2" s="1"/>
  <c r="E308" i="2"/>
  <c r="G308" i="2" s="1"/>
  <c r="K308" i="2" s="1"/>
  <c r="N308" i="2" s="1"/>
  <c r="E309" i="2"/>
  <c r="G309" i="2" s="1"/>
  <c r="K309" i="2" s="1"/>
  <c r="N309" i="2" s="1"/>
  <c r="E310" i="2"/>
  <c r="G310" i="2" s="1"/>
  <c r="K310" i="2" s="1"/>
  <c r="N310" i="2" s="1"/>
  <c r="E311" i="2"/>
  <c r="G311" i="2" s="1"/>
  <c r="K311" i="2" s="1"/>
  <c r="N311" i="2" s="1"/>
  <c r="E312" i="2"/>
  <c r="G312" i="2" s="1"/>
  <c r="K312" i="2" s="1"/>
  <c r="N312" i="2" s="1"/>
  <c r="E313" i="2"/>
  <c r="G313" i="2" s="1"/>
  <c r="K313" i="2" s="1"/>
  <c r="N313" i="2" s="1"/>
  <c r="E314" i="2"/>
  <c r="G314" i="2" s="1"/>
  <c r="K314" i="2" s="1"/>
  <c r="N314" i="2" s="1"/>
  <c r="E315" i="2"/>
  <c r="G315" i="2" s="1"/>
  <c r="K315" i="2" s="1"/>
  <c r="N315" i="2" s="1"/>
  <c r="E316" i="2"/>
  <c r="G316" i="2" s="1"/>
  <c r="K316" i="2" s="1"/>
  <c r="N316" i="2" s="1"/>
  <c r="E317" i="2"/>
  <c r="G317" i="2" s="1"/>
  <c r="K317" i="2" s="1"/>
  <c r="N317" i="2" s="1"/>
  <c r="E318" i="2"/>
  <c r="G318" i="2" s="1"/>
  <c r="K318" i="2" s="1"/>
  <c r="N318" i="2" s="1"/>
  <c r="E319" i="2"/>
  <c r="G319" i="2" s="1"/>
  <c r="K319" i="2" s="1"/>
  <c r="N319" i="2" s="1"/>
  <c r="E320" i="2"/>
  <c r="G320" i="2" s="1"/>
  <c r="K320" i="2" s="1"/>
  <c r="N320" i="2" s="1"/>
  <c r="E321" i="2"/>
  <c r="G321" i="2" s="1"/>
  <c r="K321" i="2" s="1"/>
  <c r="N321" i="2" s="1"/>
  <c r="E322" i="2"/>
  <c r="G322" i="2" s="1"/>
  <c r="K322" i="2" s="1"/>
  <c r="N322" i="2" s="1"/>
  <c r="E323" i="2"/>
  <c r="G323" i="2" s="1"/>
  <c r="K323" i="2" s="1"/>
  <c r="N323" i="2" s="1"/>
  <c r="E324" i="2"/>
  <c r="G324" i="2" s="1"/>
  <c r="K324" i="2" s="1"/>
  <c r="N324" i="2" s="1"/>
  <c r="E325" i="2"/>
  <c r="G325" i="2" s="1"/>
  <c r="K325" i="2" s="1"/>
  <c r="N325" i="2" s="1"/>
  <c r="E326" i="2"/>
  <c r="G326" i="2" s="1"/>
  <c r="K326" i="2" s="1"/>
  <c r="N326" i="2" s="1"/>
  <c r="E327" i="2"/>
  <c r="G327" i="2" s="1"/>
  <c r="K327" i="2" s="1"/>
  <c r="N327" i="2" s="1"/>
  <c r="E328" i="2"/>
  <c r="G328" i="2" s="1"/>
  <c r="K328" i="2" s="1"/>
  <c r="N328" i="2" s="1"/>
  <c r="E329" i="2"/>
  <c r="G329" i="2" s="1"/>
  <c r="K329" i="2" s="1"/>
  <c r="N329" i="2" s="1"/>
  <c r="E330" i="2"/>
  <c r="G330" i="2" s="1"/>
  <c r="K330" i="2" s="1"/>
  <c r="N330" i="2" s="1"/>
  <c r="E331" i="2"/>
  <c r="G331" i="2" s="1"/>
  <c r="K331" i="2" s="1"/>
  <c r="N331" i="2" s="1"/>
  <c r="O331" i="2" s="1"/>
  <c r="E332" i="2"/>
  <c r="G332" i="2" s="1"/>
  <c r="K332" i="2" s="1"/>
  <c r="N332" i="2" s="1"/>
  <c r="E333" i="2"/>
  <c r="G333" i="2" s="1"/>
  <c r="K333" i="2" s="1"/>
  <c r="N333" i="2" s="1"/>
  <c r="E334" i="2"/>
  <c r="G334" i="2" s="1"/>
  <c r="K334" i="2" s="1"/>
  <c r="N334" i="2" s="1"/>
  <c r="E335" i="2"/>
  <c r="G335" i="2" s="1"/>
  <c r="K335" i="2" s="1"/>
  <c r="N335" i="2" s="1"/>
  <c r="E336" i="2"/>
  <c r="G336" i="2" s="1"/>
  <c r="K336" i="2" s="1"/>
  <c r="N336" i="2" s="1"/>
  <c r="E337" i="2"/>
  <c r="G337" i="2" s="1"/>
  <c r="K337" i="2" s="1"/>
  <c r="N337" i="2" s="1"/>
  <c r="E338" i="2"/>
  <c r="G338" i="2" s="1"/>
  <c r="K338" i="2" s="1"/>
  <c r="N338" i="2" s="1"/>
  <c r="E339" i="2"/>
  <c r="G339" i="2" s="1"/>
  <c r="K339" i="2" s="1"/>
  <c r="N339" i="2" s="1"/>
  <c r="O339" i="2" s="1"/>
  <c r="E340" i="2"/>
  <c r="G340" i="2" s="1"/>
  <c r="K340" i="2" s="1"/>
  <c r="N340" i="2" s="1"/>
  <c r="E341" i="2"/>
  <c r="G341" i="2" s="1"/>
  <c r="K341" i="2" s="1"/>
  <c r="N341" i="2" s="1"/>
  <c r="E342" i="2"/>
  <c r="G342" i="2" s="1"/>
  <c r="K342" i="2" s="1"/>
  <c r="N342" i="2" s="1"/>
  <c r="E343" i="2"/>
  <c r="G343" i="2" s="1"/>
  <c r="K343" i="2" s="1"/>
  <c r="N343" i="2" s="1"/>
  <c r="E344" i="2"/>
  <c r="G344" i="2" s="1"/>
  <c r="K344" i="2" s="1"/>
  <c r="N344" i="2" s="1"/>
  <c r="E345" i="2"/>
  <c r="G345" i="2" s="1"/>
  <c r="K345" i="2" s="1"/>
  <c r="N345" i="2" s="1"/>
  <c r="E346" i="2"/>
  <c r="G346" i="2" s="1"/>
  <c r="K346" i="2" s="1"/>
  <c r="N346" i="2" s="1"/>
  <c r="E347" i="2"/>
  <c r="G347" i="2" s="1"/>
  <c r="K347" i="2" s="1"/>
  <c r="N347" i="2" s="1"/>
  <c r="E348" i="2"/>
  <c r="G348" i="2" s="1"/>
  <c r="K348" i="2" s="1"/>
  <c r="N348" i="2" s="1"/>
  <c r="E349" i="2"/>
  <c r="G349" i="2" s="1"/>
  <c r="K349" i="2" s="1"/>
  <c r="N349" i="2" s="1"/>
  <c r="E350" i="2"/>
  <c r="G350" i="2" s="1"/>
  <c r="K350" i="2" s="1"/>
  <c r="N350" i="2" s="1"/>
  <c r="E351" i="2"/>
  <c r="G351" i="2" s="1"/>
  <c r="K351" i="2" s="1"/>
  <c r="N351" i="2" s="1"/>
  <c r="O351" i="2" s="1"/>
  <c r="E352" i="2"/>
  <c r="G352" i="2" s="1"/>
  <c r="K352" i="2" s="1"/>
  <c r="N352" i="2" s="1"/>
  <c r="E353" i="2"/>
  <c r="G353" i="2" s="1"/>
  <c r="K353" i="2" s="1"/>
  <c r="N353" i="2" s="1"/>
  <c r="E354" i="2"/>
  <c r="G354" i="2" s="1"/>
  <c r="K354" i="2" s="1"/>
  <c r="N354" i="2" s="1"/>
  <c r="E355" i="2"/>
  <c r="G355" i="2" s="1"/>
  <c r="K355" i="2" s="1"/>
  <c r="N355" i="2" s="1"/>
  <c r="O355" i="2" s="1"/>
  <c r="E356" i="2"/>
  <c r="G356" i="2" s="1"/>
  <c r="K356" i="2" s="1"/>
  <c r="N356" i="2" s="1"/>
  <c r="E357" i="2"/>
  <c r="G357" i="2" s="1"/>
  <c r="K357" i="2" s="1"/>
  <c r="N357" i="2" s="1"/>
  <c r="E358" i="2"/>
  <c r="G358" i="2" s="1"/>
  <c r="K358" i="2" s="1"/>
  <c r="N358" i="2" s="1"/>
  <c r="E359" i="2"/>
  <c r="G359" i="2" s="1"/>
  <c r="K359" i="2" s="1"/>
  <c r="N359" i="2" s="1"/>
  <c r="E360" i="2"/>
  <c r="G360" i="2" s="1"/>
  <c r="K360" i="2" s="1"/>
  <c r="N360" i="2" s="1"/>
  <c r="E361" i="2"/>
  <c r="G361" i="2" s="1"/>
  <c r="K361" i="2" s="1"/>
  <c r="N361" i="2" s="1"/>
  <c r="E362" i="2"/>
  <c r="G362" i="2" s="1"/>
  <c r="K362" i="2" s="1"/>
  <c r="N362" i="2" s="1"/>
  <c r="E363" i="2"/>
  <c r="G363" i="2" s="1"/>
  <c r="K363" i="2" s="1"/>
  <c r="N363" i="2" s="1"/>
  <c r="E364" i="2"/>
  <c r="G364" i="2" s="1"/>
  <c r="K364" i="2" s="1"/>
  <c r="N364" i="2" s="1"/>
  <c r="E365" i="2"/>
  <c r="G365" i="2" s="1"/>
  <c r="K365" i="2" s="1"/>
  <c r="N365" i="2" s="1"/>
  <c r="E366" i="2"/>
  <c r="G366" i="2" s="1"/>
  <c r="K366" i="2" s="1"/>
  <c r="N366" i="2" s="1"/>
  <c r="E367" i="2"/>
  <c r="G367" i="2" s="1"/>
  <c r="K367" i="2" s="1"/>
  <c r="N367" i="2" s="1"/>
  <c r="O367" i="2" s="1"/>
  <c r="E368" i="2"/>
  <c r="G368" i="2" s="1"/>
  <c r="K368" i="2" s="1"/>
  <c r="N368" i="2" s="1"/>
  <c r="E369" i="2"/>
  <c r="G369" i="2" s="1"/>
  <c r="K369" i="2" s="1"/>
  <c r="N369" i="2" s="1"/>
  <c r="E370" i="2"/>
  <c r="G370" i="2" s="1"/>
  <c r="K370" i="2" s="1"/>
  <c r="N370" i="2" s="1"/>
  <c r="E371" i="2"/>
  <c r="G371" i="2" s="1"/>
  <c r="K371" i="2" s="1"/>
  <c r="N371" i="2" s="1"/>
  <c r="O371" i="2" s="1"/>
  <c r="E372" i="2"/>
  <c r="G372" i="2" s="1"/>
  <c r="K372" i="2" s="1"/>
  <c r="N372" i="2" s="1"/>
  <c r="E373" i="2"/>
  <c r="G373" i="2" s="1"/>
  <c r="K373" i="2" s="1"/>
  <c r="N373" i="2" s="1"/>
  <c r="E374" i="2"/>
  <c r="G374" i="2" s="1"/>
  <c r="K374" i="2" s="1"/>
  <c r="N374" i="2" s="1"/>
  <c r="E375" i="2"/>
  <c r="G375" i="2" s="1"/>
  <c r="K375" i="2" s="1"/>
  <c r="N375" i="2" s="1"/>
  <c r="E376" i="2"/>
  <c r="G376" i="2" s="1"/>
  <c r="K376" i="2" s="1"/>
  <c r="N376" i="2" s="1"/>
  <c r="E377" i="2"/>
  <c r="G377" i="2" s="1"/>
  <c r="K377" i="2" s="1"/>
  <c r="N377" i="2" s="1"/>
  <c r="E378" i="2"/>
  <c r="G378" i="2" s="1"/>
  <c r="K378" i="2" s="1"/>
  <c r="N378" i="2" s="1"/>
  <c r="E379" i="2"/>
  <c r="G379" i="2" s="1"/>
  <c r="K379" i="2" s="1"/>
  <c r="N379" i="2" s="1"/>
  <c r="E380" i="2"/>
  <c r="G380" i="2" s="1"/>
  <c r="K380" i="2" s="1"/>
  <c r="N380" i="2" s="1"/>
  <c r="E381" i="2"/>
  <c r="G381" i="2" s="1"/>
  <c r="K381" i="2" s="1"/>
  <c r="N381" i="2" s="1"/>
  <c r="E382" i="2"/>
  <c r="G382" i="2" s="1"/>
  <c r="K382" i="2" s="1"/>
  <c r="N382" i="2" s="1"/>
  <c r="E383" i="2"/>
  <c r="G383" i="2" s="1"/>
  <c r="K383" i="2" s="1"/>
  <c r="N383" i="2" s="1"/>
  <c r="O383" i="2" s="1"/>
  <c r="E384" i="2"/>
  <c r="G384" i="2" s="1"/>
  <c r="K384" i="2" s="1"/>
  <c r="N384" i="2" s="1"/>
  <c r="E385" i="2"/>
  <c r="G385" i="2" s="1"/>
  <c r="K385" i="2" s="1"/>
  <c r="N385" i="2" s="1"/>
  <c r="E386" i="2"/>
  <c r="G386" i="2" s="1"/>
  <c r="K386" i="2" s="1"/>
  <c r="N386" i="2" s="1"/>
  <c r="E387" i="2"/>
  <c r="G387" i="2" s="1"/>
  <c r="K387" i="2" s="1"/>
  <c r="N387" i="2" s="1"/>
  <c r="O387" i="2" s="1"/>
  <c r="E388" i="2"/>
  <c r="G388" i="2" s="1"/>
  <c r="K388" i="2" s="1"/>
  <c r="N388" i="2" s="1"/>
  <c r="E389" i="2"/>
  <c r="G389" i="2" s="1"/>
  <c r="K389" i="2" s="1"/>
  <c r="N389" i="2" s="1"/>
  <c r="E390" i="2"/>
  <c r="G390" i="2" s="1"/>
  <c r="K390" i="2" s="1"/>
  <c r="N390" i="2" s="1"/>
  <c r="E391" i="2"/>
  <c r="G391" i="2" s="1"/>
  <c r="K391" i="2" s="1"/>
  <c r="N391" i="2" s="1"/>
  <c r="E392" i="2"/>
  <c r="G392" i="2" s="1"/>
  <c r="K392" i="2" s="1"/>
  <c r="N392" i="2" s="1"/>
  <c r="E393" i="2"/>
  <c r="G393" i="2" s="1"/>
  <c r="K393" i="2" s="1"/>
  <c r="N393" i="2" s="1"/>
  <c r="E394" i="2"/>
  <c r="G394" i="2" s="1"/>
  <c r="K394" i="2" s="1"/>
  <c r="N394" i="2" s="1"/>
  <c r="E395" i="2"/>
  <c r="G395" i="2" s="1"/>
  <c r="K395" i="2" s="1"/>
  <c r="N395" i="2" s="1"/>
  <c r="E396" i="2"/>
  <c r="G396" i="2" s="1"/>
  <c r="K396" i="2" s="1"/>
  <c r="N396" i="2" s="1"/>
  <c r="E397" i="2"/>
  <c r="G397" i="2" s="1"/>
  <c r="K397" i="2" s="1"/>
  <c r="N397" i="2" s="1"/>
  <c r="E398" i="2"/>
  <c r="G398" i="2" s="1"/>
  <c r="K398" i="2" s="1"/>
  <c r="N398" i="2" s="1"/>
  <c r="E399" i="2"/>
  <c r="G399" i="2" s="1"/>
  <c r="K399" i="2" s="1"/>
  <c r="N399" i="2" s="1"/>
  <c r="O399" i="2" s="1"/>
  <c r="E400" i="2"/>
  <c r="G400" i="2" s="1"/>
  <c r="K400" i="2" s="1"/>
  <c r="N400" i="2" s="1"/>
  <c r="E401" i="2"/>
  <c r="G401" i="2" s="1"/>
  <c r="K401" i="2" s="1"/>
  <c r="N401" i="2" s="1"/>
  <c r="E402" i="2"/>
  <c r="G402" i="2" s="1"/>
  <c r="K402" i="2" s="1"/>
  <c r="N402" i="2" s="1"/>
  <c r="E403" i="2"/>
  <c r="G403" i="2" s="1"/>
  <c r="K403" i="2" s="1"/>
  <c r="N403" i="2" s="1"/>
  <c r="O403" i="2" s="1"/>
  <c r="E404" i="2"/>
  <c r="G404" i="2" s="1"/>
  <c r="K404" i="2" s="1"/>
  <c r="N404" i="2" s="1"/>
  <c r="E405" i="2"/>
  <c r="G405" i="2" s="1"/>
  <c r="K405" i="2" s="1"/>
  <c r="N405" i="2" s="1"/>
  <c r="E406" i="2"/>
  <c r="G406" i="2" s="1"/>
  <c r="K406" i="2" s="1"/>
  <c r="N406" i="2" s="1"/>
  <c r="E407" i="2"/>
  <c r="G407" i="2" s="1"/>
  <c r="K407" i="2" s="1"/>
  <c r="N407" i="2" s="1"/>
  <c r="E408" i="2"/>
  <c r="G408" i="2" s="1"/>
  <c r="K408" i="2" s="1"/>
  <c r="N408" i="2" s="1"/>
  <c r="E409" i="2"/>
  <c r="G409" i="2" s="1"/>
  <c r="K409" i="2" s="1"/>
  <c r="N409" i="2" s="1"/>
  <c r="E410" i="2"/>
  <c r="G410" i="2" s="1"/>
  <c r="K410" i="2" s="1"/>
  <c r="N410" i="2" s="1"/>
  <c r="E411" i="2"/>
  <c r="G411" i="2" s="1"/>
  <c r="K411" i="2" s="1"/>
  <c r="N411" i="2" s="1"/>
  <c r="E412" i="2"/>
  <c r="G412" i="2" s="1"/>
  <c r="K412" i="2" s="1"/>
  <c r="N412" i="2" s="1"/>
  <c r="E413" i="2"/>
  <c r="G413" i="2" s="1"/>
  <c r="K413" i="2" s="1"/>
  <c r="N413" i="2" s="1"/>
  <c r="E414" i="2"/>
  <c r="G414" i="2" s="1"/>
  <c r="K414" i="2" s="1"/>
  <c r="N414" i="2" s="1"/>
  <c r="E415" i="2"/>
  <c r="G415" i="2" s="1"/>
  <c r="K415" i="2" s="1"/>
  <c r="N415" i="2" s="1"/>
  <c r="O415" i="2" s="1"/>
  <c r="E416" i="2"/>
  <c r="G416" i="2" s="1"/>
  <c r="K416" i="2" s="1"/>
  <c r="N416" i="2" s="1"/>
  <c r="E417" i="2"/>
  <c r="G417" i="2" s="1"/>
  <c r="K417" i="2" s="1"/>
  <c r="N417" i="2" s="1"/>
  <c r="E418" i="2"/>
  <c r="G418" i="2" s="1"/>
  <c r="K418" i="2" s="1"/>
  <c r="N418" i="2" s="1"/>
  <c r="E419" i="2"/>
  <c r="G419" i="2" s="1"/>
  <c r="K419" i="2" s="1"/>
  <c r="N419" i="2" s="1"/>
  <c r="O419" i="2" s="1"/>
  <c r="E420" i="2"/>
  <c r="G420" i="2" s="1"/>
  <c r="K420" i="2" s="1"/>
  <c r="N420" i="2" s="1"/>
  <c r="E421" i="2"/>
  <c r="G421" i="2" s="1"/>
  <c r="K421" i="2" s="1"/>
  <c r="N421" i="2" s="1"/>
  <c r="E422" i="2"/>
  <c r="G422" i="2" s="1"/>
  <c r="K422" i="2" s="1"/>
  <c r="N422" i="2" s="1"/>
  <c r="E423" i="2"/>
  <c r="G423" i="2" s="1"/>
  <c r="K423" i="2" s="1"/>
  <c r="N423" i="2" s="1"/>
  <c r="E424" i="2"/>
  <c r="G424" i="2" s="1"/>
  <c r="K424" i="2" s="1"/>
  <c r="N424" i="2" s="1"/>
  <c r="E425" i="2"/>
  <c r="G425" i="2" s="1"/>
  <c r="K425" i="2" s="1"/>
  <c r="N425" i="2" s="1"/>
  <c r="E426" i="2"/>
  <c r="G426" i="2" s="1"/>
  <c r="K426" i="2" s="1"/>
  <c r="N426" i="2" s="1"/>
  <c r="E427" i="2"/>
  <c r="G427" i="2" s="1"/>
  <c r="K427" i="2" s="1"/>
  <c r="N427" i="2" s="1"/>
  <c r="E428" i="2"/>
  <c r="G428" i="2" s="1"/>
  <c r="K428" i="2" s="1"/>
  <c r="N428" i="2" s="1"/>
  <c r="E429" i="2"/>
  <c r="G429" i="2" s="1"/>
  <c r="K429" i="2" s="1"/>
  <c r="N429" i="2" s="1"/>
  <c r="E430" i="2"/>
  <c r="G430" i="2" s="1"/>
  <c r="K430" i="2" s="1"/>
  <c r="N430" i="2" s="1"/>
  <c r="E431" i="2"/>
  <c r="G431" i="2" s="1"/>
  <c r="K431" i="2" s="1"/>
  <c r="N431" i="2" s="1"/>
  <c r="O431" i="2" s="1"/>
  <c r="E432" i="2"/>
  <c r="G432" i="2" s="1"/>
  <c r="K432" i="2" s="1"/>
  <c r="N432" i="2" s="1"/>
  <c r="E433" i="2"/>
  <c r="G433" i="2" s="1"/>
  <c r="K433" i="2" s="1"/>
  <c r="N433" i="2" s="1"/>
  <c r="E434" i="2"/>
  <c r="G434" i="2" s="1"/>
  <c r="K434" i="2" s="1"/>
  <c r="N434" i="2" s="1"/>
  <c r="E435" i="2"/>
  <c r="G435" i="2" s="1"/>
  <c r="K435" i="2" s="1"/>
  <c r="N435" i="2" s="1"/>
  <c r="O435" i="2" s="1"/>
  <c r="E436" i="2"/>
  <c r="G436" i="2" s="1"/>
  <c r="K436" i="2" s="1"/>
  <c r="N436" i="2" s="1"/>
  <c r="E437" i="2"/>
  <c r="G437" i="2" s="1"/>
  <c r="K437" i="2" s="1"/>
  <c r="N437" i="2" s="1"/>
  <c r="E438" i="2"/>
  <c r="G438" i="2" s="1"/>
  <c r="K438" i="2" s="1"/>
  <c r="N438" i="2" s="1"/>
  <c r="E439" i="2"/>
  <c r="G439" i="2" s="1"/>
  <c r="K439" i="2" s="1"/>
  <c r="N439" i="2" s="1"/>
  <c r="E440" i="2"/>
  <c r="G440" i="2" s="1"/>
  <c r="K440" i="2" s="1"/>
  <c r="N440" i="2" s="1"/>
  <c r="E441" i="2"/>
  <c r="G441" i="2" s="1"/>
  <c r="K441" i="2" s="1"/>
  <c r="N441" i="2" s="1"/>
  <c r="E442" i="2"/>
  <c r="G442" i="2" s="1"/>
  <c r="K442" i="2" s="1"/>
  <c r="N442" i="2" s="1"/>
  <c r="E443" i="2"/>
  <c r="G443" i="2" s="1"/>
  <c r="K443" i="2" s="1"/>
  <c r="N443" i="2" s="1"/>
  <c r="E444" i="2"/>
  <c r="G444" i="2" s="1"/>
  <c r="K444" i="2" s="1"/>
  <c r="N444" i="2" s="1"/>
  <c r="E445" i="2"/>
  <c r="G445" i="2" s="1"/>
  <c r="K445" i="2" s="1"/>
  <c r="N445" i="2" s="1"/>
  <c r="E446" i="2"/>
  <c r="G446" i="2" s="1"/>
  <c r="K446" i="2" s="1"/>
  <c r="N446" i="2" s="1"/>
  <c r="E447" i="2"/>
  <c r="G447" i="2" s="1"/>
  <c r="K447" i="2" s="1"/>
  <c r="N447" i="2" s="1"/>
  <c r="O447" i="2" s="1"/>
  <c r="E448" i="2"/>
  <c r="G448" i="2" s="1"/>
  <c r="K448" i="2" s="1"/>
  <c r="N448" i="2" s="1"/>
  <c r="E449" i="2"/>
  <c r="G449" i="2" s="1"/>
  <c r="K449" i="2" s="1"/>
  <c r="N449" i="2" s="1"/>
  <c r="E450" i="2"/>
  <c r="G450" i="2" s="1"/>
  <c r="K450" i="2" s="1"/>
  <c r="N450" i="2" s="1"/>
  <c r="E451" i="2"/>
  <c r="G451" i="2" s="1"/>
  <c r="K451" i="2" s="1"/>
  <c r="N451" i="2" s="1"/>
  <c r="O451" i="2" s="1"/>
  <c r="E452" i="2"/>
  <c r="G452" i="2" s="1"/>
  <c r="K452" i="2" s="1"/>
  <c r="N452" i="2" s="1"/>
  <c r="E453" i="2"/>
  <c r="G453" i="2" s="1"/>
  <c r="K453" i="2" s="1"/>
  <c r="N453" i="2" s="1"/>
  <c r="E454" i="2"/>
  <c r="G454" i="2" s="1"/>
  <c r="K454" i="2" s="1"/>
  <c r="N454" i="2" s="1"/>
  <c r="E455" i="2"/>
  <c r="G455" i="2" s="1"/>
  <c r="K455" i="2" s="1"/>
  <c r="N455" i="2" s="1"/>
  <c r="E456" i="2"/>
  <c r="G456" i="2" s="1"/>
  <c r="K456" i="2" s="1"/>
  <c r="N456" i="2" s="1"/>
  <c r="E457" i="2"/>
  <c r="G457" i="2" s="1"/>
  <c r="K457" i="2" s="1"/>
  <c r="N457" i="2" s="1"/>
  <c r="E458" i="2"/>
  <c r="G458" i="2" s="1"/>
  <c r="K458" i="2" s="1"/>
  <c r="N458" i="2" s="1"/>
  <c r="E459" i="2"/>
  <c r="G459" i="2" s="1"/>
  <c r="K459" i="2" s="1"/>
  <c r="N459" i="2" s="1"/>
  <c r="E460" i="2"/>
  <c r="G460" i="2" s="1"/>
  <c r="K460" i="2" s="1"/>
  <c r="N460" i="2" s="1"/>
  <c r="E461" i="2"/>
  <c r="G461" i="2" s="1"/>
  <c r="K461" i="2" s="1"/>
  <c r="N461" i="2" s="1"/>
  <c r="E462" i="2"/>
  <c r="G462" i="2" s="1"/>
  <c r="K462" i="2" s="1"/>
  <c r="N462" i="2" s="1"/>
  <c r="E463" i="2"/>
  <c r="G463" i="2" s="1"/>
  <c r="K463" i="2" s="1"/>
  <c r="N463" i="2" s="1"/>
  <c r="O463" i="2" s="1"/>
  <c r="E464" i="2"/>
  <c r="G464" i="2" s="1"/>
  <c r="K464" i="2" s="1"/>
  <c r="N464" i="2" s="1"/>
  <c r="E465" i="2"/>
  <c r="G465" i="2" s="1"/>
  <c r="K465" i="2" s="1"/>
  <c r="N465" i="2" s="1"/>
  <c r="E466" i="2"/>
  <c r="G466" i="2" s="1"/>
  <c r="K466" i="2" s="1"/>
  <c r="N466" i="2" s="1"/>
  <c r="E467" i="2"/>
  <c r="G467" i="2" s="1"/>
  <c r="K467" i="2" s="1"/>
  <c r="N467" i="2" s="1"/>
  <c r="O467" i="2" s="1"/>
  <c r="E468" i="2"/>
  <c r="G468" i="2" s="1"/>
  <c r="K468" i="2" s="1"/>
  <c r="N468" i="2" s="1"/>
  <c r="E469" i="2"/>
  <c r="G469" i="2" s="1"/>
  <c r="K469" i="2" s="1"/>
  <c r="N469" i="2" s="1"/>
  <c r="E470" i="2"/>
  <c r="G470" i="2" s="1"/>
  <c r="K470" i="2" s="1"/>
  <c r="N470" i="2" s="1"/>
  <c r="E471" i="2"/>
  <c r="G471" i="2" s="1"/>
  <c r="K471" i="2" s="1"/>
  <c r="N471" i="2" s="1"/>
  <c r="E472" i="2"/>
  <c r="G472" i="2" s="1"/>
  <c r="K472" i="2" s="1"/>
  <c r="N472" i="2" s="1"/>
  <c r="E473" i="2"/>
  <c r="G473" i="2" s="1"/>
  <c r="K473" i="2" s="1"/>
  <c r="N473" i="2" s="1"/>
  <c r="E474" i="2"/>
  <c r="G474" i="2" s="1"/>
  <c r="K474" i="2" s="1"/>
  <c r="N474" i="2" s="1"/>
  <c r="E475" i="2"/>
  <c r="G475" i="2" s="1"/>
  <c r="K475" i="2" s="1"/>
  <c r="N475" i="2" s="1"/>
  <c r="E476" i="2"/>
  <c r="G476" i="2" s="1"/>
  <c r="K476" i="2" s="1"/>
  <c r="N476" i="2" s="1"/>
  <c r="E477" i="2"/>
  <c r="G477" i="2" s="1"/>
  <c r="K477" i="2" s="1"/>
  <c r="N477" i="2" s="1"/>
  <c r="E478" i="2"/>
  <c r="G478" i="2" s="1"/>
  <c r="K478" i="2" s="1"/>
  <c r="N478" i="2" s="1"/>
  <c r="E479" i="2"/>
  <c r="G479" i="2" s="1"/>
  <c r="K479" i="2" s="1"/>
  <c r="N479" i="2" s="1"/>
  <c r="O479" i="2" s="1"/>
  <c r="E480" i="2"/>
  <c r="G480" i="2" s="1"/>
  <c r="K480" i="2" s="1"/>
  <c r="N480" i="2" s="1"/>
  <c r="E481" i="2"/>
  <c r="G481" i="2" s="1"/>
  <c r="K481" i="2" s="1"/>
  <c r="N481" i="2" s="1"/>
  <c r="E482" i="2"/>
  <c r="G482" i="2" s="1"/>
  <c r="K482" i="2" s="1"/>
  <c r="N482" i="2" s="1"/>
  <c r="E483" i="2"/>
  <c r="G483" i="2" s="1"/>
  <c r="K483" i="2" s="1"/>
  <c r="N483" i="2" s="1"/>
  <c r="O483" i="2" s="1"/>
  <c r="E484" i="2"/>
  <c r="G484" i="2" s="1"/>
  <c r="K484" i="2" s="1"/>
  <c r="N484" i="2" s="1"/>
  <c r="E485" i="2"/>
  <c r="G485" i="2" s="1"/>
  <c r="K485" i="2" s="1"/>
  <c r="N485" i="2" s="1"/>
  <c r="E486" i="2"/>
  <c r="G486" i="2" s="1"/>
  <c r="K486" i="2" s="1"/>
  <c r="N486" i="2" s="1"/>
  <c r="E487" i="2"/>
  <c r="G487" i="2" s="1"/>
  <c r="K487" i="2" s="1"/>
  <c r="N487" i="2" s="1"/>
  <c r="E488" i="2"/>
  <c r="G488" i="2" s="1"/>
  <c r="K488" i="2" s="1"/>
  <c r="N488" i="2" s="1"/>
  <c r="E489" i="2"/>
  <c r="G489" i="2" s="1"/>
  <c r="K489" i="2" s="1"/>
  <c r="N489" i="2" s="1"/>
  <c r="E490" i="2"/>
  <c r="G490" i="2" s="1"/>
  <c r="K490" i="2" s="1"/>
  <c r="N490" i="2" s="1"/>
  <c r="E491" i="2"/>
  <c r="G491" i="2" s="1"/>
  <c r="K491" i="2" s="1"/>
  <c r="N491" i="2" s="1"/>
  <c r="E492" i="2"/>
  <c r="G492" i="2" s="1"/>
  <c r="K492" i="2" s="1"/>
  <c r="N492" i="2" s="1"/>
  <c r="E493" i="2"/>
  <c r="G493" i="2" s="1"/>
  <c r="K493" i="2" s="1"/>
  <c r="N493" i="2" s="1"/>
  <c r="E494" i="2"/>
  <c r="G494" i="2" s="1"/>
  <c r="K494" i="2" s="1"/>
  <c r="N494" i="2" s="1"/>
  <c r="E495" i="2"/>
  <c r="G495" i="2" s="1"/>
  <c r="K495" i="2" s="1"/>
  <c r="N495" i="2" s="1"/>
  <c r="O495" i="2" s="1"/>
  <c r="E496" i="2"/>
  <c r="G496" i="2" s="1"/>
  <c r="K496" i="2" s="1"/>
  <c r="N496" i="2" s="1"/>
  <c r="E497" i="2"/>
  <c r="G497" i="2" s="1"/>
  <c r="K497" i="2" s="1"/>
  <c r="N497" i="2" s="1"/>
  <c r="E498" i="2"/>
  <c r="G498" i="2" s="1"/>
  <c r="K498" i="2" s="1"/>
  <c r="N498" i="2" s="1"/>
  <c r="E499" i="2"/>
  <c r="G499" i="2" s="1"/>
  <c r="K499" i="2" s="1"/>
  <c r="N499" i="2" s="1"/>
  <c r="O499" i="2" s="1"/>
  <c r="E500" i="2"/>
  <c r="G500" i="2" s="1"/>
  <c r="K500" i="2" s="1"/>
  <c r="N500" i="2" s="1"/>
  <c r="E501" i="2"/>
  <c r="G501" i="2" s="1"/>
  <c r="K501" i="2" s="1"/>
  <c r="N501" i="2" s="1"/>
  <c r="E502" i="2"/>
  <c r="G502" i="2" s="1"/>
  <c r="K502" i="2" s="1"/>
  <c r="N502" i="2" s="1"/>
  <c r="E503" i="2"/>
  <c r="G503" i="2" s="1"/>
  <c r="K503" i="2" s="1"/>
  <c r="N503" i="2" s="1"/>
  <c r="E504" i="2"/>
  <c r="G504" i="2" s="1"/>
  <c r="K504" i="2" s="1"/>
  <c r="N504" i="2" s="1"/>
  <c r="E505" i="2"/>
  <c r="G505" i="2" s="1"/>
  <c r="K505" i="2" s="1"/>
  <c r="N505" i="2" s="1"/>
  <c r="E506" i="2"/>
  <c r="G506" i="2" s="1"/>
  <c r="K506" i="2" s="1"/>
  <c r="N506" i="2" s="1"/>
  <c r="E507" i="2"/>
  <c r="G507" i="2" s="1"/>
  <c r="K507" i="2" s="1"/>
  <c r="N507" i="2" s="1"/>
  <c r="E508" i="2"/>
  <c r="G508" i="2" s="1"/>
  <c r="K508" i="2" s="1"/>
  <c r="N508" i="2" s="1"/>
  <c r="E509" i="2"/>
  <c r="G509" i="2" s="1"/>
  <c r="K509" i="2" s="1"/>
  <c r="N509" i="2" s="1"/>
  <c r="E510" i="2"/>
  <c r="G510" i="2" s="1"/>
  <c r="K510" i="2" s="1"/>
  <c r="N510" i="2" s="1"/>
  <c r="E511" i="2"/>
  <c r="G511" i="2" s="1"/>
  <c r="K511" i="2" s="1"/>
  <c r="N511" i="2" s="1"/>
  <c r="O511" i="2" s="1"/>
  <c r="E512" i="2"/>
  <c r="G512" i="2" s="1"/>
  <c r="K512" i="2" s="1"/>
  <c r="N512" i="2" s="1"/>
  <c r="O512" i="2" s="1"/>
  <c r="E513" i="2"/>
  <c r="G513" i="2" s="1"/>
  <c r="K513" i="2" s="1"/>
  <c r="N513" i="2" s="1"/>
  <c r="E514" i="2"/>
  <c r="G514" i="2" s="1"/>
  <c r="K514" i="2" s="1"/>
  <c r="N514" i="2" s="1"/>
  <c r="E515" i="2"/>
  <c r="G515" i="2" s="1"/>
  <c r="K515" i="2" s="1"/>
  <c r="N515" i="2" s="1"/>
  <c r="E516" i="2"/>
  <c r="G516" i="2" s="1"/>
  <c r="K516" i="2" s="1"/>
  <c r="N516" i="2" s="1"/>
  <c r="E517" i="2"/>
  <c r="G517" i="2" s="1"/>
  <c r="K517" i="2" s="1"/>
  <c r="N517" i="2" s="1"/>
  <c r="E518" i="2"/>
  <c r="G518" i="2" s="1"/>
  <c r="K518" i="2" s="1"/>
  <c r="N518" i="2" s="1"/>
  <c r="E519" i="2"/>
  <c r="G519" i="2" s="1"/>
  <c r="K519" i="2" s="1"/>
  <c r="N519" i="2" s="1"/>
  <c r="O519" i="2" s="1"/>
  <c r="E520" i="2"/>
  <c r="G520" i="2" s="1"/>
  <c r="K520" i="2" s="1"/>
  <c r="N520" i="2" s="1"/>
  <c r="O520" i="2" s="1"/>
  <c r="E521" i="2"/>
  <c r="G521" i="2" s="1"/>
  <c r="K521" i="2" s="1"/>
  <c r="N521" i="2" s="1"/>
  <c r="E522" i="2"/>
  <c r="G522" i="2" s="1"/>
  <c r="K522" i="2" s="1"/>
  <c r="N522" i="2" s="1"/>
  <c r="E523" i="2"/>
  <c r="G523" i="2" s="1"/>
  <c r="K523" i="2" s="1"/>
  <c r="N523" i="2" s="1"/>
  <c r="E524" i="2"/>
  <c r="G524" i="2" s="1"/>
  <c r="K524" i="2" s="1"/>
  <c r="N524" i="2" s="1"/>
  <c r="E525" i="2"/>
  <c r="G525" i="2" s="1"/>
  <c r="K525" i="2" s="1"/>
  <c r="N525" i="2" s="1"/>
  <c r="E526" i="2"/>
  <c r="G526" i="2" s="1"/>
  <c r="K526" i="2" s="1"/>
  <c r="N526" i="2" s="1"/>
  <c r="E527" i="2"/>
  <c r="G527" i="2" s="1"/>
  <c r="K527" i="2" s="1"/>
  <c r="N527" i="2" s="1"/>
  <c r="O527" i="2" s="1"/>
  <c r="E528" i="2"/>
  <c r="G528" i="2" s="1"/>
  <c r="K528" i="2" s="1"/>
  <c r="N528" i="2" s="1"/>
  <c r="O528" i="2" s="1"/>
  <c r="E529" i="2"/>
  <c r="G529" i="2" s="1"/>
  <c r="K529" i="2" s="1"/>
  <c r="N529" i="2" s="1"/>
  <c r="E530" i="2"/>
  <c r="G530" i="2" s="1"/>
  <c r="K530" i="2" s="1"/>
  <c r="N530" i="2" s="1"/>
  <c r="E531" i="2"/>
  <c r="G531" i="2" s="1"/>
  <c r="K531" i="2" s="1"/>
  <c r="N531" i="2" s="1"/>
  <c r="E532" i="2"/>
  <c r="G532" i="2" s="1"/>
  <c r="K532" i="2" s="1"/>
  <c r="N532" i="2" s="1"/>
  <c r="E533" i="2"/>
  <c r="G533" i="2" s="1"/>
  <c r="K533" i="2" s="1"/>
  <c r="N533" i="2" s="1"/>
  <c r="E534" i="2"/>
  <c r="G534" i="2" s="1"/>
  <c r="K534" i="2" s="1"/>
  <c r="N534" i="2" s="1"/>
  <c r="E535" i="2"/>
  <c r="G535" i="2" s="1"/>
  <c r="K535" i="2" s="1"/>
  <c r="N535" i="2" s="1"/>
  <c r="O535" i="2" s="1"/>
  <c r="E536" i="2"/>
  <c r="G536" i="2" s="1"/>
  <c r="K536" i="2" s="1"/>
  <c r="N536" i="2" s="1"/>
  <c r="O536" i="2" s="1"/>
  <c r="E537" i="2"/>
  <c r="G537" i="2" s="1"/>
  <c r="K537" i="2" s="1"/>
  <c r="N537" i="2" s="1"/>
  <c r="E538" i="2"/>
  <c r="G538" i="2" s="1"/>
  <c r="K538" i="2" s="1"/>
  <c r="N538" i="2" s="1"/>
  <c r="E539" i="2"/>
  <c r="G539" i="2" s="1"/>
  <c r="K539" i="2" s="1"/>
  <c r="N539" i="2" s="1"/>
  <c r="E540" i="2"/>
  <c r="G540" i="2" s="1"/>
  <c r="K540" i="2" s="1"/>
  <c r="N540" i="2" s="1"/>
  <c r="E541" i="2"/>
  <c r="G541" i="2" s="1"/>
  <c r="K541" i="2" s="1"/>
  <c r="N541" i="2" s="1"/>
  <c r="E542" i="2"/>
  <c r="G542" i="2" s="1"/>
  <c r="K542" i="2" s="1"/>
  <c r="N542" i="2" s="1"/>
  <c r="E543" i="2"/>
  <c r="G543" i="2" s="1"/>
  <c r="K543" i="2" s="1"/>
  <c r="N543" i="2" s="1"/>
  <c r="O543" i="2" s="1"/>
  <c r="E544" i="2"/>
  <c r="G544" i="2" s="1"/>
  <c r="K544" i="2" s="1"/>
  <c r="N544" i="2" s="1"/>
  <c r="O544" i="2" s="1"/>
  <c r="E545" i="2"/>
  <c r="G545" i="2" s="1"/>
  <c r="K545" i="2" s="1"/>
  <c r="N545" i="2" s="1"/>
  <c r="E546" i="2"/>
  <c r="G546" i="2" s="1"/>
  <c r="K546" i="2" s="1"/>
  <c r="N546" i="2" s="1"/>
  <c r="E547" i="2"/>
  <c r="G547" i="2" s="1"/>
  <c r="K547" i="2" s="1"/>
  <c r="N547" i="2" s="1"/>
  <c r="E548" i="2"/>
  <c r="G548" i="2" s="1"/>
  <c r="K548" i="2" s="1"/>
  <c r="N548" i="2" s="1"/>
  <c r="E549" i="2"/>
  <c r="G549" i="2" s="1"/>
  <c r="K549" i="2" s="1"/>
  <c r="N549" i="2" s="1"/>
  <c r="E550" i="2"/>
  <c r="G550" i="2" s="1"/>
  <c r="K550" i="2" s="1"/>
  <c r="N550" i="2" s="1"/>
  <c r="E551" i="2"/>
  <c r="G551" i="2" s="1"/>
  <c r="K551" i="2" s="1"/>
  <c r="N551" i="2" s="1"/>
  <c r="O551" i="2" s="1"/>
  <c r="E552" i="2"/>
  <c r="G552" i="2" s="1"/>
  <c r="K552" i="2" s="1"/>
  <c r="N552" i="2" s="1"/>
  <c r="O552" i="2" s="1"/>
  <c r="E553" i="2"/>
  <c r="G553" i="2" s="1"/>
  <c r="K553" i="2" s="1"/>
  <c r="N553" i="2" s="1"/>
  <c r="E554" i="2"/>
  <c r="G554" i="2" s="1"/>
  <c r="K554" i="2" s="1"/>
  <c r="N554" i="2" s="1"/>
  <c r="E555" i="2"/>
  <c r="G555" i="2" s="1"/>
  <c r="K555" i="2" s="1"/>
  <c r="N555" i="2" s="1"/>
  <c r="E556" i="2"/>
  <c r="G556" i="2" s="1"/>
  <c r="K556" i="2" s="1"/>
  <c r="N556" i="2" s="1"/>
  <c r="E557" i="2"/>
  <c r="G557" i="2" s="1"/>
  <c r="K557" i="2" s="1"/>
  <c r="N557" i="2" s="1"/>
  <c r="E558" i="2"/>
  <c r="G558" i="2" s="1"/>
  <c r="K558" i="2" s="1"/>
  <c r="N558" i="2" s="1"/>
  <c r="E559" i="2"/>
  <c r="G559" i="2" s="1"/>
  <c r="K559" i="2" s="1"/>
  <c r="N559" i="2" s="1"/>
  <c r="O559" i="2" s="1"/>
  <c r="E560" i="2"/>
  <c r="G560" i="2" s="1"/>
  <c r="K560" i="2" s="1"/>
  <c r="N560" i="2" s="1"/>
  <c r="O560" i="2" s="1"/>
  <c r="E561" i="2"/>
  <c r="G561" i="2" s="1"/>
  <c r="K561" i="2" s="1"/>
  <c r="N561" i="2" s="1"/>
  <c r="E562" i="2"/>
  <c r="G562" i="2" s="1"/>
  <c r="K562" i="2" s="1"/>
  <c r="N562" i="2" s="1"/>
  <c r="E563" i="2"/>
  <c r="G563" i="2" s="1"/>
  <c r="K563" i="2" s="1"/>
  <c r="N563" i="2" s="1"/>
  <c r="O563" i="2" s="1"/>
  <c r="E564" i="2"/>
  <c r="G564" i="2" s="1"/>
  <c r="K564" i="2" s="1"/>
  <c r="N564" i="2" s="1"/>
  <c r="O564" i="2" s="1"/>
  <c r="E565" i="2"/>
  <c r="G565" i="2" s="1"/>
  <c r="K565" i="2" s="1"/>
  <c r="N565" i="2" s="1"/>
  <c r="E566" i="2"/>
  <c r="G566" i="2" s="1"/>
  <c r="K566" i="2" s="1"/>
  <c r="N566" i="2" s="1"/>
  <c r="E567" i="2"/>
  <c r="G567" i="2" s="1"/>
  <c r="K567" i="2" s="1"/>
  <c r="N567" i="2" s="1"/>
  <c r="O567" i="2" s="1"/>
  <c r="E568" i="2"/>
  <c r="G568" i="2" s="1"/>
  <c r="K568" i="2" s="1"/>
  <c r="N568" i="2" s="1"/>
  <c r="O568" i="2" s="1"/>
  <c r="E569" i="2"/>
  <c r="G569" i="2" s="1"/>
  <c r="K569" i="2" s="1"/>
  <c r="N569" i="2" s="1"/>
  <c r="E570" i="2"/>
  <c r="G570" i="2" s="1"/>
  <c r="K570" i="2" s="1"/>
  <c r="N570" i="2" s="1"/>
  <c r="E571" i="2"/>
  <c r="G571" i="2" s="1"/>
  <c r="K571" i="2" s="1"/>
  <c r="N571" i="2" s="1"/>
  <c r="O571" i="2" s="1"/>
  <c r="E572" i="2"/>
  <c r="G572" i="2" s="1"/>
  <c r="K572" i="2" s="1"/>
  <c r="N572" i="2" s="1"/>
  <c r="O572" i="2" s="1"/>
  <c r="E573" i="2"/>
  <c r="G573" i="2" s="1"/>
  <c r="K573" i="2" s="1"/>
  <c r="N573" i="2" s="1"/>
  <c r="E574" i="2"/>
  <c r="G574" i="2" s="1"/>
  <c r="K574" i="2" s="1"/>
  <c r="N574" i="2" s="1"/>
  <c r="E575" i="2"/>
  <c r="G575" i="2" s="1"/>
  <c r="K575" i="2" s="1"/>
  <c r="N575" i="2" s="1"/>
  <c r="O575" i="2" s="1"/>
  <c r="E576" i="2"/>
  <c r="G576" i="2" s="1"/>
  <c r="K576" i="2" s="1"/>
  <c r="N576" i="2" s="1"/>
  <c r="O576" i="2" s="1"/>
  <c r="E577" i="2"/>
  <c r="G577" i="2" s="1"/>
  <c r="K577" i="2" s="1"/>
  <c r="N577" i="2" s="1"/>
  <c r="E578" i="2"/>
  <c r="G578" i="2" s="1"/>
  <c r="K578" i="2" s="1"/>
  <c r="N578" i="2" s="1"/>
  <c r="E579" i="2"/>
  <c r="G579" i="2" s="1"/>
  <c r="K579" i="2" s="1"/>
  <c r="N579" i="2" s="1"/>
  <c r="O579" i="2" s="1"/>
  <c r="E580" i="2"/>
  <c r="G580" i="2" s="1"/>
  <c r="K580" i="2" s="1"/>
  <c r="N580" i="2" s="1"/>
  <c r="O580" i="2" s="1"/>
  <c r="E581" i="2"/>
  <c r="G581" i="2" s="1"/>
  <c r="K581" i="2" s="1"/>
  <c r="N581" i="2" s="1"/>
  <c r="E582" i="2"/>
  <c r="G582" i="2" s="1"/>
  <c r="K582" i="2" s="1"/>
  <c r="N582" i="2" s="1"/>
  <c r="E583" i="2"/>
  <c r="G583" i="2" s="1"/>
  <c r="K583" i="2" s="1"/>
  <c r="N583" i="2" s="1"/>
  <c r="O583" i="2" s="1"/>
  <c r="E584" i="2"/>
  <c r="G584" i="2" s="1"/>
  <c r="K584" i="2" s="1"/>
  <c r="N584" i="2" s="1"/>
  <c r="O584" i="2" s="1"/>
  <c r="E585" i="2"/>
  <c r="G585" i="2" s="1"/>
  <c r="K585" i="2" s="1"/>
  <c r="N585" i="2" s="1"/>
  <c r="E586" i="2"/>
  <c r="G586" i="2" s="1"/>
  <c r="K586" i="2" s="1"/>
  <c r="N586" i="2" s="1"/>
  <c r="E587" i="2"/>
  <c r="G587" i="2" s="1"/>
  <c r="K587" i="2" s="1"/>
  <c r="N587" i="2" s="1"/>
  <c r="O587" i="2" s="1"/>
  <c r="E588" i="2"/>
  <c r="G588" i="2" s="1"/>
  <c r="K588" i="2" s="1"/>
  <c r="N588" i="2" s="1"/>
  <c r="O588" i="2" s="1"/>
  <c r="E589" i="2"/>
  <c r="G589" i="2" s="1"/>
  <c r="K589" i="2" s="1"/>
  <c r="N589" i="2" s="1"/>
  <c r="E590" i="2"/>
  <c r="G590" i="2" s="1"/>
  <c r="K590" i="2" s="1"/>
  <c r="N590" i="2" s="1"/>
  <c r="E591" i="2"/>
  <c r="G591" i="2" s="1"/>
  <c r="K591" i="2" s="1"/>
  <c r="N591" i="2" s="1"/>
  <c r="O591" i="2" s="1"/>
  <c r="E592" i="2"/>
  <c r="G592" i="2" s="1"/>
  <c r="K592" i="2" s="1"/>
  <c r="N592" i="2" s="1"/>
  <c r="O592" i="2" s="1"/>
  <c r="E593" i="2"/>
  <c r="G593" i="2" s="1"/>
  <c r="K593" i="2" s="1"/>
  <c r="N593" i="2" s="1"/>
  <c r="E594" i="2"/>
  <c r="G594" i="2" s="1"/>
  <c r="K594" i="2" s="1"/>
  <c r="N594" i="2" s="1"/>
  <c r="E595" i="2"/>
  <c r="G595" i="2" s="1"/>
  <c r="K595" i="2" s="1"/>
  <c r="N595" i="2" s="1"/>
  <c r="O595" i="2" s="1"/>
  <c r="E596" i="2"/>
  <c r="G596" i="2" s="1"/>
  <c r="K596" i="2" s="1"/>
  <c r="N596" i="2" s="1"/>
  <c r="O596" i="2" s="1"/>
  <c r="E597" i="2"/>
  <c r="G597" i="2" s="1"/>
  <c r="K597" i="2" s="1"/>
  <c r="N597" i="2" s="1"/>
  <c r="E598" i="2"/>
  <c r="G598" i="2" s="1"/>
  <c r="K598" i="2" s="1"/>
  <c r="N598" i="2" s="1"/>
  <c r="E599" i="2"/>
  <c r="G599" i="2" s="1"/>
  <c r="K599" i="2" s="1"/>
  <c r="N599" i="2" s="1"/>
  <c r="O599" i="2" s="1"/>
  <c r="E600" i="2"/>
  <c r="G600" i="2" s="1"/>
  <c r="K600" i="2" s="1"/>
  <c r="N600" i="2" s="1"/>
  <c r="O600" i="2" s="1"/>
  <c r="E601" i="2"/>
  <c r="G601" i="2" s="1"/>
  <c r="K601" i="2" s="1"/>
  <c r="N601" i="2" s="1"/>
  <c r="E602" i="2"/>
  <c r="G602" i="2" s="1"/>
  <c r="K602" i="2" s="1"/>
  <c r="N602" i="2" s="1"/>
  <c r="E603" i="2"/>
  <c r="G603" i="2" s="1"/>
  <c r="K603" i="2" s="1"/>
  <c r="N603" i="2" s="1"/>
  <c r="O603" i="2" s="1"/>
  <c r="E604" i="2"/>
  <c r="G604" i="2" s="1"/>
  <c r="K604" i="2" s="1"/>
  <c r="N604" i="2" s="1"/>
  <c r="O604" i="2" s="1"/>
  <c r="E605" i="2"/>
  <c r="G605" i="2" s="1"/>
  <c r="K605" i="2" s="1"/>
  <c r="N605" i="2" s="1"/>
  <c r="E606" i="2"/>
  <c r="G606" i="2" s="1"/>
  <c r="K606" i="2" s="1"/>
  <c r="N606" i="2" s="1"/>
  <c r="E607" i="2"/>
  <c r="G607" i="2" s="1"/>
  <c r="K607" i="2" s="1"/>
  <c r="N607" i="2" s="1"/>
  <c r="O607" i="2" s="1"/>
  <c r="E608" i="2"/>
  <c r="G608" i="2" s="1"/>
  <c r="K608" i="2" s="1"/>
  <c r="N608" i="2" s="1"/>
  <c r="O608" i="2" s="1"/>
  <c r="E609" i="2"/>
  <c r="G609" i="2" s="1"/>
  <c r="K609" i="2" s="1"/>
  <c r="N609" i="2" s="1"/>
  <c r="E610" i="2"/>
  <c r="G610" i="2" s="1"/>
  <c r="K610" i="2" s="1"/>
  <c r="N610" i="2" s="1"/>
  <c r="E611" i="2"/>
  <c r="G611" i="2" s="1"/>
  <c r="K611" i="2" s="1"/>
  <c r="N611" i="2" s="1"/>
  <c r="O611" i="2" s="1"/>
  <c r="E612" i="2"/>
  <c r="G612" i="2" s="1"/>
  <c r="K612" i="2" s="1"/>
  <c r="N612" i="2" s="1"/>
  <c r="O612" i="2" s="1"/>
  <c r="E613" i="2"/>
  <c r="G613" i="2" s="1"/>
  <c r="K613" i="2" s="1"/>
  <c r="N613" i="2" s="1"/>
  <c r="E614" i="2"/>
  <c r="G614" i="2" s="1"/>
  <c r="K614" i="2" s="1"/>
  <c r="N614" i="2" s="1"/>
  <c r="E615" i="2"/>
  <c r="G615" i="2" s="1"/>
  <c r="K615" i="2" s="1"/>
  <c r="N615" i="2" s="1"/>
  <c r="O615" i="2" s="1"/>
  <c r="E616" i="2"/>
  <c r="G616" i="2" s="1"/>
  <c r="K616" i="2" s="1"/>
  <c r="N616" i="2" s="1"/>
  <c r="O616" i="2" s="1"/>
  <c r="E617" i="2"/>
  <c r="G617" i="2" s="1"/>
  <c r="K617" i="2" s="1"/>
  <c r="N617" i="2" s="1"/>
  <c r="E618" i="2"/>
  <c r="G618" i="2" s="1"/>
  <c r="K618" i="2" s="1"/>
  <c r="N618" i="2" s="1"/>
  <c r="E619" i="2"/>
  <c r="G619" i="2" s="1"/>
  <c r="K619" i="2" s="1"/>
  <c r="N619" i="2" s="1"/>
  <c r="O619" i="2" s="1"/>
  <c r="E620" i="2"/>
  <c r="G620" i="2" s="1"/>
  <c r="K620" i="2" s="1"/>
  <c r="N620" i="2" s="1"/>
  <c r="O620" i="2" s="1"/>
  <c r="E621" i="2"/>
  <c r="G621" i="2" s="1"/>
  <c r="K621" i="2" s="1"/>
  <c r="N621" i="2" s="1"/>
  <c r="E622" i="2"/>
  <c r="G622" i="2" s="1"/>
  <c r="K622" i="2" s="1"/>
  <c r="N622" i="2" s="1"/>
  <c r="E623" i="2"/>
  <c r="G623" i="2" s="1"/>
  <c r="K623" i="2" s="1"/>
  <c r="N623" i="2" s="1"/>
  <c r="O623" i="2" s="1"/>
  <c r="E624" i="2"/>
  <c r="G624" i="2" s="1"/>
  <c r="K624" i="2" s="1"/>
  <c r="N624" i="2" s="1"/>
  <c r="O624" i="2" s="1"/>
  <c r="E625" i="2"/>
  <c r="G625" i="2" s="1"/>
  <c r="K625" i="2" s="1"/>
  <c r="N625" i="2" s="1"/>
  <c r="E626" i="2"/>
  <c r="G626" i="2" s="1"/>
  <c r="K626" i="2" s="1"/>
  <c r="N626" i="2" s="1"/>
  <c r="E627" i="2"/>
  <c r="G627" i="2" s="1"/>
  <c r="K627" i="2" s="1"/>
  <c r="N627" i="2" s="1"/>
  <c r="O627" i="2" s="1"/>
  <c r="E628" i="2"/>
  <c r="G628" i="2" s="1"/>
  <c r="K628" i="2" s="1"/>
  <c r="N628" i="2" s="1"/>
  <c r="O628" i="2" s="1"/>
  <c r="E629" i="2"/>
  <c r="G629" i="2" s="1"/>
  <c r="K629" i="2" s="1"/>
  <c r="N629" i="2" s="1"/>
  <c r="E630" i="2"/>
  <c r="G630" i="2" s="1"/>
  <c r="K630" i="2" s="1"/>
  <c r="N630" i="2" s="1"/>
  <c r="E631" i="2"/>
  <c r="G631" i="2" s="1"/>
  <c r="K631" i="2" s="1"/>
  <c r="N631" i="2" s="1"/>
  <c r="O631" i="2" s="1"/>
  <c r="E632" i="2"/>
  <c r="G632" i="2" s="1"/>
  <c r="K632" i="2" s="1"/>
  <c r="N632" i="2" s="1"/>
  <c r="O632" i="2" s="1"/>
  <c r="E633" i="2"/>
  <c r="G633" i="2" s="1"/>
  <c r="K633" i="2" s="1"/>
  <c r="N633" i="2" s="1"/>
  <c r="E634" i="2"/>
  <c r="G634" i="2" s="1"/>
  <c r="K634" i="2" s="1"/>
  <c r="N634" i="2" s="1"/>
  <c r="E635" i="2"/>
  <c r="G635" i="2" s="1"/>
  <c r="K635" i="2" s="1"/>
  <c r="N635" i="2" s="1"/>
  <c r="O635" i="2" s="1"/>
  <c r="E636" i="2"/>
  <c r="G636" i="2" s="1"/>
  <c r="K636" i="2" s="1"/>
  <c r="N636" i="2" s="1"/>
  <c r="O636" i="2" s="1"/>
  <c r="E637" i="2"/>
  <c r="G637" i="2" s="1"/>
  <c r="K637" i="2" s="1"/>
  <c r="N637" i="2" s="1"/>
  <c r="E638" i="2"/>
  <c r="G638" i="2" s="1"/>
  <c r="K638" i="2" s="1"/>
  <c r="N638" i="2" s="1"/>
  <c r="E639" i="2"/>
  <c r="G639" i="2" s="1"/>
  <c r="K639" i="2" s="1"/>
  <c r="N639" i="2" s="1"/>
  <c r="O639" i="2" s="1"/>
  <c r="E640" i="2"/>
  <c r="G640" i="2" s="1"/>
  <c r="K640" i="2" s="1"/>
  <c r="N640" i="2" s="1"/>
  <c r="O640" i="2" s="1"/>
  <c r="E641" i="2"/>
  <c r="G641" i="2" s="1"/>
  <c r="K641" i="2" s="1"/>
  <c r="N641" i="2" s="1"/>
  <c r="E642" i="2"/>
  <c r="G642" i="2" s="1"/>
  <c r="K642" i="2" s="1"/>
  <c r="N642" i="2" s="1"/>
  <c r="E643" i="2"/>
  <c r="G643" i="2" s="1"/>
  <c r="K643" i="2" s="1"/>
  <c r="N643" i="2" s="1"/>
  <c r="O643" i="2" s="1"/>
  <c r="E644" i="2"/>
  <c r="G644" i="2" s="1"/>
  <c r="K644" i="2" s="1"/>
  <c r="N644" i="2" s="1"/>
  <c r="O644" i="2" s="1"/>
  <c r="E645" i="2"/>
  <c r="G645" i="2" s="1"/>
  <c r="K645" i="2" s="1"/>
  <c r="N645" i="2" s="1"/>
  <c r="E646" i="2"/>
  <c r="G646" i="2" s="1"/>
  <c r="K646" i="2" s="1"/>
  <c r="N646" i="2" s="1"/>
  <c r="E647" i="2"/>
  <c r="G647" i="2" s="1"/>
  <c r="K647" i="2" s="1"/>
  <c r="N647" i="2" s="1"/>
  <c r="O647" i="2" s="1"/>
  <c r="E648" i="2"/>
  <c r="G648" i="2" s="1"/>
  <c r="K648" i="2" s="1"/>
  <c r="N648" i="2" s="1"/>
  <c r="O648" i="2" s="1"/>
  <c r="E649" i="2"/>
  <c r="G649" i="2" s="1"/>
  <c r="K649" i="2" s="1"/>
  <c r="N649" i="2" s="1"/>
  <c r="E650" i="2"/>
  <c r="G650" i="2" s="1"/>
  <c r="K650" i="2" s="1"/>
  <c r="N650" i="2" s="1"/>
  <c r="E651" i="2"/>
  <c r="G651" i="2" s="1"/>
  <c r="K651" i="2" s="1"/>
  <c r="N651" i="2" s="1"/>
  <c r="O651" i="2" s="1"/>
  <c r="E652" i="2"/>
  <c r="G652" i="2" s="1"/>
  <c r="K652" i="2" s="1"/>
  <c r="N652" i="2" s="1"/>
  <c r="O652" i="2" s="1"/>
  <c r="E653" i="2"/>
  <c r="G653" i="2" s="1"/>
  <c r="K653" i="2" s="1"/>
  <c r="N653" i="2" s="1"/>
  <c r="E654" i="2"/>
  <c r="G654" i="2" s="1"/>
  <c r="K654" i="2" s="1"/>
  <c r="N654" i="2" s="1"/>
  <c r="E655" i="2"/>
  <c r="G655" i="2" s="1"/>
  <c r="K655" i="2" s="1"/>
  <c r="N655" i="2" s="1"/>
  <c r="O655" i="2" s="1"/>
  <c r="E656" i="2"/>
  <c r="G656" i="2" s="1"/>
  <c r="K656" i="2" s="1"/>
  <c r="N656" i="2" s="1"/>
  <c r="O656" i="2" s="1"/>
  <c r="E657" i="2"/>
  <c r="G657" i="2" s="1"/>
  <c r="K657" i="2" s="1"/>
  <c r="N657" i="2" s="1"/>
  <c r="E658" i="2"/>
  <c r="G658" i="2" s="1"/>
  <c r="K658" i="2" s="1"/>
  <c r="N658" i="2" s="1"/>
  <c r="E659" i="2"/>
  <c r="G659" i="2" s="1"/>
  <c r="K659" i="2" s="1"/>
  <c r="N659" i="2" s="1"/>
  <c r="O659" i="2" s="1"/>
  <c r="E660" i="2"/>
  <c r="G660" i="2" s="1"/>
  <c r="K660" i="2" s="1"/>
  <c r="N660" i="2" s="1"/>
  <c r="O660" i="2" s="1"/>
  <c r="E661" i="2"/>
  <c r="G661" i="2" s="1"/>
  <c r="K661" i="2" s="1"/>
  <c r="N661" i="2" s="1"/>
  <c r="E662" i="2"/>
  <c r="G662" i="2" s="1"/>
  <c r="K662" i="2" s="1"/>
  <c r="N662" i="2" s="1"/>
  <c r="E663" i="2"/>
  <c r="G663" i="2" s="1"/>
  <c r="K663" i="2" s="1"/>
  <c r="N663" i="2" s="1"/>
  <c r="O663" i="2" s="1"/>
  <c r="E664" i="2"/>
  <c r="G664" i="2" s="1"/>
  <c r="K664" i="2" s="1"/>
  <c r="N664" i="2" s="1"/>
  <c r="O664" i="2" s="1"/>
  <c r="E665" i="2"/>
  <c r="G665" i="2" s="1"/>
  <c r="K665" i="2" s="1"/>
  <c r="N665" i="2" s="1"/>
  <c r="E666" i="2"/>
  <c r="G666" i="2" s="1"/>
  <c r="K666" i="2" s="1"/>
  <c r="N666" i="2" s="1"/>
  <c r="E667" i="2"/>
  <c r="G667" i="2" s="1"/>
  <c r="K667" i="2" s="1"/>
  <c r="N667" i="2" s="1"/>
  <c r="O667" i="2" s="1"/>
  <c r="E668" i="2"/>
  <c r="G668" i="2" s="1"/>
  <c r="K668" i="2" s="1"/>
  <c r="N668" i="2" s="1"/>
  <c r="O668" i="2" s="1"/>
  <c r="E669" i="2"/>
  <c r="G669" i="2" s="1"/>
  <c r="K669" i="2" s="1"/>
  <c r="N669" i="2" s="1"/>
  <c r="E670" i="2"/>
  <c r="G670" i="2" s="1"/>
  <c r="K670" i="2" s="1"/>
  <c r="N670" i="2" s="1"/>
  <c r="E671" i="2"/>
  <c r="G671" i="2" s="1"/>
  <c r="K671" i="2" s="1"/>
  <c r="N671" i="2" s="1"/>
  <c r="O671" i="2" s="1"/>
  <c r="E672" i="2"/>
  <c r="G672" i="2" s="1"/>
  <c r="K672" i="2" s="1"/>
  <c r="N672" i="2" s="1"/>
  <c r="O672" i="2" s="1"/>
  <c r="E673" i="2"/>
  <c r="G673" i="2" s="1"/>
  <c r="K673" i="2" s="1"/>
  <c r="N673" i="2" s="1"/>
  <c r="E674" i="2"/>
  <c r="G674" i="2" s="1"/>
  <c r="K674" i="2" s="1"/>
  <c r="N674" i="2" s="1"/>
  <c r="E675" i="2"/>
  <c r="G675" i="2" s="1"/>
  <c r="K675" i="2" s="1"/>
  <c r="N675" i="2" s="1"/>
  <c r="O675" i="2" s="1"/>
  <c r="E676" i="2"/>
  <c r="G676" i="2" s="1"/>
  <c r="K676" i="2" s="1"/>
  <c r="N676" i="2" s="1"/>
  <c r="O676" i="2" s="1"/>
  <c r="E677" i="2"/>
  <c r="G677" i="2" s="1"/>
  <c r="K677" i="2" s="1"/>
  <c r="N677" i="2" s="1"/>
  <c r="E678" i="2"/>
  <c r="G678" i="2" s="1"/>
  <c r="K678" i="2" s="1"/>
  <c r="N678" i="2" s="1"/>
  <c r="E679" i="2"/>
  <c r="G679" i="2" s="1"/>
  <c r="K679" i="2" s="1"/>
  <c r="N679" i="2" s="1"/>
  <c r="O679" i="2" s="1"/>
  <c r="E680" i="2"/>
  <c r="G680" i="2" s="1"/>
  <c r="K680" i="2" s="1"/>
  <c r="N680" i="2" s="1"/>
  <c r="O680" i="2" s="1"/>
  <c r="E681" i="2"/>
  <c r="G681" i="2" s="1"/>
  <c r="K681" i="2" s="1"/>
  <c r="N681" i="2" s="1"/>
  <c r="E682" i="2"/>
  <c r="G682" i="2" s="1"/>
  <c r="K682" i="2" s="1"/>
  <c r="N682" i="2" s="1"/>
  <c r="E683" i="2"/>
  <c r="G683" i="2" s="1"/>
  <c r="K683" i="2" s="1"/>
  <c r="N683" i="2" s="1"/>
  <c r="O683" i="2" s="1"/>
  <c r="E684" i="2"/>
  <c r="G684" i="2" s="1"/>
  <c r="K684" i="2" s="1"/>
  <c r="N684" i="2" s="1"/>
  <c r="O684" i="2" s="1"/>
  <c r="E685" i="2"/>
  <c r="G685" i="2" s="1"/>
  <c r="K685" i="2" s="1"/>
  <c r="N685" i="2" s="1"/>
  <c r="E686" i="2"/>
  <c r="G686" i="2" s="1"/>
  <c r="K686" i="2" s="1"/>
  <c r="N686" i="2" s="1"/>
  <c r="E687" i="2"/>
  <c r="G687" i="2" s="1"/>
  <c r="K687" i="2" s="1"/>
  <c r="N687" i="2" s="1"/>
  <c r="O687" i="2" s="1"/>
  <c r="E688" i="2"/>
  <c r="G688" i="2" s="1"/>
  <c r="K688" i="2" s="1"/>
  <c r="N688" i="2" s="1"/>
  <c r="O688" i="2" s="1"/>
  <c r="E689" i="2"/>
  <c r="G689" i="2" s="1"/>
  <c r="K689" i="2" s="1"/>
  <c r="N689" i="2" s="1"/>
  <c r="E690" i="2"/>
  <c r="G690" i="2" s="1"/>
  <c r="K690" i="2" s="1"/>
  <c r="N690" i="2" s="1"/>
  <c r="E691" i="2"/>
  <c r="G691" i="2" s="1"/>
  <c r="K691" i="2" s="1"/>
  <c r="N691" i="2" s="1"/>
  <c r="O691" i="2" s="1"/>
  <c r="E692" i="2"/>
  <c r="G692" i="2" s="1"/>
  <c r="K692" i="2" s="1"/>
  <c r="N692" i="2" s="1"/>
  <c r="O692" i="2" s="1"/>
  <c r="E693" i="2"/>
  <c r="G693" i="2" s="1"/>
  <c r="K693" i="2" s="1"/>
  <c r="N693" i="2" s="1"/>
  <c r="E694" i="2"/>
  <c r="G694" i="2" s="1"/>
  <c r="K694" i="2" s="1"/>
  <c r="N694" i="2" s="1"/>
  <c r="E695" i="2"/>
  <c r="G695" i="2" s="1"/>
  <c r="K695" i="2" s="1"/>
  <c r="N695" i="2" s="1"/>
  <c r="O695" i="2" s="1"/>
  <c r="E696" i="2"/>
  <c r="G696" i="2" s="1"/>
  <c r="K696" i="2" s="1"/>
  <c r="N696" i="2" s="1"/>
  <c r="O696" i="2" s="1"/>
  <c r="E697" i="2"/>
  <c r="G697" i="2" s="1"/>
  <c r="K697" i="2" s="1"/>
  <c r="N697" i="2" s="1"/>
  <c r="E698" i="2"/>
  <c r="G698" i="2" s="1"/>
  <c r="K698" i="2" s="1"/>
  <c r="N698" i="2" s="1"/>
  <c r="E699" i="2"/>
  <c r="G699" i="2" s="1"/>
  <c r="K699" i="2" s="1"/>
  <c r="N699" i="2" s="1"/>
  <c r="O699" i="2" s="1"/>
  <c r="E700" i="2"/>
  <c r="G700" i="2" s="1"/>
  <c r="K700" i="2" s="1"/>
  <c r="N700" i="2" s="1"/>
  <c r="O700" i="2" s="1"/>
  <c r="E701" i="2"/>
  <c r="G701" i="2" s="1"/>
  <c r="K701" i="2" s="1"/>
  <c r="N701" i="2" s="1"/>
  <c r="E702" i="2"/>
  <c r="G702" i="2" s="1"/>
  <c r="K702" i="2" s="1"/>
  <c r="N702" i="2" s="1"/>
  <c r="E703" i="2"/>
  <c r="G703" i="2" s="1"/>
  <c r="K703" i="2" s="1"/>
  <c r="N703" i="2" s="1"/>
  <c r="O703" i="2" s="1"/>
  <c r="E704" i="2"/>
  <c r="G704" i="2" s="1"/>
  <c r="K704" i="2" s="1"/>
  <c r="N704" i="2" s="1"/>
  <c r="O704" i="2" s="1"/>
  <c r="E705" i="2"/>
  <c r="G705" i="2" s="1"/>
  <c r="K705" i="2" s="1"/>
  <c r="N705" i="2" s="1"/>
  <c r="E706" i="2"/>
  <c r="G706" i="2" s="1"/>
  <c r="K706" i="2" s="1"/>
  <c r="N706" i="2" s="1"/>
  <c r="E707" i="2"/>
  <c r="G707" i="2" s="1"/>
  <c r="K707" i="2" s="1"/>
  <c r="N707" i="2" s="1"/>
  <c r="O707" i="2" s="1"/>
  <c r="E708" i="2"/>
  <c r="G708" i="2" s="1"/>
  <c r="K708" i="2" s="1"/>
  <c r="N708" i="2" s="1"/>
  <c r="O708" i="2" s="1"/>
  <c r="E709" i="2"/>
  <c r="G709" i="2" s="1"/>
  <c r="K709" i="2" s="1"/>
  <c r="N709" i="2" s="1"/>
  <c r="E710" i="2"/>
  <c r="G710" i="2" s="1"/>
  <c r="K710" i="2" s="1"/>
  <c r="N710" i="2" s="1"/>
  <c r="E711" i="2"/>
  <c r="G711" i="2" s="1"/>
  <c r="K711" i="2" s="1"/>
  <c r="N711" i="2" s="1"/>
  <c r="O711" i="2" s="1"/>
  <c r="E712" i="2"/>
  <c r="G712" i="2" s="1"/>
  <c r="K712" i="2" s="1"/>
  <c r="N712" i="2" s="1"/>
  <c r="O712" i="2" s="1"/>
  <c r="E713" i="2"/>
  <c r="G713" i="2" s="1"/>
  <c r="K713" i="2" s="1"/>
  <c r="N713" i="2" s="1"/>
  <c r="E714" i="2"/>
  <c r="G714" i="2" s="1"/>
  <c r="K714" i="2" s="1"/>
  <c r="N714" i="2" s="1"/>
  <c r="E715" i="2"/>
  <c r="G715" i="2" s="1"/>
  <c r="K715" i="2" s="1"/>
  <c r="N715" i="2" s="1"/>
  <c r="O715" i="2" s="1"/>
  <c r="E716" i="2"/>
  <c r="G716" i="2" s="1"/>
  <c r="K716" i="2" s="1"/>
  <c r="N716" i="2" s="1"/>
  <c r="O716" i="2" s="1"/>
  <c r="E717" i="2"/>
  <c r="G717" i="2" s="1"/>
  <c r="K717" i="2" s="1"/>
  <c r="N717" i="2" s="1"/>
  <c r="E718" i="2"/>
  <c r="G718" i="2" s="1"/>
  <c r="K718" i="2" s="1"/>
  <c r="N718" i="2" s="1"/>
  <c r="E719" i="2"/>
  <c r="G719" i="2" s="1"/>
  <c r="K719" i="2" s="1"/>
  <c r="N719" i="2" s="1"/>
  <c r="O719" i="2" s="1"/>
  <c r="E720" i="2"/>
  <c r="G720" i="2" s="1"/>
  <c r="K720" i="2" s="1"/>
  <c r="N720" i="2" s="1"/>
  <c r="O720" i="2" s="1"/>
  <c r="E721" i="2"/>
  <c r="G721" i="2" s="1"/>
  <c r="K721" i="2" s="1"/>
  <c r="N721" i="2" s="1"/>
  <c r="E722" i="2"/>
  <c r="G722" i="2" s="1"/>
  <c r="K722" i="2" s="1"/>
  <c r="N722" i="2" s="1"/>
  <c r="E723" i="2"/>
  <c r="G723" i="2" s="1"/>
  <c r="K723" i="2" s="1"/>
  <c r="N723" i="2" s="1"/>
  <c r="O723" i="2" s="1"/>
  <c r="E724" i="2"/>
  <c r="G724" i="2" s="1"/>
  <c r="K724" i="2" s="1"/>
  <c r="N724" i="2" s="1"/>
  <c r="O724" i="2" s="1"/>
  <c r="E725" i="2"/>
  <c r="G725" i="2" s="1"/>
  <c r="K725" i="2" s="1"/>
  <c r="N725" i="2" s="1"/>
  <c r="E726" i="2"/>
  <c r="G726" i="2" s="1"/>
  <c r="K726" i="2" s="1"/>
  <c r="N726" i="2" s="1"/>
  <c r="E727" i="2"/>
  <c r="G727" i="2" s="1"/>
  <c r="K727" i="2" s="1"/>
  <c r="N727" i="2" s="1"/>
  <c r="O727" i="2" s="1"/>
  <c r="E728" i="2"/>
  <c r="G728" i="2" s="1"/>
  <c r="K728" i="2" s="1"/>
  <c r="N728" i="2" s="1"/>
  <c r="O728" i="2" s="1"/>
  <c r="E729" i="2"/>
  <c r="G729" i="2" s="1"/>
  <c r="K729" i="2" s="1"/>
  <c r="N729" i="2" s="1"/>
  <c r="E730" i="2"/>
  <c r="G730" i="2" s="1"/>
  <c r="K730" i="2" s="1"/>
  <c r="N730" i="2" s="1"/>
  <c r="E731" i="2"/>
  <c r="G731" i="2" s="1"/>
  <c r="K731" i="2" s="1"/>
  <c r="N731" i="2" s="1"/>
  <c r="O731" i="2" s="1"/>
  <c r="E732" i="2"/>
  <c r="G732" i="2" s="1"/>
  <c r="K732" i="2" s="1"/>
  <c r="N732" i="2" s="1"/>
  <c r="O732" i="2" s="1"/>
  <c r="E733" i="2"/>
  <c r="G733" i="2" s="1"/>
  <c r="K733" i="2" s="1"/>
  <c r="N733" i="2" s="1"/>
  <c r="E734" i="2"/>
  <c r="G734" i="2" s="1"/>
  <c r="K734" i="2" s="1"/>
  <c r="N734" i="2" s="1"/>
  <c r="E735" i="2"/>
  <c r="G735" i="2" s="1"/>
  <c r="K735" i="2" s="1"/>
  <c r="N735" i="2" s="1"/>
  <c r="O735" i="2" s="1"/>
  <c r="E736" i="2"/>
  <c r="G736" i="2" s="1"/>
  <c r="K736" i="2" s="1"/>
  <c r="N736" i="2" s="1"/>
  <c r="O736" i="2" s="1"/>
  <c r="E737" i="2"/>
  <c r="G737" i="2" s="1"/>
  <c r="K737" i="2" s="1"/>
  <c r="N737" i="2" s="1"/>
  <c r="E738" i="2"/>
  <c r="G738" i="2" s="1"/>
  <c r="K738" i="2" s="1"/>
  <c r="N738" i="2" s="1"/>
  <c r="E739" i="2"/>
  <c r="G739" i="2" s="1"/>
  <c r="K739" i="2" s="1"/>
  <c r="N739" i="2" s="1"/>
  <c r="O739" i="2" s="1"/>
  <c r="E740" i="2"/>
  <c r="G740" i="2" s="1"/>
  <c r="K740" i="2" s="1"/>
  <c r="N740" i="2" s="1"/>
  <c r="O740" i="2" s="1"/>
  <c r="E741" i="2"/>
  <c r="G741" i="2" s="1"/>
  <c r="K741" i="2" s="1"/>
  <c r="N741" i="2" s="1"/>
  <c r="E742" i="2"/>
  <c r="G742" i="2" s="1"/>
  <c r="K742" i="2" s="1"/>
  <c r="N742" i="2" s="1"/>
  <c r="E743" i="2"/>
  <c r="G743" i="2" s="1"/>
  <c r="K743" i="2" s="1"/>
  <c r="N743" i="2" s="1"/>
  <c r="O743" i="2" s="1"/>
  <c r="E744" i="2"/>
  <c r="G744" i="2" s="1"/>
  <c r="K744" i="2" s="1"/>
  <c r="N744" i="2" s="1"/>
  <c r="O744" i="2" s="1"/>
  <c r="E745" i="2"/>
  <c r="G745" i="2" s="1"/>
  <c r="K745" i="2" s="1"/>
  <c r="N745" i="2" s="1"/>
  <c r="E746" i="2"/>
  <c r="G746" i="2" s="1"/>
  <c r="K746" i="2" s="1"/>
  <c r="N746" i="2" s="1"/>
  <c r="E747" i="2"/>
  <c r="G747" i="2" s="1"/>
  <c r="K747" i="2" s="1"/>
  <c r="N747" i="2" s="1"/>
  <c r="O747" i="2" s="1"/>
  <c r="E748" i="2"/>
  <c r="G748" i="2" s="1"/>
  <c r="K748" i="2" s="1"/>
  <c r="N748" i="2" s="1"/>
  <c r="O748" i="2" s="1"/>
  <c r="E749" i="2"/>
  <c r="G749" i="2" s="1"/>
  <c r="K749" i="2" s="1"/>
  <c r="N749" i="2" s="1"/>
  <c r="E750" i="2"/>
  <c r="G750" i="2" s="1"/>
  <c r="K750" i="2" s="1"/>
  <c r="N750" i="2" s="1"/>
  <c r="E751" i="2"/>
  <c r="G751" i="2" s="1"/>
  <c r="K751" i="2" s="1"/>
  <c r="N751" i="2" s="1"/>
  <c r="O751" i="2" s="1"/>
  <c r="E752" i="2"/>
  <c r="G752" i="2" s="1"/>
  <c r="K752" i="2" s="1"/>
  <c r="N752" i="2" s="1"/>
  <c r="O752" i="2" s="1"/>
  <c r="E753" i="2"/>
  <c r="G753" i="2" s="1"/>
  <c r="K753" i="2" s="1"/>
  <c r="N753" i="2" s="1"/>
  <c r="E754" i="2"/>
  <c r="G754" i="2" s="1"/>
  <c r="K754" i="2" s="1"/>
  <c r="N754" i="2" s="1"/>
  <c r="E755" i="2"/>
  <c r="G755" i="2" s="1"/>
  <c r="K755" i="2" s="1"/>
  <c r="N755" i="2" s="1"/>
  <c r="O755" i="2" s="1"/>
  <c r="E756" i="2"/>
  <c r="G756" i="2" s="1"/>
  <c r="K756" i="2" s="1"/>
  <c r="N756" i="2" s="1"/>
  <c r="O756" i="2" s="1"/>
  <c r="E757" i="2"/>
  <c r="G757" i="2" s="1"/>
  <c r="K757" i="2" s="1"/>
  <c r="N757" i="2" s="1"/>
  <c r="E758" i="2"/>
  <c r="G758" i="2" s="1"/>
  <c r="K758" i="2" s="1"/>
  <c r="N758" i="2" s="1"/>
  <c r="E759" i="2"/>
  <c r="G759" i="2" s="1"/>
  <c r="K759" i="2" s="1"/>
  <c r="N759" i="2" s="1"/>
  <c r="O759" i="2" s="1"/>
  <c r="E760" i="2"/>
  <c r="G760" i="2" s="1"/>
  <c r="K760" i="2" s="1"/>
  <c r="N760" i="2" s="1"/>
  <c r="O760" i="2" s="1"/>
  <c r="E761" i="2"/>
  <c r="G761" i="2" s="1"/>
  <c r="K761" i="2" s="1"/>
  <c r="N761" i="2" s="1"/>
  <c r="E762" i="2"/>
  <c r="G762" i="2" s="1"/>
  <c r="K762" i="2" s="1"/>
  <c r="N762" i="2" s="1"/>
  <c r="E763" i="2"/>
  <c r="G763" i="2" s="1"/>
  <c r="K763" i="2" s="1"/>
  <c r="N763" i="2" s="1"/>
  <c r="O763" i="2" s="1"/>
  <c r="E764" i="2"/>
  <c r="G764" i="2" s="1"/>
  <c r="K764" i="2" s="1"/>
  <c r="N764" i="2" s="1"/>
  <c r="O764" i="2" s="1"/>
  <c r="E765" i="2"/>
  <c r="G765" i="2" s="1"/>
  <c r="K765" i="2" s="1"/>
  <c r="N765" i="2" s="1"/>
  <c r="E766" i="2"/>
  <c r="G766" i="2" s="1"/>
  <c r="K766" i="2" s="1"/>
  <c r="N766" i="2" s="1"/>
  <c r="E767" i="2"/>
  <c r="G767" i="2" s="1"/>
  <c r="K767" i="2" s="1"/>
  <c r="N767" i="2" s="1"/>
  <c r="O767" i="2" s="1"/>
  <c r="E768" i="2"/>
  <c r="G768" i="2" s="1"/>
  <c r="K768" i="2" s="1"/>
  <c r="N768" i="2" s="1"/>
  <c r="O768" i="2" s="1"/>
  <c r="E769" i="2"/>
  <c r="G769" i="2" s="1"/>
  <c r="K769" i="2" s="1"/>
  <c r="N769" i="2" s="1"/>
  <c r="E770" i="2"/>
  <c r="G770" i="2" s="1"/>
  <c r="K770" i="2" s="1"/>
  <c r="N770" i="2" s="1"/>
  <c r="E771" i="2"/>
  <c r="G771" i="2" s="1"/>
  <c r="K771" i="2" s="1"/>
  <c r="N771" i="2" s="1"/>
  <c r="O771" i="2" s="1"/>
  <c r="E772" i="2"/>
  <c r="G772" i="2" s="1"/>
  <c r="K772" i="2" s="1"/>
  <c r="N772" i="2" s="1"/>
  <c r="O772" i="2" s="1"/>
  <c r="E773" i="2"/>
  <c r="G773" i="2" s="1"/>
  <c r="K773" i="2" s="1"/>
  <c r="N773" i="2" s="1"/>
  <c r="E774" i="2"/>
  <c r="G774" i="2" s="1"/>
  <c r="K774" i="2" s="1"/>
  <c r="N774" i="2" s="1"/>
  <c r="E775" i="2"/>
  <c r="G775" i="2" s="1"/>
  <c r="K775" i="2" s="1"/>
  <c r="N775" i="2" s="1"/>
  <c r="O775" i="2" s="1"/>
  <c r="E776" i="2"/>
  <c r="G776" i="2" s="1"/>
  <c r="K776" i="2" s="1"/>
  <c r="N776" i="2" s="1"/>
  <c r="O776" i="2" s="1"/>
  <c r="E777" i="2"/>
  <c r="G777" i="2" s="1"/>
  <c r="K777" i="2" s="1"/>
  <c r="N777" i="2" s="1"/>
  <c r="E778" i="2"/>
  <c r="G778" i="2" s="1"/>
  <c r="K778" i="2" s="1"/>
  <c r="N778" i="2" s="1"/>
  <c r="E779" i="2"/>
  <c r="G779" i="2" s="1"/>
  <c r="K779" i="2" s="1"/>
  <c r="N779" i="2" s="1"/>
  <c r="O779" i="2" s="1"/>
  <c r="E780" i="2"/>
  <c r="G780" i="2" s="1"/>
  <c r="K780" i="2" s="1"/>
  <c r="N780" i="2" s="1"/>
  <c r="O780" i="2" s="1"/>
  <c r="E781" i="2"/>
  <c r="G781" i="2" s="1"/>
  <c r="K781" i="2" s="1"/>
  <c r="N781" i="2" s="1"/>
  <c r="E782" i="2"/>
  <c r="G782" i="2" s="1"/>
  <c r="K782" i="2" s="1"/>
  <c r="N782" i="2" s="1"/>
  <c r="E783" i="2"/>
  <c r="G783" i="2" s="1"/>
  <c r="K783" i="2" s="1"/>
  <c r="N783" i="2" s="1"/>
  <c r="O783" i="2" s="1"/>
  <c r="E784" i="2"/>
  <c r="G784" i="2" s="1"/>
  <c r="K784" i="2" s="1"/>
  <c r="N784" i="2" s="1"/>
  <c r="O784" i="2" s="1"/>
  <c r="E785" i="2"/>
  <c r="G785" i="2" s="1"/>
  <c r="K785" i="2" s="1"/>
  <c r="N785" i="2" s="1"/>
  <c r="E786" i="2"/>
  <c r="G786" i="2" s="1"/>
  <c r="K786" i="2" s="1"/>
  <c r="N786" i="2" s="1"/>
  <c r="E787" i="2"/>
  <c r="G787" i="2" s="1"/>
  <c r="K787" i="2" s="1"/>
  <c r="N787" i="2" s="1"/>
  <c r="O787" i="2" s="1"/>
  <c r="E788" i="2"/>
  <c r="G788" i="2" s="1"/>
  <c r="K788" i="2" s="1"/>
  <c r="N788" i="2" s="1"/>
  <c r="O788" i="2" s="1"/>
  <c r="E789" i="2"/>
  <c r="G789" i="2" s="1"/>
  <c r="K789" i="2" s="1"/>
  <c r="N789" i="2" s="1"/>
  <c r="E790" i="2"/>
  <c r="G790" i="2" s="1"/>
  <c r="K790" i="2" s="1"/>
  <c r="N790" i="2" s="1"/>
  <c r="E791" i="2"/>
  <c r="G791" i="2" s="1"/>
  <c r="K791" i="2" s="1"/>
  <c r="N791" i="2" s="1"/>
  <c r="O791" i="2" s="1"/>
  <c r="E792" i="2"/>
  <c r="G792" i="2" s="1"/>
  <c r="K792" i="2" s="1"/>
  <c r="N792" i="2" s="1"/>
  <c r="O792" i="2" s="1"/>
  <c r="E793" i="2"/>
  <c r="G793" i="2" s="1"/>
  <c r="K793" i="2" s="1"/>
  <c r="N793" i="2" s="1"/>
  <c r="E794" i="2"/>
  <c r="G794" i="2" s="1"/>
  <c r="K794" i="2" s="1"/>
  <c r="N794" i="2" s="1"/>
  <c r="E795" i="2"/>
  <c r="G795" i="2" s="1"/>
  <c r="K795" i="2" s="1"/>
  <c r="N795" i="2" s="1"/>
  <c r="O795" i="2" s="1"/>
  <c r="E796" i="2"/>
  <c r="G796" i="2" s="1"/>
  <c r="K796" i="2" s="1"/>
  <c r="N796" i="2" s="1"/>
  <c r="O796" i="2" s="1"/>
  <c r="E797" i="2"/>
  <c r="G797" i="2" s="1"/>
  <c r="K797" i="2" s="1"/>
  <c r="N797" i="2" s="1"/>
  <c r="E798" i="2"/>
  <c r="G798" i="2" s="1"/>
  <c r="K798" i="2" s="1"/>
  <c r="N798" i="2" s="1"/>
  <c r="E799" i="2"/>
  <c r="G799" i="2" s="1"/>
  <c r="K799" i="2" s="1"/>
  <c r="N799" i="2" s="1"/>
  <c r="O799" i="2" s="1"/>
  <c r="E800" i="2"/>
  <c r="G800" i="2" s="1"/>
  <c r="K800" i="2" s="1"/>
  <c r="N800" i="2" s="1"/>
  <c r="O800" i="2" s="1"/>
  <c r="E801" i="2"/>
  <c r="G801" i="2" s="1"/>
  <c r="K801" i="2" s="1"/>
  <c r="N801" i="2" s="1"/>
  <c r="E802" i="2"/>
  <c r="G802" i="2" s="1"/>
  <c r="K802" i="2" s="1"/>
  <c r="N802" i="2" s="1"/>
  <c r="E803" i="2"/>
  <c r="G803" i="2" s="1"/>
  <c r="K803" i="2" s="1"/>
  <c r="N803" i="2" s="1"/>
  <c r="O803" i="2" s="1"/>
  <c r="E804" i="2"/>
  <c r="G804" i="2" s="1"/>
  <c r="K804" i="2" s="1"/>
  <c r="N804" i="2" s="1"/>
  <c r="O804" i="2" s="1"/>
  <c r="E805" i="2"/>
  <c r="G805" i="2" s="1"/>
  <c r="K805" i="2" s="1"/>
  <c r="N805" i="2" s="1"/>
  <c r="O805" i="2" s="1"/>
  <c r="E806" i="2"/>
  <c r="G806" i="2" s="1"/>
  <c r="K806" i="2" s="1"/>
  <c r="N806" i="2" s="1"/>
  <c r="O806" i="2" s="1"/>
  <c r="E807" i="2"/>
  <c r="G807" i="2" s="1"/>
  <c r="K807" i="2" s="1"/>
  <c r="N807" i="2" s="1"/>
  <c r="O807" i="2" s="1"/>
  <c r="E808" i="2"/>
  <c r="G808" i="2" s="1"/>
  <c r="K808" i="2" s="1"/>
  <c r="N808" i="2" s="1"/>
  <c r="O808" i="2" s="1"/>
  <c r="E809" i="2"/>
  <c r="G809" i="2" s="1"/>
  <c r="K809" i="2" s="1"/>
  <c r="N809" i="2" s="1"/>
  <c r="O809" i="2" s="1"/>
  <c r="E810" i="2"/>
  <c r="G810" i="2" s="1"/>
  <c r="K810" i="2" s="1"/>
  <c r="N810" i="2" s="1"/>
  <c r="O810" i="2" s="1"/>
  <c r="E811" i="2"/>
  <c r="G811" i="2" s="1"/>
  <c r="K811" i="2" s="1"/>
  <c r="N811" i="2" s="1"/>
  <c r="O811" i="2" s="1"/>
  <c r="E812" i="2"/>
  <c r="G812" i="2" s="1"/>
  <c r="K812" i="2" s="1"/>
  <c r="N812" i="2" s="1"/>
  <c r="O812" i="2" s="1"/>
  <c r="E813" i="2"/>
  <c r="G813" i="2" s="1"/>
  <c r="K813" i="2" s="1"/>
  <c r="N813" i="2" s="1"/>
  <c r="O813" i="2" s="1"/>
  <c r="E814" i="2"/>
  <c r="G814" i="2" s="1"/>
  <c r="K814" i="2" s="1"/>
  <c r="N814" i="2" s="1"/>
  <c r="O814" i="2" s="1"/>
  <c r="E815" i="2"/>
  <c r="G815" i="2" s="1"/>
  <c r="K815" i="2" s="1"/>
  <c r="N815" i="2" s="1"/>
  <c r="O815" i="2" s="1"/>
  <c r="E816" i="2"/>
  <c r="G816" i="2" s="1"/>
  <c r="K816" i="2" s="1"/>
  <c r="N816" i="2" s="1"/>
  <c r="O816" i="2" s="1"/>
  <c r="E817" i="2"/>
  <c r="G817" i="2" s="1"/>
  <c r="K817" i="2" s="1"/>
  <c r="N817" i="2" s="1"/>
  <c r="O817" i="2" s="1"/>
  <c r="E818" i="2"/>
  <c r="G818" i="2" s="1"/>
  <c r="K818" i="2" s="1"/>
  <c r="N818" i="2" s="1"/>
  <c r="O818" i="2" s="1"/>
  <c r="E819" i="2"/>
  <c r="G819" i="2" s="1"/>
  <c r="K819" i="2" s="1"/>
  <c r="N819" i="2" s="1"/>
  <c r="O819" i="2" s="1"/>
  <c r="E820" i="2"/>
  <c r="G820" i="2" s="1"/>
  <c r="K820" i="2" s="1"/>
  <c r="N820" i="2" s="1"/>
  <c r="O820" i="2" s="1"/>
  <c r="E821" i="2"/>
  <c r="G821" i="2" s="1"/>
  <c r="K821" i="2" s="1"/>
  <c r="N821" i="2" s="1"/>
  <c r="O821" i="2" s="1"/>
  <c r="E822" i="2"/>
  <c r="G822" i="2" s="1"/>
  <c r="K822" i="2" s="1"/>
  <c r="N822" i="2" s="1"/>
  <c r="O822" i="2" s="1"/>
  <c r="E823" i="2"/>
  <c r="G823" i="2" s="1"/>
  <c r="K823" i="2" s="1"/>
  <c r="N823" i="2" s="1"/>
  <c r="O823" i="2" s="1"/>
  <c r="E824" i="2"/>
  <c r="G824" i="2" s="1"/>
  <c r="K824" i="2" s="1"/>
  <c r="N824" i="2" s="1"/>
  <c r="O824" i="2" s="1"/>
  <c r="E825" i="2"/>
  <c r="G825" i="2" s="1"/>
  <c r="K825" i="2" s="1"/>
  <c r="N825" i="2" s="1"/>
  <c r="O825" i="2" s="1"/>
  <c r="E826" i="2"/>
  <c r="G826" i="2" s="1"/>
  <c r="K826" i="2" s="1"/>
  <c r="N826" i="2" s="1"/>
  <c r="O826" i="2" s="1"/>
  <c r="E827" i="2"/>
  <c r="G827" i="2" s="1"/>
  <c r="K827" i="2" s="1"/>
  <c r="N827" i="2" s="1"/>
  <c r="O827" i="2" s="1"/>
  <c r="E828" i="2"/>
  <c r="G828" i="2" s="1"/>
  <c r="K828" i="2" s="1"/>
  <c r="N828" i="2" s="1"/>
  <c r="O828" i="2" s="1"/>
  <c r="E829" i="2"/>
  <c r="G829" i="2" s="1"/>
  <c r="K829" i="2" s="1"/>
  <c r="N829" i="2" s="1"/>
  <c r="O829" i="2" s="1"/>
  <c r="E830" i="2"/>
  <c r="G830" i="2" s="1"/>
  <c r="K830" i="2" s="1"/>
  <c r="N830" i="2" s="1"/>
  <c r="O830" i="2" s="1"/>
  <c r="E831" i="2"/>
  <c r="G831" i="2" s="1"/>
  <c r="K831" i="2" s="1"/>
  <c r="N831" i="2" s="1"/>
  <c r="O831" i="2" s="1"/>
  <c r="E832" i="2"/>
  <c r="G832" i="2" s="1"/>
  <c r="K832" i="2" s="1"/>
  <c r="N832" i="2" s="1"/>
  <c r="O832" i="2" s="1"/>
  <c r="E833" i="2"/>
  <c r="G833" i="2" s="1"/>
  <c r="K833" i="2" s="1"/>
  <c r="N833" i="2" s="1"/>
  <c r="O833" i="2" s="1"/>
  <c r="E834" i="2"/>
  <c r="G834" i="2" s="1"/>
  <c r="K834" i="2" s="1"/>
  <c r="N834" i="2" s="1"/>
  <c r="O834" i="2" s="1"/>
  <c r="E835" i="2"/>
  <c r="G835" i="2" s="1"/>
  <c r="K835" i="2" s="1"/>
  <c r="N835" i="2" s="1"/>
  <c r="O835" i="2" s="1"/>
  <c r="E836" i="2"/>
  <c r="G836" i="2" s="1"/>
  <c r="K836" i="2" s="1"/>
  <c r="N836" i="2" s="1"/>
  <c r="O836" i="2" s="1"/>
  <c r="E837" i="2"/>
  <c r="G837" i="2" s="1"/>
  <c r="K837" i="2" s="1"/>
  <c r="N837" i="2" s="1"/>
  <c r="O837" i="2" s="1"/>
  <c r="E838" i="2"/>
  <c r="G838" i="2" s="1"/>
  <c r="K838" i="2" s="1"/>
  <c r="N838" i="2" s="1"/>
  <c r="O838" i="2" s="1"/>
  <c r="E839" i="2"/>
  <c r="G839" i="2" s="1"/>
  <c r="K839" i="2" s="1"/>
  <c r="N839" i="2" s="1"/>
  <c r="O839" i="2" s="1"/>
  <c r="E840" i="2"/>
  <c r="G840" i="2" s="1"/>
  <c r="K840" i="2" s="1"/>
  <c r="N840" i="2" s="1"/>
  <c r="O840" i="2" s="1"/>
  <c r="E841" i="2"/>
  <c r="G841" i="2" s="1"/>
  <c r="K841" i="2" s="1"/>
  <c r="N841" i="2" s="1"/>
  <c r="O841" i="2" s="1"/>
  <c r="E842" i="2"/>
  <c r="G842" i="2" s="1"/>
  <c r="K842" i="2" s="1"/>
  <c r="N842" i="2" s="1"/>
  <c r="O842" i="2" s="1"/>
  <c r="E843" i="2"/>
  <c r="G843" i="2" s="1"/>
  <c r="K843" i="2" s="1"/>
  <c r="N843" i="2" s="1"/>
  <c r="O843" i="2" s="1"/>
  <c r="E844" i="2"/>
  <c r="G844" i="2" s="1"/>
  <c r="K844" i="2" s="1"/>
  <c r="N844" i="2" s="1"/>
  <c r="O844" i="2" s="1"/>
  <c r="E845" i="2"/>
  <c r="G845" i="2" s="1"/>
  <c r="K845" i="2" s="1"/>
  <c r="N845" i="2" s="1"/>
  <c r="O845" i="2" s="1"/>
  <c r="E846" i="2"/>
  <c r="G846" i="2" s="1"/>
  <c r="K846" i="2" s="1"/>
  <c r="N846" i="2" s="1"/>
  <c r="O846" i="2" s="1"/>
  <c r="E847" i="2"/>
  <c r="G847" i="2" s="1"/>
  <c r="K847" i="2" s="1"/>
  <c r="N847" i="2" s="1"/>
  <c r="O847" i="2" s="1"/>
  <c r="E848" i="2"/>
  <c r="G848" i="2" s="1"/>
  <c r="K848" i="2" s="1"/>
  <c r="N848" i="2" s="1"/>
  <c r="O848" i="2" s="1"/>
  <c r="E849" i="2"/>
  <c r="G849" i="2" s="1"/>
  <c r="K849" i="2" s="1"/>
  <c r="N849" i="2" s="1"/>
  <c r="O849" i="2" s="1"/>
  <c r="E850" i="2"/>
  <c r="G850" i="2" s="1"/>
  <c r="K850" i="2" s="1"/>
  <c r="N850" i="2" s="1"/>
  <c r="O850" i="2" s="1"/>
  <c r="E851" i="2"/>
  <c r="G851" i="2" s="1"/>
  <c r="K851" i="2" s="1"/>
  <c r="N851" i="2" s="1"/>
  <c r="O851" i="2" s="1"/>
  <c r="E852" i="2"/>
  <c r="G852" i="2" s="1"/>
  <c r="K852" i="2" s="1"/>
  <c r="N852" i="2" s="1"/>
  <c r="O852" i="2" s="1"/>
  <c r="E853" i="2"/>
  <c r="G853" i="2" s="1"/>
  <c r="K853" i="2" s="1"/>
  <c r="N853" i="2" s="1"/>
  <c r="O853" i="2" s="1"/>
  <c r="E854" i="2"/>
  <c r="G854" i="2" s="1"/>
  <c r="K854" i="2" s="1"/>
  <c r="N854" i="2" s="1"/>
  <c r="O854" i="2" s="1"/>
  <c r="E855" i="2"/>
  <c r="G855" i="2" s="1"/>
  <c r="K855" i="2" s="1"/>
  <c r="N855" i="2" s="1"/>
  <c r="O855" i="2" s="1"/>
  <c r="E856" i="2"/>
  <c r="G856" i="2" s="1"/>
  <c r="K856" i="2" s="1"/>
  <c r="N856" i="2" s="1"/>
  <c r="O856" i="2" s="1"/>
  <c r="E857" i="2"/>
  <c r="G857" i="2" s="1"/>
  <c r="K857" i="2" s="1"/>
  <c r="N857" i="2" s="1"/>
  <c r="O857" i="2" s="1"/>
  <c r="E858" i="2"/>
  <c r="G858" i="2" s="1"/>
  <c r="K858" i="2" s="1"/>
  <c r="N858" i="2" s="1"/>
  <c r="O858" i="2" s="1"/>
  <c r="E859" i="2"/>
  <c r="G859" i="2" s="1"/>
  <c r="K859" i="2" s="1"/>
  <c r="N859" i="2" s="1"/>
  <c r="O859" i="2" s="1"/>
  <c r="E860" i="2"/>
  <c r="G860" i="2" s="1"/>
  <c r="K860" i="2" s="1"/>
  <c r="N860" i="2" s="1"/>
  <c r="O860" i="2" s="1"/>
  <c r="E861" i="2"/>
  <c r="G861" i="2" s="1"/>
  <c r="K861" i="2" s="1"/>
  <c r="N861" i="2" s="1"/>
  <c r="O861" i="2" s="1"/>
  <c r="E862" i="2"/>
  <c r="G862" i="2" s="1"/>
  <c r="K862" i="2" s="1"/>
  <c r="N862" i="2" s="1"/>
  <c r="O862" i="2" s="1"/>
  <c r="E863" i="2"/>
  <c r="G863" i="2" s="1"/>
  <c r="K863" i="2" s="1"/>
  <c r="N863" i="2" s="1"/>
  <c r="O863" i="2" s="1"/>
  <c r="E864" i="2"/>
  <c r="G864" i="2" s="1"/>
  <c r="K864" i="2" s="1"/>
  <c r="N864" i="2" s="1"/>
  <c r="O864" i="2" s="1"/>
  <c r="E865" i="2"/>
  <c r="G865" i="2" s="1"/>
  <c r="K865" i="2" s="1"/>
  <c r="N865" i="2" s="1"/>
  <c r="O865" i="2" s="1"/>
  <c r="E866" i="2"/>
  <c r="G866" i="2" s="1"/>
  <c r="K866" i="2" s="1"/>
  <c r="N866" i="2" s="1"/>
  <c r="O866" i="2" s="1"/>
  <c r="E867" i="2"/>
  <c r="G867" i="2" s="1"/>
  <c r="K867" i="2" s="1"/>
  <c r="N867" i="2" s="1"/>
  <c r="O867" i="2" s="1"/>
  <c r="E868" i="2"/>
  <c r="G868" i="2" s="1"/>
  <c r="K868" i="2" s="1"/>
  <c r="N868" i="2" s="1"/>
  <c r="O868" i="2" s="1"/>
  <c r="E869" i="2"/>
  <c r="G869" i="2" s="1"/>
  <c r="K869" i="2" s="1"/>
  <c r="N869" i="2" s="1"/>
  <c r="O869" i="2" s="1"/>
  <c r="E870" i="2"/>
  <c r="G870" i="2" s="1"/>
  <c r="K870" i="2" s="1"/>
  <c r="N870" i="2" s="1"/>
  <c r="O870" i="2" s="1"/>
  <c r="E871" i="2"/>
  <c r="G871" i="2" s="1"/>
  <c r="K871" i="2" s="1"/>
  <c r="N871" i="2" s="1"/>
  <c r="O871" i="2" s="1"/>
  <c r="E872" i="2"/>
  <c r="G872" i="2" s="1"/>
  <c r="K872" i="2" s="1"/>
  <c r="N872" i="2" s="1"/>
  <c r="O872" i="2" s="1"/>
  <c r="E873" i="2"/>
  <c r="G873" i="2" s="1"/>
  <c r="K873" i="2" s="1"/>
  <c r="N873" i="2" s="1"/>
  <c r="O873" i="2" s="1"/>
  <c r="E874" i="2"/>
  <c r="G874" i="2" s="1"/>
  <c r="K874" i="2" s="1"/>
  <c r="N874" i="2" s="1"/>
  <c r="O874" i="2" s="1"/>
  <c r="E875" i="2"/>
  <c r="G875" i="2" s="1"/>
  <c r="K875" i="2" s="1"/>
  <c r="N875" i="2" s="1"/>
  <c r="O875" i="2" s="1"/>
  <c r="E876" i="2"/>
  <c r="G876" i="2" s="1"/>
  <c r="K876" i="2" s="1"/>
  <c r="N876" i="2" s="1"/>
  <c r="O876" i="2" s="1"/>
  <c r="E877" i="2"/>
  <c r="G877" i="2" s="1"/>
  <c r="K877" i="2" s="1"/>
  <c r="N877" i="2" s="1"/>
  <c r="O877" i="2" s="1"/>
  <c r="E878" i="2"/>
  <c r="G878" i="2" s="1"/>
  <c r="K878" i="2" s="1"/>
  <c r="N878" i="2" s="1"/>
  <c r="O878" i="2" s="1"/>
  <c r="E879" i="2"/>
  <c r="G879" i="2" s="1"/>
  <c r="K879" i="2" s="1"/>
  <c r="N879" i="2" s="1"/>
  <c r="O879" i="2" s="1"/>
  <c r="E880" i="2"/>
  <c r="G880" i="2" s="1"/>
  <c r="K880" i="2" s="1"/>
  <c r="N880" i="2" s="1"/>
  <c r="O880" i="2" s="1"/>
  <c r="E881" i="2"/>
  <c r="G881" i="2" s="1"/>
  <c r="K881" i="2" s="1"/>
  <c r="N881" i="2" s="1"/>
  <c r="O881" i="2" s="1"/>
  <c r="E882" i="2"/>
  <c r="G882" i="2" s="1"/>
  <c r="K882" i="2" s="1"/>
  <c r="N882" i="2" s="1"/>
  <c r="O882" i="2" s="1"/>
  <c r="E883" i="2"/>
  <c r="G883" i="2" s="1"/>
  <c r="K883" i="2" s="1"/>
  <c r="N883" i="2" s="1"/>
  <c r="O883" i="2" s="1"/>
  <c r="E884" i="2"/>
  <c r="G884" i="2" s="1"/>
  <c r="K884" i="2" s="1"/>
  <c r="N884" i="2" s="1"/>
  <c r="O884" i="2" s="1"/>
  <c r="E885" i="2"/>
  <c r="G885" i="2" s="1"/>
  <c r="K885" i="2" s="1"/>
  <c r="N885" i="2" s="1"/>
  <c r="O885" i="2" s="1"/>
  <c r="E886" i="2"/>
  <c r="G886" i="2" s="1"/>
  <c r="K886" i="2" s="1"/>
  <c r="N886" i="2" s="1"/>
  <c r="O886" i="2" s="1"/>
  <c r="E887" i="2"/>
  <c r="G887" i="2" s="1"/>
  <c r="K887" i="2" s="1"/>
  <c r="N887" i="2" s="1"/>
  <c r="O887" i="2" s="1"/>
  <c r="E888" i="2"/>
  <c r="G888" i="2" s="1"/>
  <c r="K888" i="2" s="1"/>
  <c r="N888" i="2" s="1"/>
  <c r="O888" i="2" s="1"/>
  <c r="E889" i="2"/>
  <c r="G889" i="2" s="1"/>
  <c r="K889" i="2" s="1"/>
  <c r="N889" i="2" s="1"/>
  <c r="O889" i="2" s="1"/>
  <c r="E890" i="2"/>
  <c r="G890" i="2" s="1"/>
  <c r="K890" i="2" s="1"/>
  <c r="N890" i="2" s="1"/>
  <c r="O890" i="2" s="1"/>
  <c r="E891" i="2"/>
  <c r="G891" i="2" s="1"/>
  <c r="K891" i="2" s="1"/>
  <c r="N891" i="2" s="1"/>
  <c r="O891" i="2" s="1"/>
  <c r="E892" i="2"/>
  <c r="G892" i="2" s="1"/>
  <c r="K892" i="2" s="1"/>
  <c r="N892" i="2" s="1"/>
  <c r="O892" i="2" s="1"/>
  <c r="E893" i="2"/>
  <c r="G893" i="2" s="1"/>
  <c r="K893" i="2" s="1"/>
  <c r="N893" i="2" s="1"/>
  <c r="O893" i="2" s="1"/>
  <c r="E894" i="2"/>
  <c r="G894" i="2" s="1"/>
  <c r="K894" i="2" s="1"/>
  <c r="N894" i="2" s="1"/>
  <c r="O894" i="2" s="1"/>
  <c r="E895" i="2"/>
  <c r="G895" i="2" s="1"/>
  <c r="K895" i="2" s="1"/>
  <c r="N895" i="2" s="1"/>
  <c r="O895" i="2" s="1"/>
  <c r="E896" i="2"/>
  <c r="G896" i="2" s="1"/>
  <c r="K896" i="2" s="1"/>
  <c r="N896" i="2" s="1"/>
  <c r="O896" i="2" s="1"/>
  <c r="E897" i="2"/>
  <c r="G897" i="2" s="1"/>
  <c r="K897" i="2" s="1"/>
  <c r="N897" i="2" s="1"/>
  <c r="O897" i="2" s="1"/>
  <c r="E898" i="2"/>
  <c r="G898" i="2" s="1"/>
  <c r="K898" i="2" s="1"/>
  <c r="N898" i="2" s="1"/>
  <c r="O898" i="2" s="1"/>
  <c r="E899" i="2"/>
  <c r="G899" i="2" s="1"/>
  <c r="K899" i="2" s="1"/>
  <c r="N899" i="2" s="1"/>
  <c r="O899" i="2" s="1"/>
  <c r="E900" i="2"/>
  <c r="G900" i="2" s="1"/>
  <c r="K900" i="2" s="1"/>
  <c r="N900" i="2" s="1"/>
  <c r="O900" i="2" s="1"/>
  <c r="E901" i="2"/>
  <c r="G901" i="2" s="1"/>
  <c r="K901" i="2" s="1"/>
  <c r="N901" i="2" s="1"/>
  <c r="O901" i="2" s="1"/>
  <c r="E902" i="2"/>
  <c r="G902" i="2" s="1"/>
  <c r="K902" i="2" s="1"/>
  <c r="N902" i="2" s="1"/>
  <c r="O902" i="2" s="1"/>
  <c r="E903" i="2"/>
  <c r="G903" i="2" s="1"/>
  <c r="K903" i="2" s="1"/>
  <c r="N903" i="2" s="1"/>
  <c r="O903" i="2" s="1"/>
  <c r="E904" i="2"/>
  <c r="G904" i="2" s="1"/>
  <c r="K904" i="2" s="1"/>
  <c r="N904" i="2" s="1"/>
  <c r="O904" i="2" s="1"/>
  <c r="E905" i="2"/>
  <c r="G905" i="2" s="1"/>
  <c r="K905" i="2" s="1"/>
  <c r="N905" i="2" s="1"/>
  <c r="O905" i="2" s="1"/>
  <c r="E906" i="2"/>
  <c r="G906" i="2" s="1"/>
  <c r="K906" i="2" s="1"/>
  <c r="N906" i="2" s="1"/>
  <c r="O906" i="2" s="1"/>
  <c r="E907" i="2"/>
  <c r="G907" i="2" s="1"/>
  <c r="K907" i="2" s="1"/>
  <c r="N907" i="2" s="1"/>
  <c r="O907" i="2" s="1"/>
  <c r="E908" i="2"/>
  <c r="G908" i="2" s="1"/>
  <c r="K908" i="2" s="1"/>
  <c r="N908" i="2" s="1"/>
  <c r="O908" i="2" s="1"/>
  <c r="E909" i="2"/>
  <c r="G909" i="2" s="1"/>
  <c r="K909" i="2" s="1"/>
  <c r="N909" i="2" s="1"/>
  <c r="O909" i="2" s="1"/>
  <c r="E910" i="2"/>
  <c r="G910" i="2" s="1"/>
  <c r="K910" i="2" s="1"/>
  <c r="N910" i="2" s="1"/>
  <c r="O910" i="2" s="1"/>
  <c r="E911" i="2"/>
  <c r="G911" i="2" s="1"/>
  <c r="K911" i="2" s="1"/>
  <c r="N911" i="2" s="1"/>
  <c r="O911" i="2" s="1"/>
  <c r="E912" i="2"/>
  <c r="G912" i="2" s="1"/>
  <c r="K912" i="2" s="1"/>
  <c r="N912" i="2" s="1"/>
  <c r="O912" i="2" s="1"/>
  <c r="E913" i="2"/>
  <c r="G913" i="2" s="1"/>
  <c r="K913" i="2" s="1"/>
  <c r="N913" i="2" s="1"/>
  <c r="O913" i="2" s="1"/>
  <c r="E914" i="2"/>
  <c r="G914" i="2" s="1"/>
  <c r="K914" i="2" s="1"/>
  <c r="N914" i="2" s="1"/>
  <c r="O914" i="2" s="1"/>
  <c r="E915" i="2"/>
  <c r="G915" i="2" s="1"/>
  <c r="K915" i="2" s="1"/>
  <c r="N915" i="2" s="1"/>
  <c r="O915" i="2" s="1"/>
  <c r="E916" i="2"/>
  <c r="G916" i="2" s="1"/>
  <c r="K916" i="2" s="1"/>
  <c r="N916" i="2" s="1"/>
  <c r="O916" i="2" s="1"/>
  <c r="E917" i="2"/>
  <c r="G917" i="2" s="1"/>
  <c r="K917" i="2" s="1"/>
  <c r="N917" i="2" s="1"/>
  <c r="O917" i="2" s="1"/>
  <c r="E918" i="2"/>
  <c r="G918" i="2" s="1"/>
  <c r="K918" i="2" s="1"/>
  <c r="N918" i="2" s="1"/>
  <c r="O918" i="2" s="1"/>
  <c r="E919" i="2"/>
  <c r="G919" i="2" s="1"/>
  <c r="K919" i="2" s="1"/>
  <c r="N919" i="2" s="1"/>
  <c r="O919" i="2" s="1"/>
  <c r="E920" i="2"/>
  <c r="G920" i="2" s="1"/>
  <c r="K920" i="2" s="1"/>
  <c r="N920" i="2" s="1"/>
  <c r="O920" i="2" s="1"/>
  <c r="E921" i="2"/>
  <c r="G921" i="2" s="1"/>
  <c r="K921" i="2" s="1"/>
  <c r="N921" i="2" s="1"/>
  <c r="O921" i="2" s="1"/>
  <c r="E922" i="2"/>
  <c r="G922" i="2" s="1"/>
  <c r="K922" i="2" s="1"/>
  <c r="N922" i="2" s="1"/>
  <c r="O922" i="2" s="1"/>
  <c r="E923" i="2"/>
  <c r="G923" i="2" s="1"/>
  <c r="K923" i="2" s="1"/>
  <c r="N923" i="2" s="1"/>
  <c r="O923" i="2" s="1"/>
  <c r="E924" i="2"/>
  <c r="G924" i="2" s="1"/>
  <c r="K924" i="2" s="1"/>
  <c r="N924" i="2" s="1"/>
  <c r="O924" i="2" s="1"/>
  <c r="E925" i="2"/>
  <c r="G925" i="2" s="1"/>
  <c r="K925" i="2" s="1"/>
  <c r="N925" i="2" s="1"/>
  <c r="O925" i="2" s="1"/>
  <c r="E926" i="2"/>
  <c r="G926" i="2" s="1"/>
  <c r="K926" i="2" s="1"/>
  <c r="N926" i="2" s="1"/>
  <c r="O926" i="2" s="1"/>
  <c r="E927" i="2"/>
  <c r="G927" i="2" s="1"/>
  <c r="K927" i="2" s="1"/>
  <c r="N927" i="2" s="1"/>
  <c r="O927" i="2" s="1"/>
  <c r="E928" i="2"/>
  <c r="G928" i="2" s="1"/>
  <c r="K928" i="2" s="1"/>
  <c r="N928" i="2" s="1"/>
  <c r="O928" i="2" s="1"/>
  <c r="E929" i="2"/>
  <c r="G929" i="2" s="1"/>
  <c r="K929" i="2" s="1"/>
  <c r="N929" i="2" s="1"/>
  <c r="O929" i="2" s="1"/>
  <c r="E930" i="2"/>
  <c r="G930" i="2" s="1"/>
  <c r="K930" i="2" s="1"/>
  <c r="N930" i="2" s="1"/>
  <c r="O930" i="2" s="1"/>
  <c r="E931" i="2"/>
  <c r="G931" i="2" s="1"/>
  <c r="K931" i="2" s="1"/>
  <c r="N931" i="2" s="1"/>
  <c r="O931" i="2" s="1"/>
  <c r="E932" i="2"/>
  <c r="G932" i="2" s="1"/>
  <c r="K932" i="2" s="1"/>
  <c r="N932" i="2" s="1"/>
  <c r="O932" i="2" s="1"/>
  <c r="E933" i="2"/>
  <c r="G933" i="2" s="1"/>
  <c r="K933" i="2" s="1"/>
  <c r="N933" i="2" s="1"/>
  <c r="O933" i="2" s="1"/>
  <c r="E934" i="2"/>
  <c r="G934" i="2" s="1"/>
  <c r="K934" i="2" s="1"/>
  <c r="N934" i="2" s="1"/>
  <c r="O934" i="2" s="1"/>
  <c r="E935" i="2"/>
  <c r="G935" i="2" s="1"/>
  <c r="K935" i="2" s="1"/>
  <c r="N935" i="2" s="1"/>
  <c r="O935" i="2" s="1"/>
  <c r="E936" i="2"/>
  <c r="G936" i="2" s="1"/>
  <c r="K936" i="2" s="1"/>
  <c r="N936" i="2" s="1"/>
  <c r="O936" i="2" s="1"/>
  <c r="E937" i="2"/>
  <c r="G937" i="2" s="1"/>
  <c r="K937" i="2" s="1"/>
  <c r="N937" i="2" s="1"/>
  <c r="O937" i="2" s="1"/>
  <c r="E938" i="2"/>
  <c r="G938" i="2" s="1"/>
  <c r="K938" i="2" s="1"/>
  <c r="N938" i="2" s="1"/>
  <c r="O938" i="2" s="1"/>
  <c r="E939" i="2"/>
  <c r="G939" i="2" s="1"/>
  <c r="K939" i="2" s="1"/>
  <c r="N939" i="2" s="1"/>
  <c r="O939" i="2" s="1"/>
  <c r="E940" i="2"/>
  <c r="G940" i="2" s="1"/>
  <c r="K940" i="2" s="1"/>
  <c r="N940" i="2" s="1"/>
  <c r="O940" i="2" s="1"/>
  <c r="E941" i="2"/>
  <c r="G941" i="2" s="1"/>
  <c r="K941" i="2" s="1"/>
  <c r="N941" i="2" s="1"/>
  <c r="O941" i="2" s="1"/>
  <c r="E942" i="2"/>
  <c r="G942" i="2" s="1"/>
  <c r="K942" i="2" s="1"/>
  <c r="N942" i="2" s="1"/>
  <c r="O942" i="2" s="1"/>
  <c r="E943" i="2"/>
  <c r="G943" i="2" s="1"/>
  <c r="K943" i="2" s="1"/>
  <c r="N943" i="2" s="1"/>
  <c r="O943" i="2" s="1"/>
  <c r="E944" i="2"/>
  <c r="G944" i="2" s="1"/>
  <c r="K944" i="2" s="1"/>
  <c r="N944" i="2" s="1"/>
  <c r="O944" i="2" s="1"/>
  <c r="E945" i="2"/>
  <c r="G945" i="2" s="1"/>
  <c r="K945" i="2" s="1"/>
  <c r="N945" i="2" s="1"/>
  <c r="O945" i="2" s="1"/>
  <c r="E946" i="2"/>
  <c r="G946" i="2" s="1"/>
  <c r="K946" i="2" s="1"/>
  <c r="N946" i="2" s="1"/>
  <c r="O946" i="2" s="1"/>
  <c r="E947" i="2"/>
  <c r="G947" i="2" s="1"/>
  <c r="K947" i="2" s="1"/>
  <c r="N947" i="2" s="1"/>
  <c r="O947" i="2" s="1"/>
  <c r="E948" i="2"/>
  <c r="G948" i="2" s="1"/>
  <c r="K948" i="2" s="1"/>
  <c r="N948" i="2" s="1"/>
  <c r="O948" i="2" s="1"/>
  <c r="E949" i="2"/>
  <c r="G949" i="2" s="1"/>
  <c r="K949" i="2" s="1"/>
  <c r="N949" i="2" s="1"/>
  <c r="O949" i="2" s="1"/>
  <c r="E950" i="2"/>
  <c r="G950" i="2" s="1"/>
  <c r="K950" i="2" s="1"/>
  <c r="N950" i="2" s="1"/>
  <c r="O950" i="2" s="1"/>
  <c r="E951" i="2"/>
  <c r="G951" i="2" s="1"/>
  <c r="K951" i="2" s="1"/>
  <c r="N951" i="2" s="1"/>
  <c r="O951" i="2" s="1"/>
  <c r="E952" i="2"/>
  <c r="G952" i="2" s="1"/>
  <c r="K952" i="2" s="1"/>
  <c r="N952" i="2" s="1"/>
  <c r="O952" i="2" s="1"/>
  <c r="E953" i="2"/>
  <c r="G953" i="2" s="1"/>
  <c r="K953" i="2" s="1"/>
  <c r="N953" i="2" s="1"/>
  <c r="O953" i="2" s="1"/>
  <c r="E954" i="2"/>
  <c r="G954" i="2" s="1"/>
  <c r="K954" i="2" s="1"/>
  <c r="N954" i="2" s="1"/>
  <c r="O954" i="2" s="1"/>
  <c r="E955" i="2"/>
  <c r="G955" i="2" s="1"/>
  <c r="K955" i="2" s="1"/>
  <c r="N955" i="2" s="1"/>
  <c r="O955" i="2" s="1"/>
  <c r="E956" i="2"/>
  <c r="G956" i="2" s="1"/>
  <c r="K956" i="2" s="1"/>
  <c r="N956" i="2" s="1"/>
  <c r="O956" i="2" s="1"/>
  <c r="E957" i="2"/>
  <c r="G957" i="2" s="1"/>
  <c r="K957" i="2" s="1"/>
  <c r="N957" i="2" s="1"/>
  <c r="O957" i="2" s="1"/>
  <c r="E958" i="2"/>
  <c r="G958" i="2" s="1"/>
  <c r="K958" i="2" s="1"/>
  <c r="N958" i="2" s="1"/>
  <c r="O958" i="2" s="1"/>
  <c r="E959" i="2"/>
  <c r="G959" i="2" s="1"/>
  <c r="K959" i="2" s="1"/>
  <c r="N959" i="2" s="1"/>
  <c r="O959" i="2" s="1"/>
  <c r="E960" i="2"/>
  <c r="G960" i="2" s="1"/>
  <c r="K960" i="2" s="1"/>
  <c r="N960" i="2" s="1"/>
  <c r="O960" i="2" s="1"/>
  <c r="E961" i="2"/>
  <c r="G961" i="2" s="1"/>
  <c r="K961" i="2" s="1"/>
  <c r="N961" i="2" s="1"/>
  <c r="O961" i="2" s="1"/>
  <c r="E962" i="2"/>
  <c r="G962" i="2" s="1"/>
  <c r="K962" i="2" s="1"/>
  <c r="N962" i="2" s="1"/>
  <c r="O962" i="2" s="1"/>
  <c r="E963" i="2"/>
  <c r="G963" i="2" s="1"/>
  <c r="K963" i="2" s="1"/>
  <c r="N963" i="2" s="1"/>
  <c r="O963" i="2" s="1"/>
  <c r="E964" i="2"/>
  <c r="G964" i="2" s="1"/>
  <c r="K964" i="2" s="1"/>
  <c r="N964" i="2" s="1"/>
  <c r="O964" i="2" s="1"/>
  <c r="E965" i="2"/>
  <c r="G965" i="2" s="1"/>
  <c r="K965" i="2" s="1"/>
  <c r="N965" i="2" s="1"/>
  <c r="O965" i="2" s="1"/>
  <c r="E966" i="2"/>
  <c r="G966" i="2" s="1"/>
  <c r="K966" i="2" s="1"/>
  <c r="N966" i="2" s="1"/>
  <c r="O966" i="2" s="1"/>
  <c r="E967" i="2"/>
  <c r="G967" i="2" s="1"/>
  <c r="K967" i="2" s="1"/>
  <c r="N967" i="2" s="1"/>
  <c r="O967" i="2" s="1"/>
  <c r="E968" i="2"/>
  <c r="G968" i="2" s="1"/>
  <c r="K968" i="2" s="1"/>
  <c r="N968" i="2" s="1"/>
  <c r="O968" i="2" s="1"/>
  <c r="E969" i="2"/>
  <c r="G969" i="2" s="1"/>
  <c r="K969" i="2" s="1"/>
  <c r="N969" i="2" s="1"/>
  <c r="O969" i="2" s="1"/>
  <c r="E970" i="2"/>
  <c r="G970" i="2" s="1"/>
  <c r="K970" i="2" s="1"/>
  <c r="N970" i="2" s="1"/>
  <c r="O970" i="2" s="1"/>
  <c r="E971" i="2"/>
  <c r="G971" i="2" s="1"/>
  <c r="K971" i="2" s="1"/>
  <c r="N971" i="2" s="1"/>
  <c r="O971" i="2" s="1"/>
  <c r="E972" i="2"/>
  <c r="G972" i="2" s="1"/>
  <c r="K972" i="2" s="1"/>
  <c r="N972" i="2" s="1"/>
  <c r="O972" i="2" s="1"/>
  <c r="E973" i="2"/>
  <c r="G973" i="2" s="1"/>
  <c r="K973" i="2" s="1"/>
  <c r="N973" i="2" s="1"/>
  <c r="O973" i="2" s="1"/>
  <c r="E974" i="2"/>
  <c r="G974" i="2" s="1"/>
  <c r="K974" i="2" s="1"/>
  <c r="N974" i="2" s="1"/>
  <c r="O974" i="2" s="1"/>
  <c r="E975" i="2"/>
  <c r="G975" i="2" s="1"/>
  <c r="K975" i="2" s="1"/>
  <c r="N975" i="2" s="1"/>
  <c r="O975" i="2" s="1"/>
  <c r="E976" i="2"/>
  <c r="G976" i="2" s="1"/>
  <c r="K976" i="2" s="1"/>
  <c r="N976" i="2" s="1"/>
  <c r="O976" i="2" s="1"/>
  <c r="E977" i="2"/>
  <c r="G977" i="2" s="1"/>
  <c r="K977" i="2" s="1"/>
  <c r="N977" i="2" s="1"/>
  <c r="O977" i="2" s="1"/>
  <c r="E978" i="2"/>
  <c r="G978" i="2" s="1"/>
  <c r="K978" i="2" s="1"/>
  <c r="N978" i="2" s="1"/>
  <c r="O978" i="2" s="1"/>
  <c r="E979" i="2"/>
  <c r="G979" i="2" s="1"/>
  <c r="K979" i="2" s="1"/>
  <c r="N979" i="2" s="1"/>
  <c r="O979" i="2" s="1"/>
  <c r="E980" i="2"/>
  <c r="G980" i="2" s="1"/>
  <c r="K980" i="2" s="1"/>
  <c r="N980" i="2" s="1"/>
  <c r="O980" i="2" s="1"/>
  <c r="E981" i="2"/>
  <c r="G981" i="2" s="1"/>
  <c r="K981" i="2" s="1"/>
  <c r="N981" i="2" s="1"/>
  <c r="O981" i="2" s="1"/>
  <c r="E982" i="2"/>
  <c r="G982" i="2" s="1"/>
  <c r="K982" i="2" s="1"/>
  <c r="N982" i="2" s="1"/>
  <c r="O982" i="2" s="1"/>
  <c r="E983" i="2"/>
  <c r="G983" i="2" s="1"/>
  <c r="K983" i="2" s="1"/>
  <c r="N983" i="2" s="1"/>
  <c r="O983" i="2" s="1"/>
  <c r="E984" i="2"/>
  <c r="G984" i="2" s="1"/>
  <c r="K984" i="2" s="1"/>
  <c r="N984" i="2" s="1"/>
  <c r="O984" i="2" s="1"/>
  <c r="E985" i="2"/>
  <c r="G985" i="2" s="1"/>
  <c r="K985" i="2" s="1"/>
  <c r="N985" i="2" s="1"/>
  <c r="O985" i="2" s="1"/>
  <c r="E986" i="2"/>
  <c r="G986" i="2" s="1"/>
  <c r="K986" i="2" s="1"/>
  <c r="N986" i="2" s="1"/>
  <c r="O986" i="2" s="1"/>
  <c r="E987" i="2"/>
  <c r="G987" i="2" s="1"/>
  <c r="K987" i="2" s="1"/>
  <c r="N987" i="2" s="1"/>
  <c r="O987" i="2" s="1"/>
  <c r="E988" i="2"/>
  <c r="G988" i="2" s="1"/>
  <c r="K988" i="2" s="1"/>
  <c r="N988" i="2" s="1"/>
  <c r="O988" i="2" s="1"/>
  <c r="E989" i="2"/>
  <c r="G989" i="2" s="1"/>
  <c r="K989" i="2" s="1"/>
  <c r="N989" i="2" s="1"/>
  <c r="O989" i="2" s="1"/>
  <c r="E990" i="2"/>
  <c r="G990" i="2" s="1"/>
  <c r="K990" i="2" s="1"/>
  <c r="N990" i="2" s="1"/>
  <c r="O990" i="2" s="1"/>
  <c r="E991" i="2"/>
  <c r="G991" i="2" s="1"/>
  <c r="K991" i="2" s="1"/>
  <c r="N991" i="2" s="1"/>
  <c r="O991" i="2" s="1"/>
  <c r="E992" i="2"/>
  <c r="G992" i="2" s="1"/>
  <c r="K992" i="2" s="1"/>
  <c r="N992" i="2" s="1"/>
  <c r="O992" i="2" s="1"/>
  <c r="E993" i="2"/>
  <c r="G993" i="2" s="1"/>
  <c r="K993" i="2" s="1"/>
  <c r="N993" i="2" s="1"/>
  <c r="O993" i="2" s="1"/>
  <c r="E994" i="2"/>
  <c r="G994" i="2" s="1"/>
  <c r="K994" i="2" s="1"/>
  <c r="N994" i="2" s="1"/>
  <c r="O994" i="2" s="1"/>
  <c r="E995" i="2"/>
  <c r="G995" i="2" s="1"/>
  <c r="K995" i="2" s="1"/>
  <c r="N995" i="2" s="1"/>
  <c r="O995" i="2" s="1"/>
  <c r="E996" i="2"/>
  <c r="G996" i="2" s="1"/>
  <c r="K996" i="2" s="1"/>
  <c r="N996" i="2" s="1"/>
  <c r="O996" i="2" s="1"/>
  <c r="E997" i="2"/>
  <c r="G997" i="2" s="1"/>
  <c r="K997" i="2" s="1"/>
  <c r="N997" i="2" s="1"/>
  <c r="O997" i="2" s="1"/>
  <c r="E998" i="2"/>
  <c r="G998" i="2" s="1"/>
  <c r="K998" i="2" s="1"/>
  <c r="N998" i="2" s="1"/>
  <c r="O998" i="2" s="1"/>
  <c r="E999" i="2"/>
  <c r="G999" i="2" s="1"/>
  <c r="K999" i="2" s="1"/>
  <c r="N999" i="2" s="1"/>
  <c r="O999" i="2" s="1"/>
  <c r="E1000" i="2"/>
  <c r="G1000" i="2" s="1"/>
  <c r="K1000" i="2" s="1"/>
  <c r="N1000" i="2" s="1"/>
  <c r="O1000" i="2" s="1"/>
  <c r="E1001" i="2"/>
  <c r="G1001" i="2" s="1"/>
  <c r="K1001" i="2" s="1"/>
  <c r="N1001" i="2" s="1"/>
  <c r="O1001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O802" i="2" l="1"/>
  <c r="P802" i="2"/>
  <c r="O798" i="2"/>
  <c r="P798" i="2"/>
  <c r="O794" i="2"/>
  <c r="P794" i="2"/>
  <c r="O790" i="2"/>
  <c r="P790" i="2"/>
  <c r="O786" i="2"/>
  <c r="P786" i="2"/>
  <c r="O782" i="2"/>
  <c r="P782" i="2"/>
  <c r="O778" i="2"/>
  <c r="P778" i="2"/>
  <c r="O774" i="2"/>
  <c r="P774" i="2"/>
  <c r="O770" i="2"/>
  <c r="P770" i="2"/>
  <c r="O766" i="2"/>
  <c r="P766" i="2"/>
  <c r="O762" i="2"/>
  <c r="P762" i="2"/>
  <c r="O758" i="2"/>
  <c r="P758" i="2"/>
  <c r="O754" i="2"/>
  <c r="P754" i="2"/>
  <c r="O750" i="2"/>
  <c r="P750" i="2"/>
  <c r="O746" i="2"/>
  <c r="P746" i="2"/>
  <c r="O742" i="2"/>
  <c r="P742" i="2"/>
  <c r="O738" i="2"/>
  <c r="P738" i="2"/>
  <c r="O734" i="2"/>
  <c r="P734" i="2"/>
  <c r="O730" i="2"/>
  <c r="P730" i="2"/>
  <c r="O726" i="2"/>
  <c r="P726" i="2"/>
  <c r="O722" i="2"/>
  <c r="P722" i="2"/>
  <c r="O718" i="2"/>
  <c r="P718" i="2"/>
  <c r="O714" i="2"/>
  <c r="P714" i="2"/>
  <c r="O710" i="2"/>
  <c r="P710" i="2"/>
  <c r="O706" i="2"/>
  <c r="P706" i="2"/>
  <c r="O702" i="2"/>
  <c r="P702" i="2"/>
  <c r="O698" i="2"/>
  <c r="P698" i="2"/>
  <c r="O694" i="2"/>
  <c r="P694" i="2"/>
  <c r="O690" i="2"/>
  <c r="P690" i="2"/>
  <c r="O686" i="2"/>
  <c r="P686" i="2"/>
  <c r="O682" i="2"/>
  <c r="P682" i="2"/>
  <c r="O678" i="2"/>
  <c r="P678" i="2"/>
  <c r="O674" i="2"/>
  <c r="P674" i="2"/>
  <c r="O670" i="2"/>
  <c r="P670" i="2"/>
  <c r="O666" i="2"/>
  <c r="P666" i="2"/>
  <c r="O662" i="2"/>
  <c r="P662" i="2"/>
  <c r="O658" i="2"/>
  <c r="P658" i="2"/>
  <c r="O654" i="2"/>
  <c r="P654" i="2"/>
  <c r="O650" i="2"/>
  <c r="P650" i="2"/>
  <c r="O646" i="2"/>
  <c r="P646" i="2"/>
  <c r="O642" i="2"/>
  <c r="P642" i="2"/>
  <c r="O638" i="2"/>
  <c r="P638" i="2"/>
  <c r="O634" i="2"/>
  <c r="P634" i="2"/>
  <c r="O630" i="2"/>
  <c r="P630" i="2"/>
  <c r="O626" i="2"/>
  <c r="P626" i="2"/>
  <c r="O622" i="2"/>
  <c r="P622" i="2"/>
  <c r="O618" i="2"/>
  <c r="P618" i="2"/>
  <c r="O614" i="2"/>
  <c r="P614" i="2"/>
  <c r="O610" i="2"/>
  <c r="P610" i="2"/>
  <c r="O606" i="2"/>
  <c r="P606" i="2"/>
  <c r="O602" i="2"/>
  <c r="P602" i="2"/>
  <c r="O598" i="2"/>
  <c r="P598" i="2"/>
  <c r="O594" i="2"/>
  <c r="P594" i="2"/>
  <c r="O590" i="2"/>
  <c r="P590" i="2"/>
  <c r="O586" i="2"/>
  <c r="P586" i="2"/>
  <c r="O582" i="2"/>
  <c r="P582" i="2"/>
  <c r="O578" i="2"/>
  <c r="P578" i="2"/>
  <c r="O574" i="2"/>
  <c r="P574" i="2"/>
  <c r="O570" i="2"/>
  <c r="P570" i="2"/>
  <c r="O566" i="2"/>
  <c r="P566" i="2"/>
  <c r="O562" i="2"/>
  <c r="P562" i="2"/>
  <c r="O558" i="2"/>
  <c r="P558" i="2"/>
  <c r="O554" i="2"/>
  <c r="P554" i="2"/>
  <c r="O550" i="2"/>
  <c r="P550" i="2"/>
  <c r="O546" i="2"/>
  <c r="P546" i="2"/>
  <c r="O542" i="2"/>
  <c r="P542" i="2"/>
  <c r="O538" i="2"/>
  <c r="P538" i="2"/>
  <c r="O534" i="2"/>
  <c r="P534" i="2"/>
  <c r="O530" i="2"/>
  <c r="P530" i="2"/>
  <c r="O526" i="2"/>
  <c r="P526" i="2"/>
  <c r="O522" i="2"/>
  <c r="P522" i="2"/>
  <c r="O518" i="2"/>
  <c r="P518" i="2"/>
  <c r="O514" i="2"/>
  <c r="P514" i="2"/>
  <c r="O510" i="2"/>
  <c r="P510" i="2"/>
  <c r="O506" i="2"/>
  <c r="P506" i="2"/>
  <c r="O502" i="2"/>
  <c r="P502" i="2"/>
  <c r="O498" i="2"/>
  <c r="P498" i="2"/>
  <c r="O494" i="2"/>
  <c r="P494" i="2"/>
  <c r="O490" i="2"/>
  <c r="P490" i="2"/>
  <c r="O486" i="2"/>
  <c r="P486" i="2"/>
  <c r="O482" i="2"/>
  <c r="P482" i="2"/>
  <c r="O478" i="2"/>
  <c r="P478" i="2"/>
  <c r="O474" i="2"/>
  <c r="P474" i="2"/>
  <c r="O470" i="2"/>
  <c r="P470" i="2"/>
  <c r="O466" i="2"/>
  <c r="P466" i="2"/>
  <c r="O462" i="2"/>
  <c r="P462" i="2"/>
  <c r="O458" i="2"/>
  <c r="P458" i="2"/>
  <c r="O454" i="2"/>
  <c r="P454" i="2"/>
  <c r="O450" i="2"/>
  <c r="P450" i="2"/>
  <c r="O446" i="2"/>
  <c r="P446" i="2"/>
  <c r="O442" i="2"/>
  <c r="P442" i="2"/>
  <c r="O438" i="2"/>
  <c r="P438" i="2"/>
  <c r="O434" i="2"/>
  <c r="P434" i="2"/>
  <c r="O430" i="2"/>
  <c r="P430" i="2"/>
  <c r="O426" i="2"/>
  <c r="P426" i="2"/>
  <c r="O422" i="2"/>
  <c r="P422" i="2"/>
  <c r="O418" i="2"/>
  <c r="P418" i="2"/>
  <c r="O414" i="2"/>
  <c r="P414" i="2"/>
  <c r="O410" i="2"/>
  <c r="P410" i="2"/>
  <c r="O406" i="2"/>
  <c r="P406" i="2"/>
  <c r="O402" i="2"/>
  <c r="P402" i="2"/>
  <c r="O398" i="2"/>
  <c r="P398" i="2"/>
  <c r="O394" i="2"/>
  <c r="P394" i="2"/>
  <c r="O390" i="2"/>
  <c r="P390" i="2"/>
  <c r="O386" i="2"/>
  <c r="P386" i="2"/>
  <c r="O382" i="2"/>
  <c r="P382" i="2"/>
  <c r="O378" i="2"/>
  <c r="P378" i="2"/>
  <c r="O374" i="2"/>
  <c r="P374" i="2"/>
  <c r="O370" i="2"/>
  <c r="P370" i="2"/>
  <c r="O366" i="2"/>
  <c r="P366" i="2"/>
  <c r="O362" i="2"/>
  <c r="P362" i="2"/>
  <c r="O358" i="2"/>
  <c r="P358" i="2"/>
  <c r="O354" i="2"/>
  <c r="P354" i="2"/>
  <c r="O350" i="2"/>
  <c r="P350" i="2"/>
  <c r="O346" i="2"/>
  <c r="P346" i="2"/>
  <c r="O342" i="2"/>
  <c r="P342" i="2"/>
  <c r="O338" i="2"/>
  <c r="P338" i="2"/>
  <c r="O334" i="2"/>
  <c r="P334" i="2"/>
  <c r="O330" i="2"/>
  <c r="P330" i="2"/>
  <c r="O326" i="2"/>
  <c r="P326" i="2"/>
  <c r="O322" i="2"/>
  <c r="P322" i="2"/>
  <c r="O318" i="2"/>
  <c r="P318" i="2"/>
  <c r="O314" i="2"/>
  <c r="P314" i="2"/>
  <c r="O310" i="2"/>
  <c r="P310" i="2"/>
  <c r="O306" i="2"/>
  <c r="P306" i="2"/>
  <c r="O302" i="2"/>
  <c r="P302" i="2"/>
  <c r="O298" i="2"/>
  <c r="P298" i="2"/>
  <c r="O294" i="2"/>
  <c r="P294" i="2"/>
  <c r="O290" i="2"/>
  <c r="P290" i="2"/>
  <c r="O286" i="2"/>
  <c r="P286" i="2"/>
  <c r="O282" i="2"/>
  <c r="P282" i="2"/>
  <c r="O278" i="2"/>
  <c r="P278" i="2"/>
  <c r="O274" i="2"/>
  <c r="P274" i="2"/>
  <c r="O270" i="2"/>
  <c r="P270" i="2"/>
  <c r="O266" i="2"/>
  <c r="P266" i="2"/>
  <c r="O262" i="2"/>
  <c r="P262" i="2"/>
  <c r="O258" i="2"/>
  <c r="P258" i="2"/>
  <c r="O254" i="2"/>
  <c r="P254" i="2"/>
  <c r="O250" i="2"/>
  <c r="P250" i="2"/>
  <c r="O246" i="2"/>
  <c r="P246" i="2"/>
  <c r="O242" i="2"/>
  <c r="P242" i="2"/>
  <c r="O238" i="2"/>
  <c r="P238" i="2"/>
  <c r="O234" i="2"/>
  <c r="P234" i="2"/>
  <c r="O230" i="2"/>
  <c r="P230" i="2"/>
  <c r="O226" i="2"/>
  <c r="P226" i="2"/>
  <c r="O222" i="2"/>
  <c r="P222" i="2"/>
  <c r="O218" i="2"/>
  <c r="P218" i="2"/>
  <c r="O214" i="2"/>
  <c r="P214" i="2"/>
  <c r="O210" i="2"/>
  <c r="P210" i="2"/>
  <c r="O206" i="2"/>
  <c r="P206" i="2"/>
  <c r="O202" i="2"/>
  <c r="P202" i="2"/>
  <c r="O198" i="2"/>
  <c r="P198" i="2"/>
  <c r="O194" i="2"/>
  <c r="P194" i="2"/>
  <c r="O190" i="2"/>
  <c r="P190" i="2"/>
  <c r="O186" i="2"/>
  <c r="P186" i="2"/>
  <c r="O182" i="2"/>
  <c r="P182" i="2"/>
  <c r="O178" i="2"/>
  <c r="P178" i="2"/>
  <c r="O174" i="2"/>
  <c r="P174" i="2"/>
  <c r="O170" i="2"/>
  <c r="P170" i="2"/>
  <c r="O166" i="2"/>
  <c r="P166" i="2"/>
  <c r="O162" i="2"/>
  <c r="P162" i="2"/>
  <c r="O158" i="2"/>
  <c r="P158" i="2"/>
  <c r="O154" i="2"/>
  <c r="P154" i="2"/>
  <c r="O150" i="2"/>
  <c r="P150" i="2"/>
  <c r="O146" i="2"/>
  <c r="P146" i="2"/>
  <c r="O142" i="2"/>
  <c r="P142" i="2"/>
  <c r="O138" i="2"/>
  <c r="P138" i="2"/>
  <c r="O134" i="2"/>
  <c r="P134" i="2"/>
  <c r="O130" i="2"/>
  <c r="P130" i="2"/>
  <c r="O126" i="2"/>
  <c r="P126" i="2"/>
  <c r="O122" i="2"/>
  <c r="P122" i="2"/>
  <c r="O118" i="2"/>
  <c r="P118" i="2"/>
  <c r="O114" i="2"/>
  <c r="P114" i="2"/>
  <c r="O110" i="2"/>
  <c r="P110" i="2"/>
  <c r="O106" i="2"/>
  <c r="P106" i="2"/>
  <c r="O102" i="2"/>
  <c r="P102" i="2"/>
  <c r="O98" i="2"/>
  <c r="P98" i="2"/>
  <c r="O94" i="2"/>
  <c r="P94" i="2"/>
  <c r="O90" i="2"/>
  <c r="P90" i="2"/>
  <c r="O86" i="2"/>
  <c r="P86" i="2"/>
  <c r="O82" i="2"/>
  <c r="P82" i="2"/>
  <c r="O78" i="2"/>
  <c r="P78" i="2"/>
  <c r="O74" i="2"/>
  <c r="P74" i="2"/>
  <c r="O70" i="2"/>
  <c r="P70" i="2"/>
  <c r="O66" i="2"/>
  <c r="P66" i="2"/>
  <c r="O62" i="2"/>
  <c r="P62" i="2"/>
  <c r="O58" i="2"/>
  <c r="P58" i="2"/>
  <c r="O54" i="2"/>
  <c r="P54" i="2"/>
  <c r="O50" i="2"/>
  <c r="P50" i="2"/>
  <c r="O46" i="2"/>
  <c r="P46" i="2"/>
  <c r="O42" i="2"/>
  <c r="P42" i="2"/>
  <c r="O38" i="2"/>
  <c r="P38" i="2"/>
  <c r="O34" i="2"/>
  <c r="P34" i="2"/>
  <c r="O30" i="2"/>
  <c r="P30" i="2"/>
  <c r="O26" i="2"/>
  <c r="P26" i="2"/>
  <c r="O22" i="2"/>
  <c r="P22" i="2"/>
  <c r="O18" i="2"/>
  <c r="P18" i="2"/>
  <c r="O14" i="2"/>
  <c r="P14" i="2"/>
  <c r="O10" i="2"/>
  <c r="P10" i="2"/>
  <c r="O6" i="2"/>
  <c r="P6" i="2"/>
  <c r="O2" i="2"/>
  <c r="P2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796" i="2"/>
  <c r="P788" i="2"/>
  <c r="P780" i="2"/>
  <c r="P772" i="2"/>
  <c r="P764" i="2"/>
  <c r="P756" i="2"/>
  <c r="P748" i="2"/>
  <c r="P740" i="2"/>
  <c r="P732" i="2"/>
  <c r="P724" i="2"/>
  <c r="P716" i="2"/>
  <c r="P708" i="2"/>
  <c r="P700" i="2"/>
  <c r="P692" i="2"/>
  <c r="P684" i="2"/>
  <c r="P676" i="2"/>
  <c r="P668" i="2"/>
  <c r="P660" i="2"/>
  <c r="P652" i="2"/>
  <c r="P644" i="2"/>
  <c r="P636" i="2"/>
  <c r="P628" i="2"/>
  <c r="P620" i="2"/>
  <c r="P612" i="2"/>
  <c r="P604" i="2"/>
  <c r="P596" i="2"/>
  <c r="P588" i="2"/>
  <c r="P580" i="2"/>
  <c r="P572" i="2"/>
  <c r="P564" i="2"/>
  <c r="P552" i="2"/>
  <c r="P536" i="2"/>
  <c r="P520" i="2"/>
  <c r="P499" i="2"/>
  <c r="P467" i="2"/>
  <c r="P435" i="2"/>
  <c r="P403" i="2"/>
  <c r="P371" i="2"/>
  <c r="P339" i="2"/>
  <c r="P275" i="2"/>
  <c r="P211" i="2"/>
  <c r="P96" i="2"/>
  <c r="O801" i="2"/>
  <c r="P801" i="2"/>
  <c r="O797" i="2"/>
  <c r="P797" i="2"/>
  <c r="O793" i="2"/>
  <c r="P793" i="2"/>
  <c r="O789" i="2"/>
  <c r="P789" i="2"/>
  <c r="O785" i="2"/>
  <c r="P785" i="2"/>
  <c r="O781" i="2"/>
  <c r="P781" i="2"/>
  <c r="O777" i="2"/>
  <c r="P777" i="2"/>
  <c r="O773" i="2"/>
  <c r="P773" i="2"/>
  <c r="O769" i="2"/>
  <c r="P769" i="2"/>
  <c r="O765" i="2"/>
  <c r="P765" i="2"/>
  <c r="O761" i="2"/>
  <c r="P761" i="2"/>
  <c r="O757" i="2"/>
  <c r="P757" i="2"/>
  <c r="O753" i="2"/>
  <c r="P753" i="2"/>
  <c r="O749" i="2"/>
  <c r="P749" i="2"/>
  <c r="O745" i="2"/>
  <c r="P745" i="2"/>
  <c r="O741" i="2"/>
  <c r="P741" i="2"/>
  <c r="O737" i="2"/>
  <c r="P737" i="2"/>
  <c r="O733" i="2"/>
  <c r="P733" i="2"/>
  <c r="O729" i="2"/>
  <c r="P729" i="2"/>
  <c r="O725" i="2"/>
  <c r="P725" i="2"/>
  <c r="O721" i="2"/>
  <c r="P721" i="2"/>
  <c r="O717" i="2"/>
  <c r="P717" i="2"/>
  <c r="O713" i="2"/>
  <c r="P713" i="2"/>
  <c r="O709" i="2"/>
  <c r="P709" i="2"/>
  <c r="O705" i="2"/>
  <c r="P705" i="2"/>
  <c r="O701" i="2"/>
  <c r="P701" i="2"/>
  <c r="O697" i="2"/>
  <c r="P697" i="2"/>
  <c r="O693" i="2"/>
  <c r="P693" i="2"/>
  <c r="O689" i="2"/>
  <c r="P689" i="2"/>
  <c r="O685" i="2"/>
  <c r="P685" i="2"/>
  <c r="O681" i="2"/>
  <c r="P681" i="2"/>
  <c r="O677" i="2"/>
  <c r="P677" i="2"/>
  <c r="O673" i="2"/>
  <c r="P673" i="2"/>
  <c r="O669" i="2"/>
  <c r="P669" i="2"/>
  <c r="O665" i="2"/>
  <c r="P665" i="2"/>
  <c r="O661" i="2"/>
  <c r="P661" i="2"/>
  <c r="O657" i="2"/>
  <c r="P657" i="2"/>
  <c r="O653" i="2"/>
  <c r="P653" i="2"/>
  <c r="O649" i="2"/>
  <c r="P649" i="2"/>
  <c r="O645" i="2"/>
  <c r="P645" i="2"/>
  <c r="O641" i="2"/>
  <c r="P641" i="2"/>
  <c r="O637" i="2"/>
  <c r="P637" i="2"/>
  <c r="O633" i="2"/>
  <c r="P633" i="2"/>
  <c r="O629" i="2"/>
  <c r="P629" i="2"/>
  <c r="O625" i="2"/>
  <c r="P625" i="2"/>
  <c r="O621" i="2"/>
  <c r="P621" i="2"/>
  <c r="O617" i="2"/>
  <c r="P617" i="2"/>
  <c r="O613" i="2"/>
  <c r="P613" i="2"/>
  <c r="O609" i="2"/>
  <c r="P609" i="2"/>
  <c r="O605" i="2"/>
  <c r="P605" i="2"/>
  <c r="O601" i="2"/>
  <c r="P601" i="2"/>
  <c r="O597" i="2"/>
  <c r="P597" i="2"/>
  <c r="O593" i="2"/>
  <c r="P593" i="2"/>
  <c r="O589" i="2"/>
  <c r="P589" i="2"/>
  <c r="O585" i="2"/>
  <c r="P585" i="2"/>
  <c r="O581" i="2"/>
  <c r="P581" i="2"/>
  <c r="O577" i="2"/>
  <c r="P577" i="2"/>
  <c r="O573" i="2"/>
  <c r="P573" i="2"/>
  <c r="O569" i="2"/>
  <c r="P569" i="2"/>
  <c r="O565" i="2"/>
  <c r="P565" i="2"/>
  <c r="O561" i="2"/>
  <c r="P561" i="2"/>
  <c r="O557" i="2"/>
  <c r="P557" i="2"/>
  <c r="O553" i="2"/>
  <c r="P553" i="2"/>
  <c r="O549" i="2"/>
  <c r="P549" i="2"/>
  <c r="O545" i="2"/>
  <c r="P545" i="2"/>
  <c r="O541" i="2"/>
  <c r="P541" i="2"/>
  <c r="O537" i="2"/>
  <c r="P537" i="2"/>
  <c r="O533" i="2"/>
  <c r="P533" i="2"/>
  <c r="O529" i="2"/>
  <c r="P529" i="2"/>
  <c r="O525" i="2"/>
  <c r="P525" i="2"/>
  <c r="O521" i="2"/>
  <c r="P521" i="2"/>
  <c r="O517" i="2"/>
  <c r="P517" i="2"/>
  <c r="O513" i="2"/>
  <c r="P513" i="2"/>
  <c r="O509" i="2"/>
  <c r="P509" i="2"/>
  <c r="O505" i="2"/>
  <c r="P505" i="2"/>
  <c r="O501" i="2"/>
  <c r="P501" i="2"/>
  <c r="O497" i="2"/>
  <c r="P497" i="2"/>
  <c r="O493" i="2"/>
  <c r="P493" i="2"/>
  <c r="O489" i="2"/>
  <c r="P489" i="2"/>
  <c r="O485" i="2"/>
  <c r="P485" i="2"/>
  <c r="O481" i="2"/>
  <c r="P481" i="2"/>
  <c r="O477" i="2"/>
  <c r="P477" i="2"/>
  <c r="O473" i="2"/>
  <c r="P473" i="2"/>
  <c r="O469" i="2"/>
  <c r="P469" i="2"/>
  <c r="O465" i="2"/>
  <c r="P465" i="2"/>
  <c r="O461" i="2"/>
  <c r="P461" i="2"/>
  <c r="O457" i="2"/>
  <c r="P457" i="2"/>
  <c r="O453" i="2"/>
  <c r="P453" i="2"/>
  <c r="O449" i="2"/>
  <c r="P449" i="2"/>
  <c r="O445" i="2"/>
  <c r="P445" i="2"/>
  <c r="O441" i="2"/>
  <c r="P441" i="2"/>
  <c r="O437" i="2"/>
  <c r="P437" i="2"/>
  <c r="O433" i="2"/>
  <c r="P433" i="2"/>
  <c r="O429" i="2"/>
  <c r="P429" i="2"/>
  <c r="O425" i="2"/>
  <c r="P425" i="2"/>
  <c r="O421" i="2"/>
  <c r="P421" i="2"/>
  <c r="O417" i="2"/>
  <c r="P417" i="2"/>
  <c r="O413" i="2"/>
  <c r="P413" i="2"/>
  <c r="O409" i="2"/>
  <c r="P409" i="2"/>
  <c r="O405" i="2"/>
  <c r="P405" i="2"/>
  <c r="O401" i="2"/>
  <c r="P401" i="2"/>
  <c r="O397" i="2"/>
  <c r="P397" i="2"/>
  <c r="O393" i="2"/>
  <c r="P393" i="2"/>
  <c r="O389" i="2"/>
  <c r="P389" i="2"/>
  <c r="O385" i="2"/>
  <c r="P385" i="2"/>
  <c r="O381" i="2"/>
  <c r="P381" i="2"/>
  <c r="O377" i="2"/>
  <c r="P377" i="2"/>
  <c r="O373" i="2"/>
  <c r="P373" i="2"/>
  <c r="O369" i="2"/>
  <c r="P369" i="2"/>
  <c r="O365" i="2"/>
  <c r="P365" i="2"/>
  <c r="O361" i="2"/>
  <c r="P361" i="2"/>
  <c r="O357" i="2"/>
  <c r="P357" i="2"/>
  <c r="O353" i="2"/>
  <c r="P353" i="2"/>
  <c r="O349" i="2"/>
  <c r="P349" i="2"/>
  <c r="O345" i="2"/>
  <c r="P345" i="2"/>
  <c r="O341" i="2"/>
  <c r="P341" i="2"/>
  <c r="O337" i="2"/>
  <c r="P337" i="2"/>
  <c r="O333" i="2"/>
  <c r="P333" i="2"/>
  <c r="O329" i="2"/>
  <c r="P329" i="2"/>
  <c r="O325" i="2"/>
  <c r="P325" i="2"/>
  <c r="O321" i="2"/>
  <c r="P321" i="2"/>
  <c r="O317" i="2"/>
  <c r="P317" i="2"/>
  <c r="O313" i="2"/>
  <c r="P313" i="2"/>
  <c r="O309" i="2"/>
  <c r="P309" i="2"/>
  <c r="O305" i="2"/>
  <c r="P305" i="2"/>
  <c r="O301" i="2"/>
  <c r="P301" i="2"/>
  <c r="O297" i="2"/>
  <c r="P297" i="2"/>
  <c r="O293" i="2"/>
  <c r="P293" i="2"/>
  <c r="O289" i="2"/>
  <c r="P289" i="2"/>
  <c r="O285" i="2"/>
  <c r="P285" i="2"/>
  <c r="O281" i="2"/>
  <c r="P281" i="2"/>
  <c r="O277" i="2"/>
  <c r="P277" i="2"/>
  <c r="O273" i="2"/>
  <c r="P273" i="2"/>
  <c r="O269" i="2"/>
  <c r="P269" i="2"/>
  <c r="O265" i="2"/>
  <c r="P265" i="2"/>
  <c r="O261" i="2"/>
  <c r="P261" i="2"/>
  <c r="O257" i="2"/>
  <c r="P257" i="2"/>
  <c r="O253" i="2"/>
  <c r="P253" i="2"/>
  <c r="O249" i="2"/>
  <c r="P249" i="2"/>
  <c r="O245" i="2"/>
  <c r="P245" i="2"/>
  <c r="O241" i="2"/>
  <c r="P241" i="2"/>
  <c r="O237" i="2"/>
  <c r="P237" i="2"/>
  <c r="O233" i="2"/>
  <c r="P233" i="2"/>
  <c r="O229" i="2"/>
  <c r="P229" i="2"/>
  <c r="O225" i="2"/>
  <c r="P225" i="2"/>
  <c r="O221" i="2"/>
  <c r="P221" i="2"/>
  <c r="O217" i="2"/>
  <c r="P217" i="2"/>
  <c r="O213" i="2"/>
  <c r="P213" i="2"/>
  <c r="O209" i="2"/>
  <c r="P209" i="2"/>
  <c r="O205" i="2"/>
  <c r="P205" i="2"/>
  <c r="O201" i="2"/>
  <c r="P201" i="2"/>
  <c r="O197" i="2"/>
  <c r="P197" i="2"/>
  <c r="O193" i="2"/>
  <c r="P193" i="2"/>
  <c r="O189" i="2"/>
  <c r="P189" i="2"/>
  <c r="O185" i="2"/>
  <c r="P185" i="2"/>
  <c r="O181" i="2"/>
  <c r="P181" i="2"/>
  <c r="O177" i="2"/>
  <c r="P177" i="2"/>
  <c r="O173" i="2"/>
  <c r="P173" i="2"/>
  <c r="O169" i="2"/>
  <c r="P169" i="2"/>
  <c r="O165" i="2"/>
  <c r="P165" i="2"/>
  <c r="O161" i="2"/>
  <c r="P161" i="2"/>
  <c r="O157" i="2"/>
  <c r="P157" i="2"/>
  <c r="O153" i="2"/>
  <c r="P153" i="2"/>
  <c r="O149" i="2"/>
  <c r="P149" i="2"/>
  <c r="O145" i="2"/>
  <c r="P145" i="2"/>
  <c r="O141" i="2"/>
  <c r="P141" i="2"/>
  <c r="O137" i="2"/>
  <c r="P137" i="2"/>
  <c r="O133" i="2"/>
  <c r="P133" i="2"/>
  <c r="O129" i="2"/>
  <c r="P129" i="2"/>
  <c r="O125" i="2"/>
  <c r="P125" i="2"/>
  <c r="O121" i="2"/>
  <c r="P121" i="2"/>
  <c r="O117" i="2"/>
  <c r="P117" i="2"/>
  <c r="O113" i="2"/>
  <c r="P113" i="2"/>
  <c r="O109" i="2"/>
  <c r="P109" i="2"/>
  <c r="O105" i="2"/>
  <c r="P105" i="2"/>
  <c r="O101" i="2"/>
  <c r="P101" i="2"/>
  <c r="O97" i="2"/>
  <c r="P97" i="2"/>
  <c r="O93" i="2"/>
  <c r="P93" i="2"/>
  <c r="O89" i="2"/>
  <c r="P89" i="2"/>
  <c r="O85" i="2"/>
  <c r="P85" i="2"/>
  <c r="O81" i="2"/>
  <c r="P81" i="2"/>
  <c r="O77" i="2"/>
  <c r="P77" i="2"/>
  <c r="O73" i="2"/>
  <c r="P73" i="2"/>
  <c r="O69" i="2"/>
  <c r="P69" i="2"/>
  <c r="O65" i="2"/>
  <c r="P65" i="2"/>
  <c r="O61" i="2"/>
  <c r="P61" i="2"/>
  <c r="O57" i="2"/>
  <c r="P57" i="2"/>
  <c r="O53" i="2"/>
  <c r="P53" i="2"/>
  <c r="O49" i="2"/>
  <c r="P49" i="2"/>
  <c r="O45" i="2"/>
  <c r="P45" i="2"/>
  <c r="O41" i="2"/>
  <c r="P41" i="2"/>
  <c r="O37" i="2"/>
  <c r="P37" i="2"/>
  <c r="O33" i="2"/>
  <c r="P33" i="2"/>
  <c r="O29" i="2"/>
  <c r="P29" i="2"/>
  <c r="O25" i="2"/>
  <c r="P25" i="2"/>
  <c r="O21" i="2"/>
  <c r="P21" i="2"/>
  <c r="O17" i="2"/>
  <c r="P17" i="2"/>
  <c r="O13" i="2"/>
  <c r="P13" i="2"/>
  <c r="O9" i="2"/>
  <c r="P9" i="2"/>
  <c r="O5" i="2"/>
  <c r="P5" i="2"/>
  <c r="P999" i="2"/>
  <c r="P995" i="2"/>
  <c r="P991" i="2"/>
  <c r="P987" i="2"/>
  <c r="P983" i="2"/>
  <c r="P979" i="2"/>
  <c r="P975" i="2"/>
  <c r="P971" i="2"/>
  <c r="P967" i="2"/>
  <c r="P963" i="2"/>
  <c r="P959" i="2"/>
  <c r="P955" i="2"/>
  <c r="P951" i="2"/>
  <c r="P947" i="2"/>
  <c r="P943" i="2"/>
  <c r="P939" i="2"/>
  <c r="P935" i="2"/>
  <c r="P931" i="2"/>
  <c r="P927" i="2"/>
  <c r="P923" i="2"/>
  <c r="P919" i="2"/>
  <c r="P915" i="2"/>
  <c r="P911" i="2"/>
  <c r="P907" i="2"/>
  <c r="P903" i="2"/>
  <c r="P899" i="2"/>
  <c r="P895" i="2"/>
  <c r="P891" i="2"/>
  <c r="P887" i="2"/>
  <c r="P883" i="2"/>
  <c r="P879" i="2"/>
  <c r="P875" i="2"/>
  <c r="P871" i="2"/>
  <c r="P867" i="2"/>
  <c r="P863" i="2"/>
  <c r="P859" i="2"/>
  <c r="P855" i="2"/>
  <c r="P851" i="2"/>
  <c r="P847" i="2"/>
  <c r="P843" i="2"/>
  <c r="P839" i="2"/>
  <c r="P835" i="2"/>
  <c r="P831" i="2"/>
  <c r="P827" i="2"/>
  <c r="P823" i="2"/>
  <c r="P819" i="2"/>
  <c r="P815" i="2"/>
  <c r="P811" i="2"/>
  <c r="P807" i="2"/>
  <c r="P803" i="2"/>
  <c r="P795" i="2"/>
  <c r="P787" i="2"/>
  <c r="P779" i="2"/>
  <c r="P771" i="2"/>
  <c r="P763" i="2"/>
  <c r="P755" i="2"/>
  <c r="P747" i="2"/>
  <c r="P739" i="2"/>
  <c r="P731" i="2"/>
  <c r="P723" i="2"/>
  <c r="P715" i="2"/>
  <c r="P707" i="2"/>
  <c r="P699" i="2"/>
  <c r="P691" i="2"/>
  <c r="P683" i="2"/>
  <c r="P675" i="2"/>
  <c r="P667" i="2"/>
  <c r="P659" i="2"/>
  <c r="P651" i="2"/>
  <c r="P643" i="2"/>
  <c r="P635" i="2"/>
  <c r="P627" i="2"/>
  <c r="P619" i="2"/>
  <c r="P611" i="2"/>
  <c r="P603" i="2"/>
  <c r="P595" i="2"/>
  <c r="P587" i="2"/>
  <c r="P579" i="2"/>
  <c r="P571" i="2"/>
  <c r="P563" i="2"/>
  <c r="P551" i="2"/>
  <c r="P535" i="2"/>
  <c r="P519" i="2"/>
  <c r="P495" i="2"/>
  <c r="P463" i="2"/>
  <c r="P431" i="2"/>
  <c r="P399" i="2"/>
  <c r="P367" i="2"/>
  <c r="P331" i="2"/>
  <c r="P267" i="2"/>
  <c r="P203" i="2"/>
  <c r="P80" i="2"/>
  <c r="O556" i="2"/>
  <c r="P556" i="2"/>
  <c r="O548" i="2"/>
  <c r="P548" i="2"/>
  <c r="O540" i="2"/>
  <c r="P540" i="2"/>
  <c r="O532" i="2"/>
  <c r="P532" i="2"/>
  <c r="O524" i="2"/>
  <c r="P524" i="2"/>
  <c r="O516" i="2"/>
  <c r="P516" i="2"/>
  <c r="O508" i="2"/>
  <c r="P508" i="2"/>
  <c r="O504" i="2"/>
  <c r="P504" i="2"/>
  <c r="O500" i="2"/>
  <c r="P500" i="2"/>
  <c r="O496" i="2"/>
  <c r="P496" i="2"/>
  <c r="O492" i="2"/>
  <c r="P492" i="2"/>
  <c r="O488" i="2"/>
  <c r="P488" i="2"/>
  <c r="O484" i="2"/>
  <c r="P484" i="2"/>
  <c r="O480" i="2"/>
  <c r="P480" i="2"/>
  <c r="O476" i="2"/>
  <c r="P476" i="2"/>
  <c r="O472" i="2"/>
  <c r="P472" i="2"/>
  <c r="O468" i="2"/>
  <c r="P468" i="2"/>
  <c r="O464" i="2"/>
  <c r="P464" i="2"/>
  <c r="O460" i="2"/>
  <c r="P460" i="2"/>
  <c r="O456" i="2"/>
  <c r="P456" i="2"/>
  <c r="O452" i="2"/>
  <c r="P452" i="2"/>
  <c r="O448" i="2"/>
  <c r="P448" i="2"/>
  <c r="O444" i="2"/>
  <c r="P444" i="2"/>
  <c r="O440" i="2"/>
  <c r="P440" i="2"/>
  <c r="O436" i="2"/>
  <c r="P436" i="2"/>
  <c r="O432" i="2"/>
  <c r="P432" i="2"/>
  <c r="O428" i="2"/>
  <c r="P428" i="2"/>
  <c r="O424" i="2"/>
  <c r="P424" i="2"/>
  <c r="O420" i="2"/>
  <c r="P420" i="2"/>
  <c r="O416" i="2"/>
  <c r="P416" i="2"/>
  <c r="O412" i="2"/>
  <c r="P412" i="2"/>
  <c r="O408" i="2"/>
  <c r="P408" i="2"/>
  <c r="O404" i="2"/>
  <c r="P404" i="2"/>
  <c r="O400" i="2"/>
  <c r="P400" i="2"/>
  <c r="O396" i="2"/>
  <c r="P396" i="2"/>
  <c r="O392" i="2"/>
  <c r="P392" i="2"/>
  <c r="O388" i="2"/>
  <c r="P388" i="2"/>
  <c r="O384" i="2"/>
  <c r="P384" i="2"/>
  <c r="O380" i="2"/>
  <c r="P380" i="2"/>
  <c r="O376" i="2"/>
  <c r="P376" i="2"/>
  <c r="O372" i="2"/>
  <c r="P372" i="2"/>
  <c r="O368" i="2"/>
  <c r="P368" i="2"/>
  <c r="O364" i="2"/>
  <c r="P364" i="2"/>
  <c r="O360" i="2"/>
  <c r="P360" i="2"/>
  <c r="O356" i="2"/>
  <c r="P356" i="2"/>
  <c r="O352" i="2"/>
  <c r="P352" i="2"/>
  <c r="O348" i="2"/>
  <c r="P348" i="2"/>
  <c r="O344" i="2"/>
  <c r="P344" i="2"/>
  <c r="O340" i="2"/>
  <c r="P340" i="2"/>
  <c r="O336" i="2"/>
  <c r="P336" i="2"/>
  <c r="O332" i="2"/>
  <c r="P332" i="2"/>
  <c r="O328" i="2"/>
  <c r="P328" i="2"/>
  <c r="O324" i="2"/>
  <c r="P324" i="2"/>
  <c r="O320" i="2"/>
  <c r="P320" i="2"/>
  <c r="O316" i="2"/>
  <c r="P316" i="2"/>
  <c r="O312" i="2"/>
  <c r="P312" i="2"/>
  <c r="O308" i="2"/>
  <c r="P308" i="2"/>
  <c r="O304" i="2"/>
  <c r="P304" i="2"/>
  <c r="O300" i="2"/>
  <c r="P300" i="2"/>
  <c r="O296" i="2"/>
  <c r="P296" i="2"/>
  <c r="O292" i="2"/>
  <c r="P292" i="2"/>
  <c r="O288" i="2"/>
  <c r="P288" i="2"/>
  <c r="O284" i="2"/>
  <c r="P284" i="2"/>
  <c r="O280" i="2"/>
  <c r="P280" i="2"/>
  <c r="O276" i="2"/>
  <c r="P276" i="2"/>
  <c r="O272" i="2"/>
  <c r="P272" i="2"/>
  <c r="O268" i="2"/>
  <c r="P268" i="2"/>
  <c r="O264" i="2"/>
  <c r="P264" i="2"/>
  <c r="O260" i="2"/>
  <c r="P260" i="2"/>
  <c r="O256" i="2"/>
  <c r="P256" i="2"/>
  <c r="O252" i="2"/>
  <c r="P252" i="2"/>
  <c r="O248" i="2"/>
  <c r="P248" i="2"/>
  <c r="O244" i="2"/>
  <c r="P244" i="2"/>
  <c r="O240" i="2"/>
  <c r="P240" i="2"/>
  <c r="O236" i="2"/>
  <c r="P236" i="2"/>
  <c r="O232" i="2"/>
  <c r="P232" i="2"/>
  <c r="O228" i="2"/>
  <c r="P228" i="2"/>
  <c r="O224" i="2"/>
  <c r="P224" i="2"/>
  <c r="O220" i="2"/>
  <c r="P220" i="2"/>
  <c r="O216" i="2"/>
  <c r="P216" i="2"/>
  <c r="O212" i="2"/>
  <c r="P212" i="2"/>
  <c r="O208" i="2"/>
  <c r="P208" i="2"/>
  <c r="O204" i="2"/>
  <c r="P204" i="2"/>
  <c r="O200" i="2"/>
  <c r="P200" i="2"/>
  <c r="O196" i="2"/>
  <c r="P196" i="2"/>
  <c r="O192" i="2"/>
  <c r="P192" i="2"/>
  <c r="O188" i="2"/>
  <c r="P188" i="2"/>
  <c r="O184" i="2"/>
  <c r="P184" i="2"/>
  <c r="O180" i="2"/>
  <c r="P180" i="2"/>
  <c r="O176" i="2"/>
  <c r="P176" i="2"/>
  <c r="O172" i="2"/>
  <c r="P172" i="2"/>
  <c r="O168" i="2"/>
  <c r="P168" i="2"/>
  <c r="O164" i="2"/>
  <c r="P164" i="2"/>
  <c r="O156" i="2"/>
  <c r="P156" i="2"/>
  <c r="O152" i="2"/>
  <c r="P152" i="2"/>
  <c r="O148" i="2"/>
  <c r="P148" i="2"/>
  <c r="O140" i="2"/>
  <c r="P140" i="2"/>
  <c r="O136" i="2"/>
  <c r="P136" i="2"/>
  <c r="O132" i="2"/>
  <c r="P132" i="2"/>
  <c r="O128" i="2"/>
  <c r="P128" i="2"/>
  <c r="O124" i="2"/>
  <c r="P124" i="2"/>
  <c r="O120" i="2"/>
  <c r="P120" i="2"/>
  <c r="O116" i="2"/>
  <c r="P116" i="2"/>
  <c r="O112" i="2"/>
  <c r="P112" i="2"/>
  <c r="O108" i="2"/>
  <c r="P108" i="2"/>
  <c r="O104" i="2"/>
  <c r="P104" i="2"/>
  <c r="O100" i="2"/>
  <c r="P100" i="2"/>
  <c r="O92" i="2"/>
  <c r="P92" i="2"/>
  <c r="O88" i="2"/>
  <c r="P88" i="2"/>
  <c r="O84" i="2"/>
  <c r="P84" i="2"/>
  <c r="O76" i="2"/>
  <c r="P76" i="2"/>
  <c r="O72" i="2"/>
  <c r="P72" i="2"/>
  <c r="O68" i="2"/>
  <c r="P68" i="2"/>
  <c r="O64" i="2"/>
  <c r="P64" i="2"/>
  <c r="O60" i="2"/>
  <c r="P60" i="2"/>
  <c r="O56" i="2"/>
  <c r="P56" i="2"/>
  <c r="O52" i="2"/>
  <c r="P52" i="2"/>
  <c r="O48" i="2"/>
  <c r="P48" i="2"/>
  <c r="O44" i="2"/>
  <c r="P44" i="2"/>
  <c r="O40" i="2"/>
  <c r="P40" i="2"/>
  <c r="O36" i="2"/>
  <c r="P36" i="2"/>
  <c r="O28" i="2"/>
  <c r="P28" i="2"/>
  <c r="O24" i="2"/>
  <c r="P24" i="2"/>
  <c r="O20" i="2"/>
  <c r="P20" i="2"/>
  <c r="O12" i="2"/>
  <c r="P12" i="2"/>
  <c r="O8" i="2"/>
  <c r="P8" i="2"/>
  <c r="O4" i="2"/>
  <c r="P4" i="2"/>
  <c r="P998" i="2"/>
  <c r="P994" i="2"/>
  <c r="P990" i="2"/>
  <c r="P986" i="2"/>
  <c r="P982" i="2"/>
  <c r="P978" i="2"/>
  <c r="P974" i="2"/>
  <c r="P970" i="2"/>
  <c r="P966" i="2"/>
  <c r="P962" i="2"/>
  <c r="P958" i="2"/>
  <c r="P954" i="2"/>
  <c r="P950" i="2"/>
  <c r="P946" i="2"/>
  <c r="P942" i="2"/>
  <c r="P938" i="2"/>
  <c r="P934" i="2"/>
  <c r="P930" i="2"/>
  <c r="P926" i="2"/>
  <c r="P922" i="2"/>
  <c r="P918" i="2"/>
  <c r="P914" i="2"/>
  <c r="P910" i="2"/>
  <c r="P906" i="2"/>
  <c r="P902" i="2"/>
  <c r="P898" i="2"/>
  <c r="P894" i="2"/>
  <c r="P890" i="2"/>
  <c r="P886" i="2"/>
  <c r="P882" i="2"/>
  <c r="P878" i="2"/>
  <c r="P874" i="2"/>
  <c r="P870" i="2"/>
  <c r="P866" i="2"/>
  <c r="P862" i="2"/>
  <c r="P858" i="2"/>
  <c r="P854" i="2"/>
  <c r="P850" i="2"/>
  <c r="P846" i="2"/>
  <c r="P842" i="2"/>
  <c r="P838" i="2"/>
  <c r="P834" i="2"/>
  <c r="P830" i="2"/>
  <c r="P826" i="2"/>
  <c r="P822" i="2"/>
  <c r="P818" i="2"/>
  <c r="P814" i="2"/>
  <c r="P810" i="2"/>
  <c r="P806" i="2"/>
  <c r="P800" i="2"/>
  <c r="P792" i="2"/>
  <c r="P784" i="2"/>
  <c r="P776" i="2"/>
  <c r="P768" i="2"/>
  <c r="P760" i="2"/>
  <c r="P752" i="2"/>
  <c r="P744" i="2"/>
  <c r="P736" i="2"/>
  <c r="P728" i="2"/>
  <c r="P720" i="2"/>
  <c r="P712" i="2"/>
  <c r="P704" i="2"/>
  <c r="P696" i="2"/>
  <c r="P688" i="2"/>
  <c r="P680" i="2"/>
  <c r="P672" i="2"/>
  <c r="P664" i="2"/>
  <c r="P656" i="2"/>
  <c r="P648" i="2"/>
  <c r="P640" i="2"/>
  <c r="P632" i="2"/>
  <c r="P624" i="2"/>
  <c r="P616" i="2"/>
  <c r="P608" i="2"/>
  <c r="P600" i="2"/>
  <c r="P592" i="2"/>
  <c r="P584" i="2"/>
  <c r="P576" i="2"/>
  <c r="P568" i="2"/>
  <c r="P560" i="2"/>
  <c r="P544" i="2"/>
  <c r="P528" i="2"/>
  <c r="P512" i="2"/>
  <c r="P483" i="2"/>
  <c r="P451" i="2"/>
  <c r="P419" i="2"/>
  <c r="P387" i="2"/>
  <c r="P355" i="2"/>
  <c r="P307" i="2"/>
  <c r="P243" i="2"/>
  <c r="P160" i="2"/>
  <c r="P32" i="2"/>
  <c r="O555" i="2"/>
  <c r="P555" i="2"/>
  <c r="O547" i="2"/>
  <c r="P547" i="2"/>
  <c r="O539" i="2"/>
  <c r="P539" i="2"/>
  <c r="O531" i="2"/>
  <c r="P531" i="2"/>
  <c r="O523" i="2"/>
  <c r="P523" i="2"/>
  <c r="O515" i="2"/>
  <c r="P515" i="2"/>
  <c r="O507" i="2"/>
  <c r="P507" i="2"/>
  <c r="O503" i="2"/>
  <c r="P503" i="2"/>
  <c r="O491" i="2"/>
  <c r="P491" i="2"/>
  <c r="O487" i="2"/>
  <c r="P487" i="2"/>
  <c r="O475" i="2"/>
  <c r="P475" i="2"/>
  <c r="O471" i="2"/>
  <c r="P471" i="2"/>
  <c r="O459" i="2"/>
  <c r="P459" i="2"/>
  <c r="O455" i="2"/>
  <c r="P455" i="2"/>
  <c r="O443" i="2"/>
  <c r="P443" i="2"/>
  <c r="O439" i="2"/>
  <c r="P439" i="2"/>
  <c r="O427" i="2"/>
  <c r="P427" i="2"/>
  <c r="O423" i="2"/>
  <c r="P423" i="2"/>
  <c r="O411" i="2"/>
  <c r="P411" i="2"/>
  <c r="O407" i="2"/>
  <c r="P407" i="2"/>
  <c r="O395" i="2"/>
  <c r="P395" i="2"/>
  <c r="O391" i="2"/>
  <c r="P391" i="2"/>
  <c r="O379" i="2"/>
  <c r="P379" i="2"/>
  <c r="O375" i="2"/>
  <c r="P375" i="2"/>
  <c r="O363" i="2"/>
  <c r="P363" i="2"/>
  <c r="O359" i="2"/>
  <c r="P359" i="2"/>
  <c r="O347" i="2"/>
  <c r="P347" i="2"/>
  <c r="O343" i="2"/>
  <c r="P343" i="2"/>
  <c r="O335" i="2"/>
  <c r="P335" i="2"/>
  <c r="O327" i="2"/>
  <c r="P327" i="2"/>
  <c r="O323" i="2"/>
  <c r="P323" i="2"/>
  <c r="O319" i="2"/>
  <c r="P319" i="2"/>
  <c r="O315" i="2"/>
  <c r="P315" i="2"/>
  <c r="O311" i="2"/>
  <c r="P311" i="2"/>
  <c r="O303" i="2"/>
  <c r="P303" i="2"/>
  <c r="O291" i="2"/>
  <c r="P291" i="2"/>
  <c r="O287" i="2"/>
  <c r="P287" i="2"/>
  <c r="O283" i="2"/>
  <c r="P283" i="2"/>
  <c r="O279" i="2"/>
  <c r="P279" i="2"/>
  <c r="O271" i="2"/>
  <c r="P271" i="2"/>
  <c r="O263" i="2"/>
  <c r="P263" i="2"/>
  <c r="O259" i="2"/>
  <c r="P259" i="2"/>
  <c r="O255" i="2"/>
  <c r="P255" i="2"/>
  <c r="O251" i="2"/>
  <c r="P251" i="2"/>
  <c r="O247" i="2"/>
  <c r="P247" i="2"/>
  <c r="O239" i="2"/>
  <c r="P239" i="2"/>
  <c r="O231" i="2"/>
  <c r="P231" i="2"/>
  <c r="O227" i="2"/>
  <c r="P227" i="2"/>
  <c r="O223" i="2"/>
  <c r="P223" i="2"/>
  <c r="O219" i="2"/>
  <c r="P219" i="2"/>
  <c r="O215" i="2"/>
  <c r="P215" i="2"/>
  <c r="O207" i="2"/>
  <c r="P207" i="2"/>
  <c r="O199" i="2"/>
  <c r="P199" i="2"/>
  <c r="O195" i="2"/>
  <c r="P195" i="2"/>
  <c r="O191" i="2"/>
  <c r="P191" i="2"/>
  <c r="O187" i="2"/>
  <c r="P187" i="2"/>
  <c r="O183" i="2"/>
  <c r="P183" i="2"/>
  <c r="O179" i="2"/>
  <c r="P179" i="2"/>
  <c r="O175" i="2"/>
  <c r="P175" i="2"/>
  <c r="O171" i="2"/>
  <c r="P171" i="2"/>
  <c r="O167" i="2"/>
  <c r="P167" i="2"/>
  <c r="O163" i="2"/>
  <c r="P163" i="2"/>
  <c r="O159" i="2"/>
  <c r="P159" i="2"/>
  <c r="O155" i="2"/>
  <c r="P155" i="2"/>
  <c r="O151" i="2"/>
  <c r="P151" i="2"/>
  <c r="O147" i="2"/>
  <c r="P147" i="2"/>
  <c r="O143" i="2"/>
  <c r="P143" i="2"/>
  <c r="O139" i="2"/>
  <c r="P139" i="2"/>
  <c r="O135" i="2"/>
  <c r="P135" i="2"/>
  <c r="O131" i="2"/>
  <c r="P131" i="2"/>
  <c r="O127" i="2"/>
  <c r="P127" i="2"/>
  <c r="O123" i="2"/>
  <c r="P123" i="2"/>
  <c r="O119" i="2"/>
  <c r="P119" i="2"/>
  <c r="O115" i="2"/>
  <c r="P115" i="2"/>
  <c r="O111" i="2"/>
  <c r="P111" i="2"/>
  <c r="O107" i="2"/>
  <c r="P107" i="2"/>
  <c r="O103" i="2"/>
  <c r="P103" i="2"/>
  <c r="O99" i="2"/>
  <c r="P99" i="2"/>
  <c r="O95" i="2"/>
  <c r="P95" i="2"/>
  <c r="O91" i="2"/>
  <c r="P91" i="2"/>
  <c r="O87" i="2"/>
  <c r="P87" i="2"/>
  <c r="O83" i="2"/>
  <c r="P83" i="2"/>
  <c r="O79" i="2"/>
  <c r="P79" i="2"/>
  <c r="O75" i="2"/>
  <c r="P75" i="2"/>
  <c r="O71" i="2"/>
  <c r="P71" i="2"/>
  <c r="O67" i="2"/>
  <c r="P67" i="2"/>
  <c r="O63" i="2"/>
  <c r="P63" i="2"/>
  <c r="O59" i="2"/>
  <c r="P59" i="2"/>
  <c r="O55" i="2"/>
  <c r="P55" i="2"/>
  <c r="O51" i="2"/>
  <c r="P51" i="2"/>
  <c r="O47" i="2"/>
  <c r="P47" i="2"/>
  <c r="O43" i="2"/>
  <c r="P43" i="2"/>
  <c r="O39" i="2"/>
  <c r="P39" i="2"/>
  <c r="O35" i="2"/>
  <c r="P35" i="2"/>
  <c r="O31" i="2"/>
  <c r="P31" i="2"/>
  <c r="O27" i="2"/>
  <c r="P27" i="2"/>
  <c r="O23" i="2"/>
  <c r="P23" i="2"/>
  <c r="O19" i="2"/>
  <c r="P19" i="2"/>
  <c r="O15" i="2"/>
  <c r="P15" i="2"/>
  <c r="O11" i="2"/>
  <c r="P11" i="2"/>
  <c r="O7" i="2"/>
  <c r="P7" i="2"/>
  <c r="O3" i="2"/>
  <c r="P3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799" i="2"/>
  <c r="P791" i="2"/>
  <c r="P783" i="2"/>
  <c r="P775" i="2"/>
  <c r="P767" i="2"/>
  <c r="P759" i="2"/>
  <c r="P751" i="2"/>
  <c r="P743" i="2"/>
  <c r="P735" i="2"/>
  <c r="P727" i="2"/>
  <c r="P719" i="2"/>
  <c r="P711" i="2"/>
  <c r="P703" i="2"/>
  <c r="P695" i="2"/>
  <c r="P687" i="2"/>
  <c r="P679" i="2"/>
  <c r="P671" i="2"/>
  <c r="P663" i="2"/>
  <c r="P655" i="2"/>
  <c r="P647" i="2"/>
  <c r="P639" i="2"/>
  <c r="P631" i="2"/>
  <c r="P623" i="2"/>
  <c r="P615" i="2"/>
  <c r="P607" i="2"/>
  <c r="P599" i="2"/>
  <c r="P591" i="2"/>
  <c r="P583" i="2"/>
  <c r="P575" i="2"/>
  <c r="P567" i="2"/>
  <c r="P559" i="2"/>
  <c r="P543" i="2"/>
  <c r="P527" i="2"/>
  <c r="P511" i="2"/>
  <c r="P479" i="2"/>
  <c r="P447" i="2"/>
  <c r="P415" i="2"/>
  <c r="P383" i="2"/>
  <c r="P351" i="2"/>
  <c r="P299" i="2"/>
  <c r="P235" i="2"/>
  <c r="P144" i="2"/>
  <c r="P16" i="2"/>
  <c r="M859" i="2"/>
  <c r="M739" i="2"/>
  <c r="M435" i="2"/>
  <c r="M742" i="2"/>
  <c r="M710" i="2"/>
  <c r="M694" i="2"/>
  <c r="M510" i="2"/>
  <c r="M486" i="2"/>
  <c r="M474" i="2"/>
  <c r="M242" i="2"/>
  <c r="M257" i="2"/>
  <c r="M210" i="2"/>
  <c r="M182" i="2"/>
  <c r="M2" i="2"/>
  <c r="M881" i="2"/>
  <c r="M233" i="2"/>
  <c r="M727" i="2"/>
  <c r="M495" i="2"/>
  <c r="M463" i="2"/>
  <c r="M255" i="2"/>
  <c r="M239" i="2"/>
  <c r="M227" i="2"/>
  <c r="M215" i="2"/>
  <c r="M745" i="2"/>
  <c r="M733" i="2"/>
  <c r="M721" i="2"/>
  <c r="M489" i="2"/>
  <c r="M457" i="2"/>
  <c r="M441" i="2"/>
  <c r="M389" i="2"/>
  <c r="M221" i="2"/>
  <c r="M748" i="2"/>
  <c r="M716" i="2"/>
  <c r="M688" i="2"/>
  <c r="M508" i="2"/>
  <c r="M492" i="2"/>
  <c r="M480" i="2"/>
  <c r="M468" i="2"/>
  <c r="M236" i="2"/>
  <c r="M204" i="2"/>
  <c r="M188" i="2"/>
  <c r="M4" i="2"/>
  <c r="I925" i="2"/>
  <c r="I295" i="2"/>
  <c r="K295" i="2"/>
  <c r="N295" i="2" s="1"/>
  <c r="P295" i="2" s="1"/>
  <c r="I545" i="2"/>
  <c r="I33" i="2"/>
  <c r="I286" i="2"/>
  <c r="I39" i="2"/>
  <c r="I924" i="2"/>
  <c r="I548" i="2"/>
  <c r="I292" i="2"/>
  <c r="I923" i="2"/>
  <c r="I539" i="2"/>
  <c r="I42" i="2"/>
  <c r="AC5" i="2"/>
  <c r="AC4" i="2"/>
  <c r="AC24" i="2" l="1"/>
  <c r="O2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3CEED5-D288-4094-A98D-CAF9573403E6}" keepAlive="1" name="Zapytanie — pomiar" description="Połączenie z zapytaniem „pomiar” w skoroszycie." type="5" refreshedVersion="8" background="1" saveData="1">
    <dbPr connection="Provider=Microsoft.Mashup.OleDb.1;Data Source=$Workbook$;Location=pomiar;Extended Properties=&quot;&quot;" command="SELECT * FROM [pomiar]"/>
  </connection>
</connections>
</file>

<file path=xl/sharedStrings.xml><?xml version="1.0" encoding="utf-8"?>
<sst xmlns="http://schemas.openxmlformats.org/spreadsheetml/2006/main" count="1515" uniqueCount="460">
  <si>
    <t>numer rejestracyjny</t>
  </si>
  <si>
    <t>Punkt A</t>
  </si>
  <si>
    <t>Punkt B</t>
  </si>
  <si>
    <t>NWE1882</t>
  </si>
  <si>
    <t>GTC6032</t>
  </si>
  <si>
    <t>NOE1810</t>
  </si>
  <si>
    <t>CBR1005</t>
  </si>
  <si>
    <t>STA5802</t>
  </si>
  <si>
    <t>FSW8833</t>
  </si>
  <si>
    <t>BLM550S</t>
  </si>
  <si>
    <t>RPZ6117</t>
  </si>
  <si>
    <t>FGW7916</t>
  </si>
  <si>
    <t>NKE9304</t>
  </si>
  <si>
    <t>BSU7002</t>
  </si>
  <si>
    <t>BMN6560</t>
  </si>
  <si>
    <t>DJE4167</t>
  </si>
  <si>
    <t>NBR3345</t>
  </si>
  <si>
    <t>KBR5778</t>
  </si>
  <si>
    <t>EPA8924</t>
  </si>
  <si>
    <t>RTA5016</t>
  </si>
  <si>
    <t>WPZ8966</t>
  </si>
  <si>
    <t>NEL2373</t>
  </si>
  <si>
    <t>LZA7235</t>
  </si>
  <si>
    <t>WZW7144</t>
  </si>
  <si>
    <t>GSZ9176</t>
  </si>
  <si>
    <t>DSR1552</t>
  </si>
  <si>
    <t>WZU5215</t>
  </si>
  <si>
    <t>NGI7942</t>
  </si>
  <si>
    <t>WSZ3763</t>
  </si>
  <si>
    <t>ELW4637</t>
  </si>
  <si>
    <t>CZN4614</t>
  </si>
  <si>
    <t>CCH2234</t>
  </si>
  <si>
    <t>OPO5592</t>
  </si>
  <si>
    <t>WKZ1364</t>
  </si>
  <si>
    <t>ZBI6356</t>
  </si>
  <si>
    <t>KWI7049</t>
  </si>
  <si>
    <t>CBY9249</t>
  </si>
  <si>
    <t>WPY7337</t>
  </si>
  <si>
    <t>BSI3245</t>
  </si>
  <si>
    <t>WSI3602</t>
  </si>
  <si>
    <t>ZWA2184</t>
  </si>
  <si>
    <t>CIN2517</t>
  </si>
  <si>
    <t>NNI5982</t>
  </si>
  <si>
    <t>ZSZ2700</t>
  </si>
  <si>
    <t>CWA4963</t>
  </si>
  <si>
    <t>GCZ6717</t>
  </si>
  <si>
    <t>FZA9218</t>
  </si>
  <si>
    <t>FWS1238</t>
  </si>
  <si>
    <t>NMR7567</t>
  </si>
  <si>
    <t>SWD1063</t>
  </si>
  <si>
    <t>NLI1232</t>
  </si>
  <si>
    <t>RPR8482</t>
  </si>
  <si>
    <t>WSC9512</t>
  </si>
  <si>
    <t>SRB970D</t>
  </si>
  <si>
    <t>TSK8689</t>
  </si>
  <si>
    <t>BSE248P</t>
  </si>
  <si>
    <t>WSE1444</t>
  </si>
  <si>
    <t>EOP7868</t>
  </si>
  <si>
    <t>EWI961D</t>
  </si>
  <si>
    <t>CTR7456</t>
  </si>
  <si>
    <t>WY58670</t>
  </si>
  <si>
    <t>NIL3535</t>
  </si>
  <si>
    <t>CTU1210</t>
  </si>
  <si>
    <t>SRS2013</t>
  </si>
  <si>
    <t>WZY9176</t>
  </si>
  <si>
    <t>NDZ6132</t>
  </si>
  <si>
    <t>CGD8150</t>
  </si>
  <si>
    <t>TST606F</t>
  </si>
  <si>
    <t>CSW4471</t>
  </si>
  <si>
    <t>NPI2072</t>
  </si>
  <si>
    <t>LUB9718</t>
  </si>
  <si>
    <t>DKA1443</t>
  </si>
  <si>
    <t>GBY2123</t>
  </si>
  <si>
    <t>NSZ8448</t>
  </si>
  <si>
    <t>FZI8967</t>
  </si>
  <si>
    <t>NEB9600</t>
  </si>
  <si>
    <t>NOL4507</t>
  </si>
  <si>
    <t>CG97781</t>
  </si>
  <si>
    <t>KWA6482</t>
  </si>
  <si>
    <t>WPU705O</t>
  </si>
  <si>
    <t>RNI2447</t>
  </si>
  <si>
    <t>EBE7309</t>
  </si>
  <si>
    <t>ELE4598</t>
  </si>
  <si>
    <t>GWE660D</t>
  </si>
  <si>
    <t>NGO9410</t>
  </si>
  <si>
    <t>DZL5538</t>
  </si>
  <si>
    <t>EPD1467</t>
  </si>
  <si>
    <t>PO1852D</t>
  </si>
  <si>
    <t>RZE7144</t>
  </si>
  <si>
    <t>WRA7205</t>
  </si>
  <si>
    <t>CGR5488</t>
  </si>
  <si>
    <t>TSA2570</t>
  </si>
  <si>
    <t>EZG9571</t>
  </si>
  <si>
    <t>BL96936</t>
  </si>
  <si>
    <t>TSZ4505</t>
  </si>
  <si>
    <t>RRS3699</t>
  </si>
  <si>
    <t>DPL8260</t>
  </si>
  <si>
    <t>KBC3869</t>
  </si>
  <si>
    <t>RMI3407</t>
  </si>
  <si>
    <t>LWL5004</t>
  </si>
  <si>
    <t>EBR2763</t>
  </si>
  <si>
    <t>DKL3952</t>
  </si>
  <si>
    <t>KTT2196</t>
  </si>
  <si>
    <t>FSU1902</t>
  </si>
  <si>
    <t>EWE4423</t>
  </si>
  <si>
    <t>CAL4310</t>
  </si>
  <si>
    <t>EZD788M</t>
  </si>
  <si>
    <t>POB1989</t>
  </si>
  <si>
    <t>NBA1025</t>
  </si>
  <si>
    <t>GDA2515</t>
  </si>
  <si>
    <t>NOG3903</t>
  </si>
  <si>
    <t>FZG8877</t>
  </si>
  <si>
    <t>STY3028</t>
  </si>
  <si>
    <t>SRC6856</t>
  </si>
  <si>
    <t>ETM257F</t>
  </si>
  <si>
    <t>GCH864N</t>
  </si>
  <si>
    <t>BSK5990</t>
  </si>
  <si>
    <t>FSL6199</t>
  </si>
  <si>
    <t>WSK6080</t>
  </si>
  <si>
    <t>NNM3913</t>
  </si>
  <si>
    <t>CWL381S</t>
  </si>
  <si>
    <t>CLI5630</t>
  </si>
  <si>
    <t>DST6471</t>
  </si>
  <si>
    <t>WK95525</t>
  </si>
  <si>
    <t>WW85062</t>
  </si>
  <si>
    <t>LB56852</t>
  </si>
  <si>
    <t>CT31774</t>
  </si>
  <si>
    <t>LU68482</t>
  </si>
  <si>
    <t>PO13340</t>
  </si>
  <si>
    <t>WW20137</t>
  </si>
  <si>
    <t>WL49978</t>
  </si>
  <si>
    <t>CB96618</t>
  </si>
  <si>
    <t>DB79091</t>
  </si>
  <si>
    <t>WI3373K</t>
  </si>
  <si>
    <t>EP37557</t>
  </si>
  <si>
    <t>FG18816</t>
  </si>
  <si>
    <t>FZ46305</t>
  </si>
  <si>
    <t>SB16521</t>
  </si>
  <si>
    <t>OP99731</t>
  </si>
  <si>
    <t>CW78453</t>
  </si>
  <si>
    <t>RT86483</t>
  </si>
  <si>
    <t>ST19923</t>
  </si>
  <si>
    <t>WW8829E</t>
  </si>
  <si>
    <t>WS87052</t>
  </si>
  <si>
    <t>SC21037</t>
  </si>
  <si>
    <t>WR41039</t>
  </si>
  <si>
    <t>SZ51491</t>
  </si>
  <si>
    <t>SW39699</t>
  </si>
  <si>
    <t>WW50312</t>
  </si>
  <si>
    <t>WX21908</t>
  </si>
  <si>
    <t>BS62755</t>
  </si>
  <si>
    <t>DL33730</t>
  </si>
  <si>
    <t>SR84334</t>
  </si>
  <si>
    <t>OB18936</t>
  </si>
  <si>
    <t>GD23556</t>
  </si>
  <si>
    <t>WZ23965</t>
  </si>
  <si>
    <t>GA77712</t>
  </si>
  <si>
    <t>NE78145</t>
  </si>
  <si>
    <t>SY38147</t>
  </si>
  <si>
    <t>WJ87174</t>
  </si>
  <si>
    <t>RP20247</t>
  </si>
  <si>
    <t>LZ36064</t>
  </si>
  <si>
    <t>WU95639</t>
  </si>
  <si>
    <t>WT96288</t>
  </si>
  <si>
    <t>NO84797</t>
  </si>
  <si>
    <t>WA22592</t>
  </si>
  <si>
    <t>NOE1814</t>
  </si>
  <si>
    <t>NO84796</t>
  </si>
  <si>
    <t>ZBI683A</t>
  </si>
  <si>
    <t>ZWA67SA</t>
  </si>
  <si>
    <t>ZSZ97CD</t>
  </si>
  <si>
    <t>WO182CT</t>
  </si>
  <si>
    <t>FG41856</t>
  </si>
  <si>
    <t>CT1893N</t>
  </si>
  <si>
    <t>NBA102A</t>
  </si>
  <si>
    <t>NO84799</t>
  </si>
  <si>
    <t>ZBI196E</t>
  </si>
  <si>
    <t>ZWA215K</t>
  </si>
  <si>
    <t>ZSZ29GR</t>
  </si>
  <si>
    <t>PK18222</t>
  </si>
  <si>
    <t>NBA102S</t>
  </si>
  <si>
    <t>FG189FK</t>
  </si>
  <si>
    <t>CB187BL</t>
  </si>
  <si>
    <t>NBA102B</t>
  </si>
  <si>
    <t>NO8479C</t>
  </si>
  <si>
    <t>BL5582G</t>
  </si>
  <si>
    <t>BLM8782</t>
  </si>
  <si>
    <t>BMN3894</t>
  </si>
  <si>
    <t>BS31698</t>
  </si>
  <si>
    <t>BSE7433</t>
  </si>
  <si>
    <t>BSI7235</t>
  </si>
  <si>
    <t>BSK586A</t>
  </si>
  <si>
    <t>BSU5919</t>
  </si>
  <si>
    <t>CAL2064</t>
  </si>
  <si>
    <t>CB95132</t>
  </si>
  <si>
    <t>CBR5883</t>
  </si>
  <si>
    <t>CBY5051</t>
  </si>
  <si>
    <t>CCH7924</t>
  </si>
  <si>
    <t>CG59243</t>
  </si>
  <si>
    <t>CGD5776</t>
  </si>
  <si>
    <t>CGR1261</t>
  </si>
  <si>
    <t>CIN3593</t>
  </si>
  <si>
    <t>CLI7557</t>
  </si>
  <si>
    <t>CSW8524</t>
  </si>
  <si>
    <t>CT68312</t>
  </si>
  <si>
    <t>CTR9653</t>
  </si>
  <si>
    <t>CTU8578</t>
  </si>
  <si>
    <t>CW37343</t>
  </si>
  <si>
    <t>CWA131O</t>
  </si>
  <si>
    <t>CWL3378</t>
  </si>
  <si>
    <t>CZN3150</t>
  </si>
  <si>
    <t>DB58025</t>
  </si>
  <si>
    <t>DJE2824</t>
  </si>
  <si>
    <t>DKA9237</t>
  </si>
  <si>
    <t>DKL5927</t>
  </si>
  <si>
    <t>DL55328</t>
  </si>
  <si>
    <t>DPL8275</t>
  </si>
  <si>
    <t>DSR2326</t>
  </si>
  <si>
    <t>DST4194</t>
  </si>
  <si>
    <t>DZL6373</t>
  </si>
  <si>
    <t>EBE7668</t>
  </si>
  <si>
    <t>EBR4237</t>
  </si>
  <si>
    <t>ELE6198</t>
  </si>
  <si>
    <t>ELW6064</t>
  </si>
  <si>
    <t>EOP1476</t>
  </si>
  <si>
    <t>EP89410</t>
  </si>
  <si>
    <t>EPA1590</t>
  </si>
  <si>
    <t>EPD160N</t>
  </si>
  <si>
    <t>ETM8116</t>
  </si>
  <si>
    <t>EWE4571</t>
  </si>
  <si>
    <t>EWI2309</t>
  </si>
  <si>
    <t>EZD9842</t>
  </si>
  <si>
    <t>EZG5773</t>
  </si>
  <si>
    <t>FG0951N</t>
  </si>
  <si>
    <t>FGW6941</t>
  </si>
  <si>
    <t>FSL518H</t>
  </si>
  <si>
    <t>FSU7573</t>
  </si>
  <si>
    <t>FSW5992</t>
  </si>
  <si>
    <t>FWS226P</t>
  </si>
  <si>
    <t>FZ17044</t>
  </si>
  <si>
    <t>FZA9954</t>
  </si>
  <si>
    <t>FZG4304</t>
  </si>
  <si>
    <t>FZI4964</t>
  </si>
  <si>
    <t>GA40781</t>
  </si>
  <si>
    <t>GBY6936</t>
  </si>
  <si>
    <t>GCH6872</t>
  </si>
  <si>
    <t>GCZ2644</t>
  </si>
  <si>
    <t>GD56329</t>
  </si>
  <si>
    <t>GDA2835</t>
  </si>
  <si>
    <t>GSZ6990</t>
  </si>
  <si>
    <t>GTC7381</t>
  </si>
  <si>
    <t>GWE7036</t>
  </si>
  <si>
    <t>KBC2269</t>
  </si>
  <si>
    <t>KBR7936</t>
  </si>
  <si>
    <t>KTT8835</t>
  </si>
  <si>
    <t>KWA9676</t>
  </si>
  <si>
    <t>KWI9178</t>
  </si>
  <si>
    <t>LB1414G</t>
  </si>
  <si>
    <t>LU35521</t>
  </si>
  <si>
    <t>LUB1054</t>
  </si>
  <si>
    <t>LWL7458</t>
  </si>
  <si>
    <t>LZ94980</t>
  </si>
  <si>
    <t>LZA7617</t>
  </si>
  <si>
    <t>NBA7692</t>
  </si>
  <si>
    <t>NBR9068</t>
  </si>
  <si>
    <t>NDZ3838</t>
  </si>
  <si>
    <t>NE43232</t>
  </si>
  <si>
    <t>NEB4258</t>
  </si>
  <si>
    <t>NEL2042</t>
  </si>
  <si>
    <t>NGI3330</t>
  </si>
  <si>
    <t>NGO2477</t>
  </si>
  <si>
    <t>NLI1794</t>
  </si>
  <si>
    <t>NMR424I</t>
  </si>
  <si>
    <t>NNI6370</t>
  </si>
  <si>
    <t>NNM9579</t>
  </si>
  <si>
    <t>NO33338</t>
  </si>
  <si>
    <t>NOE8398</t>
  </si>
  <si>
    <t>NOG4844</t>
  </si>
  <si>
    <t>NOL5089</t>
  </si>
  <si>
    <t>NOS9404</t>
  </si>
  <si>
    <t>NPI201N</t>
  </si>
  <si>
    <t>NSZ1891</t>
  </si>
  <si>
    <t>NWE5330</t>
  </si>
  <si>
    <t>OB94491</t>
  </si>
  <si>
    <t>OP67817</t>
  </si>
  <si>
    <t>OPO3720</t>
  </si>
  <si>
    <t>PK16514</t>
  </si>
  <si>
    <t>PO36336</t>
  </si>
  <si>
    <t>POB6651</t>
  </si>
  <si>
    <t>RMI7902</t>
  </si>
  <si>
    <t>RNI3021</t>
  </si>
  <si>
    <t>RP5592K</t>
  </si>
  <si>
    <t>RPR3058</t>
  </si>
  <si>
    <t>RPZ5906</t>
  </si>
  <si>
    <t>RRS3368</t>
  </si>
  <si>
    <t>RT43110</t>
  </si>
  <si>
    <t>RTA4619</t>
  </si>
  <si>
    <t>SB68800</t>
  </si>
  <si>
    <t>SC32502</t>
  </si>
  <si>
    <t>SR1985M</t>
  </si>
  <si>
    <t>SRB024S</t>
  </si>
  <si>
    <t>SRC187N</t>
  </si>
  <si>
    <t>SRS6116</t>
  </si>
  <si>
    <t>ST97059</t>
  </si>
  <si>
    <t>STA4751</t>
  </si>
  <si>
    <t>STY6873</t>
  </si>
  <si>
    <t>SW85648</t>
  </si>
  <si>
    <t>SWD617N</t>
  </si>
  <si>
    <t>SY78603</t>
  </si>
  <si>
    <t>SZ59202</t>
  </si>
  <si>
    <t>TSA241J</t>
  </si>
  <si>
    <t>TSK2073</t>
  </si>
  <si>
    <t>TST8888</t>
  </si>
  <si>
    <t>TSZ4162</t>
  </si>
  <si>
    <t>WA21713</t>
  </si>
  <si>
    <t>WI32726</t>
  </si>
  <si>
    <t>WJ47079</t>
  </si>
  <si>
    <t>WK42847</t>
  </si>
  <si>
    <t>WKZ1004</t>
  </si>
  <si>
    <t>WL69908</t>
  </si>
  <si>
    <t>WPU9780</t>
  </si>
  <si>
    <t>WPY9119</t>
  </si>
  <si>
    <t>WPZ7235</t>
  </si>
  <si>
    <t>WR97385</t>
  </si>
  <si>
    <t>WRA9291</t>
  </si>
  <si>
    <t>WS94235</t>
  </si>
  <si>
    <t>WSC4081</t>
  </si>
  <si>
    <t>WSE356D</t>
  </si>
  <si>
    <t>WSI3586</t>
  </si>
  <si>
    <t>WSK9224</t>
  </si>
  <si>
    <t>WSZ9428</t>
  </si>
  <si>
    <t>WT62996</t>
  </si>
  <si>
    <t>WU2974D</t>
  </si>
  <si>
    <t>WW71217</t>
  </si>
  <si>
    <t>WW17659</t>
  </si>
  <si>
    <t>WW52111</t>
  </si>
  <si>
    <t>WW82357</t>
  </si>
  <si>
    <t>WX30361</t>
  </si>
  <si>
    <t>WY27675</t>
  </si>
  <si>
    <t>WZ58017</t>
  </si>
  <si>
    <t>WZU7839</t>
  </si>
  <si>
    <t>WZW2110</t>
  </si>
  <si>
    <t>WZY9376</t>
  </si>
  <si>
    <t>ZBI9880</t>
  </si>
  <si>
    <t>ZSZ5258</t>
  </si>
  <si>
    <t>ZWA9726</t>
  </si>
  <si>
    <t>BL96423</t>
  </si>
  <si>
    <t>BLM1403</t>
  </si>
  <si>
    <t>BMN5915</t>
  </si>
  <si>
    <t>BS53470</t>
  </si>
  <si>
    <t>BSE8878</t>
  </si>
  <si>
    <t>BSI1759</t>
  </si>
  <si>
    <t>BSK8702</t>
  </si>
  <si>
    <t>BSU6951</t>
  </si>
  <si>
    <t>CAL4809</t>
  </si>
  <si>
    <t>CB71301</t>
  </si>
  <si>
    <t>CBR7720</t>
  </si>
  <si>
    <t>CBY8643</t>
  </si>
  <si>
    <t>CCH9482</t>
  </si>
  <si>
    <t>CG47792</t>
  </si>
  <si>
    <t>CGD9990</t>
  </si>
  <si>
    <t>CGR9703</t>
  </si>
  <si>
    <t>CIN691K</t>
  </si>
  <si>
    <t>CLI2574</t>
  </si>
  <si>
    <t>CSW4060</t>
  </si>
  <si>
    <t>CT86442</t>
  </si>
  <si>
    <t>CTR5598</t>
  </si>
  <si>
    <t>CTU6811</t>
  </si>
  <si>
    <t>CW96921</t>
  </si>
  <si>
    <t>CWA6850</t>
  </si>
  <si>
    <t>CWL2921</t>
  </si>
  <si>
    <t>CZN5274</t>
  </si>
  <si>
    <t>DB67589</t>
  </si>
  <si>
    <t>DJE2146</t>
  </si>
  <si>
    <t>DKA7028</t>
  </si>
  <si>
    <t>DKL4966</t>
  </si>
  <si>
    <t>DL55344</t>
  </si>
  <si>
    <t>DPL8466</t>
  </si>
  <si>
    <t>DSR6069</t>
  </si>
  <si>
    <t>DST5125</t>
  </si>
  <si>
    <t>DZL4203</t>
  </si>
  <si>
    <t>EBE6538</t>
  </si>
  <si>
    <t>EBR2084</t>
  </si>
  <si>
    <t>ELE9063</t>
  </si>
  <si>
    <t>ELW1531</t>
  </si>
  <si>
    <t>EOP3703</t>
  </si>
  <si>
    <t>EP33151</t>
  </si>
  <si>
    <t>EPA1431</t>
  </si>
  <si>
    <t>EPD7404</t>
  </si>
  <si>
    <t>ETM4322</t>
  </si>
  <si>
    <t>EWE455O</t>
  </si>
  <si>
    <t>EWI1216</t>
  </si>
  <si>
    <t>EZD7248</t>
  </si>
  <si>
    <t>EZG1393</t>
  </si>
  <si>
    <t>FG67386</t>
  </si>
  <si>
    <t>FGW6752</t>
  </si>
  <si>
    <t>FSL9473</t>
  </si>
  <si>
    <t>FSU8901</t>
  </si>
  <si>
    <t>FSW4979</t>
  </si>
  <si>
    <t>FWS4179</t>
  </si>
  <si>
    <t>FZ79420</t>
  </si>
  <si>
    <t>FZA9518</t>
  </si>
  <si>
    <t>FZG1291</t>
  </si>
  <si>
    <t>FZI1328</t>
  </si>
  <si>
    <t>GA43729</t>
  </si>
  <si>
    <t>GBY8879</t>
  </si>
  <si>
    <t>GCH6429</t>
  </si>
  <si>
    <t>GCZ2096</t>
  </si>
  <si>
    <t>GD19511</t>
  </si>
  <si>
    <t>GDA138R</t>
  </si>
  <si>
    <t>GSZ1612</t>
  </si>
  <si>
    <t>GTC745B</t>
  </si>
  <si>
    <t>GWE9120</t>
  </si>
  <si>
    <t>KBC3948</t>
  </si>
  <si>
    <t>KBR9340</t>
  </si>
  <si>
    <t>KTT7762</t>
  </si>
  <si>
    <t>KWA9904</t>
  </si>
  <si>
    <t>KWI9918</t>
  </si>
  <si>
    <t>LB42424</t>
  </si>
  <si>
    <t>LU21178</t>
  </si>
  <si>
    <t>LUB2655</t>
  </si>
  <si>
    <t>LWL7800</t>
  </si>
  <si>
    <t>czy z A do B</t>
  </si>
  <si>
    <t>czy z B do A</t>
  </si>
  <si>
    <t>5.1</t>
  </si>
  <si>
    <t>z A do B</t>
  </si>
  <si>
    <t>z B do A</t>
  </si>
  <si>
    <t>ile to jedna minuta w dobie</t>
  </si>
  <si>
    <t>ile minut jechał</t>
  </si>
  <si>
    <t>pierwsza litera rejestracji</t>
  </si>
  <si>
    <t>czas przejazdu samochodu z rejestracja Z</t>
  </si>
  <si>
    <t>5.2</t>
  </si>
  <si>
    <t>ile h w dobie</t>
  </si>
  <si>
    <t>ile minut jechał w h</t>
  </si>
  <si>
    <t>3 i 4 znak rejestracji</t>
  </si>
  <si>
    <t>średnia predkosc</t>
  </si>
  <si>
    <t>prędkość</t>
  </si>
  <si>
    <t>5.4</t>
  </si>
  <si>
    <t>max prędkośc</t>
  </si>
  <si>
    <t>numery rejestracyjne</t>
  </si>
  <si>
    <t>5.5</t>
  </si>
  <si>
    <t>Etykiety wierszy</t>
  </si>
  <si>
    <t>Suma końcowa</t>
  </si>
  <si>
    <t>Liczba z Punkt A</t>
  </si>
  <si>
    <t>rejestracja</t>
  </si>
  <si>
    <t>Liczba przejazdow</t>
  </si>
  <si>
    <t>czy predkosc przekroczona o 10 km/h</t>
  </si>
  <si>
    <t>5.6</t>
  </si>
  <si>
    <t>5.7</t>
  </si>
  <si>
    <t>ile osob przekroczylo o 50</t>
  </si>
  <si>
    <t>5.8</t>
  </si>
  <si>
    <t>która godzina wyjazdu</t>
  </si>
  <si>
    <t>która gosdzina wyjazdu po 24</t>
  </si>
  <si>
    <t>ile auto wyjechalo o danej godzinie</t>
  </si>
  <si>
    <t>która godzina</t>
  </si>
  <si>
    <t>5.3</t>
  </si>
  <si>
    <t>Suma z czas przejazdu samochodu z rejestracja Z</t>
  </si>
  <si>
    <t>Z</t>
  </si>
  <si>
    <t>Suma z średnia predkosc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</si>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</sst>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</cellXfs>
  <cellStyles count="1">
    <cellStyle name="Normalny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[5.xlsx]8!Tabela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'8'!$B$4:$B$28</c:f>
              <c:numCache>
                <c:formatCode>General</c:formatCode>
                <c:ptCount val="24"/>
                <c:pt idx="0">
                  <c:v>41</c:v>
                </c:pt>
                <c:pt idx="1">
                  <c:v>45</c:v>
                </c:pt>
                <c:pt idx="2">
                  <c:v>39</c:v>
                </c:pt>
                <c:pt idx="3">
                  <c:v>45</c:v>
                </c:pt>
                <c:pt idx="4">
                  <c:v>35</c:v>
                </c:pt>
                <c:pt idx="5">
                  <c:v>41</c:v>
                </c:pt>
                <c:pt idx="6">
                  <c:v>36</c:v>
                </c:pt>
                <c:pt idx="7">
                  <c:v>42</c:v>
                </c:pt>
                <c:pt idx="8">
                  <c:v>35</c:v>
                </c:pt>
                <c:pt idx="9">
                  <c:v>36</c:v>
                </c:pt>
                <c:pt idx="10">
                  <c:v>45</c:v>
                </c:pt>
                <c:pt idx="11">
                  <c:v>28</c:v>
                </c:pt>
                <c:pt idx="12">
                  <c:v>54</c:v>
                </c:pt>
                <c:pt idx="13">
                  <c:v>51</c:v>
                </c:pt>
                <c:pt idx="14">
                  <c:v>43</c:v>
                </c:pt>
                <c:pt idx="15">
                  <c:v>39</c:v>
                </c:pt>
                <c:pt idx="16">
                  <c:v>35</c:v>
                </c:pt>
                <c:pt idx="17">
                  <c:v>56</c:v>
                </c:pt>
                <c:pt idx="18">
                  <c:v>37</c:v>
                </c:pt>
                <c:pt idx="19">
                  <c:v>43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C-4F5C-BBF6-09765642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684256"/>
        <c:axId val="891680896"/>
      </c:barChart>
      <c:catAx>
        <c:axId val="8916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1680896"/>
        <c:crosses val="autoZero"/>
        <c:auto val="1"/>
        <c:lblAlgn val="ctr"/>
        <c:lblOffset val="100"/>
        <c:noMultiLvlLbl val="0"/>
      </c:catAx>
      <c:valAx>
        <c:axId val="8916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16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11</xdr:row>
      <xdr:rowOff>47625</xdr:rowOff>
    </xdr:from>
    <xdr:to>
      <xdr:col>12</xdr:col>
      <xdr:colOff>238125</xdr:colOff>
      <xdr:row>25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F9BCAD-E237-4C3A-C388-E60D0117F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5035.580377546299" createdVersion="8" refreshedVersion="8" minRefreshableVersion="3" recordCount="1000" xr:uid="{2A854095-7ADE-4A93-8B9B-7E83EC5BA303}">
  <cacheSource type="worksheet">
    <worksheetSource name="pomiar"/>
  </cacheSource>
  <cacheFields count="18">
    <cacheField name="numer rejestracyjny" numFmtId="0">
      <sharedItems count="419">
        <s v="NWE1882"/>
        <s v="GTC6032"/>
        <s v="NOE1810"/>
        <s v="CBR1005"/>
        <s v="STA5802"/>
        <s v="FSW8833"/>
        <s v="BLM550S"/>
        <s v="RPZ6117"/>
        <s v="FGW7916"/>
        <s v="NKE9304"/>
        <s v="BSU7002"/>
        <s v="BMN6560"/>
        <s v="DJE4167"/>
        <s v="NBR3345"/>
        <s v="KBR5778"/>
        <s v="EPA8924"/>
        <s v="RTA5016"/>
        <s v="WPZ8966"/>
        <s v="NEL2373"/>
        <s v="LZA7235"/>
        <s v="WZW7144"/>
        <s v="GSZ9176"/>
        <s v="DSR1552"/>
        <s v="WZU5215"/>
        <s v="NGI7942"/>
        <s v="WSZ3763"/>
        <s v="ELW4637"/>
        <s v="CZN4614"/>
        <s v="CCH2234"/>
        <s v="OPO5592"/>
        <s v="WKZ1364"/>
        <s v="ZBI6356"/>
        <s v="KWI7049"/>
        <s v="CBY9249"/>
        <s v="WPY7337"/>
        <s v="BSI3245"/>
        <s v="WSI3602"/>
        <s v="ZWA2184"/>
        <s v="CIN2517"/>
        <s v="NNI5982"/>
        <s v="ZSZ2700"/>
        <s v="CWA4963"/>
        <s v="GCZ6717"/>
        <s v="FZA9218"/>
        <s v="FWS1238"/>
        <s v="NMR7567"/>
        <s v="SWD1063"/>
        <s v="NLI1232"/>
        <s v="RPR8482"/>
        <s v="WSC9512"/>
        <s v="SRB970D"/>
        <s v="TSK8689"/>
        <s v="BSE248P"/>
        <s v="WSE1444"/>
        <s v="EOP7868"/>
        <s v="EWI961D"/>
        <s v="CTR7456"/>
        <s v="WY58670"/>
        <s v="NIL3535"/>
        <s v="CTU1210"/>
        <s v="SRS2013"/>
        <s v="WZY9176"/>
        <s v="NDZ6132"/>
        <s v="CGD8150"/>
        <s v="TST606F"/>
        <s v="CSW4471"/>
        <s v="NPI2072"/>
        <s v="LUB9718"/>
        <s v="DKA1443"/>
        <s v="GBY2123"/>
        <s v="NSZ8448"/>
        <s v="FZI8967"/>
        <s v="NEB9600"/>
        <s v="NOL4507"/>
        <s v="CG97781"/>
        <s v="KWA6482"/>
        <s v="WPU705O"/>
        <s v="RNI2447"/>
        <s v="EBE7309"/>
        <s v="ELE4598"/>
        <s v="GWE660D"/>
        <s v="NGO9410"/>
        <s v="DZL5538"/>
        <s v="EPD1467"/>
        <s v="PO1852D"/>
        <s v="RZE7144"/>
        <s v="WRA7205"/>
        <s v="CGR5488"/>
        <s v="TSA2570"/>
        <s v="EZG9571"/>
        <s v="BL96936"/>
        <s v="TSZ4505"/>
        <s v="RRS3699"/>
        <s v="DPL8260"/>
        <s v="KBC3869"/>
        <s v="RMI3407"/>
        <s v="LWL5004"/>
        <s v="EBR2763"/>
        <s v="DKL3952"/>
        <s v="KTT2196"/>
        <s v="FSU1902"/>
        <s v="EWE4423"/>
        <s v="CAL4310"/>
        <s v="EZD788M"/>
        <s v="POB1989"/>
        <s v="NBA1025"/>
        <s v="GDA2515"/>
        <s v="NOG3903"/>
        <s v="FZG8877"/>
        <s v="STY3028"/>
        <s v="SRC6856"/>
        <s v="ETM257F"/>
        <s v="GCH864N"/>
        <s v="BSK5990"/>
        <s v="FSL6199"/>
        <s v="WSK6080"/>
        <s v="NNM3913"/>
        <s v="CWL381S"/>
        <s v="CLI5630"/>
        <s v="DST6471"/>
        <s v="WK95525"/>
        <s v="WW85062"/>
        <s v="LB56852"/>
        <s v="CT31774"/>
        <s v="LU68482"/>
        <s v="PO13340"/>
        <s v="WW20137"/>
        <s v="WL49978"/>
        <s v="CB96618"/>
        <s v="DB79091"/>
        <s v="WI3373K"/>
        <s v="EP37557"/>
        <s v="FG18816"/>
        <s v="FZ46305"/>
        <s v="SB16521"/>
        <s v="OP99731"/>
        <s v="CW78453"/>
        <s v="RT86483"/>
        <s v="ST19923"/>
        <s v="WW8829E"/>
        <s v="WS87052"/>
        <s v="SC21037"/>
        <s v="WR41039"/>
        <s v="SZ51491"/>
        <s v="SW39699"/>
        <s v="WW50312"/>
        <s v="WX21908"/>
        <s v="BS62755"/>
        <s v="DL33730"/>
        <s v="SR84334"/>
        <s v="OB18936"/>
        <s v="GD23556"/>
        <s v="WZ23965"/>
        <s v="GA77712"/>
        <s v="NE78145"/>
        <s v="SY38147"/>
        <s v="WJ87174"/>
        <s v="RP20247"/>
        <s v="LZ36064"/>
        <s v="WU95639"/>
        <s v="WT96288"/>
        <s v="NO84797"/>
        <s v="WA22592"/>
        <s v="NOE1814"/>
        <s v="NO84796"/>
        <s v="ZBI683A"/>
        <s v="ZWA67SA"/>
        <s v="ZSZ97CD"/>
        <s v="WO182CT"/>
        <s v="FG41856"/>
        <s v="CT1893N"/>
        <s v="NBA102A"/>
        <s v="NO84799"/>
        <s v="ZBI196E"/>
        <s v="ZWA215K"/>
        <s v="ZSZ29GR"/>
        <s v="PK18222"/>
        <s v="NBA102S"/>
        <s v="FG189FK"/>
        <s v="CB187BL"/>
        <s v="NBA102B"/>
        <s v="NO8479C"/>
        <s v="BL5582G"/>
        <s v="BLM8782"/>
        <s v="BMN3894"/>
        <s v="BS31698"/>
        <s v="BSE7433"/>
        <s v="BSI7235"/>
        <s v="BSK586A"/>
        <s v="BSU5919"/>
        <s v="CAL2064"/>
        <s v="CB95132"/>
        <s v="CBR5883"/>
        <s v="CBY5051"/>
        <s v="CCH7924"/>
        <s v="CG59243"/>
        <s v="CGD5776"/>
        <s v="CGR1261"/>
        <s v="CIN3593"/>
        <s v="CLI7557"/>
        <s v="CSW8524"/>
        <s v="CT68312"/>
        <s v="CTR9653"/>
        <s v="CTU8578"/>
        <s v="CW37343"/>
        <s v="CWA131O"/>
        <s v="CWL3378"/>
        <s v="CZN3150"/>
        <s v="DB58025"/>
        <s v="DJE2824"/>
        <s v="DKA9237"/>
        <s v="DKL5927"/>
        <s v="DL55328"/>
        <s v="DPL8275"/>
        <s v="DSR2326"/>
        <s v="DST4194"/>
        <s v="DZL6373"/>
        <s v="EBE7668"/>
        <s v="EBR4237"/>
        <s v="ELE6198"/>
        <s v="ELW6064"/>
        <s v="EOP1476"/>
        <s v="EP89410"/>
        <s v="EPA1590"/>
        <s v="EPD160N"/>
        <s v="ETM8116"/>
        <s v="EWE4571"/>
        <s v="EWI2309"/>
        <s v="EZD9842"/>
        <s v="EZG5773"/>
        <s v="FG0951N"/>
        <s v="FGW6941"/>
        <s v="FSL518H"/>
        <s v="FSU7573"/>
        <s v="FSW5992"/>
        <s v="FWS226P"/>
        <s v="FZ17044"/>
        <s v="FZA9954"/>
        <s v="FZG4304"/>
        <s v="FZI4964"/>
        <s v="GA40781"/>
        <s v="GBY6936"/>
        <s v="GCH6872"/>
        <s v="GCZ2644"/>
        <s v="GD56329"/>
        <s v="GDA2835"/>
        <s v="GSZ6990"/>
        <s v="GTC7381"/>
        <s v="GWE7036"/>
        <s v="KBC2269"/>
        <s v="KBR7936"/>
        <s v="KTT8835"/>
        <s v="KWA9676"/>
        <s v="KWI9178"/>
        <s v="LB1414G"/>
        <s v="LU35521"/>
        <s v="LUB1054"/>
        <s v="LWL7458"/>
        <s v="LZ94980"/>
        <s v="LZA7617"/>
        <s v="NBA7692"/>
        <s v="NBR9068"/>
        <s v="NDZ3838"/>
        <s v="NE43232"/>
        <s v="NEB4258"/>
        <s v="NEL2042"/>
        <s v="NGI3330"/>
        <s v="NGO2477"/>
        <s v="NLI1794"/>
        <s v="NMR424I"/>
        <s v="NNI6370"/>
        <s v="NNM9579"/>
        <s v="NO33338"/>
        <s v="NOE8398"/>
        <s v="NOG4844"/>
        <s v="NOL5089"/>
        <s v="NOS9404"/>
        <s v="NPI201N"/>
        <s v="NSZ1891"/>
        <s v="NWE5330"/>
        <s v="OB94491"/>
        <s v="OP67817"/>
        <s v="OPO3720"/>
        <s v="PK16514"/>
        <s v="PO36336"/>
        <s v="POB6651"/>
        <s v="RMI7902"/>
        <s v="RNI3021"/>
        <s v="RP5592K"/>
        <s v="RPR3058"/>
        <s v="RPZ5906"/>
        <s v="RRS3368"/>
        <s v="RT43110"/>
        <s v="RTA4619"/>
        <s v="SB68800"/>
        <s v="SC32502"/>
        <s v="SR1985M"/>
        <s v="SRB024S"/>
        <s v="SRC187N"/>
        <s v="SRS6116"/>
        <s v="ST97059"/>
        <s v="STA4751"/>
        <s v="STY6873"/>
        <s v="SW85648"/>
        <s v="SWD617N"/>
        <s v="SY78603"/>
        <s v="SZ59202"/>
        <s v="TSA241J"/>
        <s v="TSK2073"/>
        <s v="TST8888"/>
        <s v="TSZ4162"/>
        <s v="WA21713"/>
        <s v="WI32726"/>
        <s v="WJ47079"/>
        <s v="WK42847"/>
        <s v="WKZ1004"/>
        <s v="WL69908"/>
        <s v="WPU9780"/>
        <s v="WPY9119"/>
        <s v="WPZ7235"/>
        <s v="WR97385"/>
        <s v="WRA9291"/>
        <s v="WS94235"/>
        <s v="WSC4081"/>
        <s v="WSE356D"/>
        <s v="WSI3586"/>
        <s v="WSK9224"/>
        <s v="WSZ9428"/>
        <s v="WT62996"/>
        <s v="WU2974D"/>
        <s v="WW71217"/>
        <s v="WW17659"/>
        <s v="WW52111"/>
        <s v="WW82357"/>
        <s v="WX30361"/>
        <s v="WY27675"/>
        <s v="WZ58017"/>
        <s v="WZU7839"/>
        <s v="WZW2110"/>
        <s v="WZY9376"/>
        <s v="ZBI9880"/>
        <s v="ZSZ5258"/>
        <s v="ZWA9726"/>
        <s v="BL96423"/>
        <s v="BLM1403"/>
        <s v="BMN5915"/>
        <s v="BS53470"/>
        <s v="BSE8878"/>
        <s v="BSI1759"/>
        <s v="BSK8702"/>
        <s v="BSU6951"/>
        <s v="CAL4809"/>
        <s v="CB71301"/>
        <s v="CBR7720"/>
        <s v="CBY8643"/>
        <s v="CCH9482"/>
        <s v="CG47792"/>
        <s v="CGD9990"/>
        <s v="CGR9703"/>
        <s v="CIN691K"/>
        <s v="CLI2574"/>
        <s v="CSW4060"/>
        <s v="CT86442"/>
        <s v="CTR5598"/>
        <s v="CTU6811"/>
        <s v="CW96921"/>
        <s v="CWA6850"/>
        <s v="CWL2921"/>
        <s v="CZN5274"/>
        <s v="DB67589"/>
        <s v="DJE2146"/>
        <s v="DKA7028"/>
        <s v="DKL4966"/>
        <s v="DL55344"/>
        <s v="DPL8466"/>
        <s v="DSR6069"/>
        <s v="DST5125"/>
        <s v="DZL4203"/>
        <s v="EBE6538"/>
        <s v="EBR2084"/>
        <s v="ELE9063"/>
        <s v="ELW1531"/>
        <s v="EOP3703"/>
        <s v="EP33151"/>
        <s v="EPA1431"/>
        <s v="EPD7404"/>
        <s v="ETM4322"/>
        <s v="EWE455O"/>
        <s v="EWI1216"/>
        <s v="EZD7248"/>
        <s v="EZG1393"/>
        <s v="FG67386"/>
        <s v="FGW6752"/>
        <s v="FSL9473"/>
        <s v="FSU8901"/>
        <s v="FSW4979"/>
        <s v="FWS4179"/>
        <s v="FZ79420"/>
        <s v="FZA9518"/>
        <s v="FZG1291"/>
        <s v="FZI1328"/>
        <s v="GA43729"/>
        <s v="GBY8879"/>
        <s v="GCH6429"/>
        <s v="GCZ2096"/>
        <s v="GD19511"/>
        <s v="GDA138R"/>
        <s v="GSZ1612"/>
        <s v="GTC745B"/>
        <s v="GWE9120"/>
        <s v="KBC3948"/>
        <s v="KBR9340"/>
        <s v="KTT7762"/>
        <s v="KWA9904"/>
        <s v="KWI9918"/>
        <s v="LB42424"/>
        <s v="LU21178"/>
        <s v="LUB2655"/>
        <s v="LWL7800"/>
      </sharedItems>
    </cacheField>
    <cacheField name="Punkt A" numFmtId="0">
      <sharedItems containsSemiMixedTypes="0" containsString="0" containsNumber="1" minValue="4.1440000000000001E-3" maxValue="1.0023960000000001"/>
    </cacheField>
    <cacheField name="Punkt B" numFmtId="0">
      <sharedItems containsSemiMixedTypes="0" containsString="0" containsNumber="1" minValue="1.7899999999999999E-3" maxValue="0.99948300000000001"/>
    </cacheField>
    <cacheField name="czy z A do B" numFmtId="0">
      <sharedItems containsSemiMixedTypes="0" containsString="0" containsNumber="1" containsInteger="1" minValue="0" maxValue="1"/>
    </cacheField>
    <cacheField name="czy z B do A" numFmtId="0">
      <sharedItems containsSemiMixedTypes="0" containsString="0" containsNumber="1" containsInteger="1" minValue="0" maxValue="1"/>
    </cacheField>
    <cacheField name="ile to jedna minuta w dobie" numFmtId="0">
      <sharedItems containsSemiMixedTypes="0" containsString="0" containsNumber="1" minValue="6.9444444444444447E-4" maxValue="6.9444444444444447E-4"/>
    </cacheField>
    <cacheField name="ile minut jechał" numFmtId="0">
      <sharedItems containsSemiMixedTypes="0" containsString="0" containsNumber="1" minValue="1.3919999999999488E-3" maxValue="4.1720000000000021E-3"/>
    </cacheField>
    <cacheField name="pierwsza litera rejestracji" numFmtId="0">
      <sharedItems count="16">
        <s v="N"/>
        <s v="G"/>
        <s v="C"/>
        <s v="S"/>
        <s v="F"/>
        <s v="B"/>
        <s v="R"/>
        <s v="D"/>
        <s v="K"/>
        <s v="E"/>
        <s v="W"/>
        <s v="L"/>
        <s v="O"/>
        <s v="Z"/>
        <s v="T"/>
        <s v="P"/>
      </sharedItems>
    </cacheField>
    <cacheField name="czas przejazdu samochodu z rejestracja Z" numFmtId="0">
      <sharedItems containsSemiMixedTypes="0" containsString="0" containsNumber="1" minValue="0" maxValue="5.5468799999999918" count="13">
        <n v="0"/>
        <n v="5.3625600000000073"/>
        <n v="5.5468799999999918"/>
        <n v="5.0918399999999959"/>
        <n v="3.7843199999999477"/>
        <n v="2.551679999999994"/>
        <n v="4.9939199999998785"/>
        <n v="3.0297599999999925"/>
        <n v="2.3673599999999695"/>
        <n v="4.8902399999999346"/>
        <n v="2.1772800000000991"/>
        <n v="4.7289599999999332"/>
        <n v="3.9686399999999722"/>
      </sharedItems>
    </cacheField>
    <cacheField name="ile h w dobie" numFmtId="0">
      <sharedItems containsSemiMixedTypes="0" containsString="0" containsNumber="1" minValue="4.1666666666666664E-2" maxValue="4.1666666666666664E-2"/>
    </cacheField>
    <cacheField name="ile minut jechał w h" numFmtId="0">
      <sharedItems containsSemiMixedTypes="0" containsString="0" containsNumber="1" minValue="3.3407999999998772E-2" maxValue="0.10012800000000005"/>
    </cacheField>
    <cacheField name="3 i 4 znak rejestracji" numFmtId="0">
      <sharedItems count="94">
        <s v="18"/>
        <s v="60"/>
        <s v="10"/>
        <s v="58"/>
        <s v="88"/>
        <s v="55"/>
        <s v="61"/>
        <s v="79"/>
        <s v="93"/>
        <s v="70"/>
        <s v="65"/>
        <s v="41"/>
        <s v="33"/>
        <s v="57"/>
        <s v="89"/>
        <s v="50"/>
        <s v="23"/>
        <s v="72"/>
        <s v="71"/>
        <s v="91"/>
        <s v="15"/>
        <s v="52"/>
        <s v="37"/>
        <s v="46"/>
        <s v="22"/>
        <s v="13"/>
        <s v="63"/>
        <s v="92"/>
        <s v="73"/>
        <s v="32"/>
        <s v="36"/>
        <s v="21"/>
        <s v="25"/>
        <s v="59"/>
        <s v="27"/>
        <s v="49"/>
        <s v="67"/>
        <s v="12"/>
        <s v="75"/>
        <s v="84"/>
        <s v="95"/>
        <s v="97"/>
        <s v="86"/>
        <s v="24"/>
        <s v="14"/>
        <s v="78"/>
        <s v="96"/>
        <s v="74"/>
        <s v="35"/>
        <s v="20"/>
        <s v="81"/>
        <s v="44"/>
        <s v="45"/>
        <s v="77"/>
        <s v="64"/>
        <s v="66"/>
        <s v="94"/>
        <s v="85"/>
        <s v="54"/>
        <s v="69"/>
        <s v="82"/>
        <s v="38"/>
        <s v="34"/>
        <s v="39"/>
        <s v="19"/>
        <s v="43"/>
        <s v="30"/>
        <s v="68"/>
        <s v="56"/>
        <s v="17"/>
        <s v="01"/>
        <s v="99"/>
        <s v="90"/>
        <s v="03"/>
        <s v="02"/>
        <s v="62"/>
        <s v="47"/>
        <s v="29"/>
        <s v="87"/>
        <s v="16"/>
        <s v="51"/>
        <s v="83"/>
        <s v="31"/>
        <s v="80"/>
        <s v="28"/>
        <s v="53"/>
        <s v="76"/>
        <s v="42"/>
        <s v="98"/>
        <s v="07"/>
        <s v="26"/>
        <s v="48"/>
        <s v="40"/>
        <s v="11"/>
      </sharedItems>
    </cacheField>
    <cacheField name="średnia predkosc" numFmtId="0">
      <sharedItems containsSemiMixedTypes="0" containsString="0" containsNumber="1" minValue="0" maxValue="139.26024955436228"/>
    </cacheField>
    <cacheField name="prędkość" numFmtId="0">
      <sharedItems containsSemiMixedTypes="0" containsString="0" containsNumber="1" minValue="49.936081815276424" maxValue="149.66475095785989"/>
    </cacheField>
    <cacheField name="czy predkosc przekroczona o 10 km/h" numFmtId="0">
      <sharedItems containsSemiMixedTypes="0" containsString="0" containsNumber="1" containsInteger="1" minValue="0" maxValue="1"/>
    </cacheField>
    <cacheField name="ile osob przekroczylo o 50" numFmtId="0">
      <sharedItems containsSemiMixedTypes="0" containsString="0" containsNumber="1" containsInteger="1" minValue="0" maxValue="1"/>
    </cacheField>
    <cacheField name="która godzina wyjazdu" numFmtId="0">
      <sharedItems containsSemiMixedTypes="0" containsString="0" containsNumber="1" containsInteger="1" minValue="0" maxValue="23"/>
    </cacheField>
    <cacheField name="która gosdzina wyjazdu po 24" numFmtId="0">
      <sharedItems containsSemiMixedTypes="0" containsString="0" containsNumber="1" containsInteger="1" minValue="0" maxValue="23" count="24">
        <n v="2"/>
        <n v="22"/>
        <n v="10"/>
        <n v="8"/>
        <n v="3"/>
        <n v="5"/>
        <n v="4"/>
        <n v="12"/>
        <n v="15"/>
        <n v="1"/>
        <n v="7"/>
        <n v="13"/>
        <n v="9"/>
        <n v="17"/>
        <n v="21"/>
        <n v="0"/>
        <n v="6"/>
        <n v="11"/>
        <n v="20"/>
        <n v="19"/>
        <n v="14"/>
        <n v="23"/>
        <n v="16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.121036"/>
    <n v="0.12492"/>
    <n v="1"/>
    <n v="0"/>
    <n v="6.9444444444444447E-4"/>
    <n v="3.8839999999999986E-3"/>
    <x v="0"/>
    <x v="0"/>
    <n v="4.1666666666666664E-2"/>
    <n v="9.3215999999999966E-2"/>
    <x v="0"/>
    <n v="53.638860281496761"/>
    <n v="53.638860281496761"/>
    <n v="0"/>
    <n v="0"/>
    <n v="2"/>
    <x v="0"/>
  </r>
  <r>
    <x v="1"/>
    <n v="0.92153600000000002"/>
    <n v="0.91932400000000003"/>
    <n v="0"/>
    <n v="1"/>
    <n v="6.9444444444444447E-4"/>
    <n v="2.2119999999999918E-3"/>
    <x v="1"/>
    <x v="0"/>
    <n v="4.1666666666666664E-2"/>
    <n v="5.3087999999999802E-2"/>
    <x v="1"/>
    <n v="0"/>
    <n v="94.183242917420486"/>
    <n v="0"/>
    <n v="0"/>
    <n v="22"/>
    <x v="1"/>
  </r>
  <r>
    <x v="2"/>
    <n v="0.43023099999999997"/>
    <n v="0.43248700000000001"/>
    <n v="1"/>
    <n v="0"/>
    <n v="6.9444444444444447E-4"/>
    <n v="2.2560000000000358E-3"/>
    <x v="0"/>
    <x v="0"/>
    <n v="4.1666666666666664E-2"/>
    <n v="5.4144000000000858E-2"/>
    <x v="0"/>
    <n v="92.346335697398061"/>
    <n v="92.346335697398061"/>
    <n v="0"/>
    <n v="0"/>
    <n v="10"/>
    <x v="2"/>
  </r>
  <r>
    <x v="3"/>
    <n v="0.33882099999999998"/>
    <n v="0.342389"/>
    <n v="1"/>
    <n v="0"/>
    <n v="6.9444444444444447E-4"/>
    <n v="3.5680000000000156E-3"/>
    <x v="2"/>
    <x v="0"/>
    <n v="4.1666666666666664E-2"/>
    <n v="8.5632000000000374E-2"/>
    <x v="2"/>
    <n v="0"/>
    <n v="58.38938714499227"/>
    <n v="0"/>
    <n v="0"/>
    <n v="8"/>
    <x v="3"/>
  </r>
  <r>
    <x v="4"/>
    <n v="0.16389799999999999"/>
    <n v="0.16686999999999999"/>
    <n v="1"/>
    <n v="0"/>
    <n v="6.9444444444444447E-4"/>
    <n v="2.9720000000000024E-3"/>
    <x v="3"/>
    <x v="0"/>
    <n v="4.1666666666666664E-2"/>
    <n v="7.1328000000000058E-2"/>
    <x v="3"/>
    <n v="0"/>
    <n v="70.09869896814709"/>
    <n v="0"/>
    <n v="0"/>
    <n v="3"/>
    <x v="4"/>
  </r>
  <r>
    <x v="5"/>
    <n v="0.25012200000000001"/>
    <n v="0.24668599999999999"/>
    <n v="0"/>
    <n v="1"/>
    <n v="6.9444444444444447E-4"/>
    <n v="3.4360000000000224E-3"/>
    <x v="4"/>
    <x v="0"/>
    <n v="4.1666666666666664E-2"/>
    <n v="8.2464000000000537E-2"/>
    <x v="4"/>
    <n v="0"/>
    <n v="60.63251843228521"/>
    <n v="0"/>
    <n v="0"/>
    <n v="5"/>
    <x v="5"/>
  </r>
  <r>
    <x v="6"/>
    <n v="0.20372499999999999"/>
    <n v="0.20172899999999999"/>
    <n v="0"/>
    <n v="1"/>
    <n v="6.9444444444444447E-4"/>
    <n v="1.9959999999999978E-3"/>
    <x v="5"/>
    <x v="0"/>
    <n v="4.1666666666666664E-2"/>
    <n v="4.7903999999999947E-2"/>
    <x v="5"/>
    <n v="0"/>
    <n v="104.37541750167013"/>
    <n v="1"/>
    <n v="0"/>
    <n v="4"/>
    <x v="6"/>
  </r>
  <r>
    <x v="7"/>
    <n v="0.53941499999999998"/>
    <n v="0.53671100000000005"/>
    <n v="0"/>
    <n v="1"/>
    <n v="6.9444444444444447E-4"/>
    <n v="2.7039999999999287E-3"/>
    <x v="6"/>
    <x v="0"/>
    <n v="4.1666666666666664E-2"/>
    <n v="6.4895999999998288E-2"/>
    <x v="6"/>
    <n v="0"/>
    <n v="77.04635108481466"/>
    <n v="0"/>
    <n v="0"/>
    <n v="12"/>
    <x v="7"/>
  </r>
  <r>
    <x v="8"/>
    <n v="0.93227400000000005"/>
    <n v="0.93418999999999996"/>
    <n v="1"/>
    <n v="0"/>
    <n v="6.9444444444444447E-4"/>
    <n v="1.9159999999999178E-3"/>
    <x v="4"/>
    <x v="0"/>
    <n v="4.1666666666666664E-2"/>
    <n v="4.5983999999998026E-2"/>
    <x v="7"/>
    <n v="0"/>
    <n v="108.73347251218281"/>
    <n v="1"/>
    <n v="0"/>
    <n v="22"/>
    <x v="1"/>
  </r>
  <r>
    <x v="9"/>
    <n v="0.65463899999999997"/>
    <n v="0.65809899999999999"/>
    <n v="1"/>
    <n v="0"/>
    <n v="6.9444444444444447E-4"/>
    <n v="3.4600000000000186E-3"/>
    <x v="0"/>
    <x v="0"/>
    <n v="4.1666666666666664E-2"/>
    <n v="8.3040000000000447E-2"/>
    <x v="8"/>
    <n v="0"/>
    <n v="60.211946050096017"/>
    <n v="0"/>
    <n v="0"/>
    <n v="15"/>
    <x v="8"/>
  </r>
  <r>
    <x v="10"/>
    <n v="0.23710300000000001"/>
    <n v="0.23566300000000001"/>
    <n v="0"/>
    <n v="1"/>
    <n v="6.9444444444444447E-4"/>
    <n v="1.4399999999999968E-3"/>
    <x v="5"/>
    <x v="0"/>
    <n v="4.1666666666666664E-2"/>
    <n v="3.4559999999999924E-2"/>
    <x v="9"/>
    <n v="0"/>
    <n v="144.67592592592624"/>
    <n v="1"/>
    <n v="1"/>
    <n v="5"/>
    <x v="5"/>
  </r>
  <r>
    <x v="11"/>
    <n v="0.24673800000000001"/>
    <n v="0.24312600000000001"/>
    <n v="0"/>
    <n v="1"/>
    <n v="6.9444444444444447E-4"/>
    <n v="3.6120000000000041E-3"/>
    <x v="5"/>
    <x v="0"/>
    <n v="4.1666666666666664E-2"/>
    <n v="8.6688000000000098E-2"/>
    <x v="10"/>
    <n v="0"/>
    <n v="57.67811000369133"/>
    <n v="0"/>
    <n v="0"/>
    <n v="5"/>
    <x v="5"/>
  </r>
  <r>
    <x v="12"/>
    <n v="0.66593500000000005"/>
    <n v="0.66326300000000005"/>
    <n v="0"/>
    <n v="1"/>
    <n v="6.9444444444444447E-4"/>
    <n v="2.6720000000000077E-3"/>
    <x v="7"/>
    <x v="0"/>
    <n v="4.1666666666666664E-2"/>
    <n v="6.4128000000000185E-2"/>
    <x v="11"/>
    <n v="0"/>
    <n v="77.969061876247281"/>
    <n v="0"/>
    <n v="0"/>
    <n v="15"/>
    <x v="8"/>
  </r>
  <r>
    <x v="13"/>
    <n v="0.22825400000000001"/>
    <n v="0.22492999999999999"/>
    <n v="0"/>
    <n v="1"/>
    <n v="6.9444444444444447E-4"/>
    <n v="3.3240000000000214E-3"/>
    <x v="0"/>
    <x v="0"/>
    <n v="4.1666666666666664E-2"/>
    <n v="7.9776000000000513E-2"/>
    <x v="12"/>
    <n v="0"/>
    <n v="62.675491375851983"/>
    <n v="0"/>
    <n v="0"/>
    <n v="5"/>
    <x v="5"/>
  </r>
  <r>
    <x v="14"/>
    <n v="0.136911"/>
    <n v="0.134159"/>
    <n v="0"/>
    <n v="1"/>
    <n v="6.9444444444444447E-4"/>
    <n v="2.7520000000000044E-3"/>
    <x v="8"/>
    <x v="0"/>
    <n v="4.1666666666666664E-2"/>
    <n v="6.6048000000000107E-2"/>
    <x v="13"/>
    <n v="0"/>
    <n v="75.702519379844844"/>
    <n v="0"/>
    <n v="0"/>
    <n v="3"/>
    <x v="4"/>
  </r>
  <r>
    <x v="15"/>
    <n v="5.8460999999999999E-2"/>
    <n v="6.1785E-2"/>
    <n v="1"/>
    <n v="0"/>
    <n v="6.9444444444444447E-4"/>
    <n v="3.3240000000000006E-3"/>
    <x v="9"/>
    <x v="0"/>
    <n v="4.1666666666666664E-2"/>
    <n v="7.9776000000000014E-2"/>
    <x v="14"/>
    <n v="0"/>
    <n v="62.675491375852374"/>
    <n v="0"/>
    <n v="0"/>
    <n v="1"/>
    <x v="9"/>
  </r>
  <r>
    <x v="16"/>
    <n v="0.324683"/>
    <n v="0.32151099999999999"/>
    <n v="0"/>
    <n v="1"/>
    <n v="6.9444444444444447E-4"/>
    <n v="3.1720000000000081E-3"/>
    <x v="6"/>
    <x v="0"/>
    <n v="4.1666666666666664E-2"/>
    <n v="7.6128000000000196E-2"/>
    <x v="15"/>
    <n v="0"/>
    <n v="65.678856662463048"/>
    <n v="0"/>
    <n v="0"/>
    <n v="7"/>
    <x v="10"/>
  </r>
  <r>
    <x v="17"/>
    <n v="0.127914"/>
    <n v="0.12561800000000001"/>
    <n v="0"/>
    <n v="1"/>
    <n v="6.9444444444444447E-4"/>
    <n v="2.2959999999999925E-3"/>
    <x v="10"/>
    <x v="0"/>
    <n v="4.1666666666666664E-2"/>
    <n v="5.510399999999982E-2"/>
    <x v="14"/>
    <n v="0"/>
    <n v="90.737514518002627"/>
    <n v="0"/>
    <n v="0"/>
    <n v="3"/>
    <x v="4"/>
  </r>
  <r>
    <x v="18"/>
    <n v="0.58114299999999997"/>
    <n v="0.58296700000000001"/>
    <n v="1"/>
    <n v="0"/>
    <n v="6.9444444444444447E-4"/>
    <n v="1.8240000000000478E-3"/>
    <x v="0"/>
    <x v="0"/>
    <n v="4.1666666666666664E-2"/>
    <n v="4.3776000000001147E-2"/>
    <x v="16"/>
    <n v="0"/>
    <n v="114.21783625730694"/>
    <n v="1"/>
    <n v="0"/>
    <n v="13"/>
    <x v="11"/>
  </r>
  <r>
    <x v="19"/>
    <n v="7.6165999999999998E-2"/>
    <n v="7.9481999999999997E-2"/>
    <n v="1"/>
    <n v="0"/>
    <n v="6.9444444444444447E-4"/>
    <n v="3.3159999999999995E-3"/>
    <x v="11"/>
    <x v="0"/>
    <n v="4.1666666666666664E-2"/>
    <n v="7.9583999999999988E-2"/>
    <x v="17"/>
    <n v="0"/>
    <n v="62.826698833936476"/>
    <n v="0"/>
    <n v="0"/>
    <n v="1"/>
    <x v="9"/>
  </r>
  <r>
    <x v="20"/>
    <n v="0.41572100000000001"/>
    <n v="0.414217"/>
    <n v="0"/>
    <n v="1"/>
    <n v="6.9444444444444447E-4"/>
    <n v="1.5040000000000053E-3"/>
    <x v="10"/>
    <x v="0"/>
    <n v="4.1666666666666664E-2"/>
    <n v="3.6096000000000128E-2"/>
    <x v="18"/>
    <n v="0"/>
    <n v="138.5195035460988"/>
    <n v="1"/>
    <n v="0"/>
    <n v="9"/>
    <x v="12"/>
  </r>
  <r>
    <x v="21"/>
    <n v="0.72382100000000005"/>
    <n v="0.72524900000000003"/>
    <n v="1"/>
    <n v="0"/>
    <n v="6.9444444444444447E-4"/>
    <n v="1.4279999999999848E-3"/>
    <x v="1"/>
    <x v="0"/>
    <n v="4.1666666666666664E-2"/>
    <n v="3.4271999999999636E-2"/>
    <x v="19"/>
    <n v="0"/>
    <n v="145.89169000933862"/>
    <n v="1"/>
    <n v="1"/>
    <n v="17"/>
    <x v="13"/>
  </r>
  <r>
    <x v="22"/>
    <n v="0.54693899999999995"/>
    <n v="0.550423"/>
    <n v="1"/>
    <n v="0"/>
    <n v="6.9444444444444447E-4"/>
    <n v="3.4840000000000426E-3"/>
    <x v="7"/>
    <x v="0"/>
    <n v="4.1666666666666664E-2"/>
    <n v="8.3616000000001023E-2"/>
    <x v="20"/>
    <n v="0"/>
    <n v="59.797168006122497"/>
    <n v="0"/>
    <n v="0"/>
    <n v="13"/>
    <x v="11"/>
  </r>
  <r>
    <x v="23"/>
    <n v="0.32196599999999997"/>
    <n v="0.32423800000000003"/>
    <n v="1"/>
    <n v="0"/>
    <n v="6.9444444444444447E-4"/>
    <n v="2.2720000000000518E-3"/>
    <x v="10"/>
    <x v="0"/>
    <n v="4.1666666666666664E-2"/>
    <n v="5.4528000000001242E-2"/>
    <x v="21"/>
    <n v="0"/>
    <n v="91.696009389669271"/>
    <n v="0"/>
    <n v="0"/>
    <n v="7"/>
    <x v="10"/>
  </r>
  <r>
    <x v="24"/>
    <n v="0.94908300000000001"/>
    <n v="0.94690700000000005"/>
    <n v="0"/>
    <n v="1"/>
    <n v="6.9444444444444447E-4"/>
    <n v="2.1759999999999557E-3"/>
    <x v="0"/>
    <x v="0"/>
    <n v="4.1666666666666664E-2"/>
    <n v="5.2223999999998938E-2"/>
    <x v="7"/>
    <n v="0"/>
    <n v="95.741421568629391"/>
    <n v="0"/>
    <n v="0"/>
    <n v="22"/>
    <x v="1"/>
  </r>
  <r>
    <x v="25"/>
    <n v="0.38782699999999998"/>
    <n v="0.38494699999999998"/>
    <n v="0"/>
    <n v="1"/>
    <n v="6.9444444444444447E-4"/>
    <n v="2.8799999999999937E-3"/>
    <x v="10"/>
    <x v="0"/>
    <n v="4.1666666666666664E-2"/>
    <n v="6.9119999999999848E-2"/>
    <x v="22"/>
    <n v="0"/>
    <n v="72.337962962963118"/>
    <n v="0"/>
    <n v="0"/>
    <n v="9"/>
    <x v="12"/>
  </r>
  <r>
    <x v="26"/>
    <n v="5.8074000000000001E-2"/>
    <n v="5.5070000000000001E-2"/>
    <n v="0"/>
    <n v="1"/>
    <n v="6.9444444444444447E-4"/>
    <n v="3.0039999999999997E-3"/>
    <x v="9"/>
    <x v="0"/>
    <n v="4.1666666666666664E-2"/>
    <n v="7.2095999999999993E-2"/>
    <x v="23"/>
    <n v="0"/>
    <n v="69.351975144252108"/>
    <n v="0"/>
    <n v="0"/>
    <n v="1"/>
    <x v="9"/>
  </r>
  <r>
    <x v="27"/>
    <n v="7.5792999999999999E-2"/>
    <n v="7.8176999999999996E-2"/>
    <n v="1"/>
    <n v="0"/>
    <n v="6.9444444444444447E-4"/>
    <n v="2.3839999999999972E-3"/>
    <x v="2"/>
    <x v="0"/>
    <n v="4.1666666666666664E-2"/>
    <n v="5.7215999999999934E-2"/>
    <x v="23"/>
    <n v="0"/>
    <n v="87.388143176733877"/>
    <n v="0"/>
    <n v="0"/>
    <n v="1"/>
    <x v="9"/>
  </r>
  <r>
    <x v="28"/>
    <n v="0.20865400000000001"/>
    <n v="0.21079800000000001"/>
    <n v="1"/>
    <n v="0"/>
    <n v="6.9444444444444447E-4"/>
    <n v="2.144000000000007E-3"/>
    <x v="2"/>
    <x v="0"/>
    <n v="4.1666666666666664E-2"/>
    <n v="5.1456000000000168E-2"/>
    <x v="24"/>
    <n v="0"/>
    <n v="97.170398009949935"/>
    <n v="0"/>
    <n v="0"/>
    <n v="5"/>
    <x v="5"/>
  </r>
  <r>
    <x v="29"/>
    <n v="0.959372"/>
    <n v="0.956704"/>
    <n v="0"/>
    <n v="1"/>
    <n v="6.9444444444444447E-4"/>
    <n v="2.6680000000000037E-3"/>
    <x v="12"/>
    <x v="0"/>
    <n v="4.1666666666666664E-2"/>
    <n v="6.4032000000000089E-2"/>
    <x v="5"/>
    <n v="0"/>
    <n v="78.085957021489151"/>
    <n v="0"/>
    <n v="0"/>
    <n v="22"/>
    <x v="1"/>
  </r>
  <r>
    <x v="30"/>
    <n v="0.92453600000000002"/>
    <n v="0.92642400000000003"/>
    <n v="1"/>
    <n v="0"/>
    <n v="6.9444444444444447E-4"/>
    <n v="1.8880000000000008E-3"/>
    <x v="10"/>
    <x v="0"/>
    <n v="4.1666666666666664E-2"/>
    <n v="4.5312000000000019E-2"/>
    <x v="25"/>
    <n v="0"/>
    <n v="110.34604519774007"/>
    <n v="1"/>
    <n v="0"/>
    <n v="22"/>
    <x v="1"/>
  </r>
  <r>
    <x v="31"/>
    <n v="0.23633899999999999"/>
    <n v="0.23261499999999999"/>
    <n v="0"/>
    <n v="1"/>
    <n v="6.9444444444444447E-4"/>
    <n v="3.7240000000000051E-3"/>
    <x v="13"/>
    <x v="1"/>
    <n v="4.1666666666666664E-2"/>
    <n v="8.9376000000000122E-2"/>
    <x v="26"/>
    <n v="0"/>
    <n v="55.943430003580303"/>
    <n v="0"/>
    <n v="0"/>
    <n v="5"/>
    <x v="5"/>
  </r>
  <r>
    <x v="32"/>
    <n v="0.66373000000000004"/>
    <n v="0.66111399999999998"/>
    <n v="0"/>
    <n v="1"/>
    <n v="6.9444444444444447E-4"/>
    <n v="2.6160000000000627E-3"/>
    <x v="8"/>
    <x v="0"/>
    <n v="4.1666666666666664E-2"/>
    <n v="6.2784000000001505E-2"/>
    <x v="9"/>
    <n v="0"/>
    <n v="79.638124362893095"/>
    <n v="0"/>
    <n v="0"/>
    <n v="15"/>
    <x v="8"/>
  </r>
  <r>
    <x v="33"/>
    <n v="0.220334"/>
    <n v="0.22331400000000001"/>
    <n v="1"/>
    <n v="0"/>
    <n v="6.9444444444444447E-4"/>
    <n v="2.9800000000000104E-3"/>
    <x v="2"/>
    <x v="0"/>
    <n v="4.1666666666666664E-2"/>
    <n v="7.152000000000025E-2"/>
    <x v="27"/>
    <n v="0"/>
    <n v="69.910514541386775"/>
    <n v="0"/>
    <n v="0"/>
    <n v="5"/>
    <x v="5"/>
  </r>
  <r>
    <x v="34"/>
    <n v="0.43002600000000002"/>
    <n v="0.42713400000000001"/>
    <n v="0"/>
    <n v="1"/>
    <n v="6.9444444444444447E-4"/>
    <n v="2.8920000000000057E-3"/>
    <x v="10"/>
    <x v="0"/>
    <n v="4.1666666666666664E-2"/>
    <n v="6.9408000000000136E-2"/>
    <x v="28"/>
    <n v="0"/>
    <n v="72.037805440294932"/>
    <n v="0"/>
    <n v="0"/>
    <n v="10"/>
    <x v="2"/>
  </r>
  <r>
    <x v="35"/>
    <n v="0.62783900000000004"/>
    <n v="0.62973500000000004"/>
    <n v="1"/>
    <n v="0"/>
    <n v="6.9444444444444447E-4"/>
    <n v="1.8960000000000088E-3"/>
    <x v="5"/>
    <x v="0"/>
    <n v="4.1666666666666664E-2"/>
    <n v="4.5504000000000211E-2"/>
    <x v="29"/>
    <n v="0"/>
    <n v="109.88045007032298"/>
    <n v="1"/>
    <n v="0"/>
    <n v="15"/>
    <x v="8"/>
  </r>
  <r>
    <x v="36"/>
    <n v="0.72344799999999998"/>
    <n v="0.72086399999999995"/>
    <n v="0"/>
    <n v="1"/>
    <n v="6.9444444444444447E-4"/>
    <n v="2.5840000000000307E-3"/>
    <x v="10"/>
    <x v="0"/>
    <n v="4.1666666666666664E-2"/>
    <n v="6.2016000000000737E-2"/>
    <x v="30"/>
    <n v="0"/>
    <n v="80.624355005159003"/>
    <n v="0"/>
    <n v="0"/>
    <n v="17"/>
    <x v="13"/>
  </r>
  <r>
    <x v="37"/>
    <n v="8.9300000000000004E-2"/>
    <n v="9.3151999999999999E-2"/>
    <n v="1"/>
    <n v="0"/>
    <n v="6.9444444444444447E-4"/>
    <n v="3.8519999999999943E-3"/>
    <x v="13"/>
    <x v="2"/>
    <n v="4.1666666666666664E-2"/>
    <n v="9.2447999999999864E-2"/>
    <x v="31"/>
    <n v="0"/>
    <n v="54.084458290065847"/>
    <n v="0"/>
    <n v="0"/>
    <n v="2"/>
    <x v="0"/>
  </r>
  <r>
    <x v="38"/>
    <n v="0.89808900000000003"/>
    <n v="0.900501"/>
    <n v="1"/>
    <n v="0"/>
    <n v="6.9444444444444447E-4"/>
    <n v="2.4119999999999697E-3"/>
    <x v="2"/>
    <x v="0"/>
    <n v="4.1666666666666664E-2"/>
    <n v="5.7887999999999273E-2"/>
    <x v="32"/>
    <n v="0"/>
    <n v="86.373687119956855"/>
    <n v="0"/>
    <n v="0"/>
    <n v="21"/>
    <x v="14"/>
  </r>
  <r>
    <x v="39"/>
    <n v="0.54968600000000001"/>
    <n v="0.55359800000000003"/>
    <n v="1"/>
    <n v="0"/>
    <n v="6.9444444444444447E-4"/>
    <n v="3.9120000000000266E-3"/>
    <x v="0"/>
    <x v="0"/>
    <n v="4.1666666666666664E-2"/>
    <n v="9.3888000000000638E-2"/>
    <x v="33"/>
    <n v="0"/>
    <n v="53.254942058622682"/>
    <n v="0"/>
    <n v="0"/>
    <n v="13"/>
    <x v="11"/>
  </r>
  <r>
    <x v="40"/>
    <n v="2.5205000000000002E-2"/>
    <n v="2.8740999999999999E-2"/>
    <n v="1"/>
    <n v="0"/>
    <n v="6.9444444444444447E-4"/>
    <n v="3.5359999999999975E-3"/>
    <x v="13"/>
    <x v="3"/>
    <n v="4.1666666666666664E-2"/>
    <n v="8.4863999999999939E-2"/>
    <x v="34"/>
    <n v="0"/>
    <n v="58.917797888386168"/>
    <n v="0"/>
    <n v="0"/>
    <n v="0"/>
    <x v="15"/>
  </r>
  <r>
    <x v="41"/>
    <n v="0.74113899999999999"/>
    <n v="0.74283100000000002"/>
    <n v="1"/>
    <n v="0"/>
    <n v="6.9444444444444447E-4"/>
    <n v="1.6920000000000268E-3"/>
    <x v="2"/>
    <x v="0"/>
    <n v="4.1666666666666664E-2"/>
    <n v="4.0608000000000644E-2"/>
    <x v="35"/>
    <n v="0"/>
    <n v="123.12844759653075"/>
    <n v="1"/>
    <n v="0"/>
    <n v="17"/>
    <x v="13"/>
  </r>
  <r>
    <x v="42"/>
    <n v="0.45712199999999997"/>
    <n v="0.45935799999999999"/>
    <n v="1"/>
    <n v="0"/>
    <n v="6.9444444444444447E-4"/>
    <n v="2.2360000000000158E-3"/>
    <x v="1"/>
    <x v="0"/>
    <n v="4.1666666666666664E-2"/>
    <n v="5.3664000000000378E-2"/>
    <x v="36"/>
    <n v="0"/>
    <n v="93.172331544423912"/>
    <n v="0"/>
    <n v="0"/>
    <n v="10"/>
    <x v="2"/>
  </r>
  <r>
    <x v="43"/>
    <n v="0.26977200000000001"/>
    <n v="0.2661"/>
    <n v="0"/>
    <n v="1"/>
    <n v="6.9444444444444447E-4"/>
    <n v="3.6720000000000086E-3"/>
    <x v="4"/>
    <x v="0"/>
    <n v="4.1666666666666664E-2"/>
    <n v="8.8128000000000206E-2"/>
    <x v="27"/>
    <n v="0"/>
    <n v="56.735657225853174"/>
    <n v="0"/>
    <n v="0"/>
    <n v="6"/>
    <x v="16"/>
  </r>
  <r>
    <x v="44"/>
    <n v="0.193527"/>
    <n v="0.18987100000000001"/>
    <n v="0"/>
    <n v="1"/>
    <n v="6.9444444444444447E-4"/>
    <n v="3.6559999999999926E-3"/>
    <x v="4"/>
    <x v="0"/>
    <n v="4.1666666666666664E-2"/>
    <n v="8.7743999999999822E-2"/>
    <x v="37"/>
    <n v="0"/>
    <n v="56.983953318745556"/>
    <n v="0"/>
    <n v="0"/>
    <n v="4"/>
    <x v="6"/>
  </r>
  <r>
    <x v="45"/>
    <n v="0.73745799999999995"/>
    <n v="0.73368199999999995"/>
    <n v="0"/>
    <n v="1"/>
    <n v="6.9444444444444447E-4"/>
    <n v="3.7760000000000016E-3"/>
    <x v="0"/>
    <x v="0"/>
    <n v="4.1666666666666664E-2"/>
    <n v="9.0624000000000038E-2"/>
    <x v="38"/>
    <n v="0"/>
    <n v="55.173022598870034"/>
    <n v="0"/>
    <n v="0"/>
    <n v="17"/>
    <x v="13"/>
  </r>
  <r>
    <x v="46"/>
    <n v="0.29613200000000001"/>
    <n v="0.29450799999999999"/>
    <n v="0"/>
    <n v="1"/>
    <n v="6.9444444444444447E-4"/>
    <n v="1.6240000000000143E-3"/>
    <x v="3"/>
    <x v="0"/>
    <n v="4.1666666666666664E-2"/>
    <n v="3.8976000000000344E-2"/>
    <x v="2"/>
    <n v="0"/>
    <n v="128.28407224958835"/>
    <n v="1"/>
    <n v="0"/>
    <n v="7"/>
    <x v="10"/>
  </r>
  <r>
    <x v="47"/>
    <n v="0.55866400000000005"/>
    <n v="0.55554400000000004"/>
    <n v="0"/>
    <n v="1"/>
    <n v="6.9444444444444447E-4"/>
    <n v="3.1200000000000117E-3"/>
    <x v="0"/>
    <x v="0"/>
    <n v="4.1666666666666664E-2"/>
    <n v="7.488000000000028E-2"/>
    <x v="37"/>
    <n v="0"/>
    <n v="66.773504273504031"/>
    <n v="0"/>
    <n v="0"/>
    <n v="13"/>
    <x v="11"/>
  </r>
  <r>
    <x v="48"/>
    <n v="0.46306999999999998"/>
    <n v="0.466978"/>
    <n v="1"/>
    <n v="0"/>
    <n v="6.9444444444444447E-4"/>
    <n v="3.9080000000000226E-3"/>
    <x v="6"/>
    <x v="0"/>
    <n v="4.1666666666666664E-2"/>
    <n v="9.3792000000000542E-2"/>
    <x v="39"/>
    <n v="0"/>
    <n v="53.309450699419685"/>
    <n v="0"/>
    <n v="0"/>
    <n v="11"/>
    <x v="17"/>
  </r>
  <r>
    <x v="49"/>
    <n v="0.20654"/>
    <n v="0.20846000000000001"/>
    <n v="1"/>
    <n v="0"/>
    <n v="6.9444444444444447E-4"/>
    <n v="1.920000000000005E-3"/>
    <x v="10"/>
    <x v="0"/>
    <n v="4.1666666666666664E-2"/>
    <n v="4.6080000000000121E-2"/>
    <x v="40"/>
    <n v="0"/>
    <n v="108.50694444444416"/>
    <n v="1"/>
    <n v="0"/>
    <n v="4"/>
    <x v="6"/>
  </r>
  <r>
    <x v="50"/>
    <n v="0.86371399999999998"/>
    <n v="0.86516999999999999"/>
    <n v="1"/>
    <n v="0"/>
    <n v="6.9444444444444447E-4"/>
    <n v="1.4560000000000128E-3"/>
    <x v="3"/>
    <x v="0"/>
    <n v="4.1666666666666664E-2"/>
    <n v="3.4944000000000308E-2"/>
    <x v="41"/>
    <n v="0"/>
    <n v="143.08608058607933"/>
    <n v="1"/>
    <n v="1"/>
    <n v="20"/>
    <x v="18"/>
  </r>
  <r>
    <x v="51"/>
    <n v="0.83620700000000003"/>
    <n v="0.83887500000000004"/>
    <n v="1"/>
    <n v="0"/>
    <n v="6.9444444444444447E-4"/>
    <n v="2.6680000000000037E-3"/>
    <x v="14"/>
    <x v="0"/>
    <n v="4.1666666666666664E-2"/>
    <n v="6.4032000000000089E-2"/>
    <x v="42"/>
    <n v="0"/>
    <n v="78.085957021489151"/>
    <n v="0"/>
    <n v="0"/>
    <n v="20"/>
    <x v="18"/>
  </r>
  <r>
    <x v="52"/>
    <n v="0.83164899999999997"/>
    <n v="0.82985699999999996"/>
    <n v="0"/>
    <n v="1"/>
    <n v="6.9444444444444447E-4"/>
    <n v="1.7920000000000158E-3"/>
    <x v="5"/>
    <x v="0"/>
    <n v="4.1666666666666664E-2"/>
    <n v="4.3008000000000379E-2"/>
    <x v="43"/>
    <n v="0"/>
    <n v="116.25744047618944"/>
    <n v="1"/>
    <n v="0"/>
    <n v="19"/>
    <x v="19"/>
  </r>
  <r>
    <x v="53"/>
    <n v="0.62158000000000002"/>
    <n v="0.61829199999999995"/>
    <n v="0"/>
    <n v="1"/>
    <n v="6.9444444444444447E-4"/>
    <n v="3.2880000000000686E-3"/>
    <x v="10"/>
    <x v="0"/>
    <n v="4.1666666666666664E-2"/>
    <n v="7.8912000000001647E-2"/>
    <x v="44"/>
    <n v="0"/>
    <n v="63.361719383615871"/>
    <n v="0"/>
    <n v="0"/>
    <n v="14"/>
    <x v="20"/>
  </r>
  <r>
    <x v="54"/>
    <n v="0.34653200000000001"/>
    <n v="0.34881600000000001"/>
    <n v="1"/>
    <n v="0"/>
    <n v="6.9444444444444447E-4"/>
    <n v="2.2840000000000082E-3"/>
    <x v="9"/>
    <x v="0"/>
    <n v="4.1666666666666664E-2"/>
    <n v="5.4816000000000198E-2"/>
    <x v="45"/>
    <n v="0"/>
    <n v="91.214244016345262"/>
    <n v="0"/>
    <n v="0"/>
    <n v="8"/>
    <x v="3"/>
  </r>
  <r>
    <x v="55"/>
    <n v="0.95849399999999996"/>
    <n v="0.96079800000000004"/>
    <n v="1"/>
    <n v="0"/>
    <n v="6.9444444444444447E-4"/>
    <n v="2.3040000000000838E-3"/>
    <x v="9"/>
    <x v="0"/>
    <n v="4.1666666666666664E-2"/>
    <n v="5.529600000000201E-2"/>
    <x v="46"/>
    <n v="0"/>
    <n v="90.422453703700413"/>
    <n v="0"/>
    <n v="0"/>
    <n v="23"/>
    <x v="21"/>
  </r>
  <r>
    <x v="56"/>
    <n v="0.88663099999999995"/>
    <n v="0.888683"/>
    <n v="1"/>
    <n v="0"/>
    <n v="6.9444444444444447E-4"/>
    <n v="2.0520000000000538E-3"/>
    <x v="2"/>
    <x v="0"/>
    <n v="4.1666666666666664E-2"/>
    <n v="4.9248000000001291E-2"/>
    <x v="47"/>
    <n v="0"/>
    <n v="101.52696556205062"/>
    <n v="1"/>
    <n v="0"/>
    <n v="21"/>
    <x v="14"/>
  </r>
  <r>
    <x v="57"/>
    <n v="0.54649099999999995"/>
    <n v="0.54815899999999995"/>
    <n v="1"/>
    <n v="0"/>
    <n v="6.9444444444444447E-4"/>
    <n v="1.6680000000000028E-3"/>
    <x v="10"/>
    <x v="0"/>
    <n v="4.1666666666666664E-2"/>
    <n v="4.0032000000000068E-2"/>
    <x v="42"/>
    <n v="0"/>
    <n v="124.90007993605094"/>
    <n v="1"/>
    <n v="0"/>
    <n v="13"/>
    <x v="11"/>
  </r>
  <r>
    <x v="58"/>
    <n v="0.715557"/>
    <n v="0.71916100000000005"/>
    <n v="1"/>
    <n v="0"/>
    <n v="6.9444444444444447E-4"/>
    <n v="3.6040000000000516E-3"/>
    <x v="0"/>
    <x v="0"/>
    <n v="4.1666666666666664E-2"/>
    <n v="8.6496000000001239E-2"/>
    <x v="48"/>
    <n v="0"/>
    <n v="57.806141324453485"/>
    <n v="0"/>
    <n v="0"/>
    <n v="17"/>
    <x v="13"/>
  </r>
  <r>
    <x v="59"/>
    <n v="0.95039600000000002"/>
    <n v="0.95372400000000002"/>
    <n v="1"/>
    <n v="0"/>
    <n v="6.9444444444444447E-4"/>
    <n v="3.3279999999999976E-3"/>
    <x v="2"/>
    <x v="0"/>
    <n v="4.1666666666666664E-2"/>
    <n v="7.9871999999999943E-2"/>
    <x v="37"/>
    <n v="0"/>
    <n v="62.600160256410298"/>
    <n v="0"/>
    <n v="0"/>
    <n v="22"/>
    <x v="1"/>
  </r>
  <r>
    <x v="60"/>
    <n v="0.703264"/>
    <n v="0.70138800000000001"/>
    <n v="0"/>
    <n v="1"/>
    <n v="6.9444444444444447E-4"/>
    <n v="1.8759999999999888E-3"/>
    <x v="3"/>
    <x v="0"/>
    <n v="4.1666666666666664E-2"/>
    <n v="4.5023999999999731E-2"/>
    <x v="49"/>
    <n v="0"/>
    <n v="111.05188343994381"/>
    <n v="1"/>
    <n v="0"/>
    <n v="16"/>
    <x v="22"/>
  </r>
  <r>
    <x v="61"/>
    <n v="0.122056"/>
    <n v="0.12371600000000001"/>
    <n v="1"/>
    <n v="0"/>
    <n v="6.9444444444444447E-4"/>
    <n v="1.6600000000000087E-3"/>
    <x v="10"/>
    <x v="0"/>
    <n v="4.1666666666666664E-2"/>
    <n v="3.9840000000000209E-2"/>
    <x v="19"/>
    <n v="0"/>
    <n v="125.50200803212786"/>
    <n v="1"/>
    <n v="0"/>
    <n v="2"/>
    <x v="0"/>
  </r>
  <r>
    <x v="62"/>
    <n v="0.21684999999999999"/>
    <n v="0.21870999999999999"/>
    <n v="1"/>
    <n v="0"/>
    <n v="6.9444444444444447E-4"/>
    <n v="1.8600000000000005E-3"/>
    <x v="0"/>
    <x v="0"/>
    <n v="4.1666666666666664E-2"/>
    <n v="4.4640000000000013E-2"/>
    <x v="6"/>
    <n v="0"/>
    <n v="112.00716845878132"/>
    <n v="1"/>
    <n v="0"/>
    <n v="5"/>
    <x v="5"/>
  </r>
  <r>
    <x v="63"/>
    <n v="0.79385700000000003"/>
    <n v="0.79043699999999995"/>
    <n v="0"/>
    <n v="1"/>
    <n v="6.9444444444444447E-4"/>
    <n v="3.4200000000000896E-3"/>
    <x v="2"/>
    <x v="0"/>
    <n v="4.1666666666666664E-2"/>
    <n v="8.2080000000002151E-2"/>
    <x v="50"/>
    <n v="0"/>
    <n v="60.916179337230375"/>
    <n v="0"/>
    <n v="0"/>
    <n v="18"/>
    <x v="23"/>
  </r>
  <r>
    <x v="64"/>
    <n v="6.5331E-2"/>
    <n v="6.2547000000000005E-2"/>
    <n v="0"/>
    <n v="1"/>
    <n v="6.9444444444444447E-4"/>
    <n v="2.7839999999999948E-3"/>
    <x v="14"/>
    <x v="0"/>
    <n v="4.1666666666666664E-2"/>
    <n v="6.6815999999999875E-2"/>
    <x v="1"/>
    <n v="0"/>
    <n v="74.832375478927347"/>
    <n v="0"/>
    <n v="0"/>
    <n v="1"/>
    <x v="9"/>
  </r>
  <r>
    <x v="65"/>
    <n v="0.58044700000000005"/>
    <n v="0.58282699999999998"/>
    <n v="1"/>
    <n v="0"/>
    <n v="6.9444444444444447E-4"/>
    <n v="2.3799999999999377E-3"/>
    <x v="2"/>
    <x v="0"/>
    <n v="4.1666666666666664E-2"/>
    <n v="5.7119999999998505E-2"/>
    <x v="51"/>
    <n v="0"/>
    <n v="87.535014005604538"/>
    <n v="0"/>
    <n v="0"/>
    <n v="13"/>
    <x v="11"/>
  </r>
  <r>
    <x v="66"/>
    <n v="1.8766999999999999E-2"/>
    <n v="2.1031000000000001E-2"/>
    <n v="1"/>
    <n v="0"/>
    <n v="6.9444444444444447E-4"/>
    <n v="2.2640000000000021E-3"/>
    <x v="0"/>
    <x v="0"/>
    <n v="4.1666666666666664E-2"/>
    <n v="5.4336000000000051E-2"/>
    <x v="49"/>
    <n v="0"/>
    <n v="92.020023557125938"/>
    <n v="0"/>
    <n v="0"/>
    <n v="0"/>
    <x v="15"/>
  </r>
  <r>
    <x v="67"/>
    <n v="0.51825500000000002"/>
    <n v="0.51454299999999997"/>
    <n v="0"/>
    <n v="1"/>
    <n v="6.9444444444444447E-4"/>
    <n v="3.7120000000000486E-3"/>
    <x v="11"/>
    <x v="0"/>
    <n v="4.1666666666666664E-2"/>
    <n v="8.9088000000001166E-2"/>
    <x v="41"/>
    <n v="0"/>
    <n v="56.124281609194668"/>
    <n v="0"/>
    <n v="0"/>
    <n v="12"/>
    <x v="7"/>
  </r>
  <r>
    <x v="68"/>
    <n v="0.83702100000000002"/>
    <n v="0.83974899999999997"/>
    <n v="1"/>
    <n v="0"/>
    <n v="6.9444444444444447E-4"/>
    <n v="2.7279999999999527E-3"/>
    <x v="7"/>
    <x v="0"/>
    <n v="4.1666666666666664E-2"/>
    <n v="6.5471999999998864E-2"/>
    <x v="44"/>
    <n v="0"/>
    <n v="76.368523949170438"/>
    <n v="0"/>
    <n v="0"/>
    <n v="20"/>
    <x v="18"/>
  </r>
  <r>
    <x v="69"/>
    <n v="0.53334199999999998"/>
    <n v="0.52953799999999995"/>
    <n v="0"/>
    <n v="1"/>
    <n v="6.9444444444444447E-4"/>
    <n v="3.8040000000000296E-3"/>
    <x v="1"/>
    <x v="0"/>
    <n v="4.1666666666666664E-2"/>
    <n v="9.129600000000071E-2"/>
    <x v="31"/>
    <n v="0"/>
    <n v="54.766912022432102"/>
    <n v="0"/>
    <n v="0"/>
    <n v="12"/>
    <x v="7"/>
  </r>
  <r>
    <x v="70"/>
    <n v="0.73590199999999995"/>
    <n v="0.738062"/>
    <n v="1"/>
    <n v="0"/>
    <n v="6.9444444444444447E-4"/>
    <n v="2.1600000000000508E-3"/>
    <x v="0"/>
    <x v="0"/>
    <n v="4.1666666666666664E-2"/>
    <n v="5.1840000000001218E-2"/>
    <x v="39"/>
    <n v="0"/>
    <n v="96.450617283948347"/>
    <n v="0"/>
    <n v="0"/>
    <n v="17"/>
    <x v="13"/>
  </r>
  <r>
    <x v="71"/>
    <n v="0.39306200000000002"/>
    <n v="0.39612599999999998"/>
    <n v="1"/>
    <n v="0"/>
    <n v="6.9444444444444447E-4"/>
    <n v="3.0639999999999556E-3"/>
    <x v="4"/>
    <x v="0"/>
    <n v="4.1666666666666664E-2"/>
    <n v="7.3535999999998936E-2"/>
    <x v="14"/>
    <n v="0"/>
    <n v="67.993907745866949"/>
    <n v="0"/>
    <n v="0"/>
    <n v="9"/>
    <x v="12"/>
  </r>
  <r>
    <x v="72"/>
    <n v="0.57475200000000004"/>
    <n v="0.57793600000000001"/>
    <n v="1"/>
    <n v="0"/>
    <n v="6.9444444444444447E-4"/>
    <n v="3.1839999999999646E-3"/>
    <x v="0"/>
    <x v="0"/>
    <n v="4.1666666666666664E-2"/>
    <n v="7.6415999999999151E-2"/>
    <x v="46"/>
    <n v="0"/>
    <n v="65.431323283082804"/>
    <n v="0"/>
    <n v="0"/>
    <n v="13"/>
    <x v="11"/>
  </r>
  <r>
    <x v="73"/>
    <n v="0.85006000000000004"/>
    <n v="0.85299599999999998"/>
    <n v="1"/>
    <n v="0"/>
    <n v="6.9444444444444447E-4"/>
    <n v="2.9359999999999387E-3"/>
    <x v="0"/>
    <x v="0"/>
    <n v="4.1666666666666664E-2"/>
    <n v="7.0463999999998528E-2"/>
    <x v="52"/>
    <n v="0"/>
    <n v="70.95821980018313"/>
    <n v="0"/>
    <n v="0"/>
    <n v="20"/>
    <x v="18"/>
  </r>
  <r>
    <x v="74"/>
    <n v="0.51857500000000001"/>
    <n v="0.51999099999999998"/>
    <n v="1"/>
    <n v="0"/>
    <n v="6.9444444444444447E-4"/>
    <n v="1.4159999999999728E-3"/>
    <x v="2"/>
    <x v="0"/>
    <n v="4.1666666666666664E-2"/>
    <n v="3.3983999999999348E-2"/>
    <x v="53"/>
    <n v="0"/>
    <n v="147.12806026365629"/>
    <n v="1"/>
    <n v="1"/>
    <n v="12"/>
    <x v="7"/>
  </r>
  <r>
    <x v="75"/>
    <n v="0.86746599999999996"/>
    <n v="0.86568199999999995"/>
    <n v="0"/>
    <n v="1"/>
    <n v="6.9444444444444447E-4"/>
    <n v="1.7840000000000078E-3"/>
    <x v="8"/>
    <x v="0"/>
    <n v="4.1666666666666664E-2"/>
    <n v="4.2816000000000187E-2"/>
    <x v="54"/>
    <n v="0"/>
    <n v="116.77877428998454"/>
    <n v="1"/>
    <n v="0"/>
    <n v="20"/>
    <x v="18"/>
  </r>
  <r>
    <x v="76"/>
    <n v="0.39455000000000001"/>
    <n v="0.39648600000000001"/>
    <n v="1"/>
    <n v="0"/>
    <n v="6.9444444444444447E-4"/>
    <n v="1.9359999999999933E-3"/>
    <x v="10"/>
    <x v="0"/>
    <n v="4.1666666666666664E-2"/>
    <n v="4.6463999999999839E-2"/>
    <x v="9"/>
    <n v="0"/>
    <n v="107.61019283746595"/>
    <n v="1"/>
    <n v="0"/>
    <n v="9"/>
    <x v="12"/>
  </r>
  <r>
    <x v="77"/>
    <n v="0.26555499999999999"/>
    <n v="0.26725100000000002"/>
    <n v="1"/>
    <n v="0"/>
    <n v="6.9444444444444447E-4"/>
    <n v="1.6960000000000308E-3"/>
    <x v="6"/>
    <x v="0"/>
    <n v="4.1666666666666664E-2"/>
    <n v="4.070400000000074E-2"/>
    <x v="43"/>
    <n v="0"/>
    <n v="122.83805031446317"/>
    <n v="1"/>
    <n v="0"/>
    <n v="6"/>
    <x v="16"/>
  </r>
  <r>
    <x v="78"/>
    <n v="0.73143899999999995"/>
    <n v="0.73288699999999996"/>
    <n v="1"/>
    <n v="0"/>
    <n v="6.9444444444444447E-4"/>
    <n v="1.4480000000000048E-3"/>
    <x v="9"/>
    <x v="0"/>
    <n v="4.1666666666666664E-2"/>
    <n v="3.4752000000000116E-2"/>
    <x v="28"/>
    <n v="0"/>
    <n v="143.87661141804739"/>
    <n v="1"/>
    <n v="1"/>
    <n v="17"/>
    <x v="13"/>
  </r>
  <r>
    <x v="79"/>
    <n v="0.60814999999999997"/>
    <n v="0.61146599999999995"/>
    <n v="1"/>
    <n v="0"/>
    <n v="6.9444444444444447E-4"/>
    <n v="3.3159999999999856E-3"/>
    <x v="9"/>
    <x v="0"/>
    <n v="4.1666666666666664E-2"/>
    <n v="7.9583999999999655E-2"/>
    <x v="52"/>
    <n v="0"/>
    <n v="62.826698833936739"/>
    <n v="0"/>
    <n v="0"/>
    <n v="14"/>
    <x v="20"/>
  </r>
  <r>
    <x v="80"/>
    <n v="0.78575300000000003"/>
    <n v="0.789157"/>
    <n v="1"/>
    <n v="0"/>
    <n v="6.9444444444444447E-4"/>
    <n v="3.4039999999999626E-3"/>
    <x v="1"/>
    <x v="0"/>
    <n v="4.1666666666666664E-2"/>
    <n v="8.1695999999999103E-2"/>
    <x v="55"/>
    <n v="0"/>
    <n v="61.202506854681438"/>
    <n v="0"/>
    <n v="0"/>
    <n v="18"/>
    <x v="23"/>
  </r>
  <r>
    <x v="81"/>
    <n v="0.80414699999999995"/>
    <n v="0.80682699999999996"/>
    <n v="1"/>
    <n v="0"/>
    <n v="6.9444444444444447E-4"/>
    <n v="2.6800000000000157E-3"/>
    <x v="0"/>
    <x v="0"/>
    <n v="4.1666666666666664E-2"/>
    <n v="6.4320000000000377E-2"/>
    <x v="56"/>
    <n v="0"/>
    <n v="77.736318407959743"/>
    <n v="0"/>
    <n v="0"/>
    <n v="19"/>
    <x v="19"/>
  </r>
  <r>
    <x v="82"/>
    <n v="0.23138"/>
    <n v="0.23502799999999999"/>
    <n v="1"/>
    <n v="0"/>
    <n v="6.9444444444444447E-4"/>
    <n v="3.6479999999999846E-3"/>
    <x v="7"/>
    <x v="0"/>
    <n v="4.1666666666666664E-2"/>
    <n v="8.755199999999963E-2"/>
    <x v="5"/>
    <n v="0"/>
    <n v="57.108918128655212"/>
    <n v="0"/>
    <n v="0"/>
    <n v="5"/>
    <x v="5"/>
  </r>
  <r>
    <x v="83"/>
    <n v="0.49402400000000002"/>
    <n v="0.49656800000000001"/>
    <n v="1"/>
    <n v="0"/>
    <n v="6.9444444444444447E-4"/>
    <n v="2.5439999999999907E-3"/>
    <x v="9"/>
    <x v="0"/>
    <n v="4.1666666666666664E-2"/>
    <n v="6.1055999999999777E-2"/>
    <x v="44"/>
    <n v="0"/>
    <n v="81.892033542977245"/>
    <n v="0"/>
    <n v="0"/>
    <n v="11"/>
    <x v="17"/>
  </r>
  <r>
    <x v="84"/>
    <n v="0.386492"/>
    <n v="0.38474799999999998"/>
    <n v="0"/>
    <n v="1"/>
    <n v="6.9444444444444447E-4"/>
    <n v="1.7440000000000233E-3"/>
    <x v="15"/>
    <x v="0"/>
    <n v="4.1666666666666664E-2"/>
    <n v="4.1856000000000559E-2"/>
    <x v="57"/>
    <n v="0"/>
    <n v="119.45718654434091"/>
    <n v="1"/>
    <n v="0"/>
    <n v="9"/>
    <x v="12"/>
  </r>
  <r>
    <x v="85"/>
    <n v="0.14188400000000001"/>
    <n v="0.14574799999999999"/>
    <n v="1"/>
    <n v="0"/>
    <n v="6.9444444444444447E-4"/>
    <n v="3.8639999999999786E-3"/>
    <x v="6"/>
    <x v="0"/>
    <n v="4.1666666666666664E-2"/>
    <n v="9.2735999999999486E-2"/>
    <x v="18"/>
    <n v="0"/>
    <n v="53.916494133885735"/>
    <n v="0"/>
    <n v="0"/>
    <n v="3"/>
    <x v="4"/>
  </r>
  <r>
    <x v="86"/>
    <n v="0.54971199999999998"/>
    <n v="0.54660399999999998"/>
    <n v="0"/>
    <n v="1"/>
    <n v="6.9444444444444447E-4"/>
    <n v="3.1079999999999997E-3"/>
    <x v="10"/>
    <x v="0"/>
    <n v="4.1666666666666664E-2"/>
    <n v="7.4591999999999992E-2"/>
    <x v="17"/>
    <n v="0"/>
    <n v="67.031317031317045"/>
    <n v="0"/>
    <n v="0"/>
    <n v="13"/>
    <x v="11"/>
  </r>
  <r>
    <x v="87"/>
    <n v="0.90169999999999995"/>
    <n v="0.90521200000000002"/>
    <n v="1"/>
    <n v="0"/>
    <n v="6.9444444444444447E-4"/>
    <n v="3.5120000000000706E-3"/>
    <x v="2"/>
    <x v="0"/>
    <n v="4.1666666666666664E-2"/>
    <n v="8.4288000000001695E-2"/>
    <x v="58"/>
    <n v="0"/>
    <n v="59.320425208806704"/>
    <n v="0"/>
    <n v="0"/>
    <n v="21"/>
    <x v="14"/>
  </r>
  <r>
    <x v="88"/>
    <n v="2.0478E-2"/>
    <n v="1.7805999999999999E-2"/>
    <n v="0"/>
    <n v="1"/>
    <n v="6.9444444444444447E-4"/>
    <n v="2.6720000000000008E-3"/>
    <x v="14"/>
    <x v="0"/>
    <n v="4.1666666666666664E-2"/>
    <n v="6.4128000000000018E-2"/>
    <x v="32"/>
    <n v="0"/>
    <n v="77.96906187624748"/>
    <n v="0"/>
    <n v="0"/>
    <n v="0"/>
    <x v="15"/>
  </r>
  <r>
    <x v="89"/>
    <n v="0.52953499999999998"/>
    <n v="0.52674299999999996"/>
    <n v="0"/>
    <n v="1"/>
    <n v="6.9444444444444447E-4"/>
    <n v="2.7920000000000167E-3"/>
    <x v="9"/>
    <x v="0"/>
    <n v="4.1666666666666664E-2"/>
    <n v="6.7008000000000401E-2"/>
    <x v="40"/>
    <n v="0"/>
    <n v="74.617956064947023"/>
    <n v="0"/>
    <n v="0"/>
    <n v="12"/>
    <x v="7"/>
  </r>
  <r>
    <x v="90"/>
    <n v="0.53350699999999995"/>
    <n v="0.53640699999999997"/>
    <n v="1"/>
    <n v="0"/>
    <n v="6.9444444444444447E-4"/>
    <n v="2.9000000000000137E-3"/>
    <x v="5"/>
    <x v="0"/>
    <n v="4.1666666666666664E-2"/>
    <n v="6.9600000000000328E-2"/>
    <x v="59"/>
    <n v="0"/>
    <n v="71.839080459769775"/>
    <n v="0"/>
    <n v="0"/>
    <n v="12"/>
    <x v="7"/>
  </r>
  <r>
    <x v="91"/>
    <n v="0.24371599999999999"/>
    <n v="0.24526400000000001"/>
    <n v="1"/>
    <n v="0"/>
    <n v="6.9444444444444447E-4"/>
    <n v="1.5480000000000216E-3"/>
    <x v="14"/>
    <x v="0"/>
    <n v="4.1666666666666664E-2"/>
    <n v="3.7152000000000518E-2"/>
    <x v="52"/>
    <n v="0"/>
    <n v="134.58225667527805"/>
    <n v="1"/>
    <n v="0"/>
    <n v="5"/>
    <x v="5"/>
  </r>
  <r>
    <x v="92"/>
    <n v="0.94168399999999997"/>
    <n v="0.94411999999999996"/>
    <n v="1"/>
    <n v="0"/>
    <n v="6.9444444444444447E-4"/>
    <n v="2.4359999999999937E-3"/>
    <x v="6"/>
    <x v="0"/>
    <n v="4.1666666666666664E-2"/>
    <n v="5.8463999999999849E-2"/>
    <x v="30"/>
    <n v="0"/>
    <n v="85.522714833059879"/>
    <n v="0"/>
    <n v="0"/>
    <n v="22"/>
    <x v="1"/>
  </r>
  <r>
    <x v="93"/>
    <n v="2.5318E-2"/>
    <n v="2.8625999999999999E-2"/>
    <n v="1"/>
    <n v="0"/>
    <n v="6.9444444444444447E-4"/>
    <n v="3.3079999999999984E-3"/>
    <x v="7"/>
    <x v="0"/>
    <n v="4.1666666666666664E-2"/>
    <n v="7.9391999999999963E-2"/>
    <x v="60"/>
    <n v="0"/>
    <n v="62.978637646110471"/>
    <n v="0"/>
    <n v="0"/>
    <n v="0"/>
    <x v="15"/>
  </r>
  <r>
    <x v="94"/>
    <n v="0.116232"/>
    <n v="0.11791600000000001"/>
    <n v="1"/>
    <n v="0"/>
    <n v="6.9444444444444447E-4"/>
    <n v="1.6840000000000049E-3"/>
    <x v="8"/>
    <x v="0"/>
    <n v="4.1666666666666664E-2"/>
    <n v="4.0416000000000118E-2"/>
    <x v="61"/>
    <n v="0"/>
    <n v="123.71338083927121"/>
    <n v="1"/>
    <n v="0"/>
    <n v="2"/>
    <x v="0"/>
  </r>
  <r>
    <x v="95"/>
    <n v="0.51822299999999999"/>
    <n v="0.52104300000000003"/>
    <n v="1"/>
    <n v="0"/>
    <n v="6.9444444444444447E-4"/>
    <n v="2.8200000000000447E-3"/>
    <x v="6"/>
    <x v="0"/>
    <n v="4.1666666666666664E-2"/>
    <n v="6.7680000000001073E-2"/>
    <x v="62"/>
    <n v="0"/>
    <n v="73.877068557918449"/>
    <n v="0"/>
    <n v="0"/>
    <n v="12"/>
    <x v="7"/>
  </r>
  <r>
    <x v="96"/>
    <n v="0.56562500000000004"/>
    <n v="0.56870900000000002"/>
    <n v="1"/>
    <n v="0"/>
    <n v="6.9444444444444447E-4"/>
    <n v="3.0839999999999756E-3"/>
    <x v="11"/>
    <x v="0"/>
    <n v="4.1666666666666664E-2"/>
    <n v="7.4015999999999416E-2"/>
    <x v="15"/>
    <n v="0"/>
    <n v="67.552961521833652"/>
    <n v="0"/>
    <n v="0"/>
    <n v="13"/>
    <x v="11"/>
  </r>
  <r>
    <x v="97"/>
    <n v="0.44529800000000003"/>
    <n v="0.44776199999999999"/>
    <n v="1"/>
    <n v="0"/>
    <n v="6.9444444444444447E-4"/>
    <n v="2.4639999999999662E-3"/>
    <x v="9"/>
    <x v="0"/>
    <n v="4.1666666666666664E-2"/>
    <n v="5.9135999999999189E-2"/>
    <x v="34"/>
    <n v="0"/>
    <n v="84.550865800866958"/>
    <n v="0"/>
    <n v="0"/>
    <n v="10"/>
    <x v="2"/>
  </r>
  <r>
    <x v="98"/>
    <n v="0.76018399999999997"/>
    <n v="0.75855600000000001"/>
    <n v="0"/>
    <n v="1"/>
    <n v="6.9444444444444447E-4"/>
    <n v="1.6279999999999628E-3"/>
    <x v="7"/>
    <x v="0"/>
    <n v="4.1666666666666664E-2"/>
    <n v="3.9071999999999107E-2"/>
    <x v="63"/>
    <n v="0"/>
    <n v="127.96887796888089"/>
    <n v="1"/>
    <n v="0"/>
    <n v="18"/>
    <x v="23"/>
  </r>
  <r>
    <x v="99"/>
    <n v="0.84344600000000003"/>
    <n v="0.84693399999999996"/>
    <n v="1"/>
    <n v="0"/>
    <n v="6.9444444444444447E-4"/>
    <n v="3.4879999999999356E-3"/>
    <x v="8"/>
    <x v="0"/>
    <n v="4.1666666666666664E-2"/>
    <n v="8.3711999999998454E-2"/>
    <x v="31"/>
    <n v="0"/>
    <n v="59.728593272172354"/>
    <n v="0"/>
    <n v="0"/>
    <n v="20"/>
    <x v="18"/>
  </r>
  <r>
    <x v="100"/>
    <n v="0.31938899999999998"/>
    <n v="0.31539299999999998"/>
    <n v="0"/>
    <n v="1"/>
    <n v="6.9444444444444447E-4"/>
    <n v="3.9959999999999996E-3"/>
    <x v="4"/>
    <x v="0"/>
    <n v="4.1666666666666664E-2"/>
    <n v="9.5903999999999989E-2"/>
    <x v="64"/>
    <n v="0"/>
    <n v="52.135468802135478"/>
    <n v="0"/>
    <n v="0"/>
    <n v="7"/>
    <x v="10"/>
  </r>
  <r>
    <x v="101"/>
    <n v="0.95169999999999999"/>
    <n v="0.95000399999999996"/>
    <n v="0"/>
    <n v="1"/>
    <n v="6.9444444444444447E-4"/>
    <n v="1.6960000000000308E-3"/>
    <x v="9"/>
    <x v="0"/>
    <n v="4.1666666666666664E-2"/>
    <n v="4.070400000000074E-2"/>
    <x v="51"/>
    <n v="0"/>
    <n v="122.83805031446317"/>
    <n v="1"/>
    <n v="0"/>
    <n v="22"/>
    <x v="1"/>
  </r>
  <r>
    <x v="102"/>
    <n v="0.59223499999999996"/>
    <n v="0.59553500000000004"/>
    <n v="1"/>
    <n v="0"/>
    <n v="6.9444444444444447E-4"/>
    <n v="3.3000000000000806E-3"/>
    <x v="2"/>
    <x v="0"/>
    <n v="4.1666666666666664E-2"/>
    <n v="7.9200000000001936E-2"/>
    <x v="65"/>
    <n v="0"/>
    <n v="63.131313131311586"/>
    <n v="0"/>
    <n v="0"/>
    <n v="14"/>
    <x v="20"/>
  </r>
  <r>
    <x v="103"/>
    <n v="0.30809599999999998"/>
    <n v="0.30620399999999998"/>
    <n v="0"/>
    <n v="1"/>
    <n v="6.9444444444444447E-4"/>
    <n v="1.8920000000000048E-3"/>
    <x v="9"/>
    <x v="0"/>
    <n v="4.1666666666666664E-2"/>
    <n v="4.5408000000000115E-2"/>
    <x v="45"/>
    <n v="0"/>
    <n v="110.11275546159239"/>
    <n v="1"/>
    <n v="0"/>
    <n v="7"/>
    <x v="10"/>
  </r>
  <r>
    <x v="104"/>
    <n v="9.7731999999999999E-2"/>
    <n v="9.4488000000000003E-2"/>
    <n v="0"/>
    <n v="1"/>
    <n v="6.9444444444444447E-4"/>
    <n v="3.2439999999999969E-3"/>
    <x v="15"/>
    <x v="0"/>
    <n v="4.1666666666666664E-2"/>
    <n v="7.7855999999999925E-2"/>
    <x v="64"/>
    <n v="0"/>
    <n v="64.22112618166878"/>
    <n v="0"/>
    <n v="0"/>
    <n v="2"/>
    <x v="0"/>
  </r>
  <r>
    <x v="105"/>
    <n v="0.66037100000000004"/>
    <n v="0.65702700000000003"/>
    <n v="0"/>
    <n v="1"/>
    <n v="6.9444444444444447E-4"/>
    <n v="3.3440000000000136E-3"/>
    <x v="0"/>
    <x v="0"/>
    <n v="4.1666666666666664E-2"/>
    <n v="8.0256000000000327E-2"/>
    <x v="2"/>
    <n v="0"/>
    <n v="62.300637958532441"/>
    <n v="0"/>
    <n v="0"/>
    <n v="15"/>
    <x v="8"/>
  </r>
  <r>
    <x v="106"/>
    <n v="2.9668E-2"/>
    <n v="3.2876000000000002E-2"/>
    <n v="1"/>
    <n v="0"/>
    <n v="6.9444444444444447E-4"/>
    <n v="3.2080000000000025E-3"/>
    <x v="1"/>
    <x v="0"/>
    <n v="4.1666666666666664E-2"/>
    <n v="7.699200000000006E-2"/>
    <x v="32"/>
    <n v="0"/>
    <n v="64.941812136325808"/>
    <n v="0"/>
    <n v="0"/>
    <n v="0"/>
    <x v="15"/>
  </r>
  <r>
    <x v="107"/>
    <n v="0.73365199999999997"/>
    <n v="0.73118000000000005"/>
    <n v="0"/>
    <n v="1"/>
    <n v="6.9444444444444447E-4"/>
    <n v="2.4719999999999187E-3"/>
    <x v="0"/>
    <x v="0"/>
    <n v="4.1666666666666664E-2"/>
    <n v="5.9327999999998049E-2"/>
    <x v="63"/>
    <n v="0"/>
    <n v="84.277238403454774"/>
    <n v="0"/>
    <n v="0"/>
    <n v="17"/>
    <x v="13"/>
  </r>
  <r>
    <x v="108"/>
    <n v="0.167017"/>
    <n v="0.16538900000000001"/>
    <n v="0"/>
    <n v="1"/>
    <n v="6.9444444444444447E-4"/>
    <n v="1.6279999999999906E-3"/>
    <x v="4"/>
    <x v="0"/>
    <n v="4.1666666666666664E-2"/>
    <n v="3.9071999999999774E-2"/>
    <x v="4"/>
    <n v="0"/>
    <n v="127.96887796887872"/>
    <n v="1"/>
    <n v="0"/>
    <n v="3"/>
    <x v="4"/>
  </r>
  <r>
    <x v="109"/>
    <n v="0.85646699999999998"/>
    <n v="0.85925499999999999"/>
    <n v="1"/>
    <n v="0"/>
    <n v="6.9444444444444447E-4"/>
    <n v="2.7880000000000127E-3"/>
    <x v="3"/>
    <x v="0"/>
    <n v="4.1666666666666664E-2"/>
    <n v="6.6912000000000305E-2"/>
    <x v="66"/>
    <n v="0"/>
    <n v="74.725011956001566"/>
    <n v="0"/>
    <n v="0"/>
    <n v="20"/>
    <x v="18"/>
  </r>
  <r>
    <x v="110"/>
    <n v="0.51173299999999999"/>
    <n v="0.51459699999999997"/>
    <n v="1"/>
    <n v="0"/>
    <n v="6.9444444444444447E-4"/>
    <n v="2.8639999999999777E-3"/>
    <x v="3"/>
    <x v="0"/>
    <n v="4.1666666666666664E-2"/>
    <n v="6.8735999999999464E-2"/>
    <x v="67"/>
    <n v="0"/>
    <n v="72.742085661080637"/>
    <n v="0"/>
    <n v="0"/>
    <n v="12"/>
    <x v="7"/>
  </r>
  <r>
    <x v="111"/>
    <n v="0.95174099999999995"/>
    <n v="0.94936100000000001"/>
    <n v="0"/>
    <n v="1"/>
    <n v="6.9444444444444447E-4"/>
    <n v="2.3799999999999377E-3"/>
    <x v="9"/>
    <x v="0"/>
    <n v="4.1666666666666664E-2"/>
    <n v="5.7119999999998505E-2"/>
    <x v="32"/>
    <n v="0"/>
    <n v="87.535014005604538"/>
    <n v="0"/>
    <n v="0"/>
    <n v="22"/>
    <x v="1"/>
  </r>
  <r>
    <x v="112"/>
    <n v="0.81435400000000002"/>
    <n v="0.81171800000000005"/>
    <n v="0"/>
    <n v="1"/>
    <n v="6.9444444444444447E-4"/>
    <n v="2.6359999999999717E-3"/>
    <x v="1"/>
    <x v="0"/>
    <n v="4.1666666666666664E-2"/>
    <n v="6.3263999999999321E-2"/>
    <x v="42"/>
    <n v="0"/>
    <n v="79.033889731917895"/>
    <n v="0"/>
    <n v="0"/>
    <n v="19"/>
    <x v="19"/>
  </r>
  <r>
    <x v="113"/>
    <n v="0.46311099999999999"/>
    <n v="0.45991500000000002"/>
    <n v="0"/>
    <n v="1"/>
    <n v="6.9444444444444447E-4"/>
    <n v="3.1959999999999766E-3"/>
    <x v="5"/>
    <x v="0"/>
    <n v="4.1666666666666664E-2"/>
    <n v="7.6703999999999439E-2"/>
    <x v="33"/>
    <n v="0"/>
    <n v="65.18564872757662"/>
    <n v="0"/>
    <n v="0"/>
    <n v="11"/>
    <x v="17"/>
  </r>
  <r>
    <x v="114"/>
    <n v="3.1198E-2"/>
    <n v="2.9186E-2"/>
    <n v="0"/>
    <n v="1"/>
    <n v="6.9444444444444447E-4"/>
    <n v="2.0119999999999999E-3"/>
    <x v="4"/>
    <x v="0"/>
    <n v="4.1666666666666664E-2"/>
    <n v="4.8287999999999998E-2"/>
    <x v="6"/>
    <n v="0"/>
    <n v="103.5453943008615"/>
    <n v="1"/>
    <n v="0"/>
    <n v="0"/>
    <x v="15"/>
  </r>
  <r>
    <x v="115"/>
    <n v="4.8832E-2"/>
    <n v="5.0776000000000002E-2"/>
    <n v="1"/>
    <n v="0"/>
    <n v="6.9444444444444447E-4"/>
    <n v="1.9440000000000013E-3"/>
    <x v="10"/>
    <x v="0"/>
    <n v="4.1666666666666664E-2"/>
    <n v="4.6656000000000031E-2"/>
    <x v="1"/>
    <n v="0"/>
    <n v="107.16735253772283"/>
    <n v="1"/>
    <n v="0"/>
    <n v="1"/>
    <x v="9"/>
  </r>
  <r>
    <x v="73"/>
    <n v="0.331623"/>
    <n v="0.33379500000000001"/>
    <n v="1"/>
    <n v="0"/>
    <n v="6.9444444444444447E-4"/>
    <n v="2.1720000000000073E-3"/>
    <x v="0"/>
    <x v="0"/>
    <n v="4.1666666666666664E-2"/>
    <n v="5.2128000000000174E-2"/>
    <x v="52"/>
    <n v="0"/>
    <n v="95.91774094536494"/>
    <n v="0"/>
    <n v="0"/>
    <n v="7"/>
    <x v="10"/>
  </r>
  <r>
    <x v="116"/>
    <n v="0.28364"/>
    <n v="0.27990799999999999"/>
    <n v="0"/>
    <n v="1"/>
    <n v="6.9444444444444447E-4"/>
    <n v="3.7320000000000131E-3"/>
    <x v="0"/>
    <x v="0"/>
    <n v="4.1666666666666664E-2"/>
    <n v="8.9568000000000314E-2"/>
    <x v="63"/>
    <n v="0"/>
    <n v="55.82350839585547"/>
    <n v="0"/>
    <n v="0"/>
    <n v="6"/>
    <x v="16"/>
  </r>
  <r>
    <x v="117"/>
    <n v="0.57245400000000002"/>
    <n v="0.57566200000000001"/>
    <n v="1"/>
    <n v="0"/>
    <n v="6.9444444444444447E-4"/>
    <n v="3.2079999999999886E-3"/>
    <x v="2"/>
    <x v="0"/>
    <n v="4.1666666666666664E-2"/>
    <n v="7.6991999999999727E-2"/>
    <x v="61"/>
    <n v="0"/>
    <n v="64.941812136326078"/>
    <n v="0"/>
    <n v="0"/>
    <n v="13"/>
    <x v="11"/>
  </r>
  <r>
    <x v="118"/>
    <n v="0.797157"/>
    <n v="0.79524099999999998"/>
    <n v="0"/>
    <n v="1"/>
    <n v="6.9444444444444447E-4"/>
    <n v="1.9160000000000288E-3"/>
    <x v="2"/>
    <x v="0"/>
    <n v="4.1666666666666664E-2"/>
    <n v="4.5984000000000691E-2"/>
    <x v="68"/>
    <n v="0"/>
    <n v="108.73347251217652"/>
    <n v="1"/>
    <n v="0"/>
    <n v="19"/>
    <x v="19"/>
  </r>
  <r>
    <x v="119"/>
    <n v="0.67288400000000004"/>
    <n v="0.67135999999999996"/>
    <n v="0"/>
    <n v="1"/>
    <n v="6.9444444444444447E-4"/>
    <n v="1.5240000000000808E-3"/>
    <x v="7"/>
    <x v="0"/>
    <n v="4.1666666666666664E-2"/>
    <n v="3.657600000000194E-2"/>
    <x v="54"/>
    <n v="0"/>
    <n v="136.70166229220621"/>
    <n v="1"/>
    <n v="0"/>
    <n v="16"/>
    <x v="22"/>
  </r>
  <r>
    <x v="120"/>
    <n v="0.62824999999999998"/>
    <n v="0.62470999999999999"/>
    <n v="0"/>
    <n v="1"/>
    <n v="6.9444444444444447E-4"/>
    <n v="3.5399999999999876E-3"/>
    <x v="10"/>
    <x v="0"/>
    <n v="4.1666666666666664E-2"/>
    <n v="8.4959999999999702E-2"/>
    <x v="5"/>
    <n v="0"/>
    <n v="58.851224105461597"/>
    <n v="0"/>
    <n v="0"/>
    <n v="14"/>
    <x v="20"/>
  </r>
  <r>
    <x v="121"/>
    <n v="0.22853000000000001"/>
    <n v="0.23114999999999999"/>
    <n v="1"/>
    <n v="0"/>
    <n v="6.9444444444444447E-4"/>
    <n v="2.6199999999999835E-3"/>
    <x v="10"/>
    <x v="0"/>
    <n v="4.1666666666666664E-2"/>
    <n v="6.2879999999999603E-2"/>
    <x v="15"/>
    <n v="0"/>
    <n v="79.51653944020407"/>
    <n v="0"/>
    <n v="0"/>
    <n v="5"/>
    <x v="5"/>
  </r>
  <r>
    <x v="122"/>
    <n v="6.7060999999999996E-2"/>
    <n v="7.0060999999999998E-2"/>
    <n v="1"/>
    <n v="0"/>
    <n v="6.9444444444444447E-4"/>
    <n v="3.0000000000000027E-3"/>
    <x v="11"/>
    <x v="0"/>
    <n v="4.1666666666666664E-2"/>
    <n v="7.2000000000000064E-2"/>
    <x v="67"/>
    <n v="0"/>
    <n v="69.444444444444386"/>
    <n v="0"/>
    <n v="0"/>
    <n v="1"/>
    <x v="9"/>
  </r>
  <r>
    <x v="123"/>
    <n v="0.25201899999999999"/>
    <n v="0.255247"/>
    <n v="1"/>
    <n v="0"/>
    <n v="6.9444444444444447E-4"/>
    <n v="3.2280000000000086E-3"/>
    <x v="2"/>
    <x v="0"/>
    <n v="4.1666666666666664E-2"/>
    <n v="7.7472000000000207E-2"/>
    <x v="69"/>
    <n v="0"/>
    <n v="64.539446509706565"/>
    <n v="0"/>
    <n v="0"/>
    <n v="6"/>
    <x v="16"/>
  </r>
  <r>
    <x v="124"/>
    <n v="0.37008999999999997"/>
    <n v="0.368454"/>
    <n v="0"/>
    <n v="1"/>
    <n v="6.9444444444444447E-4"/>
    <n v="1.6359999999999708E-3"/>
    <x v="11"/>
    <x v="0"/>
    <n v="4.1666666666666664E-2"/>
    <n v="3.9263999999999299E-2"/>
    <x v="39"/>
    <n v="0"/>
    <n v="127.34311328443584"/>
    <n v="1"/>
    <n v="0"/>
    <n v="8"/>
    <x v="3"/>
  </r>
  <r>
    <x v="85"/>
    <n v="0.98247899999999999"/>
    <n v="0.98585100000000003"/>
    <n v="1"/>
    <n v="0"/>
    <n v="6.9444444444444447E-4"/>
    <n v="3.3720000000000416E-3"/>
    <x v="6"/>
    <x v="0"/>
    <n v="4.1666666666666664E-2"/>
    <n v="8.0928000000000999E-2"/>
    <x v="18"/>
    <n v="0"/>
    <n v="61.783313562672234"/>
    <n v="0"/>
    <n v="0"/>
    <n v="23"/>
    <x v="21"/>
  </r>
  <r>
    <x v="125"/>
    <n v="0.89384600000000003"/>
    <n v="0.89706600000000003"/>
    <n v="1"/>
    <n v="0"/>
    <n v="6.9444444444444447E-4"/>
    <n v="3.2200000000000006E-3"/>
    <x v="15"/>
    <x v="0"/>
    <n v="4.1666666666666664E-2"/>
    <n v="7.7280000000000015E-2"/>
    <x v="12"/>
    <n v="0"/>
    <n v="64.699792960662506"/>
    <n v="0"/>
    <n v="0"/>
    <n v="21"/>
    <x v="14"/>
  </r>
  <r>
    <x v="126"/>
    <n v="0.658308"/>
    <n v="0.65516799999999997"/>
    <n v="0"/>
    <n v="1"/>
    <n v="6.9444444444444447E-4"/>
    <n v="3.1400000000000317E-3"/>
    <x v="10"/>
    <x v="0"/>
    <n v="4.1666666666666664E-2"/>
    <n v="7.536000000000076E-2"/>
    <x v="70"/>
    <n v="0"/>
    <n v="66.34819532908638"/>
    <n v="0"/>
    <n v="0"/>
    <n v="15"/>
    <x v="8"/>
  </r>
  <r>
    <x v="127"/>
    <n v="0.32555600000000001"/>
    <n v="0.327264"/>
    <n v="1"/>
    <n v="0"/>
    <n v="6.9444444444444447E-4"/>
    <n v="1.7079999999999873E-3"/>
    <x v="10"/>
    <x v="0"/>
    <n v="4.1666666666666664E-2"/>
    <n v="4.0991999999999695E-2"/>
    <x v="71"/>
    <n v="0"/>
    <n v="121.97501951600402"/>
    <n v="1"/>
    <n v="0"/>
    <n v="7"/>
    <x v="10"/>
  </r>
  <r>
    <x v="128"/>
    <n v="0.34697099999999997"/>
    <n v="0.34513500000000003"/>
    <n v="0"/>
    <n v="1"/>
    <n v="6.9444444444444447E-4"/>
    <n v="1.8359999999999488E-3"/>
    <x v="2"/>
    <x v="0"/>
    <n v="4.1666666666666664E-2"/>
    <n v="4.4063999999998771E-2"/>
    <x v="55"/>
    <n v="0"/>
    <n v="113.47131445170977"/>
    <n v="1"/>
    <n v="0"/>
    <n v="8"/>
    <x v="3"/>
  </r>
  <r>
    <x v="129"/>
    <n v="0.27076499999999998"/>
    <n v="0.267621"/>
    <n v="0"/>
    <n v="1"/>
    <n v="6.9444444444444447E-4"/>
    <n v="3.1439999999999801E-3"/>
    <x v="7"/>
    <x v="0"/>
    <n v="4.1666666666666664E-2"/>
    <n v="7.5455999999999523E-2"/>
    <x v="72"/>
    <n v="0"/>
    <n v="66.263782866836721"/>
    <n v="0"/>
    <n v="0"/>
    <n v="6"/>
    <x v="16"/>
  </r>
  <r>
    <x v="130"/>
    <n v="0.380658"/>
    <n v="0.37909399999999999"/>
    <n v="0"/>
    <n v="1"/>
    <n v="6.9444444444444447E-4"/>
    <n v="1.5640000000000098E-3"/>
    <x v="10"/>
    <x v="0"/>
    <n v="4.1666666666666664E-2"/>
    <n v="3.7536000000000236E-2"/>
    <x v="22"/>
    <n v="0"/>
    <n v="133.20545609548083"/>
    <n v="1"/>
    <n v="0"/>
    <n v="9"/>
    <x v="12"/>
  </r>
  <r>
    <x v="131"/>
    <n v="0.19933999999999999"/>
    <n v="0.19636400000000001"/>
    <n v="0"/>
    <n v="1"/>
    <n v="6.9444444444444447E-4"/>
    <n v="2.9759999999999787E-3"/>
    <x v="9"/>
    <x v="0"/>
    <n v="4.1666666666666664E-2"/>
    <n v="7.1423999999999488E-2"/>
    <x v="38"/>
    <n v="0"/>
    <n v="70.004480286738854"/>
    <n v="0"/>
    <n v="0"/>
    <n v="4"/>
    <x v="6"/>
  </r>
  <r>
    <x v="132"/>
    <n v="0.86760800000000005"/>
    <n v="0.87038800000000005"/>
    <n v="1"/>
    <n v="0"/>
    <n v="6.9444444444444447E-4"/>
    <n v="2.7800000000000047E-3"/>
    <x v="4"/>
    <x v="0"/>
    <n v="4.1666666666666664E-2"/>
    <n v="6.6720000000000113E-2"/>
    <x v="4"/>
    <n v="0"/>
    <n v="74.940047961630569"/>
    <n v="0"/>
    <n v="0"/>
    <n v="20"/>
    <x v="18"/>
  </r>
  <r>
    <x v="133"/>
    <n v="0.71828700000000001"/>
    <n v="0.72052700000000003"/>
    <n v="1"/>
    <n v="0"/>
    <n v="6.9444444444444447E-4"/>
    <n v="2.2400000000000198E-3"/>
    <x v="4"/>
    <x v="0"/>
    <n v="4.1666666666666664E-2"/>
    <n v="5.3760000000000474E-2"/>
    <x v="26"/>
    <n v="0"/>
    <n v="93.005952380951555"/>
    <n v="0"/>
    <n v="0"/>
    <n v="17"/>
    <x v="13"/>
  </r>
  <r>
    <x v="134"/>
    <n v="0.41060799999999997"/>
    <n v="0.412908"/>
    <n v="1"/>
    <n v="0"/>
    <n v="6.9444444444444447E-4"/>
    <n v="2.3000000000000242E-3"/>
    <x v="3"/>
    <x v="0"/>
    <n v="4.1666666666666664E-2"/>
    <n v="5.5200000000000582E-2"/>
    <x v="10"/>
    <n v="0"/>
    <n v="90.57971014492658"/>
    <n v="0"/>
    <n v="0"/>
    <n v="9"/>
    <x v="12"/>
  </r>
  <r>
    <x v="135"/>
    <n v="0.68890700000000005"/>
    <n v="0.69249099999999997"/>
    <n v="1"/>
    <n v="0"/>
    <n v="6.9444444444444447E-4"/>
    <n v="3.5839999999999206E-3"/>
    <x v="12"/>
    <x v="0"/>
    <n v="4.1666666666666664E-2"/>
    <n v="8.6015999999998094E-2"/>
    <x v="41"/>
    <n v="0"/>
    <n v="58.128720238096527"/>
    <n v="0"/>
    <n v="0"/>
    <n v="16"/>
    <x v="22"/>
  </r>
  <r>
    <x v="136"/>
    <n v="0.24684700000000001"/>
    <n v="0.24374699999999999"/>
    <n v="0"/>
    <n v="1"/>
    <n v="6.9444444444444447E-4"/>
    <n v="3.1000000000000194E-3"/>
    <x v="2"/>
    <x v="0"/>
    <n v="4.1666666666666664E-2"/>
    <n v="7.4400000000000466E-2"/>
    <x v="39"/>
    <n v="0"/>
    <n v="67.20430107526839"/>
    <n v="0"/>
    <n v="0"/>
    <n v="5"/>
    <x v="5"/>
  </r>
  <r>
    <x v="137"/>
    <n v="0.48477300000000001"/>
    <n v="0.48279699999999998"/>
    <n v="0"/>
    <n v="1"/>
    <n v="6.9444444444444447E-4"/>
    <n v="1.9760000000000333E-3"/>
    <x v="6"/>
    <x v="0"/>
    <n v="4.1666666666666664E-2"/>
    <n v="4.7424000000000799E-2"/>
    <x v="54"/>
    <n v="0"/>
    <n v="105.43184885289971"/>
    <n v="1"/>
    <n v="0"/>
    <n v="11"/>
    <x v="17"/>
  </r>
  <r>
    <x v="138"/>
    <n v="0.84553900000000004"/>
    <n v="0.84697100000000003"/>
    <n v="1"/>
    <n v="0"/>
    <n v="6.9444444444444447E-4"/>
    <n v="1.4319999999999888E-3"/>
    <x v="3"/>
    <x v="0"/>
    <n v="4.1666666666666664E-2"/>
    <n v="3.4367999999999732E-2"/>
    <x v="71"/>
    <n v="0"/>
    <n v="145.48417132216127"/>
    <n v="1"/>
    <n v="1"/>
    <n v="20"/>
    <x v="18"/>
  </r>
  <r>
    <x v="139"/>
    <n v="0.16140399999999999"/>
    <n v="0.158052"/>
    <n v="0"/>
    <n v="1"/>
    <n v="6.9444444444444447E-4"/>
    <n v="3.3519999999999939E-3"/>
    <x v="10"/>
    <x v="0"/>
    <n v="4.1666666666666664E-2"/>
    <n v="8.0447999999999853E-2"/>
    <x v="60"/>
    <n v="0"/>
    <n v="62.15194908512342"/>
    <n v="0"/>
    <n v="0"/>
    <n v="3"/>
    <x v="4"/>
  </r>
  <r>
    <x v="140"/>
    <n v="0.138354"/>
    <n v="0.13685"/>
    <n v="0"/>
    <n v="1"/>
    <n v="6.9444444444444447E-4"/>
    <n v="1.5040000000000053E-3"/>
    <x v="10"/>
    <x v="0"/>
    <n v="4.1666666666666664E-2"/>
    <n v="3.6096000000000128E-2"/>
    <x v="9"/>
    <n v="0"/>
    <n v="138.5195035460988"/>
    <n v="1"/>
    <n v="0"/>
    <n v="3"/>
    <x v="4"/>
  </r>
  <r>
    <x v="141"/>
    <n v="0.12570400000000001"/>
    <n v="0.122964"/>
    <n v="0"/>
    <n v="1"/>
    <n v="6.9444444444444447E-4"/>
    <n v="2.7400000000000063E-3"/>
    <x v="3"/>
    <x v="0"/>
    <n v="4.1666666666666664E-2"/>
    <n v="6.5760000000000152E-2"/>
    <x v="2"/>
    <n v="0"/>
    <n v="76.03406326034046"/>
    <n v="0"/>
    <n v="0"/>
    <n v="2"/>
    <x v="0"/>
  </r>
  <r>
    <x v="142"/>
    <n v="0.46729599999999999"/>
    <n v="0.46933599999999998"/>
    <n v="1"/>
    <n v="0"/>
    <n v="6.9444444444444447E-4"/>
    <n v="2.0399999999999863E-3"/>
    <x v="10"/>
    <x v="0"/>
    <n v="4.1666666666666664E-2"/>
    <n v="4.895999999999967E-2"/>
    <x v="2"/>
    <n v="0"/>
    <n v="102.12418300653664"/>
    <n v="1"/>
    <n v="0"/>
    <n v="11"/>
    <x v="17"/>
  </r>
  <r>
    <x v="143"/>
    <n v="0.94697500000000001"/>
    <n v="0.94982699999999998"/>
    <n v="1"/>
    <n v="0"/>
    <n v="6.9444444444444447E-4"/>
    <n v="2.8519999999999657E-3"/>
    <x v="3"/>
    <x v="0"/>
    <n v="4.1666666666666664E-2"/>
    <n v="6.8447999999999176E-2"/>
    <x v="44"/>
    <n v="0"/>
    <n v="73.048153342684373"/>
    <n v="0"/>
    <n v="0"/>
    <n v="22"/>
    <x v="1"/>
  </r>
  <r>
    <x v="144"/>
    <n v="0.86413600000000002"/>
    <n v="0.86697999999999997"/>
    <n v="1"/>
    <n v="0"/>
    <n v="6.9444444444444447E-4"/>
    <n v="2.8439999999999577E-3"/>
    <x v="3"/>
    <x v="0"/>
    <n v="4.1666666666666664E-2"/>
    <n v="6.8255999999998984E-2"/>
    <x v="46"/>
    <n v="0"/>
    <n v="73.253633380216755"/>
    <n v="0"/>
    <n v="0"/>
    <n v="20"/>
    <x v="18"/>
  </r>
  <r>
    <x v="145"/>
    <n v="6.4591999999999997E-2"/>
    <n v="6.1039999999999997E-2"/>
    <n v="0"/>
    <n v="1"/>
    <n v="6.9444444444444447E-4"/>
    <n v="3.5519999999999996E-3"/>
    <x v="10"/>
    <x v="0"/>
    <n v="4.1666666666666664E-2"/>
    <n v="8.524799999999999E-2"/>
    <x v="73"/>
    <n v="0"/>
    <n v="58.652402402402409"/>
    <n v="0"/>
    <n v="0"/>
    <n v="1"/>
    <x v="9"/>
  </r>
  <r>
    <x v="146"/>
    <n v="0.96590299999999996"/>
    <n v="0.96327499999999999"/>
    <n v="0"/>
    <n v="1"/>
    <n v="6.9444444444444447E-4"/>
    <n v="2.6279999999999637E-3"/>
    <x v="10"/>
    <x v="0"/>
    <n v="4.1666666666666664E-2"/>
    <n v="6.3071999999999129E-2"/>
    <x v="64"/>
    <n v="0"/>
    <n v="79.27447995941256"/>
    <n v="0"/>
    <n v="0"/>
    <n v="23"/>
    <x v="21"/>
  </r>
  <r>
    <x v="147"/>
    <n v="0.359732"/>
    <n v="0.35632799999999998"/>
    <n v="0"/>
    <n v="1"/>
    <n v="6.9444444444444447E-4"/>
    <n v="3.4040000000000181E-3"/>
    <x v="5"/>
    <x v="0"/>
    <n v="4.1666666666666664E-2"/>
    <n v="8.1696000000000435E-2"/>
    <x v="34"/>
    <n v="0"/>
    <n v="61.202506854680443"/>
    <n v="0"/>
    <n v="0"/>
    <n v="8"/>
    <x v="3"/>
  </r>
  <r>
    <x v="148"/>
    <n v="0.68221900000000002"/>
    <n v="0.68393499999999996"/>
    <n v="1"/>
    <n v="0"/>
    <n v="6.9444444444444447E-4"/>
    <n v="1.7159999999999398E-3"/>
    <x v="7"/>
    <x v="0"/>
    <n v="4.1666666666666664E-2"/>
    <n v="4.1183999999998555E-2"/>
    <x v="22"/>
    <n v="0"/>
    <n v="121.40637140637567"/>
    <n v="1"/>
    <n v="0"/>
    <n v="16"/>
    <x v="22"/>
  </r>
  <r>
    <x v="149"/>
    <n v="0.92992200000000003"/>
    <n v="0.926122"/>
    <n v="0"/>
    <n v="1"/>
    <n v="6.9444444444444447E-4"/>
    <n v="3.8000000000000256E-3"/>
    <x v="3"/>
    <x v="0"/>
    <n v="4.1666666666666664E-2"/>
    <n v="9.1200000000000614E-2"/>
    <x v="65"/>
    <n v="0"/>
    <n v="54.824561403508405"/>
    <n v="0"/>
    <n v="0"/>
    <n v="22"/>
    <x v="1"/>
  </r>
  <r>
    <x v="150"/>
    <n v="0.72409299999999999"/>
    <n v="0.72649300000000006"/>
    <n v="1"/>
    <n v="0"/>
    <n v="6.9444444444444447E-4"/>
    <n v="2.4000000000000687E-3"/>
    <x v="12"/>
    <x v="0"/>
    <n v="4.1666666666666664E-2"/>
    <n v="5.760000000000165E-2"/>
    <x v="14"/>
    <n v="0"/>
    <n v="86.80555555555307"/>
    <n v="0"/>
    <n v="0"/>
    <n v="17"/>
    <x v="13"/>
  </r>
  <r>
    <x v="151"/>
    <n v="0.86309499999999995"/>
    <n v="0.85914699999999999"/>
    <n v="0"/>
    <n v="1"/>
    <n v="6.9444444444444447E-4"/>
    <n v="3.9479999999999515E-3"/>
    <x v="1"/>
    <x v="0"/>
    <n v="4.1666666666666664E-2"/>
    <n v="9.4751999999998837E-2"/>
    <x v="48"/>
    <n v="0"/>
    <n v="52.769334684228951"/>
    <n v="0"/>
    <n v="0"/>
    <n v="20"/>
    <x v="18"/>
  </r>
  <r>
    <x v="152"/>
    <n v="0.53429599999999999"/>
    <n v="0.53593199999999996"/>
    <n v="1"/>
    <n v="0"/>
    <n v="6.9444444444444447E-4"/>
    <n v="1.6359999999999708E-3"/>
    <x v="10"/>
    <x v="0"/>
    <n v="4.1666666666666664E-2"/>
    <n v="3.9263999999999299E-2"/>
    <x v="63"/>
    <n v="0"/>
    <n v="127.34311328443584"/>
    <n v="1"/>
    <n v="0"/>
    <n v="12"/>
    <x v="7"/>
  </r>
  <r>
    <x v="153"/>
    <n v="6.1955999999999997E-2"/>
    <n v="5.8571999999999999E-2"/>
    <n v="0"/>
    <n v="1"/>
    <n v="6.9444444444444447E-4"/>
    <n v="3.3839999999999981E-3"/>
    <x v="1"/>
    <x v="0"/>
    <n v="4.1666666666666664E-2"/>
    <n v="8.1215999999999955E-2"/>
    <x v="53"/>
    <n v="0"/>
    <n v="61.564223798266383"/>
    <n v="0"/>
    <n v="0"/>
    <n v="1"/>
    <x v="9"/>
  </r>
  <r>
    <x v="154"/>
    <n v="0.73158400000000001"/>
    <n v="0.72921199999999997"/>
    <n v="0"/>
    <n v="1"/>
    <n v="6.9444444444444447E-4"/>
    <n v="2.3720000000000407E-3"/>
    <x v="0"/>
    <x v="0"/>
    <n v="4.1666666666666664E-2"/>
    <n v="5.6928000000000978E-2"/>
    <x v="50"/>
    <n v="0"/>
    <n v="87.830241708823678"/>
    <n v="0"/>
    <n v="0"/>
    <n v="17"/>
    <x v="13"/>
  </r>
  <r>
    <x v="155"/>
    <n v="0.93236399999999997"/>
    <n v="0.93049999999999999"/>
    <n v="0"/>
    <n v="1"/>
    <n v="6.9444444444444447E-4"/>
    <n v="1.8639999999999768E-3"/>
    <x v="3"/>
    <x v="0"/>
    <n v="4.1666666666666664E-2"/>
    <n v="4.4735999999999443E-2"/>
    <x v="50"/>
    <n v="0"/>
    <n v="111.76680972818451"/>
    <n v="1"/>
    <n v="0"/>
    <n v="22"/>
    <x v="1"/>
  </r>
  <r>
    <x v="156"/>
    <n v="0.37124299999999999"/>
    <n v="0.36984699999999998"/>
    <n v="0"/>
    <n v="1"/>
    <n v="6.9444444444444447E-4"/>
    <n v="1.3960000000000083E-3"/>
    <x v="10"/>
    <x v="0"/>
    <n v="4.1666666666666664E-2"/>
    <n v="3.35040000000002E-2"/>
    <x v="18"/>
    <n v="0"/>
    <n v="149.23591212989405"/>
    <n v="1"/>
    <n v="1"/>
    <n v="8"/>
    <x v="3"/>
  </r>
  <r>
    <x v="157"/>
    <n v="0.82938000000000001"/>
    <n v="0.82733199999999996"/>
    <n v="0"/>
    <n v="1"/>
    <n v="6.9444444444444447E-4"/>
    <n v="2.0480000000000498E-3"/>
    <x v="6"/>
    <x v="0"/>
    <n v="4.1666666666666664E-2"/>
    <n v="4.9152000000001195E-2"/>
    <x v="74"/>
    <n v="0"/>
    <n v="101.7252604166642"/>
    <n v="1"/>
    <n v="0"/>
    <n v="19"/>
    <x v="19"/>
  </r>
  <r>
    <x v="158"/>
    <n v="0.515621"/>
    <n v="0.51379300000000006"/>
    <n v="0"/>
    <n v="1"/>
    <n v="6.9444444444444447E-4"/>
    <n v="1.8279999999999408E-3"/>
    <x v="11"/>
    <x v="0"/>
    <n v="4.1666666666666664E-2"/>
    <n v="4.3871999999998579E-2"/>
    <x v="1"/>
    <n v="0"/>
    <n v="113.96790663749458"/>
    <n v="1"/>
    <n v="0"/>
    <n v="12"/>
    <x v="7"/>
  </r>
  <r>
    <x v="159"/>
    <n v="0.46384300000000001"/>
    <n v="0.46656300000000001"/>
    <n v="1"/>
    <n v="0"/>
    <n v="6.9444444444444447E-4"/>
    <n v="2.7200000000000002E-3"/>
    <x v="10"/>
    <x v="0"/>
    <n v="4.1666666666666664E-2"/>
    <n v="6.5280000000000005E-2"/>
    <x v="68"/>
    <n v="0"/>
    <n v="76.593137254901961"/>
    <n v="0"/>
    <n v="0"/>
    <n v="11"/>
    <x v="17"/>
  </r>
  <r>
    <x v="160"/>
    <n v="0.75155000000000005"/>
    <n v="0.75432600000000005"/>
    <n v="1"/>
    <n v="0"/>
    <n v="6.9444444444444447E-4"/>
    <n v="2.7760000000000007E-3"/>
    <x v="10"/>
    <x v="0"/>
    <n v="4.1666666666666664E-2"/>
    <n v="6.6624000000000017E-2"/>
    <x v="75"/>
    <n v="0"/>
    <n v="75.048030739673379"/>
    <n v="0"/>
    <n v="0"/>
    <n v="18"/>
    <x v="23"/>
  </r>
  <r>
    <x v="161"/>
    <n v="0.50681100000000001"/>
    <n v="0.50492700000000001"/>
    <n v="0"/>
    <n v="1"/>
    <n v="6.9444444444444447E-4"/>
    <n v="1.8839999999999968E-3"/>
    <x v="0"/>
    <x v="0"/>
    <n v="4.1666666666666664E-2"/>
    <n v="4.5215999999999923E-2"/>
    <x v="76"/>
    <n v="0"/>
    <n v="110.5803255484786"/>
    <n v="1"/>
    <n v="0"/>
    <n v="12"/>
    <x v="7"/>
  </r>
  <r>
    <x v="162"/>
    <n v="6.4921000000000006E-2"/>
    <n v="6.2060999999999998E-2"/>
    <n v="0"/>
    <n v="1"/>
    <n v="6.9444444444444447E-4"/>
    <n v="2.8600000000000084E-3"/>
    <x v="10"/>
    <x v="0"/>
    <n v="4.1666666666666664E-2"/>
    <n v="6.8640000000000201E-2"/>
    <x v="32"/>
    <n v="0"/>
    <n v="72.843822843822636"/>
    <n v="0"/>
    <n v="0"/>
    <n v="1"/>
    <x v="9"/>
  </r>
  <r>
    <x v="105"/>
    <n v="0.36874600000000002"/>
    <n v="0.37047400000000003"/>
    <n v="1"/>
    <n v="0"/>
    <n v="6.9444444444444447E-4"/>
    <n v="1.7280000000000073E-3"/>
    <x v="0"/>
    <x v="0"/>
    <n v="4.1666666666666664E-2"/>
    <n v="4.1472000000000175E-2"/>
    <x v="2"/>
    <n v="0"/>
    <n v="120.56327160493777"/>
    <n v="1"/>
    <n v="0"/>
    <n v="8"/>
    <x v="3"/>
  </r>
  <r>
    <x v="13"/>
    <n v="0.90525999999999995"/>
    <n v="0.90354000000000001"/>
    <n v="0"/>
    <n v="1"/>
    <n v="6.9444444444444447E-4"/>
    <n v="1.7199999999999438E-3"/>
    <x v="0"/>
    <x v="0"/>
    <n v="4.1666666666666664E-2"/>
    <n v="4.1279999999998651E-2"/>
    <x v="12"/>
    <n v="0"/>
    <n v="121.12403100775589"/>
    <n v="1"/>
    <n v="0"/>
    <n v="21"/>
    <x v="14"/>
  </r>
  <r>
    <x v="62"/>
    <n v="0.75966599999999995"/>
    <n v="0.75585800000000003"/>
    <n v="0"/>
    <n v="1"/>
    <n v="6.9444444444444447E-4"/>
    <n v="3.8079999999999226E-3"/>
    <x v="0"/>
    <x v="0"/>
    <n v="4.1666666666666664E-2"/>
    <n v="9.1391999999998141E-2"/>
    <x v="6"/>
    <n v="0"/>
    <n v="54.709383753502514"/>
    <n v="0"/>
    <n v="0"/>
    <n v="18"/>
    <x v="23"/>
  </r>
  <r>
    <x v="154"/>
    <n v="0.84710200000000002"/>
    <n v="0.84899800000000003"/>
    <n v="1"/>
    <n v="0"/>
    <n v="6.9444444444444447E-4"/>
    <n v="1.8960000000000088E-3"/>
    <x v="0"/>
    <x v="0"/>
    <n v="4.1666666666666664E-2"/>
    <n v="4.5504000000000211E-2"/>
    <x v="50"/>
    <n v="0"/>
    <n v="109.88045007032298"/>
    <n v="1"/>
    <n v="0"/>
    <n v="20"/>
    <x v="18"/>
  </r>
  <r>
    <x v="72"/>
    <n v="0.78240200000000004"/>
    <n v="0.78495400000000004"/>
    <n v="1"/>
    <n v="0"/>
    <n v="6.9444444444444447E-4"/>
    <n v="2.5519999999999987E-3"/>
    <x v="0"/>
    <x v="0"/>
    <n v="4.1666666666666664E-2"/>
    <n v="6.1247999999999969E-2"/>
    <x v="46"/>
    <n v="0"/>
    <n v="81.635318704284259"/>
    <n v="0"/>
    <n v="0"/>
    <n v="18"/>
    <x v="23"/>
  </r>
  <r>
    <x v="18"/>
    <n v="0.84183399999999997"/>
    <n v="0.840086"/>
    <n v="0"/>
    <n v="1"/>
    <n v="6.9444444444444447E-4"/>
    <n v="1.7479999999999718E-3"/>
    <x v="0"/>
    <x v="0"/>
    <n v="4.1666666666666664E-2"/>
    <n v="4.1951999999999323E-2"/>
    <x v="16"/>
    <n v="0"/>
    <n v="119.18382913806447"/>
    <n v="1"/>
    <n v="0"/>
    <n v="20"/>
    <x v="18"/>
  </r>
  <r>
    <x v="24"/>
    <n v="0.126585"/>
    <n v="0.129029"/>
    <n v="1"/>
    <n v="0"/>
    <n v="6.9444444444444447E-4"/>
    <n v="2.4440000000000017E-3"/>
    <x v="0"/>
    <x v="0"/>
    <n v="4.1666666666666664E-2"/>
    <n v="5.8656000000000041E-2"/>
    <x v="7"/>
    <n v="0"/>
    <n v="85.242771412984112"/>
    <n v="0"/>
    <n v="0"/>
    <n v="3"/>
    <x v="4"/>
  </r>
  <r>
    <x v="81"/>
    <n v="0.83486300000000002"/>
    <n v="0.83299500000000004"/>
    <n v="0"/>
    <n v="1"/>
    <n v="6.9444444444444447E-4"/>
    <n v="1.8679999999999808E-3"/>
    <x v="0"/>
    <x v="0"/>
    <n v="4.1666666666666664E-2"/>
    <n v="4.4831999999999539E-2"/>
    <x v="56"/>
    <n v="0"/>
    <n v="111.5274803711646"/>
    <n v="1"/>
    <n v="0"/>
    <n v="19"/>
    <x v="19"/>
  </r>
  <r>
    <x v="58"/>
    <n v="2.2539E-2"/>
    <n v="2.0254999999999999E-2"/>
    <n v="0"/>
    <n v="1"/>
    <n v="6.9444444444444447E-4"/>
    <n v="2.2840000000000013E-3"/>
    <x v="0"/>
    <x v="0"/>
    <n v="4.1666666666666664E-2"/>
    <n v="5.4816000000000031E-2"/>
    <x v="48"/>
    <n v="0"/>
    <n v="91.214244016345546"/>
    <n v="0"/>
    <n v="0"/>
    <n v="0"/>
    <x v="15"/>
  </r>
  <r>
    <x v="9"/>
    <n v="0.17019400000000001"/>
    <n v="0.17386599999999999"/>
    <n v="1"/>
    <n v="0"/>
    <n v="6.9444444444444447E-4"/>
    <n v="3.6719999999999808E-3"/>
    <x v="0"/>
    <x v="0"/>
    <n v="4.1666666666666664E-2"/>
    <n v="8.812799999999954E-2"/>
    <x v="8"/>
    <n v="0"/>
    <n v="56.7356572258536"/>
    <n v="0"/>
    <n v="0"/>
    <n v="4"/>
    <x v="6"/>
  </r>
  <r>
    <x v="47"/>
    <n v="0.52166900000000005"/>
    <n v="0.52531700000000003"/>
    <n v="1"/>
    <n v="0"/>
    <n v="6.9444444444444447E-4"/>
    <n v="3.6479999999999846E-3"/>
    <x v="0"/>
    <x v="0"/>
    <n v="4.1666666666666664E-2"/>
    <n v="8.755199999999963E-2"/>
    <x v="37"/>
    <n v="0"/>
    <n v="57.108918128655212"/>
    <n v="0"/>
    <n v="0"/>
    <n v="12"/>
    <x v="7"/>
  </r>
  <r>
    <x v="45"/>
    <n v="5.8332000000000002E-2"/>
    <n v="5.5495999999999997E-2"/>
    <n v="0"/>
    <n v="1"/>
    <n v="6.9444444444444447E-4"/>
    <n v="2.8360000000000052E-3"/>
    <x v="0"/>
    <x v="0"/>
    <n v="4.1666666666666664E-2"/>
    <n v="6.8064000000000124E-2"/>
    <x v="38"/>
    <n v="0"/>
    <n v="73.460272684532072"/>
    <n v="0"/>
    <n v="0"/>
    <n v="1"/>
    <x v="9"/>
  </r>
  <r>
    <x v="39"/>
    <n v="0.58149399999999996"/>
    <n v="0.57857000000000003"/>
    <n v="0"/>
    <n v="1"/>
    <n v="6.9444444444444447E-4"/>
    <n v="2.9239999999999267E-3"/>
    <x v="0"/>
    <x v="0"/>
    <n v="4.1666666666666664E-2"/>
    <n v="7.017599999999824E-2"/>
    <x v="33"/>
    <n v="0"/>
    <n v="71.249430004561745"/>
    <n v="0"/>
    <n v="0"/>
    <n v="13"/>
    <x v="11"/>
  </r>
  <r>
    <x v="116"/>
    <n v="0.91855399999999998"/>
    <n v="0.92222999999999999"/>
    <n v="1"/>
    <n v="0"/>
    <n v="6.9444444444444447E-4"/>
    <n v="3.6760000000000126E-3"/>
    <x v="0"/>
    <x v="0"/>
    <n v="4.1666666666666664E-2"/>
    <n v="8.8224000000000302E-2"/>
    <x v="63"/>
    <n v="0"/>
    <n v="56.673920928545328"/>
    <n v="0"/>
    <n v="0"/>
    <n v="22"/>
    <x v="1"/>
  </r>
  <r>
    <x v="161"/>
    <n v="0.89708699999999997"/>
    <n v="0.89373499999999995"/>
    <n v="0"/>
    <n v="1"/>
    <n v="6.9444444444444447E-4"/>
    <n v="3.3520000000000216E-3"/>
    <x v="0"/>
    <x v="0"/>
    <n v="4.1666666666666664E-2"/>
    <n v="8.0448000000000519E-2"/>
    <x v="76"/>
    <n v="0"/>
    <n v="62.151949085122908"/>
    <n v="0"/>
    <n v="0"/>
    <n v="21"/>
    <x v="14"/>
  </r>
  <r>
    <x v="2"/>
    <n v="0.31651800000000002"/>
    <n v="0.31273800000000002"/>
    <n v="0"/>
    <n v="1"/>
    <n v="6.9444444444444447E-4"/>
    <n v="3.7800000000000056E-3"/>
    <x v="0"/>
    <x v="0"/>
    <n v="4.1666666666666664E-2"/>
    <n v="9.0720000000000134E-2"/>
    <x v="0"/>
    <n v="55.1146384479717"/>
    <n v="55.1146384479717"/>
    <n v="0"/>
    <n v="0"/>
    <n v="7"/>
    <x v="10"/>
  </r>
  <r>
    <x v="107"/>
    <n v="0.87171399999999999"/>
    <n v="0.87551800000000002"/>
    <n v="1"/>
    <n v="0"/>
    <n v="6.9444444444444447E-4"/>
    <n v="3.8040000000000296E-3"/>
    <x v="0"/>
    <x v="0"/>
    <n v="4.1666666666666664E-2"/>
    <n v="9.129600000000071E-2"/>
    <x v="63"/>
    <n v="0"/>
    <n v="54.766912022432102"/>
    <n v="0"/>
    <n v="0"/>
    <n v="20"/>
    <x v="18"/>
  </r>
  <r>
    <x v="73"/>
    <n v="0.42321900000000001"/>
    <n v="0.42627100000000001"/>
    <n v="1"/>
    <n v="0"/>
    <n v="6.9444444444444447E-4"/>
    <n v="3.0519999999999992E-3"/>
    <x v="0"/>
    <x v="0"/>
    <n v="4.1666666666666664E-2"/>
    <n v="7.324799999999998E-2"/>
    <x v="52"/>
    <n v="0"/>
    <n v="68.261249453910025"/>
    <n v="0"/>
    <n v="0"/>
    <n v="10"/>
    <x v="2"/>
  </r>
  <r>
    <x v="73"/>
    <n v="0.59153599999999995"/>
    <n v="0.58769199999999999"/>
    <n v="0"/>
    <n v="1"/>
    <n v="6.9444444444444447E-4"/>
    <n v="3.8439999999999586E-3"/>
    <x v="0"/>
    <x v="0"/>
    <n v="4.1666666666666664E-2"/>
    <n v="9.2255999999999005E-2"/>
    <x v="52"/>
    <n v="0"/>
    <n v="54.197016996185113"/>
    <n v="0"/>
    <n v="0"/>
    <n v="14"/>
    <x v="20"/>
  </r>
  <r>
    <x v="66"/>
    <n v="0.87950700000000004"/>
    <n v="0.88255499999999998"/>
    <n v="1"/>
    <n v="0"/>
    <n v="6.9444444444444447E-4"/>
    <n v="3.0479999999999396E-3"/>
    <x v="0"/>
    <x v="0"/>
    <n v="4.1666666666666664E-2"/>
    <n v="7.3151999999998552E-2"/>
    <x v="49"/>
    <n v="0"/>
    <n v="68.350831146108092"/>
    <n v="0"/>
    <n v="0"/>
    <n v="21"/>
    <x v="14"/>
  </r>
  <r>
    <x v="70"/>
    <n v="0.848275"/>
    <n v="0.84999499999999995"/>
    <n v="1"/>
    <n v="0"/>
    <n v="6.9444444444444447E-4"/>
    <n v="1.7199999999999438E-3"/>
    <x v="0"/>
    <x v="0"/>
    <n v="4.1666666666666664E-2"/>
    <n v="4.1279999999998651E-2"/>
    <x v="39"/>
    <n v="0"/>
    <n v="121.12403100775589"/>
    <n v="1"/>
    <n v="0"/>
    <n v="20"/>
    <x v="18"/>
  </r>
  <r>
    <x v="0"/>
    <n v="0.29002600000000001"/>
    <n v="0.291682"/>
    <n v="1"/>
    <n v="0"/>
    <n v="6.9444444444444447E-4"/>
    <n v="1.6559999999999908E-3"/>
    <x v="0"/>
    <x v="0"/>
    <n v="4.1666666666666664E-2"/>
    <n v="3.974399999999978E-2"/>
    <x v="0"/>
    <n v="125.80515297906672"/>
    <n v="125.80515297906672"/>
    <n v="1"/>
    <n v="0"/>
    <n v="6"/>
    <x v="16"/>
  </r>
  <r>
    <x v="105"/>
    <n v="0.41733100000000001"/>
    <n v="0.419491"/>
    <n v="1"/>
    <n v="0"/>
    <n v="6.9444444444444447E-4"/>
    <n v="2.1599999999999953E-3"/>
    <x v="0"/>
    <x v="0"/>
    <n v="4.1666666666666664E-2"/>
    <n v="5.1839999999999886E-2"/>
    <x v="2"/>
    <n v="0"/>
    <n v="96.450617283950834"/>
    <n v="0"/>
    <n v="0"/>
    <n v="10"/>
    <x v="2"/>
  </r>
  <r>
    <x v="13"/>
    <n v="8.7446999999999997E-2"/>
    <n v="8.5182999999999995E-2"/>
    <n v="0"/>
    <n v="1"/>
    <n v="6.9444444444444447E-4"/>
    <n v="2.2640000000000021E-3"/>
    <x v="0"/>
    <x v="0"/>
    <n v="4.1666666666666664E-2"/>
    <n v="5.4336000000000051E-2"/>
    <x v="12"/>
    <n v="0"/>
    <n v="92.020023557125938"/>
    <n v="0"/>
    <n v="0"/>
    <n v="2"/>
    <x v="0"/>
  </r>
  <r>
    <x v="62"/>
    <n v="0.99943800000000005"/>
    <n v="0.99675400000000003"/>
    <n v="0"/>
    <n v="1"/>
    <n v="6.9444444444444447E-4"/>
    <n v="2.6840000000000197E-3"/>
    <x v="0"/>
    <x v="0"/>
    <n v="4.1666666666666664E-2"/>
    <n v="6.4416000000000473E-2"/>
    <x v="6"/>
    <n v="0"/>
    <n v="77.620466964728692"/>
    <n v="0"/>
    <n v="0"/>
    <n v="23"/>
    <x v="21"/>
  </r>
  <r>
    <x v="154"/>
    <n v="0.57598300000000002"/>
    <n v="0.57948699999999997"/>
    <n v="1"/>
    <n v="0"/>
    <n v="6.9444444444444447E-4"/>
    <n v="3.5039999999999516E-3"/>
    <x v="0"/>
    <x v="0"/>
    <n v="4.1666666666666664E-2"/>
    <n v="8.4095999999998838E-2"/>
    <x v="50"/>
    <n v="0"/>
    <n v="59.45585996955942"/>
    <n v="0"/>
    <n v="0"/>
    <n v="13"/>
    <x v="11"/>
  </r>
  <r>
    <x v="72"/>
    <n v="0.170068"/>
    <n v="0.16739599999999999"/>
    <n v="0"/>
    <n v="1"/>
    <n v="6.9444444444444447E-4"/>
    <n v="2.6720000000000077E-3"/>
    <x v="0"/>
    <x v="0"/>
    <n v="4.1666666666666664E-2"/>
    <n v="6.4128000000000185E-2"/>
    <x v="46"/>
    <n v="0"/>
    <n v="77.969061876247281"/>
    <n v="0"/>
    <n v="0"/>
    <n v="4"/>
    <x v="6"/>
  </r>
  <r>
    <x v="18"/>
    <n v="7.4226E-2"/>
    <n v="7.5994000000000006E-2"/>
    <n v="1"/>
    <n v="0"/>
    <n v="6.9444444444444447E-4"/>
    <n v="1.7680000000000057E-3"/>
    <x v="0"/>
    <x v="0"/>
    <n v="4.1666666666666664E-2"/>
    <n v="4.2432000000000136E-2"/>
    <x v="16"/>
    <n v="0"/>
    <n v="117.83559577677187"/>
    <n v="1"/>
    <n v="0"/>
    <n v="1"/>
    <x v="9"/>
  </r>
  <r>
    <x v="24"/>
    <n v="0.51301399999999997"/>
    <n v="0.51158599999999999"/>
    <n v="0"/>
    <n v="1"/>
    <n v="6.9444444444444447E-4"/>
    <n v="1.4279999999999848E-3"/>
    <x v="0"/>
    <x v="0"/>
    <n v="4.1666666666666664E-2"/>
    <n v="3.4271999999999636E-2"/>
    <x v="7"/>
    <n v="0"/>
    <n v="145.89169000933862"/>
    <n v="1"/>
    <n v="1"/>
    <n v="12"/>
    <x v="7"/>
  </r>
  <r>
    <x v="81"/>
    <n v="0.99456699999999998"/>
    <n v="0.99620699999999995"/>
    <n v="1"/>
    <n v="0"/>
    <n v="6.9444444444444447E-4"/>
    <n v="1.6399999999999748E-3"/>
    <x v="0"/>
    <x v="0"/>
    <n v="4.1666666666666664E-2"/>
    <n v="3.9359999999999395E-2"/>
    <x v="56"/>
    <n v="0"/>
    <n v="127.0325203252052"/>
    <n v="1"/>
    <n v="0"/>
    <n v="23"/>
    <x v="21"/>
  </r>
  <r>
    <x v="58"/>
    <n v="0.72680199999999995"/>
    <n v="0.72868999999999995"/>
    <n v="1"/>
    <n v="0"/>
    <n v="6.9444444444444447E-4"/>
    <n v="1.8880000000000008E-3"/>
    <x v="0"/>
    <x v="0"/>
    <n v="4.1666666666666664E-2"/>
    <n v="4.5312000000000019E-2"/>
    <x v="48"/>
    <n v="0"/>
    <n v="110.34604519774007"/>
    <n v="1"/>
    <n v="0"/>
    <n v="17"/>
    <x v="13"/>
  </r>
  <r>
    <x v="9"/>
    <n v="0.92180200000000001"/>
    <n v="0.91994600000000004"/>
    <n v="0"/>
    <n v="1"/>
    <n v="6.9444444444444447E-4"/>
    <n v="1.8559999999999688E-3"/>
    <x v="0"/>
    <x v="0"/>
    <n v="4.1666666666666664E-2"/>
    <n v="4.4543999999999251E-2"/>
    <x v="8"/>
    <n v="0"/>
    <n v="112.24856321839269"/>
    <n v="1"/>
    <n v="0"/>
    <n v="22"/>
    <x v="1"/>
  </r>
  <r>
    <x v="47"/>
    <n v="0.73685999999999996"/>
    <n v="0.73460400000000003"/>
    <n v="0"/>
    <n v="1"/>
    <n v="6.9444444444444447E-4"/>
    <n v="2.2559999999999247E-3"/>
    <x v="0"/>
    <x v="0"/>
    <n v="4.1666666666666664E-2"/>
    <n v="5.4143999999998194E-2"/>
    <x v="37"/>
    <n v="0"/>
    <n v="92.346335697402608"/>
    <n v="0"/>
    <n v="0"/>
    <n v="17"/>
    <x v="13"/>
  </r>
  <r>
    <x v="45"/>
    <n v="0.95486300000000002"/>
    <n v="0.95218700000000001"/>
    <n v="0"/>
    <n v="1"/>
    <n v="6.9444444444444447E-4"/>
    <n v="2.6760000000000117E-3"/>
    <x v="0"/>
    <x v="0"/>
    <n v="4.1666666666666664E-2"/>
    <n v="6.4224000000000281E-2"/>
    <x v="38"/>
    <n v="0"/>
    <n v="77.852516193323027"/>
    <n v="0"/>
    <n v="0"/>
    <n v="22"/>
    <x v="1"/>
  </r>
  <r>
    <x v="39"/>
    <n v="0.17504700000000001"/>
    <n v="0.17893500000000001"/>
    <n v="1"/>
    <n v="0"/>
    <n v="6.9444444444444447E-4"/>
    <n v="3.8880000000000026E-3"/>
    <x v="0"/>
    <x v="0"/>
    <n v="4.1666666666666664E-2"/>
    <n v="9.3312000000000062E-2"/>
    <x v="33"/>
    <n v="0"/>
    <n v="53.583676268861417"/>
    <n v="0"/>
    <n v="0"/>
    <n v="4"/>
    <x v="6"/>
  </r>
  <r>
    <x v="116"/>
    <n v="0.42769200000000002"/>
    <n v="0.42931599999999998"/>
    <n v="1"/>
    <n v="0"/>
    <n v="6.9444444444444447E-4"/>
    <n v="1.6239999999999588E-3"/>
    <x v="0"/>
    <x v="0"/>
    <n v="4.1666666666666664E-2"/>
    <n v="3.8975999999999011E-2"/>
    <x v="63"/>
    <n v="0"/>
    <n v="128.28407224959275"/>
    <n v="1"/>
    <n v="0"/>
    <n v="10"/>
    <x v="2"/>
  </r>
  <r>
    <x v="161"/>
    <n v="0.17679500000000001"/>
    <n v="0.17477100000000001"/>
    <n v="0"/>
    <n v="1"/>
    <n v="6.9444444444444447E-4"/>
    <n v="2.023999999999998E-3"/>
    <x v="0"/>
    <x v="0"/>
    <n v="4.1666666666666664E-2"/>
    <n v="4.8575999999999953E-2"/>
    <x v="76"/>
    <n v="0"/>
    <n v="102.93148880105412"/>
    <n v="1"/>
    <n v="0"/>
    <n v="4"/>
    <x v="6"/>
  </r>
  <r>
    <x v="2"/>
    <n v="0.40955399999999997"/>
    <n v="0.41143000000000002"/>
    <n v="1"/>
    <n v="0"/>
    <n v="6.9444444444444447E-4"/>
    <n v="1.8760000000000443E-3"/>
    <x v="0"/>
    <x v="0"/>
    <n v="4.1666666666666664E-2"/>
    <n v="4.5024000000001063E-2"/>
    <x v="0"/>
    <n v="111.05188343994053"/>
    <n v="111.05188343994053"/>
    <n v="1"/>
    <n v="0"/>
    <n v="9"/>
    <x v="12"/>
  </r>
  <r>
    <x v="107"/>
    <n v="0.68685200000000002"/>
    <n v="0.69050400000000001"/>
    <n v="1"/>
    <n v="0"/>
    <n v="6.9444444444444447E-4"/>
    <n v="3.6519999999999886E-3"/>
    <x v="0"/>
    <x v="0"/>
    <n v="4.1666666666666664E-2"/>
    <n v="8.7647999999999726E-2"/>
    <x v="63"/>
    <n v="0"/>
    <n v="57.046367287331321"/>
    <n v="0"/>
    <n v="0"/>
    <n v="16"/>
    <x v="22"/>
  </r>
  <r>
    <x v="73"/>
    <n v="0.21182200000000001"/>
    <n v="0.20880199999999999"/>
    <n v="0"/>
    <n v="1"/>
    <n v="6.9444444444444447E-4"/>
    <n v="3.0200000000000227E-3"/>
    <x v="0"/>
    <x v="0"/>
    <n v="4.1666666666666664E-2"/>
    <n v="7.2480000000000544E-2"/>
    <x v="52"/>
    <n v="0"/>
    <n v="68.984547461368138"/>
    <n v="0"/>
    <n v="0"/>
    <n v="5"/>
    <x v="5"/>
  </r>
  <r>
    <x v="73"/>
    <n v="0.43252099999999999"/>
    <n v="0.43110500000000002"/>
    <n v="0"/>
    <n v="1"/>
    <n v="6.9444444444444447E-4"/>
    <n v="1.4159999999999728E-3"/>
    <x v="0"/>
    <x v="0"/>
    <n v="4.1666666666666664E-2"/>
    <n v="3.3983999999999348E-2"/>
    <x v="52"/>
    <n v="0"/>
    <n v="147.12806026365629"/>
    <n v="1"/>
    <n v="1"/>
    <n v="10"/>
    <x v="2"/>
  </r>
  <r>
    <x v="66"/>
    <n v="0.398974"/>
    <n v="0.40052599999999999"/>
    <n v="1"/>
    <n v="0"/>
    <n v="6.9444444444444447E-4"/>
    <n v="1.5519999999999978E-3"/>
    <x v="0"/>
    <x v="0"/>
    <n v="4.1666666666666664E-2"/>
    <n v="3.7247999999999948E-2"/>
    <x v="49"/>
    <n v="0"/>
    <n v="134.23539518900361"/>
    <n v="1"/>
    <n v="0"/>
    <n v="9"/>
    <x v="12"/>
  </r>
  <r>
    <x v="70"/>
    <n v="0.43932300000000002"/>
    <n v="0.43679099999999998"/>
    <n v="0"/>
    <n v="1"/>
    <n v="6.9444444444444447E-4"/>
    <n v="2.5320000000000342E-3"/>
    <x v="0"/>
    <x v="0"/>
    <n v="4.1666666666666664E-2"/>
    <n v="6.0768000000000821E-2"/>
    <x v="39"/>
    <n v="0"/>
    <n v="82.280147446023108"/>
    <n v="0"/>
    <n v="0"/>
    <n v="10"/>
    <x v="2"/>
  </r>
  <r>
    <x v="0"/>
    <n v="0.141675"/>
    <n v="0.138651"/>
    <n v="0"/>
    <n v="1"/>
    <n v="6.9444444444444447E-4"/>
    <n v="3.0239999999999989E-3"/>
    <x v="0"/>
    <x v="0"/>
    <n v="4.1666666666666664E-2"/>
    <n v="7.2575999999999974E-2"/>
    <x v="0"/>
    <n v="68.893298059964749"/>
    <n v="68.893298059964749"/>
    <n v="0"/>
    <n v="0"/>
    <n v="3"/>
    <x v="4"/>
  </r>
  <r>
    <x v="45"/>
    <n v="0.85342399999999996"/>
    <n v="0.85614800000000002"/>
    <n v="1"/>
    <n v="0"/>
    <n v="6.9444444444444447E-4"/>
    <n v="2.7240000000000597E-3"/>
    <x v="0"/>
    <x v="0"/>
    <n v="4.1666666666666664E-2"/>
    <n v="6.5376000000001433E-2"/>
    <x v="38"/>
    <n v="0"/>
    <n v="76.480665687712474"/>
    <n v="0"/>
    <n v="0"/>
    <n v="20"/>
    <x v="18"/>
  </r>
  <r>
    <x v="39"/>
    <n v="0.186281"/>
    <n v="0.18371299999999999"/>
    <n v="0"/>
    <n v="1"/>
    <n v="6.9444444444444447E-4"/>
    <n v="2.5680000000000147E-3"/>
    <x v="0"/>
    <x v="0"/>
    <n v="4.1666666666666664E-2"/>
    <n v="6.1632000000000353E-2"/>
    <x v="33"/>
    <n v="0"/>
    <n v="81.126687435098191"/>
    <n v="0"/>
    <n v="0"/>
    <n v="4"/>
    <x v="6"/>
  </r>
  <r>
    <x v="116"/>
    <n v="8.9881000000000003E-2"/>
    <n v="9.2344999999999997E-2"/>
    <n v="1"/>
    <n v="0"/>
    <n v="6.9444444444444447E-4"/>
    <n v="2.463999999999994E-3"/>
    <x v="0"/>
    <x v="0"/>
    <n v="4.1666666666666664E-2"/>
    <n v="5.9135999999999855E-2"/>
    <x v="63"/>
    <n v="0"/>
    <n v="84.550865800866006"/>
    <n v="0"/>
    <n v="0"/>
    <n v="2"/>
    <x v="0"/>
  </r>
  <r>
    <x v="161"/>
    <n v="2.4351000000000001E-2"/>
    <n v="2.6023000000000001E-2"/>
    <n v="1"/>
    <n v="0"/>
    <n v="6.9444444444444447E-4"/>
    <n v="1.6719999999999999E-3"/>
    <x v="0"/>
    <x v="0"/>
    <n v="4.1666666666666664E-2"/>
    <n v="4.0127999999999997E-2"/>
    <x v="76"/>
    <n v="0"/>
    <n v="124.60127591706539"/>
    <n v="1"/>
    <n v="0"/>
    <n v="0"/>
    <x v="15"/>
  </r>
  <r>
    <x v="2"/>
    <n v="0.89798900000000004"/>
    <n v="0.89986100000000002"/>
    <n v="1"/>
    <n v="0"/>
    <n v="6.9444444444444447E-4"/>
    <n v="1.8719999999999848E-3"/>
    <x v="0"/>
    <x v="0"/>
    <n v="4.1666666666666664E-2"/>
    <n v="4.4927999999999635E-2"/>
    <x v="0"/>
    <n v="111.2891737891747"/>
    <n v="111.2891737891747"/>
    <n v="1"/>
    <n v="0"/>
    <n v="21"/>
    <x v="14"/>
  </r>
  <r>
    <x v="107"/>
    <n v="0.869726"/>
    <n v="0.86768999999999996"/>
    <n v="0"/>
    <n v="1"/>
    <n v="6.9444444444444447E-4"/>
    <n v="2.0360000000000378E-3"/>
    <x v="0"/>
    <x v="0"/>
    <n v="4.1666666666666664E-2"/>
    <n v="4.8864000000000907E-2"/>
    <x v="63"/>
    <n v="0"/>
    <n v="102.32481990831506"/>
    <n v="1"/>
    <n v="0"/>
    <n v="20"/>
    <x v="18"/>
  </r>
  <r>
    <x v="45"/>
    <n v="0.44847399999999998"/>
    <n v="0.45169799999999999"/>
    <n v="1"/>
    <n v="0"/>
    <n v="6.9444444444444447E-4"/>
    <n v="3.2240000000000046E-3"/>
    <x v="0"/>
    <x v="0"/>
    <n v="4.1666666666666664E-2"/>
    <n v="7.7376000000000111E-2"/>
    <x v="38"/>
    <n v="0"/>
    <n v="64.619520264681455"/>
    <n v="0"/>
    <n v="0"/>
    <n v="10"/>
    <x v="2"/>
  </r>
  <r>
    <x v="39"/>
    <n v="0.58307699999999996"/>
    <n v="0.58018099999999995"/>
    <n v="0"/>
    <n v="1"/>
    <n v="6.9444444444444447E-4"/>
    <n v="2.8960000000000097E-3"/>
    <x v="0"/>
    <x v="0"/>
    <n v="4.1666666666666664E-2"/>
    <n v="6.9504000000000232E-2"/>
    <x v="33"/>
    <n v="0"/>
    <n v="71.938305709023695"/>
    <n v="0"/>
    <n v="0"/>
    <n v="13"/>
    <x v="11"/>
  </r>
  <r>
    <x v="116"/>
    <n v="0.84016999999999997"/>
    <n v="0.84218999999999999"/>
    <n v="1"/>
    <n v="0"/>
    <n v="6.9444444444444447E-4"/>
    <n v="2.0200000000000218E-3"/>
    <x v="0"/>
    <x v="0"/>
    <n v="4.1666666666666664E-2"/>
    <n v="4.8480000000000523E-2"/>
    <x v="63"/>
    <n v="0"/>
    <n v="103.13531353135203"/>
    <n v="1"/>
    <n v="0"/>
    <n v="20"/>
    <x v="18"/>
  </r>
  <r>
    <x v="161"/>
    <n v="0.80282699999999996"/>
    <n v="0.805091"/>
    <n v="1"/>
    <n v="0"/>
    <n v="6.9444444444444447E-4"/>
    <n v="2.2640000000000438E-3"/>
    <x v="0"/>
    <x v="0"/>
    <n v="4.1666666666666664E-2"/>
    <n v="5.433600000000105E-2"/>
    <x v="76"/>
    <n v="0"/>
    <n v="92.020023557124247"/>
    <n v="0"/>
    <n v="0"/>
    <n v="19"/>
    <x v="19"/>
  </r>
  <r>
    <x v="2"/>
    <n v="7.6984999999999998E-2"/>
    <n v="7.3173000000000002E-2"/>
    <n v="0"/>
    <n v="1"/>
    <n v="6.9444444444444447E-4"/>
    <n v="3.8119999999999959E-3"/>
    <x v="0"/>
    <x v="0"/>
    <n v="4.1666666666666664E-2"/>
    <n v="9.1487999999999903E-2"/>
    <x v="0"/>
    <n v="54.65197621546001"/>
    <n v="54.65197621546001"/>
    <n v="0"/>
    <n v="0"/>
    <n v="1"/>
    <x v="9"/>
  </r>
  <r>
    <x v="107"/>
    <n v="0.98943999999999999"/>
    <n v="0.98772800000000005"/>
    <n v="0"/>
    <n v="1"/>
    <n v="6.9444444444444447E-4"/>
    <n v="1.7119999999999358E-3"/>
    <x v="0"/>
    <x v="0"/>
    <n v="4.1666666666666664E-2"/>
    <n v="4.1087999999998459E-2"/>
    <x v="63"/>
    <n v="0"/>
    <n v="121.69003115265254"/>
    <n v="1"/>
    <n v="0"/>
    <n v="23"/>
    <x v="21"/>
  </r>
  <r>
    <x v="45"/>
    <n v="0.38585999999999998"/>
    <n v="0.38773999999999997"/>
    <n v="1"/>
    <n v="0"/>
    <n v="6.9444444444444447E-4"/>
    <n v="1.8799999999999928E-3"/>
    <x v="0"/>
    <x v="0"/>
    <n v="4.1666666666666664E-2"/>
    <n v="4.5119999999999827E-2"/>
    <x v="38"/>
    <n v="0"/>
    <n v="110.81560283687986"/>
    <n v="1"/>
    <n v="0"/>
    <n v="9"/>
    <x v="12"/>
  </r>
  <r>
    <x v="39"/>
    <n v="0.88634100000000005"/>
    <n v="0.88827299999999998"/>
    <n v="1"/>
    <n v="0"/>
    <n v="6.9444444444444447E-4"/>
    <n v="1.9319999999999338E-3"/>
    <x v="0"/>
    <x v="0"/>
    <n v="4.1666666666666664E-2"/>
    <n v="4.636799999999841E-2"/>
    <x v="33"/>
    <n v="0"/>
    <n v="107.83298826777457"/>
    <n v="1"/>
    <n v="0"/>
    <n v="21"/>
    <x v="14"/>
  </r>
  <r>
    <x v="116"/>
    <n v="0.21960199999999999"/>
    <n v="0.21732199999999999"/>
    <n v="0"/>
    <n v="1"/>
    <n v="6.9444444444444447E-4"/>
    <n v="2.2800000000000042E-3"/>
    <x v="0"/>
    <x v="0"/>
    <n v="4.1666666666666664E-2"/>
    <n v="5.4720000000000102E-2"/>
    <x v="63"/>
    <n v="0"/>
    <n v="91.374269005847779"/>
    <n v="0"/>
    <n v="0"/>
    <n v="5"/>
    <x v="5"/>
  </r>
  <r>
    <x v="161"/>
    <n v="0.14232400000000001"/>
    <n v="0.144844"/>
    <n v="1"/>
    <n v="0"/>
    <n v="6.9444444444444447E-4"/>
    <n v="2.5199999999999945E-3"/>
    <x v="0"/>
    <x v="0"/>
    <n v="4.1666666666666664E-2"/>
    <n v="6.0479999999999867E-2"/>
    <x v="76"/>
    <n v="0"/>
    <n v="82.671957671957855"/>
    <n v="0"/>
    <n v="0"/>
    <n v="3"/>
    <x v="4"/>
  </r>
  <r>
    <x v="2"/>
    <n v="0.78616900000000001"/>
    <n v="0.78911699999999996"/>
    <n v="1"/>
    <n v="0"/>
    <n v="6.9444444444444447E-4"/>
    <n v="2.9479999999999507E-3"/>
    <x v="0"/>
    <x v="0"/>
    <n v="4.1666666666666664E-2"/>
    <n v="7.0751999999998816E-2"/>
    <x v="0"/>
    <n v="70.669380370874094"/>
    <n v="70.669380370874094"/>
    <n v="0"/>
    <n v="0"/>
    <n v="18"/>
    <x v="23"/>
  </r>
  <r>
    <x v="107"/>
    <n v="0.116871"/>
    <n v="0.114135"/>
    <n v="0"/>
    <n v="1"/>
    <n v="6.9444444444444447E-4"/>
    <n v="2.7360000000000023E-3"/>
    <x v="0"/>
    <x v="0"/>
    <n v="4.1666666666666664E-2"/>
    <n v="6.5664000000000056E-2"/>
    <x v="63"/>
    <n v="0"/>
    <n v="76.145224171539894"/>
    <n v="0"/>
    <n v="0"/>
    <n v="2"/>
    <x v="0"/>
  </r>
  <r>
    <x v="45"/>
    <n v="7.4501999999999999E-2"/>
    <n v="7.3053999999999994E-2"/>
    <n v="0"/>
    <n v="1"/>
    <n v="6.9444444444444447E-4"/>
    <n v="1.4480000000000048E-3"/>
    <x v="0"/>
    <x v="0"/>
    <n v="4.1666666666666664E-2"/>
    <n v="3.4752000000000116E-2"/>
    <x v="38"/>
    <n v="0"/>
    <n v="143.87661141804739"/>
    <n v="1"/>
    <n v="1"/>
    <n v="1"/>
    <x v="9"/>
  </r>
  <r>
    <x v="39"/>
    <n v="0.25088199999999999"/>
    <n v="0.24737799999999999"/>
    <n v="0"/>
    <n v="1"/>
    <n v="6.9444444444444447E-4"/>
    <n v="3.5040000000000071E-3"/>
    <x v="0"/>
    <x v="0"/>
    <n v="4.1666666666666664E-2"/>
    <n v="8.4096000000000171E-2"/>
    <x v="33"/>
    <n v="0"/>
    <n v="59.455859969558482"/>
    <n v="0"/>
    <n v="0"/>
    <n v="5"/>
    <x v="5"/>
  </r>
  <r>
    <x v="116"/>
    <n v="0.94641600000000004"/>
    <n v="0.94965200000000005"/>
    <n v="1"/>
    <n v="0"/>
    <n v="6.9444444444444447E-4"/>
    <n v="3.2360000000000166E-3"/>
    <x v="0"/>
    <x v="0"/>
    <n v="4.1666666666666664E-2"/>
    <n v="7.7664000000000399E-2"/>
    <x v="63"/>
    <n v="0"/>
    <n v="64.379892871857933"/>
    <n v="0"/>
    <n v="0"/>
    <n v="22"/>
    <x v="1"/>
  </r>
  <r>
    <x v="161"/>
    <n v="0.110017"/>
    <n v="0.108101"/>
    <n v="0"/>
    <n v="1"/>
    <n v="6.9444444444444447E-4"/>
    <n v="1.916000000000001E-3"/>
    <x v="0"/>
    <x v="0"/>
    <n v="4.1666666666666664E-2"/>
    <n v="4.5984000000000025E-2"/>
    <x v="76"/>
    <n v="0"/>
    <n v="108.7334725121781"/>
    <n v="1"/>
    <n v="0"/>
    <n v="2"/>
    <x v="0"/>
  </r>
  <r>
    <x v="163"/>
    <n v="0.27964899999999998"/>
    <n v="0.28198499999999999"/>
    <n v="1"/>
    <n v="0"/>
    <n v="6.9444444444444447E-4"/>
    <n v="2.3360000000000047E-3"/>
    <x v="0"/>
    <x v="0"/>
    <n v="4.1666666666666664E-2"/>
    <n v="5.6064000000000114E-2"/>
    <x v="0"/>
    <n v="89.183789954337712"/>
    <n v="89.183789954337712"/>
    <n v="0"/>
    <n v="0"/>
    <n v="6"/>
    <x v="16"/>
  </r>
  <r>
    <x v="107"/>
    <n v="0.12549399999999999"/>
    <n v="0.121934"/>
    <n v="0"/>
    <n v="1"/>
    <n v="6.9444444444444447E-4"/>
    <n v="3.5599999999999937E-3"/>
    <x v="0"/>
    <x v="0"/>
    <n v="4.1666666666666664E-2"/>
    <n v="8.5439999999999849E-2"/>
    <x v="63"/>
    <n v="0"/>
    <n v="58.520599250936435"/>
    <n v="0"/>
    <n v="0"/>
    <n v="2"/>
    <x v="0"/>
  </r>
  <r>
    <x v="161"/>
    <n v="0.459476"/>
    <n v="0.45600000000000002"/>
    <n v="0"/>
    <n v="1"/>
    <n v="6.9444444444444447E-4"/>
    <n v="3.4759999999999791E-3"/>
    <x v="0"/>
    <x v="0"/>
    <n v="4.1666666666666664E-2"/>
    <n v="8.3423999999999499E-2"/>
    <x v="76"/>
    <n v="0"/>
    <n v="59.934790947449535"/>
    <n v="0"/>
    <n v="0"/>
    <n v="10"/>
    <x v="2"/>
  </r>
  <r>
    <x v="2"/>
    <n v="0.27487200000000001"/>
    <n v="0.27720400000000001"/>
    <n v="1"/>
    <n v="0"/>
    <n v="6.9444444444444447E-4"/>
    <n v="2.3320000000000007E-3"/>
    <x v="0"/>
    <x v="0"/>
    <n v="4.1666666666666664E-2"/>
    <n v="5.5968000000000018E-2"/>
    <x v="0"/>
    <n v="89.33676386506572"/>
    <n v="89.33676386506572"/>
    <n v="0"/>
    <n v="0"/>
    <n v="6"/>
    <x v="16"/>
  </r>
  <r>
    <x v="107"/>
    <n v="0.67701"/>
    <n v="0.67305400000000004"/>
    <n v="0"/>
    <n v="1"/>
    <n v="6.9444444444444447E-4"/>
    <n v="3.9559999999999595E-3"/>
    <x v="0"/>
    <x v="0"/>
    <n v="4.1666666666666664E-2"/>
    <n v="9.4943999999999029E-2"/>
    <x v="63"/>
    <n v="0"/>
    <n v="52.662622177283993"/>
    <n v="0"/>
    <n v="0"/>
    <n v="16"/>
    <x v="22"/>
  </r>
  <r>
    <x v="164"/>
    <n v="0.16714200000000001"/>
    <n v="0.165106"/>
    <n v="0"/>
    <n v="1"/>
    <n v="6.9444444444444447E-4"/>
    <n v="2.03600000000001E-3"/>
    <x v="0"/>
    <x v="0"/>
    <n v="4.1666666666666664E-2"/>
    <n v="4.8864000000000241E-2"/>
    <x v="76"/>
    <n v="0"/>
    <n v="102.32481990831646"/>
    <n v="1"/>
    <n v="0"/>
    <n v="3"/>
    <x v="4"/>
  </r>
  <r>
    <x v="2"/>
    <n v="0.59608099999999997"/>
    <n v="0.59963299999999997"/>
    <n v="1"/>
    <n v="0"/>
    <n v="6.9444444444444447E-4"/>
    <n v="3.5519999999999996E-3"/>
    <x v="0"/>
    <x v="0"/>
    <n v="4.1666666666666664E-2"/>
    <n v="8.524799999999999E-2"/>
    <x v="0"/>
    <n v="58.652402402402409"/>
    <n v="58.652402402402409"/>
    <n v="0"/>
    <n v="0"/>
    <n v="14"/>
    <x v="20"/>
  </r>
  <r>
    <x v="107"/>
    <n v="0.30414799999999997"/>
    <n v="0.30221199999999998"/>
    <n v="0"/>
    <n v="1"/>
    <n v="6.9444444444444447E-4"/>
    <n v="1.9359999999999933E-3"/>
    <x v="0"/>
    <x v="0"/>
    <n v="4.1666666666666664E-2"/>
    <n v="4.6463999999999839E-2"/>
    <x v="63"/>
    <n v="0"/>
    <n v="107.61019283746595"/>
    <n v="1"/>
    <n v="0"/>
    <n v="7"/>
    <x v="10"/>
  </r>
  <r>
    <x v="161"/>
    <n v="0.576519"/>
    <n v="0.57400300000000004"/>
    <n v="0"/>
    <n v="1"/>
    <n v="6.9444444444444447E-4"/>
    <n v="2.5159999999999627E-3"/>
    <x v="0"/>
    <x v="0"/>
    <n v="4.1666666666666664E-2"/>
    <n v="6.0383999999999105E-2"/>
    <x v="76"/>
    <n v="0"/>
    <n v="82.803391626922263"/>
    <n v="0"/>
    <n v="0"/>
    <n v="13"/>
    <x v="11"/>
  </r>
  <r>
    <x v="2"/>
    <n v="0.28254000000000001"/>
    <n v="0.28488400000000003"/>
    <n v="1"/>
    <n v="0"/>
    <n v="6.9444444444444447E-4"/>
    <n v="2.3440000000000127E-3"/>
    <x v="0"/>
    <x v="0"/>
    <n v="4.1666666666666664E-2"/>
    <n v="5.6256000000000306E-2"/>
    <x v="0"/>
    <n v="88.879408418657079"/>
    <n v="88.879408418657079"/>
    <n v="0"/>
    <n v="0"/>
    <n v="6"/>
    <x v="16"/>
  </r>
  <r>
    <x v="107"/>
    <n v="0.23408499999999999"/>
    <n v="0.23075300000000001"/>
    <n v="0"/>
    <n v="1"/>
    <n v="6.9444444444444447E-4"/>
    <n v="3.3319999999999739E-3"/>
    <x v="0"/>
    <x v="0"/>
    <n v="4.1666666666666664E-2"/>
    <n v="7.9967999999999373E-2"/>
    <x v="63"/>
    <n v="0"/>
    <n v="62.525010004002091"/>
    <n v="0"/>
    <n v="0"/>
    <n v="5"/>
    <x v="5"/>
  </r>
  <r>
    <x v="85"/>
    <n v="0.50998299999999996"/>
    <n v="0.50774300000000006"/>
    <n v="0"/>
    <n v="1"/>
    <n v="6.9444444444444447E-4"/>
    <n v="2.2399999999999087E-3"/>
    <x v="6"/>
    <x v="0"/>
    <n v="4.1666666666666664E-2"/>
    <n v="5.375999999999781E-2"/>
    <x v="18"/>
    <n v="0"/>
    <n v="93.005952380956174"/>
    <n v="0"/>
    <n v="0"/>
    <n v="12"/>
    <x v="7"/>
  </r>
  <r>
    <x v="85"/>
    <n v="0.44664599999999999"/>
    <n v="0.44944200000000001"/>
    <n v="1"/>
    <n v="0"/>
    <n v="6.9444444444444447E-4"/>
    <n v="2.7960000000000207E-3"/>
    <x v="6"/>
    <x v="0"/>
    <n v="4.1666666666666664E-2"/>
    <n v="6.7104000000000497E-2"/>
    <x v="18"/>
    <n v="0"/>
    <n v="74.511206485454863"/>
    <n v="0"/>
    <n v="0"/>
    <n v="10"/>
    <x v="2"/>
  </r>
  <r>
    <x v="85"/>
    <n v="0.61230499999999999"/>
    <n v="0.61417299999999997"/>
    <n v="1"/>
    <n v="0"/>
    <n v="6.9444444444444447E-4"/>
    <n v="1.8679999999999808E-3"/>
    <x v="6"/>
    <x v="0"/>
    <n v="4.1666666666666664E-2"/>
    <n v="4.4831999999999539E-2"/>
    <x v="18"/>
    <n v="0"/>
    <n v="111.5274803711646"/>
    <n v="1"/>
    <n v="0"/>
    <n v="14"/>
    <x v="20"/>
  </r>
  <r>
    <x v="85"/>
    <n v="0.29541000000000001"/>
    <n v="0.29919800000000002"/>
    <n v="1"/>
    <n v="0"/>
    <n v="6.9444444444444447E-4"/>
    <n v="3.7880000000000136E-3"/>
    <x v="6"/>
    <x v="0"/>
    <n v="4.1666666666666664E-2"/>
    <n v="9.0912000000000326E-2"/>
    <x v="18"/>
    <n v="0"/>
    <n v="54.998240056318004"/>
    <n v="0"/>
    <n v="0"/>
    <n v="7"/>
    <x v="10"/>
  </r>
  <r>
    <x v="54"/>
    <n v="0.74378100000000003"/>
    <n v="0.747197"/>
    <n v="1"/>
    <n v="0"/>
    <n v="6.9444444444444447E-4"/>
    <n v="3.4159999999999746E-3"/>
    <x v="9"/>
    <x v="0"/>
    <n v="4.1666666666666664E-2"/>
    <n v="8.1983999999999391E-2"/>
    <x v="45"/>
    <n v="0"/>
    <n v="60.987509758002012"/>
    <n v="0"/>
    <n v="0"/>
    <n v="17"/>
    <x v="13"/>
  </r>
  <r>
    <x v="131"/>
    <n v="0.51571999999999996"/>
    <n v="0.51715999999999995"/>
    <n v="1"/>
    <n v="0"/>
    <n v="6.9444444444444447E-4"/>
    <n v="1.4399999999999968E-3"/>
    <x v="9"/>
    <x v="0"/>
    <n v="4.1666666666666664E-2"/>
    <n v="3.4559999999999924E-2"/>
    <x v="38"/>
    <n v="0"/>
    <n v="144.67592592592624"/>
    <n v="1"/>
    <n v="1"/>
    <n v="12"/>
    <x v="7"/>
  </r>
  <r>
    <x v="15"/>
    <n v="0.214673"/>
    <n v="0.21774499999999999"/>
    <n v="1"/>
    <n v="0"/>
    <n v="6.9444444444444447E-4"/>
    <n v="3.0719999999999914E-3"/>
    <x v="9"/>
    <x v="0"/>
    <n v="4.1666666666666664E-2"/>
    <n v="7.3727999999999794E-2"/>
    <x v="14"/>
    <n v="0"/>
    <n v="67.81684027777797"/>
    <n v="0"/>
    <n v="0"/>
    <n v="5"/>
    <x v="5"/>
  </r>
  <r>
    <x v="83"/>
    <n v="0.90568499999999996"/>
    <n v="0.90785700000000003"/>
    <n v="1"/>
    <n v="0"/>
    <n v="6.9444444444444447E-4"/>
    <n v="2.1720000000000628E-3"/>
    <x v="9"/>
    <x v="0"/>
    <n v="4.1666666666666664E-2"/>
    <n v="5.2128000000001506E-2"/>
    <x v="44"/>
    <n v="0"/>
    <n v="95.917740945362482"/>
    <n v="0"/>
    <n v="0"/>
    <n v="21"/>
    <x v="14"/>
  </r>
  <r>
    <x v="111"/>
    <n v="0.45399299999999998"/>
    <n v="0.452185"/>
    <n v="0"/>
    <n v="1"/>
    <n v="6.9444444444444447E-4"/>
    <n v="1.8079999999999763E-3"/>
    <x v="9"/>
    <x v="0"/>
    <n v="4.1666666666666664E-2"/>
    <n v="4.3391999999999431E-2"/>
    <x v="32"/>
    <n v="0"/>
    <n v="115.22861356932304"/>
    <n v="1"/>
    <n v="0"/>
    <n v="10"/>
    <x v="2"/>
  </r>
  <r>
    <x v="101"/>
    <n v="0.65021700000000004"/>
    <n v="0.64635299999999996"/>
    <n v="0"/>
    <n v="1"/>
    <n v="6.9444444444444447E-4"/>
    <n v="3.8640000000000896E-3"/>
    <x v="9"/>
    <x v="0"/>
    <n v="4.1666666666666664E-2"/>
    <n v="9.273600000000215E-2"/>
    <x v="51"/>
    <n v="0"/>
    <n v="53.916494133884186"/>
    <n v="0"/>
    <n v="0"/>
    <n v="15"/>
    <x v="8"/>
  </r>
  <r>
    <x v="55"/>
    <n v="0.174453"/>
    <n v="0.176009"/>
    <n v="1"/>
    <n v="0"/>
    <n v="6.9444444444444447E-4"/>
    <n v="1.5560000000000018E-3"/>
    <x v="9"/>
    <x v="0"/>
    <n v="4.1666666666666664E-2"/>
    <n v="3.7344000000000044E-2"/>
    <x v="46"/>
    <n v="0"/>
    <n v="133.89031705227063"/>
    <n v="1"/>
    <n v="0"/>
    <n v="4"/>
    <x v="6"/>
  </r>
  <r>
    <x v="0"/>
    <n v="0.140041"/>
    <n v="0.14161699999999999"/>
    <n v="1"/>
    <n v="0"/>
    <n v="6.9444444444444447E-4"/>
    <n v="1.5759999999999941E-3"/>
    <x v="0"/>
    <x v="0"/>
    <n v="4.1666666666666664E-2"/>
    <n v="3.7823999999999858E-2"/>
    <x v="0"/>
    <n v="132.19120135363841"/>
    <n v="132.19120135363841"/>
    <n v="1"/>
    <n v="0"/>
    <n v="3"/>
    <x v="4"/>
  </r>
  <r>
    <x v="1"/>
    <n v="0.86221700000000001"/>
    <n v="0.85994899999999996"/>
    <n v="0"/>
    <n v="1"/>
    <n v="6.9444444444444447E-4"/>
    <n v="2.2680000000000478E-3"/>
    <x v="1"/>
    <x v="0"/>
    <n v="4.1666666666666664E-2"/>
    <n v="5.4432000000001146E-2"/>
    <x v="1"/>
    <n v="0"/>
    <n v="91.857730746617705"/>
    <n v="0"/>
    <n v="0"/>
    <n v="20"/>
    <x v="18"/>
  </r>
  <r>
    <x v="2"/>
    <n v="0.50733099999999998"/>
    <n v="0.51071900000000003"/>
    <n v="1"/>
    <n v="0"/>
    <n v="6.9444444444444447E-4"/>
    <n v="3.3880000000000576E-3"/>
    <x v="0"/>
    <x v="0"/>
    <n v="4.1666666666666664E-2"/>
    <n v="8.1312000000001383E-2"/>
    <x v="0"/>
    <n v="61.491538764264988"/>
    <n v="61.491538764264988"/>
    <n v="0"/>
    <n v="0"/>
    <n v="12"/>
    <x v="7"/>
  </r>
  <r>
    <x v="3"/>
    <n v="0.89605199999999996"/>
    <n v="0.89464399999999999"/>
    <n v="0"/>
    <n v="1"/>
    <n v="6.9444444444444447E-4"/>
    <n v="1.4079999999999648E-3"/>
    <x v="2"/>
    <x v="0"/>
    <n v="4.1666666666666664E-2"/>
    <n v="3.3791999999999156E-2"/>
    <x v="2"/>
    <n v="0"/>
    <n v="147.96401515151885"/>
    <n v="1"/>
    <n v="1"/>
    <n v="21"/>
    <x v="14"/>
  </r>
  <r>
    <x v="4"/>
    <n v="0.54949499999999996"/>
    <n v="0.54675499999999999"/>
    <n v="0"/>
    <n v="1"/>
    <n v="6.9444444444444447E-4"/>
    <n v="2.7399999999999647E-3"/>
    <x v="3"/>
    <x v="0"/>
    <n v="4.1666666666666664E-2"/>
    <n v="6.5759999999999152E-2"/>
    <x v="3"/>
    <n v="0"/>
    <n v="76.034063260341611"/>
    <n v="0"/>
    <n v="0"/>
    <n v="13"/>
    <x v="11"/>
  </r>
  <r>
    <x v="5"/>
    <n v="6.8551000000000001E-2"/>
    <n v="6.5270999999999996E-2"/>
    <n v="0"/>
    <n v="1"/>
    <n v="6.9444444444444447E-4"/>
    <n v="3.2800000000000051E-3"/>
    <x v="4"/>
    <x v="0"/>
    <n v="4.1666666666666664E-2"/>
    <n v="7.8720000000000123E-2"/>
    <x v="4"/>
    <n v="0"/>
    <n v="63.516260162601526"/>
    <n v="0"/>
    <n v="0"/>
    <n v="1"/>
    <x v="9"/>
  </r>
  <r>
    <x v="6"/>
    <n v="6.9554000000000005E-2"/>
    <n v="6.7585999999999993E-2"/>
    <n v="0"/>
    <n v="1"/>
    <n v="6.9444444444444447E-4"/>
    <n v="1.9680000000000114E-3"/>
    <x v="5"/>
    <x v="0"/>
    <n v="4.1666666666666664E-2"/>
    <n v="4.7232000000000274E-2"/>
    <x v="5"/>
    <n v="0"/>
    <n v="105.86043360433543"/>
    <n v="1"/>
    <n v="0"/>
    <n v="1"/>
    <x v="9"/>
  </r>
  <r>
    <x v="7"/>
    <n v="0.85223800000000005"/>
    <n v="0.84849799999999997"/>
    <n v="0"/>
    <n v="1"/>
    <n v="6.9444444444444447E-4"/>
    <n v="3.7400000000000766E-3"/>
    <x v="6"/>
    <x v="0"/>
    <n v="4.1666666666666664E-2"/>
    <n v="8.9760000000001838E-2"/>
    <x v="6"/>
    <n v="0"/>
    <n v="55.704099821745743"/>
    <n v="0"/>
    <n v="0"/>
    <n v="20"/>
    <x v="18"/>
  </r>
  <r>
    <x v="8"/>
    <n v="0.44774900000000001"/>
    <n v="0.451573"/>
    <n v="1"/>
    <n v="0"/>
    <n v="6.9444444444444447E-4"/>
    <n v="3.8239999999999941E-3"/>
    <x v="4"/>
    <x v="0"/>
    <n v="4.1666666666666664E-2"/>
    <n v="9.1775999999999858E-2"/>
    <x v="7"/>
    <n v="0"/>
    <n v="54.480474198047503"/>
    <n v="0"/>
    <n v="0"/>
    <n v="10"/>
    <x v="2"/>
  </r>
  <r>
    <x v="9"/>
    <n v="0.84136299999999997"/>
    <n v="0.83881899999999998"/>
    <n v="0"/>
    <n v="1"/>
    <n v="6.9444444444444447E-4"/>
    <n v="2.5439999999999907E-3"/>
    <x v="0"/>
    <x v="0"/>
    <n v="4.1666666666666664E-2"/>
    <n v="6.1055999999999777E-2"/>
    <x v="8"/>
    <n v="0"/>
    <n v="81.892033542977245"/>
    <n v="0"/>
    <n v="0"/>
    <n v="20"/>
    <x v="18"/>
  </r>
  <r>
    <x v="10"/>
    <n v="0.20627400000000001"/>
    <n v="0.20369799999999999"/>
    <n v="0"/>
    <n v="1"/>
    <n v="6.9444444444444447E-4"/>
    <n v="2.5760000000000227E-3"/>
    <x v="5"/>
    <x v="0"/>
    <n v="4.1666666666666664E-2"/>
    <n v="6.1824000000000545E-2"/>
    <x v="9"/>
    <n v="0"/>
    <n v="80.874741200827444"/>
    <n v="0"/>
    <n v="0"/>
    <n v="4"/>
    <x v="6"/>
  </r>
  <r>
    <x v="11"/>
    <n v="0.53404300000000005"/>
    <n v="0.53097899999999998"/>
    <n v="0"/>
    <n v="1"/>
    <n v="6.9444444444444447E-4"/>
    <n v="3.0640000000000667E-3"/>
    <x v="5"/>
    <x v="0"/>
    <n v="4.1666666666666664E-2"/>
    <n v="7.35360000000016E-2"/>
    <x v="10"/>
    <n v="0"/>
    <n v="67.99390774586449"/>
    <n v="0"/>
    <n v="0"/>
    <n v="12"/>
    <x v="7"/>
  </r>
  <r>
    <x v="12"/>
    <n v="0.52019700000000002"/>
    <n v="0.52254900000000004"/>
    <n v="1"/>
    <n v="0"/>
    <n v="6.9444444444444447E-4"/>
    <n v="2.3520000000000207E-3"/>
    <x v="7"/>
    <x v="0"/>
    <n v="4.1666666666666664E-2"/>
    <n v="5.6448000000000498E-2"/>
    <x v="11"/>
    <n v="0"/>
    <n v="88.577097505668149"/>
    <n v="0"/>
    <n v="0"/>
    <n v="12"/>
    <x v="7"/>
  </r>
  <r>
    <x v="13"/>
    <n v="0.464613"/>
    <n v="0.46155299999999999"/>
    <n v="0"/>
    <n v="1"/>
    <n v="6.9444444444444447E-4"/>
    <n v="3.0600000000000072E-3"/>
    <x v="0"/>
    <x v="0"/>
    <n v="4.1666666666666664E-2"/>
    <n v="7.3440000000000172E-2"/>
    <x v="12"/>
    <n v="0"/>
    <n v="68.082788671023806"/>
    <n v="0"/>
    <n v="0"/>
    <n v="11"/>
    <x v="17"/>
  </r>
  <r>
    <x v="14"/>
    <n v="0.94928199999999996"/>
    <n v="0.94705799999999996"/>
    <n v="0"/>
    <n v="1"/>
    <n v="6.9444444444444447E-4"/>
    <n v="2.2240000000000038E-3"/>
    <x v="8"/>
    <x v="0"/>
    <n v="4.1666666666666664E-2"/>
    <n v="5.337600000000009E-2"/>
    <x v="13"/>
    <n v="0"/>
    <n v="93.675059952038211"/>
    <n v="0"/>
    <n v="0"/>
    <n v="22"/>
    <x v="1"/>
  </r>
  <r>
    <x v="15"/>
    <n v="0.62996300000000005"/>
    <n v="0.62636700000000001"/>
    <n v="0"/>
    <n v="1"/>
    <n v="6.9444444444444447E-4"/>
    <n v="3.5960000000000436E-3"/>
    <x v="9"/>
    <x v="0"/>
    <n v="4.1666666666666664E-2"/>
    <n v="8.6304000000001047E-2"/>
    <x v="14"/>
    <n v="0"/>
    <n v="57.93474230626552"/>
    <n v="0"/>
    <n v="0"/>
    <n v="15"/>
    <x v="8"/>
  </r>
  <r>
    <x v="16"/>
    <n v="0.76597700000000002"/>
    <n v="0.76212500000000005"/>
    <n v="0"/>
    <n v="1"/>
    <n v="6.9444444444444447E-4"/>
    <n v="3.8519999999999666E-3"/>
    <x v="6"/>
    <x v="0"/>
    <n v="4.1666666666666664E-2"/>
    <n v="9.2447999999999197E-2"/>
    <x v="15"/>
    <n v="0"/>
    <n v="54.084458290066237"/>
    <n v="0"/>
    <n v="0"/>
    <n v="18"/>
    <x v="23"/>
  </r>
  <r>
    <x v="17"/>
    <n v="0.65905100000000005"/>
    <n v="0.662879"/>
    <n v="1"/>
    <n v="0"/>
    <n v="6.9444444444444447E-4"/>
    <n v="3.8279999999999426E-3"/>
    <x v="10"/>
    <x v="0"/>
    <n v="4.1666666666666664E-2"/>
    <n v="9.1871999999998621E-2"/>
    <x v="14"/>
    <n v="0"/>
    <n v="54.423545802856964"/>
    <n v="0"/>
    <n v="0"/>
    <n v="15"/>
    <x v="8"/>
  </r>
  <r>
    <x v="18"/>
    <n v="0.88179300000000005"/>
    <n v="0.87958099999999995"/>
    <n v="0"/>
    <n v="1"/>
    <n v="6.9444444444444447E-4"/>
    <n v="2.2120000000001028E-3"/>
    <x v="0"/>
    <x v="0"/>
    <n v="4.1666666666666664E-2"/>
    <n v="5.3088000000002467E-2"/>
    <x v="16"/>
    <n v="0"/>
    <n v="94.183242917415754"/>
    <n v="0"/>
    <n v="0"/>
    <n v="21"/>
    <x v="14"/>
  </r>
  <r>
    <x v="19"/>
    <n v="0.96188399999999996"/>
    <n v="0.95841200000000004"/>
    <n v="0"/>
    <n v="1"/>
    <n v="6.9444444444444447E-4"/>
    <n v="3.4719999999999196E-3"/>
    <x v="11"/>
    <x v="0"/>
    <n v="4.1666666666666664E-2"/>
    <n v="8.332799999999807E-2"/>
    <x v="17"/>
    <n v="0"/>
    <n v="60.00384024577712"/>
    <n v="0"/>
    <n v="0"/>
    <n v="23"/>
    <x v="21"/>
  </r>
  <r>
    <x v="20"/>
    <n v="0.551709"/>
    <n v="0.54965699999999995"/>
    <n v="0"/>
    <n v="1"/>
    <n v="6.9444444444444447E-4"/>
    <n v="2.0520000000000538E-3"/>
    <x v="10"/>
    <x v="0"/>
    <n v="4.1666666666666664E-2"/>
    <n v="4.9248000000001291E-2"/>
    <x v="18"/>
    <n v="0"/>
    <n v="101.52696556205062"/>
    <n v="1"/>
    <n v="0"/>
    <n v="13"/>
    <x v="11"/>
  </r>
  <r>
    <x v="21"/>
    <n v="0.55516799999999999"/>
    <n v="0.55682399999999999"/>
    <n v="1"/>
    <n v="0"/>
    <n v="6.9444444444444447E-4"/>
    <n v="1.6559999999999908E-3"/>
    <x v="1"/>
    <x v="0"/>
    <n v="4.1666666666666664E-2"/>
    <n v="3.974399999999978E-2"/>
    <x v="19"/>
    <n v="0"/>
    <n v="125.80515297906672"/>
    <n v="1"/>
    <n v="0"/>
    <n v="13"/>
    <x v="11"/>
  </r>
  <r>
    <x v="22"/>
    <n v="0.50799799999999995"/>
    <n v="0.50580599999999998"/>
    <n v="0"/>
    <n v="1"/>
    <n v="6.9444444444444447E-4"/>
    <n v="2.1919999999999717E-3"/>
    <x v="7"/>
    <x v="0"/>
    <n v="4.1666666666666664E-2"/>
    <n v="5.2607999999999322E-2"/>
    <x v="20"/>
    <n v="0"/>
    <n v="95.042579075427014"/>
    <n v="0"/>
    <n v="0"/>
    <n v="12"/>
    <x v="7"/>
  </r>
  <r>
    <x v="23"/>
    <n v="0.29010599999999998"/>
    <n v="0.29300599999999999"/>
    <n v="1"/>
    <n v="0"/>
    <n v="6.9444444444444447E-4"/>
    <n v="2.9000000000000137E-3"/>
    <x v="10"/>
    <x v="0"/>
    <n v="4.1666666666666664E-2"/>
    <n v="6.9600000000000328E-2"/>
    <x v="21"/>
    <n v="0"/>
    <n v="71.839080459769775"/>
    <n v="0"/>
    <n v="0"/>
    <n v="6"/>
    <x v="16"/>
  </r>
  <r>
    <x v="24"/>
    <n v="0.888069"/>
    <n v="0.88534100000000004"/>
    <n v="0"/>
    <n v="1"/>
    <n v="6.9444444444444447E-4"/>
    <n v="2.7279999999999527E-3"/>
    <x v="0"/>
    <x v="0"/>
    <n v="4.1666666666666664E-2"/>
    <n v="6.5471999999998864E-2"/>
    <x v="7"/>
    <n v="0"/>
    <n v="76.368523949170438"/>
    <n v="0"/>
    <n v="0"/>
    <n v="21"/>
    <x v="14"/>
  </r>
  <r>
    <x v="25"/>
    <n v="0.29008400000000001"/>
    <n v="0.29398800000000003"/>
    <n v="1"/>
    <n v="0"/>
    <n v="6.9444444444444447E-4"/>
    <n v="3.9040000000000186E-3"/>
    <x v="10"/>
    <x v="0"/>
    <n v="4.1666666666666664E-2"/>
    <n v="9.3696000000000446E-2"/>
    <x v="22"/>
    <n v="0"/>
    <n v="53.364071038251112"/>
    <n v="0"/>
    <n v="0"/>
    <n v="6"/>
    <x v="16"/>
  </r>
  <r>
    <x v="26"/>
    <n v="0.53885000000000005"/>
    <n v="0.53549000000000002"/>
    <n v="0"/>
    <n v="1"/>
    <n v="6.9444444444444447E-4"/>
    <n v="3.3600000000000296E-3"/>
    <x v="9"/>
    <x v="0"/>
    <n v="4.1666666666666664E-2"/>
    <n v="8.0640000000000711E-2"/>
    <x v="23"/>
    <n v="0"/>
    <n v="62.003968253967706"/>
    <n v="0"/>
    <n v="0"/>
    <n v="12"/>
    <x v="7"/>
  </r>
  <r>
    <x v="27"/>
    <n v="0.46298299999999998"/>
    <n v="0.459231"/>
    <n v="0"/>
    <n v="1"/>
    <n v="6.9444444444444447E-4"/>
    <n v="3.7519999999999776E-3"/>
    <x v="2"/>
    <x v="0"/>
    <n v="4.1666666666666664E-2"/>
    <n v="9.0047999999999462E-2"/>
    <x v="23"/>
    <n v="0"/>
    <n v="55.525941719971904"/>
    <n v="0"/>
    <n v="0"/>
    <n v="11"/>
    <x v="17"/>
  </r>
  <r>
    <x v="28"/>
    <n v="7.6189999999999999E-3"/>
    <n v="3.8670000000000002E-3"/>
    <n v="0"/>
    <n v="1"/>
    <n v="6.9444444444444447E-4"/>
    <n v="3.7519999999999997E-3"/>
    <x v="2"/>
    <x v="0"/>
    <n v="4.1666666666666664E-2"/>
    <n v="9.0048000000000003E-2"/>
    <x v="24"/>
    <n v="0"/>
    <n v="55.52594171997157"/>
    <n v="0"/>
    <n v="0"/>
    <n v="0"/>
    <x v="15"/>
  </r>
  <r>
    <x v="29"/>
    <n v="0.83624799999999999"/>
    <n v="0.832376"/>
    <n v="0"/>
    <n v="1"/>
    <n v="6.9444444444444447E-4"/>
    <n v="3.8719999999999866E-3"/>
    <x v="12"/>
    <x v="0"/>
    <n v="4.1666666666666664E-2"/>
    <n v="9.2927999999999678E-2"/>
    <x v="5"/>
    <n v="0"/>
    <n v="53.805096418732973"/>
    <n v="0"/>
    <n v="0"/>
    <n v="19"/>
    <x v="19"/>
  </r>
  <r>
    <x v="30"/>
    <n v="0.506386"/>
    <n v="0.50263400000000003"/>
    <n v="0"/>
    <n v="1"/>
    <n v="6.9444444444444447E-4"/>
    <n v="3.7519999999999776E-3"/>
    <x v="10"/>
    <x v="0"/>
    <n v="4.1666666666666664E-2"/>
    <n v="9.0047999999999462E-2"/>
    <x v="25"/>
    <n v="0"/>
    <n v="55.525941719971904"/>
    <n v="0"/>
    <n v="0"/>
    <n v="12"/>
    <x v="7"/>
  </r>
  <r>
    <x v="165"/>
    <n v="0.30390899999999998"/>
    <n v="0.30128100000000002"/>
    <n v="0"/>
    <n v="1"/>
    <n v="6.9444444444444447E-4"/>
    <n v="2.6279999999999637E-3"/>
    <x v="13"/>
    <x v="4"/>
    <n v="4.1666666666666664E-2"/>
    <n v="6.3071999999999129E-2"/>
    <x v="67"/>
    <n v="0"/>
    <n v="79.27447995941256"/>
    <n v="0"/>
    <n v="0"/>
    <n v="7"/>
    <x v="10"/>
  </r>
  <r>
    <x v="32"/>
    <n v="0.93484299999999998"/>
    <n v="0.93879100000000004"/>
    <n v="1"/>
    <n v="0"/>
    <n v="6.9444444444444447E-4"/>
    <n v="3.9480000000000626E-3"/>
    <x v="8"/>
    <x v="0"/>
    <n v="4.1666666666666664E-2"/>
    <n v="9.4752000000001502E-2"/>
    <x v="9"/>
    <n v="0"/>
    <n v="52.769334684227466"/>
    <n v="0"/>
    <n v="0"/>
    <n v="22"/>
    <x v="1"/>
  </r>
  <r>
    <x v="33"/>
    <n v="0.74358000000000002"/>
    <n v="0.74584399999999995"/>
    <n v="1"/>
    <n v="0"/>
    <n v="6.9444444444444447E-4"/>
    <n v="2.2639999999999327E-3"/>
    <x v="2"/>
    <x v="0"/>
    <n v="4.1666666666666664E-2"/>
    <n v="5.4335999999998386E-2"/>
    <x v="27"/>
    <n v="0"/>
    <n v="92.020023557128766"/>
    <n v="0"/>
    <n v="0"/>
    <n v="17"/>
    <x v="13"/>
  </r>
  <r>
    <x v="34"/>
    <n v="0.89885000000000004"/>
    <n v="0.90130200000000005"/>
    <n v="1"/>
    <n v="0"/>
    <n v="6.9444444444444447E-4"/>
    <n v="2.4520000000000097E-3"/>
    <x v="10"/>
    <x v="0"/>
    <n v="4.1666666666666664E-2"/>
    <n v="5.8848000000000233E-2"/>
    <x v="28"/>
    <n v="0"/>
    <n v="84.96465470364295"/>
    <n v="0"/>
    <n v="0"/>
    <n v="21"/>
    <x v="14"/>
  </r>
  <r>
    <x v="35"/>
    <n v="0.59133800000000003"/>
    <n v="0.59383399999999997"/>
    <n v="1"/>
    <n v="0"/>
    <n v="6.9444444444444447E-4"/>
    <n v="2.4959999999999427E-3"/>
    <x v="5"/>
    <x v="0"/>
    <n v="4.1666666666666664E-2"/>
    <n v="5.9903999999998625E-2"/>
    <x v="29"/>
    <n v="0"/>
    <n v="83.466880341882259"/>
    <n v="0"/>
    <n v="0"/>
    <n v="14"/>
    <x v="20"/>
  </r>
  <r>
    <x v="36"/>
    <n v="0.333036"/>
    <n v="0.33584799999999998"/>
    <n v="1"/>
    <n v="0"/>
    <n v="6.9444444444444447E-4"/>
    <n v="2.8119999999999812E-3"/>
    <x v="10"/>
    <x v="0"/>
    <n v="4.1666666666666664E-2"/>
    <n v="6.7487999999999548E-2"/>
    <x v="30"/>
    <n v="0"/>
    <n v="74.087245139877211"/>
    <n v="0"/>
    <n v="0"/>
    <n v="7"/>
    <x v="10"/>
  </r>
  <r>
    <x v="166"/>
    <n v="0.40695900000000002"/>
    <n v="0.40518700000000002"/>
    <n v="0"/>
    <n v="1"/>
    <n v="6.9444444444444447E-4"/>
    <n v="1.7719999999999958E-3"/>
    <x v="13"/>
    <x v="5"/>
    <n v="4.1666666666666664E-2"/>
    <n v="4.2527999999999899E-2"/>
    <x v="36"/>
    <n v="0"/>
    <n v="117.569601203913"/>
    <n v="1"/>
    <n v="0"/>
    <n v="9"/>
    <x v="12"/>
  </r>
  <r>
    <x v="38"/>
    <n v="4.8376000000000002E-2"/>
    <n v="4.4811999999999998E-2"/>
    <n v="0"/>
    <n v="1"/>
    <n v="6.9444444444444447E-4"/>
    <n v="3.5640000000000047E-3"/>
    <x v="2"/>
    <x v="0"/>
    <n v="4.1666666666666664E-2"/>
    <n v="8.5536000000000112E-2"/>
    <x v="32"/>
    <n v="0"/>
    <n v="58.454919566030604"/>
    <n v="0"/>
    <n v="0"/>
    <n v="1"/>
    <x v="9"/>
  </r>
  <r>
    <x v="39"/>
    <n v="0.93147599999999997"/>
    <n v="0.93533999999999995"/>
    <n v="1"/>
    <n v="0"/>
    <n v="6.9444444444444447E-4"/>
    <n v="3.8639999999999786E-3"/>
    <x v="0"/>
    <x v="0"/>
    <n v="4.1666666666666664E-2"/>
    <n v="9.2735999999999486E-2"/>
    <x v="33"/>
    <n v="0"/>
    <n v="53.916494133885735"/>
    <n v="0"/>
    <n v="0"/>
    <n v="22"/>
    <x v="1"/>
  </r>
  <r>
    <x v="167"/>
    <n v="0.80745199999999995"/>
    <n v="0.80398400000000003"/>
    <n v="0"/>
    <n v="1"/>
    <n v="6.9444444444444447E-4"/>
    <n v="3.4679999999999156E-3"/>
    <x v="13"/>
    <x v="6"/>
    <n v="4.1666666666666664E-2"/>
    <n v="8.3231999999997974E-2"/>
    <x v="41"/>
    <n v="0"/>
    <n v="60.073048827375551"/>
    <n v="0"/>
    <n v="0"/>
    <n v="19"/>
    <x v="19"/>
  </r>
  <r>
    <x v="41"/>
    <n v="0.90426899999999999"/>
    <n v="0.90110500000000004"/>
    <n v="0"/>
    <n v="1"/>
    <n v="6.9444444444444447E-4"/>
    <n v="3.1639999999999446E-3"/>
    <x v="2"/>
    <x v="0"/>
    <n v="4.1666666666666664E-2"/>
    <n v="7.5935999999998671E-2"/>
    <x v="35"/>
    <n v="0"/>
    <n v="65.844922039613451"/>
    <n v="0"/>
    <n v="0"/>
    <n v="21"/>
    <x v="14"/>
  </r>
  <r>
    <x v="42"/>
    <n v="0.35200999999999999"/>
    <n v="0.354738"/>
    <n v="1"/>
    <n v="0"/>
    <n v="6.9444444444444447E-4"/>
    <n v="2.7280000000000082E-3"/>
    <x v="1"/>
    <x v="0"/>
    <n v="4.1666666666666664E-2"/>
    <n v="6.5472000000000197E-2"/>
    <x v="36"/>
    <n v="0"/>
    <n v="76.368523949168875"/>
    <n v="0"/>
    <n v="0"/>
    <n v="8"/>
    <x v="3"/>
  </r>
  <r>
    <x v="43"/>
    <n v="0.39247599999999999"/>
    <n v="0.39583600000000002"/>
    <n v="1"/>
    <n v="0"/>
    <n v="6.9444444444444447E-4"/>
    <n v="3.3600000000000296E-3"/>
    <x v="4"/>
    <x v="0"/>
    <n v="4.1666666666666664E-2"/>
    <n v="8.0640000000000711E-2"/>
    <x v="27"/>
    <n v="0"/>
    <n v="62.003968253967706"/>
    <n v="0"/>
    <n v="0"/>
    <n v="9"/>
    <x v="12"/>
  </r>
  <r>
    <x v="44"/>
    <n v="0.42665900000000001"/>
    <n v="0.42278300000000002"/>
    <n v="0"/>
    <n v="1"/>
    <n v="6.9444444444444447E-4"/>
    <n v="3.8759999999999906E-3"/>
    <x v="4"/>
    <x v="0"/>
    <n v="4.1666666666666664E-2"/>
    <n v="9.3023999999999774E-2"/>
    <x v="37"/>
    <n v="0"/>
    <n v="53.749570003440105"/>
    <n v="0"/>
    <n v="0"/>
    <n v="10"/>
    <x v="2"/>
  </r>
  <r>
    <x v="45"/>
    <n v="0.807975"/>
    <n v="0.80529099999999998"/>
    <n v="0"/>
    <n v="1"/>
    <n v="6.9444444444444447E-4"/>
    <n v="2.6840000000000197E-3"/>
    <x v="0"/>
    <x v="0"/>
    <n v="4.1666666666666664E-2"/>
    <n v="6.4416000000000473E-2"/>
    <x v="38"/>
    <n v="0"/>
    <n v="77.620466964728692"/>
    <n v="0"/>
    <n v="0"/>
    <n v="19"/>
    <x v="19"/>
  </r>
  <r>
    <x v="46"/>
    <n v="0.79716600000000004"/>
    <n v="0.80053399999999997"/>
    <n v="1"/>
    <n v="0"/>
    <n v="6.9444444444444447E-4"/>
    <n v="3.3679999999999266E-3"/>
    <x v="3"/>
    <x v="0"/>
    <n v="4.1666666666666664E-2"/>
    <n v="8.0831999999998239E-2"/>
    <x v="2"/>
    <n v="0"/>
    <n v="61.856690419637133"/>
    <n v="0"/>
    <n v="0"/>
    <n v="19"/>
    <x v="19"/>
  </r>
  <r>
    <x v="47"/>
    <n v="0.84440099999999996"/>
    <n v="0.84294100000000005"/>
    <n v="0"/>
    <n v="1"/>
    <n v="6.9444444444444447E-4"/>
    <n v="1.4599999999999058E-3"/>
    <x v="0"/>
    <x v="0"/>
    <n v="4.1666666666666664E-2"/>
    <n v="3.503999999999774E-2"/>
    <x v="37"/>
    <n v="0"/>
    <n v="142.69406392694984"/>
    <n v="1"/>
    <n v="1"/>
    <n v="20"/>
    <x v="18"/>
  </r>
  <r>
    <x v="48"/>
    <n v="0.64752100000000001"/>
    <n v="0.64468899999999996"/>
    <n v="0"/>
    <n v="1"/>
    <n v="6.9444444444444447E-4"/>
    <n v="2.8320000000000567E-3"/>
    <x v="6"/>
    <x v="0"/>
    <n v="4.1666666666666664E-2"/>
    <n v="6.7968000000001361E-2"/>
    <x v="39"/>
    <n v="0"/>
    <n v="73.564030131825263"/>
    <n v="0"/>
    <n v="0"/>
    <n v="15"/>
    <x v="8"/>
  </r>
  <r>
    <x v="49"/>
    <n v="0.61894099999999996"/>
    <n v="0.61649299999999996"/>
    <n v="0"/>
    <n v="1"/>
    <n v="6.9444444444444447E-4"/>
    <n v="2.4480000000000057E-3"/>
    <x v="10"/>
    <x v="0"/>
    <n v="4.1666666666666664E-2"/>
    <n v="5.8752000000000137E-2"/>
    <x v="40"/>
    <n v="0"/>
    <n v="85.103485838779761"/>
    <n v="0"/>
    <n v="0"/>
    <n v="14"/>
    <x v="20"/>
  </r>
  <r>
    <x v="50"/>
    <n v="0.80732599999999999"/>
    <n v="0.80408199999999996"/>
    <n v="0"/>
    <n v="1"/>
    <n v="6.9444444444444447E-4"/>
    <n v="3.2440000000000246E-3"/>
    <x v="3"/>
    <x v="0"/>
    <n v="4.1666666666666664E-2"/>
    <n v="7.7856000000000591E-2"/>
    <x v="41"/>
    <n v="0"/>
    <n v="64.221126181668239"/>
    <n v="0"/>
    <n v="0"/>
    <n v="19"/>
    <x v="19"/>
  </r>
  <r>
    <x v="51"/>
    <n v="0.36659199999999997"/>
    <n v="0.368896"/>
    <n v="1"/>
    <n v="0"/>
    <n v="6.9444444444444447E-4"/>
    <n v="2.3040000000000282E-3"/>
    <x v="14"/>
    <x v="0"/>
    <n v="4.1666666666666664E-2"/>
    <n v="5.5296000000000678E-2"/>
    <x v="42"/>
    <n v="0"/>
    <n v="90.422453703702601"/>
    <n v="0"/>
    <n v="0"/>
    <n v="8"/>
    <x v="3"/>
  </r>
  <r>
    <x v="52"/>
    <n v="0.70056799999999997"/>
    <n v="0.70311999999999997"/>
    <n v="1"/>
    <n v="0"/>
    <n v="6.9444444444444447E-4"/>
    <n v="2.5519999999999987E-3"/>
    <x v="5"/>
    <x v="0"/>
    <n v="4.1666666666666664E-2"/>
    <n v="6.1247999999999969E-2"/>
    <x v="43"/>
    <n v="0"/>
    <n v="81.635318704284259"/>
    <n v="0"/>
    <n v="0"/>
    <n v="16"/>
    <x v="22"/>
  </r>
  <r>
    <x v="53"/>
    <n v="0.62152399999999997"/>
    <n v="0.61756"/>
    <n v="0"/>
    <n v="1"/>
    <n v="6.9444444444444447E-4"/>
    <n v="3.9639999999999675E-3"/>
    <x v="10"/>
    <x v="0"/>
    <n v="4.1666666666666664E-2"/>
    <n v="9.5135999999999221E-2"/>
    <x v="44"/>
    <n v="0"/>
    <n v="52.55634039690591"/>
    <n v="0"/>
    <n v="0"/>
    <n v="14"/>
    <x v="20"/>
  </r>
  <r>
    <x v="54"/>
    <n v="5.7780000000000001E-3"/>
    <n v="1.7899999999999999E-3"/>
    <n v="0"/>
    <n v="1"/>
    <n v="6.9444444444444447E-4"/>
    <n v="3.9880000000000002E-3"/>
    <x v="9"/>
    <x v="0"/>
    <n v="4.1666666666666664E-2"/>
    <n v="9.5712000000000005E-2"/>
    <x v="45"/>
    <n v="0"/>
    <n v="52.240053493814777"/>
    <n v="0"/>
    <n v="0"/>
    <n v="0"/>
    <x v="15"/>
  </r>
  <r>
    <x v="55"/>
    <n v="7.8621999999999997E-2"/>
    <n v="7.6165999999999998E-2"/>
    <n v="0"/>
    <n v="1"/>
    <n v="6.9444444444444447E-4"/>
    <n v="2.4559999999999998E-3"/>
    <x v="9"/>
    <x v="0"/>
    <n v="4.1666666666666664E-2"/>
    <n v="5.8943999999999996E-2"/>
    <x v="46"/>
    <n v="0"/>
    <n v="84.826275787187839"/>
    <n v="0"/>
    <n v="0"/>
    <n v="1"/>
    <x v="9"/>
  </r>
  <r>
    <x v="56"/>
    <n v="0.314112"/>
    <n v="0.31717200000000001"/>
    <n v="1"/>
    <n v="0"/>
    <n v="6.9444444444444447E-4"/>
    <n v="3.0600000000000072E-3"/>
    <x v="2"/>
    <x v="0"/>
    <n v="4.1666666666666664E-2"/>
    <n v="7.3440000000000172E-2"/>
    <x v="47"/>
    <n v="0"/>
    <n v="68.082788671023806"/>
    <n v="0"/>
    <n v="0"/>
    <n v="7"/>
    <x v="10"/>
  </r>
  <r>
    <x v="57"/>
    <n v="0.91732499999999995"/>
    <n v="0.91552900000000004"/>
    <n v="0"/>
    <n v="1"/>
    <n v="6.9444444444444447E-4"/>
    <n v="1.7959999999999088E-3"/>
    <x v="10"/>
    <x v="0"/>
    <n v="4.1666666666666664E-2"/>
    <n v="4.3103999999997811E-2"/>
    <x v="42"/>
    <n v="0"/>
    <n v="115.99851521901108"/>
    <n v="1"/>
    <n v="0"/>
    <n v="21"/>
    <x v="14"/>
  </r>
  <r>
    <x v="58"/>
    <n v="0.56916199999999995"/>
    <n v="0.56642999999999999"/>
    <n v="0"/>
    <n v="1"/>
    <n v="6.9444444444444447E-4"/>
    <n v="2.7319999999999567E-3"/>
    <x v="0"/>
    <x v="0"/>
    <n v="4.1666666666666664E-2"/>
    <n v="6.556799999999896E-2"/>
    <x v="48"/>
    <n v="0"/>
    <n v="76.256710590533174"/>
    <n v="0"/>
    <n v="0"/>
    <n v="13"/>
    <x v="11"/>
  </r>
  <r>
    <x v="59"/>
    <n v="0.44656000000000001"/>
    <n v="0.449212"/>
    <n v="1"/>
    <n v="0"/>
    <n v="6.9444444444444447E-4"/>
    <n v="2.6519999999999877E-3"/>
    <x v="2"/>
    <x v="0"/>
    <n v="4.1666666666666664E-2"/>
    <n v="6.3647999999999705E-2"/>
    <x v="37"/>
    <n v="0"/>
    <n v="78.557063851181866"/>
    <n v="0"/>
    <n v="0"/>
    <n v="10"/>
    <x v="2"/>
  </r>
  <r>
    <x v="60"/>
    <n v="0.61977899999999997"/>
    <n v="0.62161100000000002"/>
    <n v="1"/>
    <n v="0"/>
    <n v="6.9444444444444447E-4"/>
    <n v="1.8320000000000558E-3"/>
    <x v="3"/>
    <x v="0"/>
    <n v="4.1666666666666664E-2"/>
    <n v="4.3968000000001339E-2"/>
    <x v="49"/>
    <n v="0"/>
    <n v="113.71906841338809"/>
    <n v="1"/>
    <n v="0"/>
    <n v="14"/>
    <x v="20"/>
  </r>
  <r>
    <x v="61"/>
    <n v="0.35734100000000002"/>
    <n v="0.355101"/>
    <n v="0"/>
    <n v="1"/>
    <n v="6.9444444444444447E-4"/>
    <n v="2.2400000000000198E-3"/>
    <x v="10"/>
    <x v="0"/>
    <n v="4.1666666666666664E-2"/>
    <n v="5.3760000000000474E-2"/>
    <x v="19"/>
    <n v="0"/>
    <n v="93.005952380951555"/>
    <n v="0"/>
    <n v="0"/>
    <n v="8"/>
    <x v="3"/>
  </r>
  <r>
    <x v="62"/>
    <n v="0.31358399999999997"/>
    <n v="0.317444"/>
    <n v="1"/>
    <n v="0"/>
    <n v="6.9444444444444447E-4"/>
    <n v="3.8600000000000301E-3"/>
    <x v="0"/>
    <x v="0"/>
    <n v="4.1666666666666664E-2"/>
    <n v="9.2640000000000722E-2"/>
    <x v="6"/>
    <n v="0"/>
    <n v="53.972366148531528"/>
    <n v="0"/>
    <n v="0"/>
    <n v="7"/>
    <x v="10"/>
  </r>
  <r>
    <x v="63"/>
    <n v="0.51582700000000004"/>
    <n v="0.51399899999999998"/>
    <n v="0"/>
    <n v="1"/>
    <n v="6.9444444444444447E-4"/>
    <n v="1.8280000000000518E-3"/>
    <x v="2"/>
    <x v="0"/>
    <n v="4.1666666666666664E-2"/>
    <n v="4.3872000000001243E-2"/>
    <x v="50"/>
    <n v="0"/>
    <n v="113.96790663748766"/>
    <n v="1"/>
    <n v="0"/>
    <n v="12"/>
    <x v="7"/>
  </r>
  <r>
    <x v="64"/>
    <n v="0.336086"/>
    <n v="0.33219799999999999"/>
    <n v="0"/>
    <n v="1"/>
    <n v="6.9444444444444447E-4"/>
    <n v="3.8880000000000026E-3"/>
    <x v="14"/>
    <x v="0"/>
    <n v="4.1666666666666664E-2"/>
    <n v="9.3312000000000062E-2"/>
    <x v="1"/>
    <n v="0"/>
    <n v="53.583676268861417"/>
    <n v="0"/>
    <n v="0"/>
    <n v="7"/>
    <x v="10"/>
  </r>
  <r>
    <x v="65"/>
    <n v="0.60153500000000004"/>
    <n v="0.59848699999999999"/>
    <n v="0"/>
    <n v="1"/>
    <n v="6.9444444444444447E-4"/>
    <n v="3.0480000000000507E-3"/>
    <x v="2"/>
    <x v="0"/>
    <n v="4.1666666666666664E-2"/>
    <n v="7.3152000000001216E-2"/>
    <x v="51"/>
    <n v="0"/>
    <n v="68.350831146105605"/>
    <n v="0"/>
    <n v="0"/>
    <n v="14"/>
    <x v="20"/>
  </r>
  <r>
    <x v="66"/>
    <n v="0.52852399999999999"/>
    <n v="0.52494399999999997"/>
    <n v="0"/>
    <n v="1"/>
    <n v="6.9444444444444447E-4"/>
    <n v="3.5800000000000276E-3"/>
    <x v="0"/>
    <x v="0"/>
    <n v="4.1666666666666664E-2"/>
    <n v="8.5920000000000663E-2"/>
    <x v="49"/>
    <n v="0"/>
    <n v="58.193668528863611"/>
    <n v="0"/>
    <n v="0"/>
    <n v="12"/>
    <x v="7"/>
  </r>
  <r>
    <x v="67"/>
    <n v="0.52150200000000002"/>
    <n v="0.517926"/>
    <n v="0"/>
    <n v="1"/>
    <n v="6.9444444444444447E-4"/>
    <n v="3.5760000000000236E-3"/>
    <x v="11"/>
    <x v="0"/>
    <n v="4.1666666666666664E-2"/>
    <n v="8.5824000000000567E-2"/>
    <x v="41"/>
    <n v="0"/>
    <n v="58.258762117822137"/>
    <n v="0"/>
    <n v="0"/>
    <n v="12"/>
    <x v="7"/>
  </r>
  <r>
    <x v="68"/>
    <n v="0.55355699999999997"/>
    <n v="0.55564499999999994"/>
    <n v="1"/>
    <n v="0"/>
    <n v="6.9444444444444447E-4"/>
    <n v="2.0879999999999788E-3"/>
    <x v="7"/>
    <x v="0"/>
    <n v="4.1666666666666664E-2"/>
    <n v="5.011199999999949E-2"/>
    <x v="44"/>
    <n v="0"/>
    <n v="99.776500638570624"/>
    <n v="0"/>
    <n v="0"/>
    <n v="13"/>
    <x v="11"/>
  </r>
  <r>
    <x v="69"/>
    <n v="0.61365199999999998"/>
    <n v="0.61106000000000005"/>
    <n v="0"/>
    <n v="1"/>
    <n v="6.9444444444444447E-4"/>
    <n v="2.5919999999999277E-3"/>
    <x v="1"/>
    <x v="0"/>
    <n v="4.1666666666666664E-2"/>
    <n v="6.2207999999998265E-2"/>
    <x v="31"/>
    <n v="0"/>
    <n v="80.375514403294417"/>
    <n v="0"/>
    <n v="0"/>
    <n v="14"/>
    <x v="20"/>
  </r>
  <r>
    <x v="70"/>
    <n v="0.35344900000000001"/>
    <n v="0.35718100000000003"/>
    <n v="1"/>
    <n v="0"/>
    <n v="6.9444444444444447E-4"/>
    <n v="3.7320000000000131E-3"/>
    <x v="0"/>
    <x v="0"/>
    <n v="4.1666666666666664E-2"/>
    <n v="8.9568000000000314E-2"/>
    <x v="39"/>
    <n v="0"/>
    <n v="55.82350839585547"/>
    <n v="0"/>
    <n v="0"/>
    <n v="8"/>
    <x v="3"/>
  </r>
  <r>
    <x v="71"/>
    <n v="0.31540200000000002"/>
    <n v="0.31398599999999999"/>
    <n v="0"/>
    <n v="1"/>
    <n v="6.9444444444444447E-4"/>
    <n v="1.4160000000000283E-3"/>
    <x v="4"/>
    <x v="0"/>
    <n v="4.1666666666666664E-2"/>
    <n v="3.398400000000068E-2"/>
    <x v="14"/>
    <n v="0"/>
    <n v="147.12806026365053"/>
    <n v="1"/>
    <n v="1"/>
    <n v="7"/>
    <x v="10"/>
  </r>
  <r>
    <x v="72"/>
    <n v="0.20558899999999999"/>
    <n v="0.20712900000000001"/>
    <n v="1"/>
    <n v="0"/>
    <n v="6.9444444444444447E-4"/>
    <n v="1.5400000000000136E-3"/>
    <x v="0"/>
    <x v="0"/>
    <n v="4.1666666666666664E-2"/>
    <n v="3.6960000000000326E-2"/>
    <x v="46"/>
    <n v="0"/>
    <n v="135.28138528138408"/>
    <n v="1"/>
    <n v="0"/>
    <n v="4"/>
    <x v="6"/>
  </r>
  <r>
    <x v="73"/>
    <n v="0.87064699999999995"/>
    <n v="0.87361100000000003"/>
    <n v="1"/>
    <n v="0"/>
    <n v="6.9444444444444447E-4"/>
    <n v="2.9640000000000777E-3"/>
    <x v="0"/>
    <x v="0"/>
    <n v="4.1666666666666664E-2"/>
    <n v="7.1136000000001864E-2"/>
    <x v="52"/>
    <n v="0"/>
    <n v="70.287899235265812"/>
    <n v="0"/>
    <n v="0"/>
    <n v="20"/>
    <x v="18"/>
  </r>
  <r>
    <x v="74"/>
    <n v="6.5492999999999996E-2"/>
    <n v="6.8885000000000002E-2"/>
    <n v="1"/>
    <n v="0"/>
    <n v="6.9444444444444447E-4"/>
    <n v="3.3920000000000061E-3"/>
    <x v="2"/>
    <x v="0"/>
    <n v="4.1666666666666664E-2"/>
    <n v="8.1408000000000147E-2"/>
    <x v="53"/>
    <n v="0"/>
    <n v="61.419025157232596"/>
    <n v="0"/>
    <n v="0"/>
    <n v="1"/>
    <x v="9"/>
  </r>
  <r>
    <x v="75"/>
    <n v="0.32361200000000001"/>
    <n v="0.31988800000000001"/>
    <n v="0"/>
    <n v="1"/>
    <n v="6.9444444444444447E-4"/>
    <n v="3.7240000000000051E-3"/>
    <x v="8"/>
    <x v="0"/>
    <n v="4.1666666666666664E-2"/>
    <n v="8.9376000000000122E-2"/>
    <x v="54"/>
    <n v="0"/>
    <n v="55.943430003580303"/>
    <n v="0"/>
    <n v="0"/>
    <n v="7"/>
    <x v="10"/>
  </r>
  <r>
    <x v="76"/>
    <n v="0.93040699999999998"/>
    <n v="0.93328299999999997"/>
    <n v="1"/>
    <n v="0"/>
    <n v="6.9444444444444447E-4"/>
    <n v="2.8759999999999897E-3"/>
    <x v="10"/>
    <x v="0"/>
    <n v="4.1666666666666664E-2"/>
    <n v="6.9023999999999752E-2"/>
    <x v="9"/>
    <n v="0"/>
    <n v="72.438572090867211"/>
    <n v="0"/>
    <n v="0"/>
    <n v="22"/>
    <x v="1"/>
  </r>
  <r>
    <x v="77"/>
    <n v="0.22035199999999999"/>
    <n v="0.21679999999999999"/>
    <n v="0"/>
    <n v="1"/>
    <n v="6.9444444444444447E-4"/>
    <n v="3.5519999999999996E-3"/>
    <x v="6"/>
    <x v="0"/>
    <n v="4.1666666666666664E-2"/>
    <n v="8.524799999999999E-2"/>
    <x v="43"/>
    <n v="0"/>
    <n v="58.652402402402409"/>
    <n v="0"/>
    <n v="0"/>
    <n v="5"/>
    <x v="5"/>
  </r>
  <r>
    <x v="78"/>
    <n v="0.58458699999999997"/>
    <n v="0.58833899999999995"/>
    <n v="1"/>
    <n v="0"/>
    <n v="6.9444444444444447E-4"/>
    <n v="3.7519999999999776E-3"/>
    <x v="9"/>
    <x v="0"/>
    <n v="4.1666666666666664E-2"/>
    <n v="9.0047999999999462E-2"/>
    <x v="28"/>
    <n v="0"/>
    <n v="55.525941719971904"/>
    <n v="0"/>
    <n v="0"/>
    <n v="14"/>
    <x v="20"/>
  </r>
  <r>
    <x v="79"/>
    <n v="0.553678"/>
    <n v="0.55054599999999998"/>
    <n v="0"/>
    <n v="1"/>
    <n v="6.9444444444444447E-4"/>
    <n v="3.1320000000000237E-3"/>
    <x v="9"/>
    <x v="0"/>
    <n v="4.1666666666666664E-2"/>
    <n v="7.5168000000000568E-2"/>
    <x v="52"/>
    <n v="0"/>
    <n v="66.517667092379227"/>
    <n v="0"/>
    <n v="0"/>
    <n v="13"/>
    <x v="11"/>
  </r>
  <r>
    <x v="80"/>
    <n v="0.34303299999999998"/>
    <n v="0.34460099999999999"/>
    <n v="1"/>
    <n v="0"/>
    <n v="6.9444444444444447E-4"/>
    <n v="1.5680000000000138E-3"/>
    <x v="1"/>
    <x v="0"/>
    <n v="4.1666666666666664E-2"/>
    <n v="3.7632000000000332E-2"/>
    <x v="55"/>
    <n v="0"/>
    <n v="132.86564625850224"/>
    <n v="1"/>
    <n v="0"/>
    <n v="8"/>
    <x v="3"/>
  </r>
  <r>
    <x v="81"/>
    <n v="0.48969400000000002"/>
    <n v="0.48625800000000002"/>
    <n v="0"/>
    <n v="1"/>
    <n v="6.9444444444444447E-4"/>
    <n v="3.4359999999999946E-3"/>
    <x v="0"/>
    <x v="0"/>
    <n v="4.1666666666666664E-2"/>
    <n v="8.2463999999999871E-2"/>
    <x v="56"/>
    <n v="0"/>
    <n v="60.6325184322857"/>
    <n v="0"/>
    <n v="0"/>
    <n v="11"/>
    <x v="17"/>
  </r>
  <r>
    <x v="82"/>
    <n v="0.51541800000000004"/>
    <n v="0.51847399999999999"/>
    <n v="1"/>
    <n v="0"/>
    <n v="6.9444444444444447E-4"/>
    <n v="3.0559999999999476E-3"/>
    <x v="7"/>
    <x v="0"/>
    <n v="4.1666666666666664E-2"/>
    <n v="7.3343999999998744E-2"/>
    <x v="5"/>
    <n v="0"/>
    <n v="68.171902268762082"/>
    <n v="0"/>
    <n v="0"/>
    <n v="12"/>
    <x v="7"/>
  </r>
  <r>
    <x v="83"/>
    <n v="0.139958"/>
    <n v="0.14291400000000001"/>
    <n v="1"/>
    <n v="0"/>
    <n v="6.9444444444444447E-4"/>
    <n v="2.9560000000000142E-3"/>
    <x v="9"/>
    <x v="0"/>
    <n v="4.1666666666666664E-2"/>
    <n v="7.094400000000034E-2"/>
    <x v="44"/>
    <n v="0"/>
    <n v="70.478123590437193"/>
    <n v="0"/>
    <n v="0"/>
    <n v="3"/>
    <x v="4"/>
  </r>
  <r>
    <x v="168"/>
    <n v="0.60565199999999997"/>
    <n v="0.60829999999999995"/>
    <n v="1"/>
    <n v="0"/>
    <n v="6.9444444444444447E-4"/>
    <n v="2.6479999999999837E-3"/>
    <x v="10"/>
    <x v="0"/>
    <n v="4.1666666666666664E-2"/>
    <n v="6.3551999999999609E-2"/>
    <x v="60"/>
    <n v="0"/>
    <n v="78.675730110775916"/>
    <n v="0"/>
    <n v="0"/>
    <n v="14"/>
    <x v="20"/>
  </r>
  <r>
    <x v="85"/>
    <n v="0.517347"/>
    <n v="0.51533499999999999"/>
    <n v="0"/>
    <n v="1"/>
    <n v="6.9444444444444447E-4"/>
    <n v="2.0120000000000138E-3"/>
    <x v="6"/>
    <x v="0"/>
    <n v="4.1666666666666664E-2"/>
    <n v="4.8288000000000331E-2"/>
    <x v="18"/>
    <n v="0"/>
    <n v="103.54539430086079"/>
    <n v="1"/>
    <n v="0"/>
    <n v="12"/>
    <x v="7"/>
  </r>
  <r>
    <x v="86"/>
    <n v="0.48257800000000001"/>
    <n v="0.480354"/>
    <n v="0"/>
    <n v="1"/>
    <n v="6.9444444444444447E-4"/>
    <n v="2.2240000000000038E-3"/>
    <x v="10"/>
    <x v="0"/>
    <n v="4.1666666666666664E-2"/>
    <n v="5.337600000000009E-2"/>
    <x v="17"/>
    <n v="0"/>
    <n v="93.675059952038211"/>
    <n v="0"/>
    <n v="0"/>
    <n v="11"/>
    <x v="17"/>
  </r>
  <r>
    <x v="87"/>
    <n v="0.42967"/>
    <n v="0.42654599999999998"/>
    <n v="0"/>
    <n v="1"/>
    <n v="6.9444444444444447E-4"/>
    <n v="3.1240000000000157E-3"/>
    <x v="2"/>
    <x v="0"/>
    <n v="4.1666666666666664E-2"/>
    <n v="7.4976000000000376E-2"/>
    <x v="58"/>
    <n v="0"/>
    <n v="66.68800682885157"/>
    <n v="0"/>
    <n v="0"/>
    <n v="10"/>
    <x v="2"/>
  </r>
  <r>
    <x v="88"/>
    <n v="0.271982"/>
    <n v="0.26878999999999997"/>
    <n v="0"/>
    <n v="1"/>
    <n v="6.9444444444444447E-4"/>
    <n v="3.1920000000000281E-3"/>
    <x v="14"/>
    <x v="0"/>
    <n v="4.1666666666666664E-2"/>
    <n v="7.6608000000000676E-2"/>
    <x v="32"/>
    <n v="0"/>
    <n v="65.26733500417653"/>
    <n v="0"/>
    <n v="0"/>
    <n v="6"/>
    <x v="16"/>
  </r>
  <r>
    <x v="89"/>
    <n v="0.97138999999999998"/>
    <n v="0.97505799999999998"/>
    <n v="1"/>
    <n v="0"/>
    <n v="6.9444444444444447E-4"/>
    <n v="3.6680000000000046E-3"/>
    <x v="9"/>
    <x v="0"/>
    <n v="4.1666666666666664E-2"/>
    <n v="8.803200000000011E-2"/>
    <x v="40"/>
    <n v="0"/>
    <n v="56.797528171573902"/>
    <n v="0"/>
    <n v="0"/>
    <n v="23"/>
    <x v="21"/>
  </r>
  <r>
    <x v="90"/>
    <n v="0.78457500000000002"/>
    <n v="0.78705899999999995"/>
    <n v="1"/>
    <n v="0"/>
    <n v="6.9444444444444447E-4"/>
    <n v="2.4839999999999307E-3"/>
    <x v="5"/>
    <x v="0"/>
    <n v="4.1666666666666664E-2"/>
    <n v="5.9615999999998337E-2"/>
    <x v="59"/>
    <n v="0"/>
    <n v="83.87010198604635"/>
    <n v="0"/>
    <n v="0"/>
    <n v="18"/>
    <x v="23"/>
  </r>
  <r>
    <x v="91"/>
    <n v="0.64764299999999997"/>
    <n v="0.64919099999999996"/>
    <n v="1"/>
    <n v="0"/>
    <n v="6.9444444444444447E-4"/>
    <n v="1.5479999999999938E-3"/>
    <x v="14"/>
    <x v="0"/>
    <n v="4.1666666666666664E-2"/>
    <n v="3.7151999999999852E-2"/>
    <x v="52"/>
    <n v="0"/>
    <n v="134.58225667528046"/>
    <n v="1"/>
    <n v="0"/>
    <n v="15"/>
    <x v="8"/>
  </r>
  <r>
    <x v="92"/>
    <n v="0.44351000000000002"/>
    <n v="0.44622200000000001"/>
    <n v="1"/>
    <n v="0"/>
    <n v="6.9444444444444447E-4"/>
    <n v="2.7119999999999922E-3"/>
    <x v="6"/>
    <x v="0"/>
    <n v="4.1666666666666664E-2"/>
    <n v="6.5087999999999813E-2"/>
    <x v="30"/>
    <n v="0"/>
    <n v="76.819075712881244"/>
    <n v="0"/>
    <n v="0"/>
    <n v="10"/>
    <x v="2"/>
  </r>
  <r>
    <x v="93"/>
    <n v="0.18242900000000001"/>
    <n v="0.18092900000000001"/>
    <n v="0"/>
    <n v="1"/>
    <n v="6.9444444444444447E-4"/>
    <n v="1.5000000000000013E-3"/>
    <x v="7"/>
    <x v="0"/>
    <n v="4.1666666666666664E-2"/>
    <n v="3.6000000000000032E-2"/>
    <x v="60"/>
    <n v="0"/>
    <n v="138.88888888888877"/>
    <n v="1"/>
    <n v="0"/>
    <n v="4"/>
    <x v="6"/>
  </r>
  <r>
    <x v="94"/>
    <n v="0.699542"/>
    <n v="0.70160199999999995"/>
    <n v="1"/>
    <n v="0"/>
    <n v="6.9444444444444447E-4"/>
    <n v="2.0599999999999508E-3"/>
    <x v="8"/>
    <x v="0"/>
    <n v="4.1666666666666664E-2"/>
    <n v="4.9439999999998818E-2"/>
    <x v="61"/>
    <n v="0"/>
    <n v="101.13268608414481"/>
    <n v="1"/>
    <n v="0"/>
    <n v="16"/>
    <x v="22"/>
  </r>
  <r>
    <x v="95"/>
    <n v="0.79618299999999997"/>
    <n v="0.79799500000000001"/>
    <n v="1"/>
    <n v="0"/>
    <n v="6.9444444444444447E-4"/>
    <n v="1.8120000000000358E-3"/>
    <x v="6"/>
    <x v="0"/>
    <n v="4.1666666666666664E-2"/>
    <n v="4.3488000000000859E-2"/>
    <x v="62"/>
    <n v="0"/>
    <n v="114.97424576894548"/>
    <n v="1"/>
    <n v="0"/>
    <n v="19"/>
    <x v="19"/>
  </r>
  <r>
    <x v="96"/>
    <n v="0.456841"/>
    <n v="0.45322499999999999"/>
    <n v="0"/>
    <n v="1"/>
    <n v="6.9444444444444447E-4"/>
    <n v="3.6160000000000081E-3"/>
    <x v="11"/>
    <x v="0"/>
    <n v="4.1666666666666664E-2"/>
    <n v="8.6784000000000194E-2"/>
    <x v="15"/>
    <n v="0"/>
    <n v="57.614306784660641"/>
    <n v="0"/>
    <n v="0"/>
    <n v="10"/>
    <x v="2"/>
  </r>
  <r>
    <x v="97"/>
    <n v="0.51575599999999999"/>
    <n v="0.51722000000000001"/>
    <n v="1"/>
    <n v="0"/>
    <n v="6.9444444444444447E-4"/>
    <n v="1.4640000000000208E-3"/>
    <x v="9"/>
    <x v="0"/>
    <n v="4.1666666666666664E-2"/>
    <n v="3.51360000000005E-2"/>
    <x v="34"/>
    <n v="0"/>
    <n v="142.30418943533496"/>
    <n v="1"/>
    <n v="1"/>
    <n v="12"/>
    <x v="7"/>
  </r>
  <r>
    <x v="98"/>
    <n v="0.98372400000000004"/>
    <n v="0.98587599999999997"/>
    <n v="1"/>
    <n v="0"/>
    <n v="6.9444444444444447E-4"/>
    <n v="2.1519999999999317E-3"/>
    <x v="7"/>
    <x v="0"/>
    <n v="4.1666666666666664E-2"/>
    <n v="5.1647999999998362E-2"/>
    <x v="63"/>
    <n v="0"/>
    <n v="96.809169764563165"/>
    <n v="0"/>
    <n v="0"/>
    <n v="23"/>
    <x v="21"/>
  </r>
  <r>
    <x v="99"/>
    <n v="0.37134800000000001"/>
    <n v="0.374724"/>
    <n v="1"/>
    <n v="0"/>
    <n v="6.9444444444444447E-4"/>
    <n v="3.3759999999999901E-3"/>
    <x v="8"/>
    <x v="0"/>
    <n v="4.1666666666666664E-2"/>
    <n v="8.1023999999999763E-2"/>
    <x v="31"/>
    <n v="0"/>
    <n v="61.710110584518347"/>
    <n v="0"/>
    <n v="0"/>
    <n v="8"/>
    <x v="3"/>
  </r>
  <r>
    <x v="100"/>
    <n v="0.69207300000000005"/>
    <n v="0.68920499999999996"/>
    <n v="0"/>
    <n v="1"/>
    <n v="6.9444444444444447E-4"/>
    <n v="2.8680000000000927E-3"/>
    <x v="4"/>
    <x v="0"/>
    <n v="4.1666666666666664E-2"/>
    <n v="6.8832000000002225E-2"/>
    <x v="64"/>
    <n v="0"/>
    <n v="72.640632264060883"/>
    <n v="0"/>
    <n v="0"/>
    <n v="16"/>
    <x v="22"/>
  </r>
  <r>
    <x v="101"/>
    <n v="0.28323100000000001"/>
    <n v="0.28487099999999999"/>
    <n v="1"/>
    <n v="0"/>
    <n v="6.9444444444444447E-4"/>
    <n v="1.6399999999999748E-3"/>
    <x v="9"/>
    <x v="0"/>
    <n v="4.1666666666666664E-2"/>
    <n v="3.9359999999999395E-2"/>
    <x v="51"/>
    <n v="0"/>
    <n v="127.0325203252052"/>
    <n v="1"/>
    <n v="0"/>
    <n v="6"/>
    <x v="16"/>
  </r>
  <r>
    <x v="102"/>
    <n v="0.18839400000000001"/>
    <n v="0.191078"/>
    <n v="1"/>
    <n v="0"/>
    <n v="6.9444444444444447E-4"/>
    <n v="2.6839999999999919E-3"/>
    <x v="2"/>
    <x v="0"/>
    <n v="4.1666666666666664E-2"/>
    <n v="6.4415999999999807E-2"/>
    <x v="65"/>
    <n v="0"/>
    <n v="77.620466964729488"/>
    <n v="0"/>
    <n v="0"/>
    <n v="4"/>
    <x v="6"/>
  </r>
  <r>
    <x v="103"/>
    <n v="9.3122999999999997E-2"/>
    <n v="9.0423000000000003E-2"/>
    <n v="0"/>
    <n v="1"/>
    <n v="6.9444444444444447E-4"/>
    <n v="2.6999999999999941E-3"/>
    <x v="9"/>
    <x v="0"/>
    <n v="4.1666666666666664E-2"/>
    <n v="6.4799999999999858E-2"/>
    <x v="45"/>
    <n v="0"/>
    <n v="77.160493827160664"/>
    <n v="0"/>
    <n v="0"/>
    <n v="2"/>
    <x v="0"/>
  </r>
  <r>
    <x v="104"/>
    <n v="0.97974099999999997"/>
    <n v="0.98368500000000003"/>
    <n v="1"/>
    <n v="0"/>
    <n v="6.9444444444444447E-4"/>
    <n v="3.9440000000000586E-3"/>
    <x v="15"/>
    <x v="0"/>
    <n v="4.1666666666666664E-2"/>
    <n v="9.4656000000001406E-2"/>
    <x v="64"/>
    <n v="0"/>
    <n v="52.822853279241947"/>
    <n v="0"/>
    <n v="0"/>
    <n v="23"/>
    <x v="21"/>
  </r>
  <r>
    <x v="105"/>
    <n v="0.40933199999999997"/>
    <n v="0.41129199999999999"/>
    <n v="1"/>
    <n v="0"/>
    <n v="6.9444444444444447E-4"/>
    <n v="1.9600000000000173E-3"/>
    <x v="0"/>
    <x v="0"/>
    <n v="4.1666666666666664E-2"/>
    <n v="4.7040000000000415E-2"/>
    <x v="2"/>
    <n v="0"/>
    <n v="106.29251700680179"/>
    <n v="1"/>
    <n v="0"/>
    <n v="9"/>
    <x v="12"/>
  </r>
  <r>
    <x v="106"/>
    <n v="0.39525900000000003"/>
    <n v="0.39127499999999998"/>
    <n v="0"/>
    <n v="1"/>
    <n v="6.9444444444444447E-4"/>
    <n v="3.9840000000000431E-3"/>
    <x v="1"/>
    <x v="0"/>
    <n v="4.1666666666666664E-2"/>
    <n v="9.5616000000001033E-2"/>
    <x v="32"/>
    <n v="0"/>
    <n v="52.292503346719649"/>
    <n v="0"/>
    <n v="0"/>
    <n v="9"/>
    <x v="12"/>
  </r>
  <r>
    <x v="107"/>
    <n v="0.30027799999999999"/>
    <n v="0.30407800000000001"/>
    <n v="1"/>
    <n v="0"/>
    <n v="6.9444444444444447E-4"/>
    <n v="3.8000000000000256E-3"/>
    <x v="0"/>
    <x v="0"/>
    <n v="4.1666666666666664E-2"/>
    <n v="9.1200000000000614E-2"/>
    <x v="63"/>
    <n v="0"/>
    <n v="54.824561403508405"/>
    <n v="0"/>
    <n v="0"/>
    <n v="7"/>
    <x v="10"/>
  </r>
  <r>
    <x v="108"/>
    <n v="0.56430000000000002"/>
    <n v="0.56179999999999997"/>
    <n v="0"/>
    <n v="1"/>
    <n v="6.9444444444444447E-4"/>
    <n v="2.5000000000000577E-3"/>
    <x v="4"/>
    <x v="0"/>
    <n v="4.1666666666666664E-2"/>
    <n v="6.0000000000001386E-2"/>
    <x v="4"/>
    <n v="0"/>
    <n v="83.33333333333141"/>
    <n v="0"/>
    <n v="0"/>
    <n v="13"/>
    <x v="11"/>
  </r>
  <r>
    <x v="109"/>
    <n v="0.192581"/>
    <n v="0.18934500000000001"/>
    <n v="0"/>
    <n v="1"/>
    <n v="6.9444444444444447E-4"/>
    <n v="3.2359999999999889E-3"/>
    <x v="3"/>
    <x v="0"/>
    <n v="4.1666666666666664E-2"/>
    <n v="7.7663999999999733E-2"/>
    <x v="66"/>
    <n v="0"/>
    <n v="64.379892871858488"/>
    <n v="0"/>
    <n v="0"/>
    <n v="4"/>
    <x v="6"/>
  </r>
  <r>
    <x v="110"/>
    <n v="0.66062200000000004"/>
    <n v="0.65834599999999999"/>
    <n v="0"/>
    <n v="1"/>
    <n v="6.9444444444444447E-4"/>
    <n v="2.2760000000000558E-3"/>
    <x v="3"/>
    <x v="0"/>
    <n v="4.1666666666666664E-2"/>
    <n v="5.4624000000001338E-2"/>
    <x v="67"/>
    <n v="0"/>
    <n v="91.534856473342813"/>
    <n v="0"/>
    <n v="0"/>
    <n v="15"/>
    <x v="8"/>
  </r>
  <r>
    <x v="111"/>
    <n v="0.85606400000000005"/>
    <n v="0.85216400000000003"/>
    <n v="0"/>
    <n v="1"/>
    <n v="6.9444444444444447E-4"/>
    <n v="3.9000000000000146E-3"/>
    <x v="9"/>
    <x v="0"/>
    <n v="4.1666666666666664E-2"/>
    <n v="9.360000000000035E-2"/>
    <x v="32"/>
    <n v="0"/>
    <n v="53.418803418803222"/>
    <n v="0"/>
    <n v="0"/>
    <n v="20"/>
    <x v="18"/>
  </r>
  <r>
    <x v="112"/>
    <n v="0.93603599999999998"/>
    <n v="0.93963600000000003"/>
    <n v="1"/>
    <n v="0"/>
    <n v="6.9444444444444447E-4"/>
    <n v="3.6000000000000476E-3"/>
    <x v="1"/>
    <x v="0"/>
    <n v="4.1666666666666664E-2"/>
    <n v="8.6400000000001143E-2"/>
    <x v="42"/>
    <n v="0"/>
    <n v="57.870370370369606"/>
    <n v="0"/>
    <n v="0"/>
    <n v="22"/>
    <x v="1"/>
  </r>
  <r>
    <x v="113"/>
    <n v="0.56009799999999998"/>
    <n v="0.55808599999999997"/>
    <n v="0"/>
    <n v="1"/>
    <n v="6.9444444444444447E-4"/>
    <n v="2.0120000000000138E-3"/>
    <x v="5"/>
    <x v="0"/>
    <n v="4.1666666666666664E-2"/>
    <n v="4.8288000000000331E-2"/>
    <x v="33"/>
    <n v="0"/>
    <n v="103.54539430086079"/>
    <n v="1"/>
    <n v="0"/>
    <n v="13"/>
    <x v="11"/>
  </r>
  <r>
    <x v="114"/>
    <n v="0.98607599999999995"/>
    <n v="0.98280400000000001"/>
    <n v="0"/>
    <n v="1"/>
    <n v="6.9444444444444447E-4"/>
    <n v="3.2719999999999416E-3"/>
    <x v="4"/>
    <x v="0"/>
    <n v="4.1666666666666664E-2"/>
    <n v="7.8527999999998599E-2"/>
    <x v="6"/>
    <n v="0"/>
    <n v="63.671556642217922"/>
    <n v="0"/>
    <n v="0"/>
    <n v="23"/>
    <x v="21"/>
  </r>
  <r>
    <x v="115"/>
    <n v="0.31276999999999999"/>
    <n v="0.31504599999999999"/>
    <n v="1"/>
    <n v="0"/>
    <n v="6.9444444444444447E-4"/>
    <n v="2.2760000000000002E-3"/>
    <x v="10"/>
    <x v="0"/>
    <n v="4.1666666666666664E-2"/>
    <n v="5.4624000000000006E-2"/>
    <x v="1"/>
    <n v="0"/>
    <n v="91.534856473345044"/>
    <n v="0"/>
    <n v="0"/>
    <n v="7"/>
    <x v="10"/>
  </r>
  <r>
    <x v="73"/>
    <n v="0.66879599999999995"/>
    <n v="0.67200400000000005"/>
    <n v="1"/>
    <n v="0"/>
    <n v="6.9444444444444447E-4"/>
    <n v="3.2080000000000997E-3"/>
    <x v="0"/>
    <x v="0"/>
    <n v="4.1666666666666664E-2"/>
    <n v="7.6992000000002392E-2"/>
    <x v="52"/>
    <n v="0"/>
    <n v="64.941812136323833"/>
    <n v="0"/>
    <n v="0"/>
    <n v="16"/>
    <x v="22"/>
  </r>
  <r>
    <x v="116"/>
    <n v="0.26135000000000003"/>
    <n v="0.26341399999999998"/>
    <n v="1"/>
    <n v="0"/>
    <n v="6.9444444444444447E-4"/>
    <n v="2.0639999999999548E-3"/>
    <x v="0"/>
    <x v="0"/>
    <n v="4.1666666666666664E-2"/>
    <n v="4.9535999999998914E-2"/>
    <x v="63"/>
    <n v="0"/>
    <n v="100.93669250646217"/>
    <n v="1"/>
    <n v="0"/>
    <n v="6"/>
    <x v="16"/>
  </r>
  <r>
    <x v="117"/>
    <n v="0.657829"/>
    <n v="0.65565300000000004"/>
    <n v="0"/>
    <n v="1"/>
    <n v="6.9444444444444447E-4"/>
    <n v="2.1759999999999557E-3"/>
    <x v="2"/>
    <x v="0"/>
    <n v="4.1666666666666664E-2"/>
    <n v="5.2223999999998938E-2"/>
    <x v="61"/>
    <n v="0"/>
    <n v="95.741421568629391"/>
    <n v="0"/>
    <n v="0"/>
    <n v="15"/>
    <x v="8"/>
  </r>
  <r>
    <x v="118"/>
    <n v="0.80451099999999998"/>
    <n v="0.80257900000000004"/>
    <n v="0"/>
    <n v="1"/>
    <n v="6.9444444444444447E-4"/>
    <n v="1.9319999999999338E-3"/>
    <x v="2"/>
    <x v="0"/>
    <n v="4.1666666666666664E-2"/>
    <n v="4.636799999999841E-2"/>
    <x v="68"/>
    <n v="0"/>
    <n v="107.83298826777457"/>
    <n v="1"/>
    <n v="0"/>
    <n v="19"/>
    <x v="19"/>
  </r>
  <r>
    <x v="119"/>
    <n v="0.42249799999999998"/>
    <n v="0.42418600000000001"/>
    <n v="1"/>
    <n v="0"/>
    <n v="6.9444444444444447E-4"/>
    <n v="1.6880000000000228E-3"/>
    <x v="7"/>
    <x v="0"/>
    <n v="4.1666666666666664E-2"/>
    <n v="4.0512000000000548E-2"/>
    <x v="54"/>
    <n v="0"/>
    <n v="123.42022116903466"/>
    <n v="1"/>
    <n v="0"/>
    <n v="10"/>
    <x v="2"/>
  </r>
  <r>
    <x v="120"/>
    <n v="0.49659500000000001"/>
    <n v="0.494703"/>
    <n v="0"/>
    <n v="1"/>
    <n v="6.9444444444444447E-4"/>
    <n v="1.8920000000000048E-3"/>
    <x v="10"/>
    <x v="0"/>
    <n v="4.1666666666666664E-2"/>
    <n v="4.5408000000000115E-2"/>
    <x v="5"/>
    <n v="0"/>
    <n v="110.11275546159239"/>
    <n v="1"/>
    <n v="0"/>
    <n v="11"/>
    <x v="17"/>
  </r>
  <r>
    <x v="121"/>
    <n v="3.8954000000000003E-2"/>
    <n v="4.0722000000000001E-2"/>
    <n v="1"/>
    <n v="0"/>
    <n v="6.9444444444444447E-4"/>
    <n v="1.7679999999999987E-3"/>
    <x v="10"/>
    <x v="0"/>
    <n v="4.1666666666666664E-2"/>
    <n v="4.243199999999997E-2"/>
    <x v="15"/>
    <n v="0"/>
    <n v="117.83559577677234"/>
    <n v="1"/>
    <n v="0"/>
    <n v="0"/>
    <x v="15"/>
  </r>
  <r>
    <x v="122"/>
    <n v="0.97869200000000001"/>
    <n v="0.97506400000000004"/>
    <n v="0"/>
    <n v="1"/>
    <n v="6.9444444444444447E-4"/>
    <n v="3.6279999999999646E-3"/>
    <x v="11"/>
    <x v="0"/>
    <n v="4.1666666666666664E-2"/>
    <n v="8.707199999999915E-2"/>
    <x v="67"/>
    <n v="0"/>
    <n v="57.423741271591886"/>
    <n v="0"/>
    <n v="0"/>
    <n v="23"/>
    <x v="21"/>
  </r>
  <r>
    <x v="123"/>
    <n v="0.37814999999999999"/>
    <n v="0.38008599999999998"/>
    <n v="1"/>
    <n v="0"/>
    <n v="6.9444444444444447E-4"/>
    <n v="1.9359999999999933E-3"/>
    <x v="2"/>
    <x v="0"/>
    <n v="4.1666666666666664E-2"/>
    <n v="4.6463999999999839E-2"/>
    <x v="69"/>
    <n v="0"/>
    <n v="107.61019283746595"/>
    <n v="1"/>
    <n v="0"/>
    <n v="9"/>
    <x v="12"/>
  </r>
  <r>
    <x v="124"/>
    <n v="0.93394999999999995"/>
    <n v="0.93237000000000003"/>
    <n v="0"/>
    <n v="1"/>
    <n v="6.9444444444444447E-4"/>
    <n v="1.5799999999999148E-3"/>
    <x v="11"/>
    <x v="0"/>
    <n v="4.1666666666666664E-2"/>
    <n v="3.7919999999997955E-2"/>
    <x v="39"/>
    <n v="0"/>
    <n v="131.85654008439531"/>
    <n v="1"/>
    <n v="0"/>
    <n v="22"/>
    <x v="1"/>
  </r>
  <r>
    <x v="85"/>
    <n v="0.56462000000000001"/>
    <n v="0.56223999999999996"/>
    <n v="0"/>
    <n v="1"/>
    <n v="6.9444444444444447E-4"/>
    <n v="2.3800000000000487E-3"/>
    <x v="6"/>
    <x v="0"/>
    <n v="4.1666666666666664E-2"/>
    <n v="5.712000000000117E-2"/>
    <x v="18"/>
    <n v="0"/>
    <n v="87.535014005600445"/>
    <n v="0"/>
    <n v="0"/>
    <n v="13"/>
    <x v="11"/>
  </r>
  <r>
    <x v="125"/>
    <n v="0.63802199999999998"/>
    <n v="0.64200199999999996"/>
    <n v="1"/>
    <n v="0"/>
    <n v="6.9444444444444447E-4"/>
    <n v="3.9799999999999836E-3"/>
    <x v="15"/>
    <x v="0"/>
    <n v="4.1666666666666664E-2"/>
    <n v="9.5519999999999605E-2"/>
    <x v="12"/>
    <n v="0"/>
    <n v="52.345058626465878"/>
    <n v="0"/>
    <n v="0"/>
    <n v="15"/>
    <x v="8"/>
  </r>
  <r>
    <x v="126"/>
    <n v="0.74746999999999997"/>
    <n v="0.74487400000000004"/>
    <n v="0"/>
    <n v="1"/>
    <n v="6.9444444444444447E-4"/>
    <n v="2.5959999999999317E-3"/>
    <x v="10"/>
    <x v="0"/>
    <n v="4.1666666666666664E-2"/>
    <n v="6.2303999999998361E-2"/>
    <x v="70"/>
    <n v="0"/>
    <n v="80.2516692347222"/>
    <n v="0"/>
    <n v="0"/>
    <n v="17"/>
    <x v="13"/>
  </r>
  <r>
    <x v="127"/>
    <n v="0.63809400000000005"/>
    <n v="0.63576600000000005"/>
    <n v="0"/>
    <n v="1"/>
    <n v="6.9444444444444447E-4"/>
    <n v="2.3279999999999967E-3"/>
    <x v="10"/>
    <x v="0"/>
    <n v="4.1666666666666664E-2"/>
    <n v="5.5871999999999922E-2"/>
    <x v="71"/>
    <n v="0"/>
    <n v="89.49026345933575"/>
    <n v="0"/>
    <n v="0"/>
    <n v="15"/>
    <x v="8"/>
  </r>
  <r>
    <x v="128"/>
    <n v="0.30509900000000001"/>
    <n v="0.308195"/>
    <n v="1"/>
    <n v="0"/>
    <n v="6.9444444444444447E-4"/>
    <n v="3.0959999999999877E-3"/>
    <x v="2"/>
    <x v="0"/>
    <n v="4.1666666666666664E-2"/>
    <n v="7.4303999999999704E-2"/>
    <x v="55"/>
    <n v="0"/>
    <n v="67.291128337640231"/>
    <n v="0"/>
    <n v="0"/>
    <n v="7"/>
    <x v="10"/>
  </r>
  <r>
    <x v="129"/>
    <n v="0.23073199999999999"/>
    <n v="0.22701199999999999"/>
    <n v="0"/>
    <n v="1"/>
    <n v="6.9444444444444447E-4"/>
    <n v="3.7200000000000011E-3"/>
    <x v="7"/>
    <x v="0"/>
    <n v="4.1666666666666664E-2"/>
    <n v="8.9280000000000026E-2"/>
    <x v="72"/>
    <n v="0"/>
    <n v="56.003584229390661"/>
    <n v="0"/>
    <n v="0"/>
    <n v="5"/>
    <x v="5"/>
  </r>
  <r>
    <x v="130"/>
    <n v="0.64960200000000001"/>
    <n v="0.65140200000000004"/>
    <n v="1"/>
    <n v="0"/>
    <n v="6.9444444444444447E-4"/>
    <n v="1.8000000000000238E-3"/>
    <x v="10"/>
    <x v="0"/>
    <n v="4.1666666666666664E-2"/>
    <n v="4.3200000000000571E-2"/>
    <x v="22"/>
    <n v="0"/>
    <n v="115.74074074073921"/>
    <n v="1"/>
    <n v="0"/>
    <n v="15"/>
    <x v="8"/>
  </r>
  <r>
    <x v="131"/>
    <n v="0.64908500000000002"/>
    <n v="0.65082499999999999"/>
    <n v="1"/>
    <n v="0"/>
    <n v="6.9444444444444447E-4"/>
    <n v="1.7399999999999638E-3"/>
    <x v="9"/>
    <x v="0"/>
    <n v="4.1666666666666664E-2"/>
    <n v="4.1759999999999131E-2"/>
    <x v="38"/>
    <n v="0"/>
    <n v="119.73180076628601"/>
    <n v="1"/>
    <n v="0"/>
    <n v="15"/>
    <x v="8"/>
  </r>
  <r>
    <x v="169"/>
    <n v="0.46080500000000002"/>
    <n v="0.46401300000000001"/>
    <n v="1"/>
    <n v="0"/>
    <n v="6.9444444444444447E-4"/>
    <n v="3.2079999999999886E-3"/>
    <x v="4"/>
    <x v="0"/>
    <n v="4.1666666666666664E-2"/>
    <n v="7.6991999999999727E-2"/>
    <x v="0"/>
    <n v="64.941812136326078"/>
    <n v="64.941812136326078"/>
    <n v="0"/>
    <n v="0"/>
    <n v="11"/>
    <x v="17"/>
  </r>
  <r>
    <x v="133"/>
    <n v="0.86431400000000003"/>
    <n v="0.86280199999999996"/>
    <n v="0"/>
    <n v="1"/>
    <n v="6.9444444444444447E-4"/>
    <n v="1.5120000000000688E-3"/>
    <x v="4"/>
    <x v="0"/>
    <n v="4.1666666666666664E-2"/>
    <n v="3.6288000000001652E-2"/>
    <x v="26"/>
    <n v="0"/>
    <n v="137.78659611992319"/>
    <n v="1"/>
    <n v="0"/>
    <n v="20"/>
    <x v="18"/>
  </r>
  <r>
    <x v="134"/>
    <n v="0.55270699999999995"/>
    <n v="0.55523100000000003"/>
    <n v="1"/>
    <n v="0"/>
    <n v="6.9444444444444447E-4"/>
    <n v="2.5240000000000817E-3"/>
    <x v="3"/>
    <x v="0"/>
    <n v="4.1666666666666664E-2"/>
    <n v="6.0576000000001962E-2"/>
    <x v="10"/>
    <n v="0"/>
    <n v="82.540940306389302"/>
    <n v="0"/>
    <n v="0"/>
    <n v="13"/>
    <x v="11"/>
  </r>
  <r>
    <x v="135"/>
    <n v="0.41161799999999998"/>
    <n v="0.40927400000000003"/>
    <n v="0"/>
    <n v="1"/>
    <n v="6.9444444444444447E-4"/>
    <n v="2.3439999999999572E-3"/>
    <x v="12"/>
    <x v="0"/>
    <n v="4.1666666666666664E-2"/>
    <n v="5.6255999999998973E-2"/>
    <x v="41"/>
    <n v="0"/>
    <n v="88.879408418659182"/>
    <n v="0"/>
    <n v="0"/>
    <n v="9"/>
    <x v="12"/>
  </r>
  <r>
    <x v="136"/>
    <n v="0.15091399999999999"/>
    <n v="0.14927399999999999"/>
    <n v="0"/>
    <n v="1"/>
    <n v="6.9444444444444447E-4"/>
    <n v="1.6400000000000026E-3"/>
    <x v="2"/>
    <x v="0"/>
    <n v="4.1666666666666664E-2"/>
    <n v="3.9360000000000062E-2"/>
    <x v="39"/>
    <n v="0"/>
    <n v="127.03252032520305"/>
    <n v="1"/>
    <n v="0"/>
    <n v="3"/>
    <x v="4"/>
  </r>
  <r>
    <x v="137"/>
    <n v="0.92752500000000004"/>
    <n v="0.92424099999999998"/>
    <n v="0"/>
    <n v="1"/>
    <n v="6.9444444444444447E-4"/>
    <n v="3.2840000000000646E-3"/>
    <x v="6"/>
    <x v="0"/>
    <n v="4.1666666666666664E-2"/>
    <n v="7.8816000000001551E-2"/>
    <x v="54"/>
    <n v="0"/>
    <n v="63.438895655703178"/>
    <n v="0"/>
    <n v="0"/>
    <n v="22"/>
    <x v="1"/>
  </r>
  <r>
    <x v="138"/>
    <n v="0.89180499999999996"/>
    <n v="0.89452100000000001"/>
    <n v="1"/>
    <n v="0"/>
    <n v="6.9444444444444447E-4"/>
    <n v="2.7160000000000517E-3"/>
    <x v="3"/>
    <x v="0"/>
    <n v="4.1666666666666664E-2"/>
    <n v="6.5184000000001241E-2"/>
    <x v="71"/>
    <n v="0"/>
    <n v="76.705940108000505"/>
    <n v="0"/>
    <n v="0"/>
    <n v="21"/>
    <x v="14"/>
  </r>
  <r>
    <x v="139"/>
    <n v="0.94930499999999995"/>
    <n v="0.95100099999999999"/>
    <n v="1"/>
    <n v="0"/>
    <n v="6.9444444444444447E-4"/>
    <n v="1.6960000000000308E-3"/>
    <x v="10"/>
    <x v="0"/>
    <n v="4.1666666666666664E-2"/>
    <n v="4.070400000000074E-2"/>
    <x v="60"/>
    <n v="0"/>
    <n v="122.83805031446317"/>
    <n v="1"/>
    <n v="0"/>
    <n v="22"/>
    <x v="1"/>
  </r>
  <r>
    <x v="140"/>
    <n v="0.99470000000000003"/>
    <n v="0.99698399999999998"/>
    <n v="1"/>
    <n v="0"/>
    <n v="6.9444444444444447E-4"/>
    <n v="2.2839999999999527E-3"/>
    <x v="10"/>
    <x v="0"/>
    <n v="4.1666666666666664E-2"/>
    <n v="5.4815999999998866E-2"/>
    <x v="9"/>
    <n v="0"/>
    <n v="91.214244016347479"/>
    <n v="0"/>
    <n v="0"/>
    <n v="23"/>
    <x v="21"/>
  </r>
  <r>
    <x v="141"/>
    <n v="0.924736"/>
    <n v="0.92187600000000003"/>
    <n v="0"/>
    <n v="1"/>
    <n v="6.9444444444444447E-4"/>
    <n v="2.8599999999999737E-3"/>
    <x v="3"/>
    <x v="0"/>
    <n v="4.1666666666666664E-2"/>
    <n v="6.8639999999999368E-2"/>
    <x v="2"/>
    <n v="0"/>
    <n v="72.843822843823517"/>
    <n v="0"/>
    <n v="0"/>
    <n v="22"/>
    <x v="1"/>
  </r>
  <r>
    <x v="142"/>
    <n v="0.34360400000000002"/>
    <n v="0.345912"/>
    <n v="1"/>
    <n v="0"/>
    <n v="6.9444444444444447E-4"/>
    <n v="2.3079999999999767E-3"/>
    <x v="10"/>
    <x v="0"/>
    <n v="4.1666666666666664E-2"/>
    <n v="5.5391999999999442E-2"/>
    <x v="2"/>
    <n v="0"/>
    <n v="90.265742345465952"/>
    <n v="0"/>
    <n v="0"/>
    <n v="8"/>
    <x v="3"/>
  </r>
  <r>
    <x v="143"/>
    <n v="3.9156999999999997E-2"/>
    <n v="4.1876999999999998E-2"/>
    <n v="1"/>
    <n v="0"/>
    <n v="6.9444444444444447E-4"/>
    <n v="2.7200000000000002E-3"/>
    <x v="3"/>
    <x v="0"/>
    <n v="4.1666666666666664E-2"/>
    <n v="6.5280000000000005E-2"/>
    <x v="44"/>
    <n v="0"/>
    <n v="76.593137254901961"/>
    <n v="0"/>
    <n v="0"/>
    <n v="0"/>
    <x v="15"/>
  </r>
  <r>
    <x v="144"/>
    <n v="0.70873299999999995"/>
    <n v="0.71220499999999998"/>
    <n v="1"/>
    <n v="0"/>
    <n v="6.9444444444444447E-4"/>
    <n v="3.4720000000000306E-3"/>
    <x v="3"/>
    <x v="0"/>
    <n v="4.1666666666666664E-2"/>
    <n v="8.3328000000000735E-2"/>
    <x v="46"/>
    <n v="0"/>
    <n v="60.003840245775201"/>
    <n v="0"/>
    <n v="0"/>
    <n v="17"/>
    <x v="13"/>
  </r>
  <r>
    <x v="145"/>
    <n v="0.61743499999999996"/>
    <n v="0.61920299999999995"/>
    <n v="1"/>
    <n v="0"/>
    <n v="6.9444444444444447E-4"/>
    <n v="1.7679999999999918E-3"/>
    <x v="10"/>
    <x v="0"/>
    <n v="4.1666666666666664E-2"/>
    <n v="4.2431999999999803E-2"/>
    <x v="73"/>
    <n v="0"/>
    <n v="117.83559577677279"/>
    <n v="1"/>
    <n v="0"/>
    <n v="14"/>
    <x v="20"/>
  </r>
  <r>
    <x v="146"/>
    <n v="0.75391399999999997"/>
    <n v="0.75674200000000003"/>
    <n v="1"/>
    <n v="0"/>
    <n v="6.9444444444444447E-4"/>
    <n v="2.8280000000000527E-3"/>
    <x v="10"/>
    <x v="0"/>
    <n v="4.1666666666666664E-2"/>
    <n v="6.7872000000001265E-2"/>
    <x v="64"/>
    <n v="0"/>
    <n v="73.668081093822295"/>
    <n v="0"/>
    <n v="0"/>
    <n v="18"/>
    <x v="23"/>
  </r>
  <r>
    <x v="147"/>
    <n v="0.924647"/>
    <n v="0.92724300000000004"/>
    <n v="1"/>
    <n v="0"/>
    <n v="6.9444444444444447E-4"/>
    <n v="2.5960000000000427E-3"/>
    <x v="5"/>
    <x v="0"/>
    <n v="4.1666666666666664E-2"/>
    <n v="6.2304000000001025E-2"/>
    <x v="34"/>
    <n v="0"/>
    <n v="80.251669234718761"/>
    <n v="0"/>
    <n v="0"/>
    <n v="22"/>
    <x v="1"/>
  </r>
  <r>
    <x v="148"/>
    <n v="0.13003200000000001"/>
    <n v="0.13252800000000001"/>
    <n v="1"/>
    <n v="0"/>
    <n v="6.9444444444444447E-4"/>
    <n v="2.4959999999999982E-3"/>
    <x v="7"/>
    <x v="0"/>
    <n v="4.1666666666666664E-2"/>
    <n v="5.9903999999999957E-2"/>
    <x v="22"/>
    <n v="0"/>
    <n v="83.466880341880398"/>
    <n v="0"/>
    <n v="0"/>
    <n v="3"/>
    <x v="4"/>
  </r>
  <r>
    <x v="149"/>
    <n v="0.52590599999999998"/>
    <n v="0.52823399999999998"/>
    <n v="1"/>
    <n v="0"/>
    <n v="6.9444444444444447E-4"/>
    <n v="2.3279999999999967E-3"/>
    <x v="3"/>
    <x v="0"/>
    <n v="4.1666666666666664E-2"/>
    <n v="5.5871999999999922E-2"/>
    <x v="65"/>
    <n v="0"/>
    <n v="89.49026345933575"/>
    <n v="0"/>
    <n v="0"/>
    <n v="12"/>
    <x v="7"/>
  </r>
  <r>
    <x v="170"/>
    <n v="0.60342499999999999"/>
    <n v="0.605105"/>
    <n v="1"/>
    <n v="0"/>
    <n v="6.9444444444444447E-4"/>
    <n v="1.6800000000000148E-3"/>
    <x v="2"/>
    <x v="0"/>
    <n v="4.1666666666666664E-2"/>
    <n v="4.0320000000000356E-2"/>
    <x v="14"/>
    <n v="0"/>
    <n v="124.00793650793541"/>
    <n v="1"/>
    <n v="0"/>
    <n v="14"/>
    <x v="20"/>
  </r>
  <r>
    <x v="151"/>
    <n v="1.2241E-2"/>
    <n v="1.6216999999999999E-2"/>
    <n v="1"/>
    <n v="0"/>
    <n v="6.9444444444444447E-4"/>
    <n v="3.9759999999999986E-3"/>
    <x v="1"/>
    <x v="0"/>
    <n v="4.1666666666666664E-2"/>
    <n v="9.5423999999999967E-2"/>
    <x v="48"/>
    <n v="0"/>
    <n v="52.397719651240799"/>
    <n v="0"/>
    <n v="0"/>
    <n v="0"/>
    <x v="15"/>
  </r>
  <r>
    <x v="152"/>
    <n v="0.13258500000000001"/>
    <n v="0.13410900000000001"/>
    <n v="1"/>
    <n v="0"/>
    <n v="6.9444444444444447E-4"/>
    <n v="1.5239999999999976E-3"/>
    <x v="10"/>
    <x v="0"/>
    <n v="4.1666666666666664E-2"/>
    <n v="3.6575999999999942E-2"/>
    <x v="63"/>
    <n v="0"/>
    <n v="136.70166229221368"/>
    <n v="1"/>
    <n v="0"/>
    <n v="3"/>
    <x v="4"/>
  </r>
  <r>
    <x v="153"/>
    <n v="0.44955299999999998"/>
    <n v="0.447237"/>
    <n v="0"/>
    <n v="1"/>
    <n v="6.9444444444444447E-4"/>
    <n v="2.3159999999999847E-3"/>
    <x v="1"/>
    <x v="0"/>
    <n v="4.1666666666666664E-2"/>
    <n v="5.5583999999999634E-2"/>
    <x v="53"/>
    <n v="0"/>
    <n v="89.953943580887184"/>
    <n v="0"/>
    <n v="0"/>
    <n v="10"/>
    <x v="2"/>
  </r>
  <r>
    <x v="154"/>
    <n v="0.113997"/>
    <n v="0.117621"/>
    <n v="1"/>
    <n v="0"/>
    <n v="6.9444444444444447E-4"/>
    <n v="3.6240000000000022E-3"/>
    <x v="0"/>
    <x v="0"/>
    <n v="4.1666666666666664E-2"/>
    <n v="8.6976000000000053E-2"/>
    <x v="50"/>
    <n v="0"/>
    <n v="57.487122884473841"/>
    <n v="0"/>
    <n v="0"/>
    <n v="2"/>
    <x v="0"/>
  </r>
  <r>
    <x v="155"/>
    <n v="0.77753799999999995"/>
    <n v="0.774814"/>
    <n v="0"/>
    <n v="1"/>
    <n v="6.9444444444444447E-4"/>
    <n v="2.7239999999999487E-3"/>
    <x v="3"/>
    <x v="0"/>
    <n v="4.1666666666666664E-2"/>
    <n v="6.5375999999998768E-2"/>
    <x v="50"/>
    <n v="0"/>
    <n v="76.480665687715586"/>
    <n v="0"/>
    <n v="0"/>
    <n v="18"/>
    <x v="23"/>
  </r>
  <r>
    <x v="156"/>
    <n v="0.82582299999999997"/>
    <n v="0.82754700000000003"/>
    <n v="1"/>
    <n v="0"/>
    <n v="6.9444444444444447E-4"/>
    <n v="1.7240000000000588E-3"/>
    <x v="10"/>
    <x v="0"/>
    <n v="4.1666666666666664E-2"/>
    <n v="4.1376000000001412E-2"/>
    <x v="18"/>
    <n v="0"/>
    <n v="120.84300077339108"/>
    <n v="1"/>
    <n v="0"/>
    <n v="19"/>
    <x v="19"/>
  </r>
  <r>
    <x v="157"/>
    <n v="0.20841899999999999"/>
    <n v="0.212231"/>
    <n v="1"/>
    <n v="0"/>
    <n v="6.9444444444444447E-4"/>
    <n v="3.8120000000000098E-3"/>
    <x v="6"/>
    <x v="0"/>
    <n v="4.1666666666666664E-2"/>
    <n v="9.1488000000000236E-2"/>
    <x v="74"/>
    <n v="0"/>
    <n v="54.651976215459811"/>
    <n v="0"/>
    <n v="0"/>
    <n v="5"/>
    <x v="5"/>
  </r>
  <r>
    <x v="158"/>
    <n v="0.39568500000000001"/>
    <n v="0.39231700000000003"/>
    <n v="0"/>
    <n v="1"/>
    <n v="6.9444444444444447E-4"/>
    <n v="3.3679999999999821E-3"/>
    <x v="11"/>
    <x v="0"/>
    <n v="4.1666666666666664E-2"/>
    <n v="8.0831999999999571E-2"/>
    <x v="1"/>
    <n v="0"/>
    <n v="61.856690419636116"/>
    <n v="0"/>
    <n v="0"/>
    <n v="9"/>
    <x v="12"/>
  </r>
  <r>
    <x v="159"/>
    <n v="1.9332999999999999E-2"/>
    <n v="1.6733000000000001E-2"/>
    <n v="0"/>
    <n v="1"/>
    <n v="6.9444444444444447E-4"/>
    <n v="2.5999999999999981E-3"/>
    <x v="10"/>
    <x v="0"/>
    <n v="4.1666666666666664E-2"/>
    <n v="6.2399999999999956E-2"/>
    <x v="68"/>
    <n v="0"/>
    <n v="80.128205128205181"/>
    <n v="0"/>
    <n v="0"/>
    <n v="0"/>
    <x v="15"/>
  </r>
  <r>
    <x v="160"/>
    <n v="0.37874799999999997"/>
    <n v="0.382492"/>
    <n v="1"/>
    <n v="0"/>
    <n v="6.9444444444444447E-4"/>
    <n v="3.7440000000000251E-3"/>
    <x v="10"/>
    <x v="0"/>
    <n v="4.1666666666666664E-2"/>
    <n v="8.9856000000000602E-2"/>
    <x v="75"/>
    <n v="0"/>
    <n v="55.644586894586524"/>
    <n v="0"/>
    <n v="0"/>
    <n v="9"/>
    <x v="12"/>
  </r>
  <r>
    <x v="161"/>
    <n v="0.72762800000000005"/>
    <n v="0.73021999999999998"/>
    <n v="1"/>
    <n v="0"/>
    <n v="6.9444444444444447E-4"/>
    <n v="2.5919999999999277E-3"/>
    <x v="0"/>
    <x v="0"/>
    <n v="4.1666666666666664E-2"/>
    <n v="6.2207999999998265E-2"/>
    <x v="76"/>
    <n v="0"/>
    <n v="80.375514403294417"/>
    <n v="0"/>
    <n v="0"/>
    <n v="17"/>
    <x v="13"/>
  </r>
  <r>
    <x v="162"/>
    <n v="0.69269999999999998"/>
    <n v="0.69043600000000005"/>
    <n v="0"/>
    <n v="1"/>
    <n v="6.9444444444444447E-4"/>
    <n v="2.2639999999999327E-3"/>
    <x v="10"/>
    <x v="0"/>
    <n v="4.1666666666666664E-2"/>
    <n v="5.4335999999998386E-2"/>
    <x v="32"/>
    <n v="0"/>
    <n v="92.020023557128766"/>
    <n v="0"/>
    <n v="0"/>
    <n v="16"/>
    <x v="22"/>
  </r>
  <r>
    <x v="171"/>
    <n v="0.90573400000000004"/>
    <n v="0.90789799999999998"/>
    <n v="1"/>
    <n v="0"/>
    <n v="6.9444444444444447E-4"/>
    <n v="2.1639999999999437E-3"/>
    <x v="0"/>
    <x v="0"/>
    <n v="4.1666666666666664E-2"/>
    <n v="5.193599999999865E-2"/>
    <x v="2"/>
    <n v="0"/>
    <n v="96.272335181764674"/>
    <n v="0"/>
    <n v="0"/>
    <n v="21"/>
    <x v="14"/>
  </r>
  <r>
    <x v="13"/>
    <n v="0.376137"/>
    <n v="0.37329699999999999"/>
    <n v="0"/>
    <n v="1"/>
    <n v="6.9444444444444447E-4"/>
    <n v="2.8400000000000092E-3"/>
    <x v="0"/>
    <x v="0"/>
    <n v="4.1666666666666664E-2"/>
    <n v="6.816000000000022E-2"/>
    <x v="12"/>
    <n v="0"/>
    <n v="73.356807511736847"/>
    <n v="0"/>
    <n v="0"/>
    <n v="8"/>
    <x v="3"/>
  </r>
  <r>
    <x v="62"/>
    <n v="0.352136"/>
    <n v="0.35384399999999999"/>
    <n v="1"/>
    <n v="0"/>
    <n v="6.9444444444444447E-4"/>
    <n v="1.7079999999999873E-3"/>
    <x v="0"/>
    <x v="0"/>
    <n v="4.1666666666666664E-2"/>
    <n v="4.0991999999999695E-2"/>
    <x v="6"/>
    <n v="0"/>
    <n v="121.97501951600402"/>
    <n v="1"/>
    <n v="0"/>
    <n v="8"/>
    <x v="3"/>
  </r>
  <r>
    <x v="154"/>
    <n v="0.247169"/>
    <n v="0.24446100000000001"/>
    <n v="0"/>
    <n v="1"/>
    <n v="6.9444444444444447E-4"/>
    <n v="2.7079999999999882E-3"/>
    <x v="0"/>
    <x v="0"/>
    <n v="4.1666666666666664E-2"/>
    <n v="6.4991999999999717E-2"/>
    <x v="50"/>
    <n v="0"/>
    <n v="76.932545544067295"/>
    <n v="0"/>
    <n v="0"/>
    <n v="5"/>
    <x v="5"/>
  </r>
  <r>
    <x v="72"/>
    <n v="0.64918399999999998"/>
    <n v="0.64702800000000005"/>
    <n v="0"/>
    <n v="1"/>
    <n v="6.9444444444444447E-4"/>
    <n v="2.1559999999999357E-3"/>
    <x v="0"/>
    <x v="0"/>
    <n v="4.1666666666666664E-2"/>
    <n v="5.1743999999998458E-2"/>
    <x v="46"/>
    <n v="0"/>
    <n v="96.629560915278077"/>
    <n v="0"/>
    <n v="0"/>
    <n v="15"/>
    <x v="8"/>
  </r>
  <r>
    <x v="18"/>
    <n v="0.36847200000000002"/>
    <n v="0.364732"/>
    <n v="0"/>
    <n v="1"/>
    <n v="6.9444444444444447E-4"/>
    <n v="3.7400000000000211E-3"/>
    <x v="0"/>
    <x v="0"/>
    <n v="4.1666666666666664E-2"/>
    <n v="8.9760000000000506E-2"/>
    <x v="16"/>
    <n v="0"/>
    <n v="55.704099821746567"/>
    <n v="0"/>
    <n v="0"/>
    <n v="8"/>
    <x v="3"/>
  </r>
  <r>
    <x v="24"/>
    <n v="0.15427399999999999"/>
    <n v="0.151698"/>
    <n v="0"/>
    <n v="1"/>
    <n v="6.9444444444444447E-4"/>
    <n v="2.575999999999995E-3"/>
    <x v="0"/>
    <x v="0"/>
    <n v="4.1666666666666664E-2"/>
    <n v="6.1823999999999879E-2"/>
    <x v="7"/>
    <n v="0"/>
    <n v="80.874741200828311"/>
    <n v="0"/>
    <n v="0"/>
    <n v="3"/>
    <x v="4"/>
  </r>
  <r>
    <x v="81"/>
    <n v="0.67313500000000004"/>
    <n v="0.67577900000000002"/>
    <n v="1"/>
    <n v="0"/>
    <n v="6.9444444444444447E-4"/>
    <n v="2.6439999999999797E-3"/>
    <x v="0"/>
    <x v="0"/>
    <n v="4.1666666666666664E-2"/>
    <n v="6.3455999999999513E-2"/>
    <x v="56"/>
    <n v="0"/>
    <n v="78.794755421079785"/>
    <n v="0"/>
    <n v="0"/>
    <n v="16"/>
    <x v="22"/>
  </r>
  <r>
    <x v="58"/>
    <n v="0.97160000000000002"/>
    <n v="0.96899999999999997"/>
    <n v="0"/>
    <n v="1"/>
    <n v="6.9444444444444447E-4"/>
    <n v="2.6000000000000467E-3"/>
    <x v="0"/>
    <x v="0"/>
    <n v="4.1666666666666664E-2"/>
    <n v="6.2400000000001121E-2"/>
    <x v="48"/>
    <n v="0"/>
    <n v="80.128205128203689"/>
    <n v="0"/>
    <n v="0"/>
    <n v="23"/>
    <x v="21"/>
  </r>
  <r>
    <x v="9"/>
    <n v="0.33185700000000001"/>
    <n v="0.33362900000000001"/>
    <n v="1"/>
    <n v="0"/>
    <n v="6.9444444444444447E-4"/>
    <n v="1.7719999999999958E-3"/>
    <x v="0"/>
    <x v="0"/>
    <n v="4.1666666666666664E-2"/>
    <n v="4.2527999999999899E-2"/>
    <x v="8"/>
    <n v="0"/>
    <n v="117.569601203913"/>
    <n v="1"/>
    <n v="0"/>
    <n v="7"/>
    <x v="10"/>
  </r>
  <r>
    <x v="47"/>
    <n v="0.94723900000000005"/>
    <n v="0.94938299999999998"/>
    <n v="1"/>
    <n v="0"/>
    <n v="6.9444444444444447E-4"/>
    <n v="2.1439999999999237E-3"/>
    <x v="0"/>
    <x v="0"/>
    <n v="4.1666666666666664E-2"/>
    <n v="5.145599999999817E-2"/>
    <x v="37"/>
    <n v="0"/>
    <n v="97.170398009953701"/>
    <n v="0"/>
    <n v="0"/>
    <n v="22"/>
    <x v="1"/>
  </r>
  <r>
    <x v="45"/>
    <n v="6.2723000000000001E-2"/>
    <n v="6.6118999999999997E-2"/>
    <n v="1"/>
    <n v="0"/>
    <n v="6.9444444444444447E-4"/>
    <n v="3.3959999999999962E-3"/>
    <x v="0"/>
    <x v="0"/>
    <n v="4.1666666666666664E-2"/>
    <n v="8.150399999999991E-2"/>
    <x v="38"/>
    <n v="0"/>
    <n v="61.346682371417423"/>
    <n v="0"/>
    <n v="0"/>
    <n v="1"/>
    <x v="9"/>
  </r>
  <r>
    <x v="39"/>
    <n v="0.78174299999999997"/>
    <n v="0.78416300000000005"/>
    <n v="1"/>
    <n v="0"/>
    <n v="6.9444444444444447E-4"/>
    <n v="2.4200000000000887E-3"/>
    <x v="0"/>
    <x v="0"/>
    <n v="4.1666666666666664E-2"/>
    <n v="5.808000000000213E-2"/>
    <x v="33"/>
    <n v="0"/>
    <n v="86.088154269969294"/>
    <n v="0"/>
    <n v="0"/>
    <n v="18"/>
    <x v="23"/>
  </r>
  <r>
    <x v="116"/>
    <n v="0.17993500000000001"/>
    <n v="0.17603099999999999"/>
    <n v="0"/>
    <n v="1"/>
    <n v="6.9444444444444447E-4"/>
    <n v="3.9040000000000186E-3"/>
    <x v="0"/>
    <x v="0"/>
    <n v="4.1666666666666664E-2"/>
    <n v="9.3696000000000446E-2"/>
    <x v="63"/>
    <n v="0"/>
    <n v="53.364071038251112"/>
    <n v="0"/>
    <n v="0"/>
    <n v="4"/>
    <x v="6"/>
  </r>
  <r>
    <x v="161"/>
    <n v="0.29753600000000002"/>
    <n v="0.30076399999999998"/>
    <n v="1"/>
    <n v="0"/>
    <n v="6.9444444444444447E-4"/>
    <n v="3.2279999999999531E-3"/>
    <x v="0"/>
    <x v="0"/>
    <n v="4.1666666666666664E-2"/>
    <n v="7.7471999999998875E-2"/>
    <x v="76"/>
    <n v="0"/>
    <n v="64.539446509707673"/>
    <n v="0"/>
    <n v="0"/>
    <n v="7"/>
    <x v="10"/>
  </r>
  <r>
    <x v="2"/>
    <n v="0.98460700000000001"/>
    <n v="0.98188699999999995"/>
    <n v="0"/>
    <n v="1"/>
    <n v="6.9444444444444447E-4"/>
    <n v="2.7200000000000557E-3"/>
    <x v="0"/>
    <x v="0"/>
    <n v="4.1666666666666664E-2"/>
    <n v="6.5280000000001337E-2"/>
    <x v="0"/>
    <n v="76.593137254900398"/>
    <n v="76.593137254900398"/>
    <n v="0"/>
    <n v="0"/>
    <n v="23"/>
    <x v="21"/>
  </r>
  <r>
    <x v="107"/>
    <n v="0.78365300000000004"/>
    <n v="0.78609700000000005"/>
    <n v="1"/>
    <n v="0"/>
    <n v="6.9444444444444447E-4"/>
    <n v="2.4440000000000017E-3"/>
    <x v="0"/>
    <x v="0"/>
    <n v="4.1666666666666664E-2"/>
    <n v="5.8656000000000041E-2"/>
    <x v="63"/>
    <n v="0"/>
    <n v="85.242771412984112"/>
    <n v="0"/>
    <n v="0"/>
    <n v="18"/>
    <x v="23"/>
  </r>
  <r>
    <x v="73"/>
    <n v="0.169961"/>
    <n v="0.17214099999999999"/>
    <n v="1"/>
    <n v="0"/>
    <n v="6.9444444444444447E-4"/>
    <n v="2.1799999999999875E-3"/>
    <x v="0"/>
    <x v="0"/>
    <n v="4.1666666666666664E-2"/>
    <n v="5.23199999999997E-2"/>
    <x v="52"/>
    <n v="0"/>
    <n v="95.565749235474556"/>
    <n v="0"/>
    <n v="0"/>
    <n v="4"/>
    <x v="6"/>
  </r>
  <r>
    <x v="73"/>
    <n v="0.400312"/>
    <n v="0.40276000000000001"/>
    <n v="1"/>
    <n v="0"/>
    <n v="6.9444444444444447E-4"/>
    <n v="2.4480000000000057E-3"/>
    <x v="0"/>
    <x v="0"/>
    <n v="4.1666666666666664E-2"/>
    <n v="5.8752000000000137E-2"/>
    <x v="52"/>
    <n v="0"/>
    <n v="85.103485838779761"/>
    <n v="0"/>
    <n v="0"/>
    <n v="9"/>
    <x v="12"/>
  </r>
  <r>
    <x v="66"/>
    <n v="0.25546200000000002"/>
    <n v="0.25842199999999999"/>
    <n v="1"/>
    <n v="0"/>
    <n v="6.9444444444444447E-4"/>
    <n v="2.9599999999999627E-3"/>
    <x v="0"/>
    <x v="0"/>
    <n v="4.1666666666666664E-2"/>
    <n v="7.1039999999999104E-2"/>
    <x v="49"/>
    <n v="0"/>
    <n v="70.382882882883777"/>
    <n v="0"/>
    <n v="0"/>
    <n v="6"/>
    <x v="16"/>
  </r>
  <r>
    <x v="70"/>
    <n v="0.33413399999999999"/>
    <n v="0.33112599999999998"/>
    <n v="0"/>
    <n v="1"/>
    <n v="6.9444444444444447E-4"/>
    <n v="3.0080000000000107E-3"/>
    <x v="0"/>
    <x v="0"/>
    <n v="4.1666666666666664E-2"/>
    <n v="7.2192000000000256E-2"/>
    <x v="39"/>
    <n v="0"/>
    <n v="69.259751773049402"/>
    <n v="0"/>
    <n v="0"/>
    <n v="7"/>
    <x v="10"/>
  </r>
  <r>
    <x v="0"/>
    <n v="0.83289800000000003"/>
    <n v="0.82982199999999995"/>
    <n v="0"/>
    <n v="1"/>
    <n v="6.9444444444444447E-4"/>
    <n v="3.0760000000000787E-3"/>
    <x v="0"/>
    <x v="0"/>
    <n v="4.1666666666666664E-2"/>
    <n v="7.3824000000001888E-2"/>
    <x v="0"/>
    <n v="67.728651928910281"/>
    <n v="67.728651928910281"/>
    <n v="0"/>
    <n v="0"/>
    <n v="19"/>
    <x v="19"/>
  </r>
  <r>
    <x v="105"/>
    <n v="0.27387699999999998"/>
    <n v="0.271065"/>
    <n v="0"/>
    <n v="1"/>
    <n v="6.9444444444444447E-4"/>
    <n v="2.8119999999999812E-3"/>
    <x v="0"/>
    <x v="0"/>
    <n v="4.1666666666666664E-2"/>
    <n v="6.7487999999999548E-2"/>
    <x v="2"/>
    <n v="0"/>
    <n v="74.087245139877211"/>
    <n v="0"/>
    <n v="0"/>
    <n v="6"/>
    <x v="16"/>
  </r>
  <r>
    <x v="13"/>
    <n v="0.82084800000000002"/>
    <n v="0.81814399999999998"/>
    <n v="0"/>
    <n v="1"/>
    <n v="6.9444444444444447E-4"/>
    <n v="2.7040000000000397E-3"/>
    <x v="0"/>
    <x v="0"/>
    <n v="4.1666666666666664E-2"/>
    <n v="6.4896000000000953E-2"/>
    <x v="12"/>
    <n v="0"/>
    <n v="77.046351084811491"/>
    <n v="0"/>
    <n v="0"/>
    <n v="19"/>
    <x v="19"/>
  </r>
  <r>
    <x v="62"/>
    <n v="0.43862400000000001"/>
    <n v="0.43687599999999999"/>
    <n v="0"/>
    <n v="1"/>
    <n v="6.9444444444444447E-4"/>
    <n v="1.7480000000000273E-3"/>
    <x v="0"/>
    <x v="0"/>
    <n v="4.1666666666666664E-2"/>
    <n v="4.1952000000000655E-2"/>
    <x v="6"/>
    <n v="0"/>
    <n v="119.18382913806069"/>
    <n v="1"/>
    <n v="0"/>
    <n v="10"/>
    <x v="2"/>
  </r>
  <r>
    <x v="154"/>
    <n v="0.93974999999999997"/>
    <n v="0.94196199999999997"/>
    <n v="1"/>
    <n v="0"/>
    <n v="6.9444444444444447E-4"/>
    <n v="2.2119999999999918E-3"/>
    <x v="0"/>
    <x v="0"/>
    <n v="4.1666666666666664E-2"/>
    <n v="5.3087999999999802E-2"/>
    <x v="50"/>
    <n v="0"/>
    <n v="94.183242917420486"/>
    <n v="0"/>
    <n v="0"/>
    <n v="22"/>
    <x v="1"/>
  </r>
  <r>
    <x v="72"/>
    <n v="0.27588800000000002"/>
    <n v="0.27738800000000002"/>
    <n v="1"/>
    <n v="0"/>
    <n v="6.9444444444444447E-4"/>
    <n v="1.5000000000000013E-3"/>
    <x v="0"/>
    <x v="0"/>
    <n v="4.1666666666666664E-2"/>
    <n v="3.6000000000000032E-2"/>
    <x v="46"/>
    <n v="0"/>
    <n v="138.88888888888877"/>
    <n v="1"/>
    <n v="0"/>
    <n v="6"/>
    <x v="16"/>
  </r>
  <r>
    <x v="18"/>
    <n v="0.72038999999999997"/>
    <n v="0.722634"/>
    <n v="1"/>
    <n v="0"/>
    <n v="6.9444444444444447E-4"/>
    <n v="2.2440000000000238E-3"/>
    <x v="0"/>
    <x v="0"/>
    <n v="4.1666666666666664E-2"/>
    <n v="5.385600000000057E-2"/>
    <x v="16"/>
    <n v="0"/>
    <n v="92.840166369577148"/>
    <n v="0"/>
    <n v="0"/>
    <n v="17"/>
    <x v="13"/>
  </r>
  <r>
    <x v="24"/>
    <n v="0.19815199999999999"/>
    <n v="0.20089599999999999"/>
    <n v="1"/>
    <n v="0"/>
    <n v="6.9444444444444447E-4"/>
    <n v="2.7439999999999964E-3"/>
    <x v="0"/>
    <x v="0"/>
    <n v="4.1666666666666664E-2"/>
    <n v="6.5855999999999915E-2"/>
    <x v="7"/>
    <n v="0"/>
    <n v="75.923226433430614"/>
    <n v="0"/>
    <n v="0"/>
    <n v="4"/>
    <x v="6"/>
  </r>
  <r>
    <x v="81"/>
    <n v="0.72719900000000004"/>
    <n v="0.72877099999999995"/>
    <n v="1"/>
    <n v="0"/>
    <n v="6.9444444444444447E-4"/>
    <n v="1.5719999999999068E-3"/>
    <x v="0"/>
    <x v="0"/>
    <n v="4.1666666666666664E-2"/>
    <n v="3.7727999999997763E-2"/>
    <x v="56"/>
    <n v="0"/>
    <n v="132.52756573368046"/>
    <n v="1"/>
    <n v="0"/>
    <n v="17"/>
    <x v="13"/>
  </r>
  <r>
    <x v="58"/>
    <n v="0.71798300000000004"/>
    <n v="0.71585500000000002"/>
    <n v="0"/>
    <n v="1"/>
    <n v="6.9444444444444447E-4"/>
    <n v="2.1280000000000188E-3"/>
    <x v="0"/>
    <x v="0"/>
    <n v="4.1666666666666664E-2"/>
    <n v="5.107200000000045E-2"/>
    <x v="48"/>
    <n v="0"/>
    <n v="97.901002506264803"/>
    <n v="0"/>
    <n v="0"/>
    <n v="17"/>
    <x v="13"/>
  </r>
  <r>
    <x v="9"/>
    <n v="0.74244399999999999"/>
    <n v="0.73979200000000001"/>
    <n v="0"/>
    <n v="1"/>
    <n v="6.9444444444444447E-4"/>
    <n v="2.6519999999999877E-3"/>
    <x v="0"/>
    <x v="0"/>
    <n v="4.1666666666666664E-2"/>
    <n v="6.3647999999999705E-2"/>
    <x v="8"/>
    <n v="0"/>
    <n v="78.557063851181866"/>
    <n v="0"/>
    <n v="0"/>
    <n v="17"/>
    <x v="13"/>
  </r>
  <r>
    <x v="47"/>
    <n v="0.16655700000000001"/>
    <n v="0.168625"/>
    <n v="1"/>
    <n v="0"/>
    <n v="6.9444444444444447E-4"/>
    <n v="2.0679999999999865E-3"/>
    <x v="0"/>
    <x v="0"/>
    <n v="4.1666666666666664E-2"/>
    <n v="4.9631999999999676E-2"/>
    <x v="37"/>
    <n v="0"/>
    <n v="100.74145712443651"/>
    <n v="1"/>
    <n v="0"/>
    <n v="3"/>
    <x v="4"/>
  </r>
  <r>
    <x v="45"/>
    <n v="0.138625"/>
    <n v="0.14114499999999999"/>
    <n v="1"/>
    <n v="0"/>
    <n v="6.9444444444444447E-4"/>
    <n v="2.5199999999999945E-3"/>
    <x v="0"/>
    <x v="0"/>
    <n v="4.1666666666666664E-2"/>
    <n v="6.0479999999999867E-2"/>
    <x v="38"/>
    <n v="0"/>
    <n v="82.671957671957855"/>
    <n v="0"/>
    <n v="0"/>
    <n v="3"/>
    <x v="4"/>
  </r>
  <r>
    <x v="39"/>
    <n v="0.79450500000000002"/>
    <n v="0.79184500000000002"/>
    <n v="0"/>
    <n v="1"/>
    <n v="6.9444444444444447E-4"/>
    <n v="2.6599999999999957E-3"/>
    <x v="0"/>
    <x v="0"/>
    <n v="4.1666666666666664E-2"/>
    <n v="6.3839999999999897E-2"/>
    <x v="33"/>
    <n v="0"/>
    <n v="78.320802005012652"/>
    <n v="0"/>
    <n v="0"/>
    <n v="19"/>
    <x v="19"/>
  </r>
  <r>
    <x v="116"/>
    <n v="0.97350800000000004"/>
    <n v="0.97145199999999998"/>
    <n v="0"/>
    <n v="1"/>
    <n v="6.9444444444444447E-4"/>
    <n v="2.0560000000000578E-3"/>
    <x v="0"/>
    <x v="0"/>
    <n v="4.1666666666666664E-2"/>
    <n v="4.9344000000001387E-2"/>
    <x v="63"/>
    <n v="0"/>
    <n v="101.32944228274683"/>
    <n v="1"/>
    <n v="0"/>
    <n v="23"/>
    <x v="21"/>
  </r>
  <r>
    <x v="161"/>
    <n v="0.43030000000000002"/>
    <n v="0.432728"/>
    <n v="1"/>
    <n v="0"/>
    <n v="6.9444444444444447E-4"/>
    <n v="2.4279999999999857E-3"/>
    <x v="0"/>
    <x v="0"/>
    <n v="4.1666666666666664E-2"/>
    <n v="5.8271999999999657E-2"/>
    <x v="76"/>
    <n v="0"/>
    <n v="85.804503020319004"/>
    <n v="0"/>
    <n v="0"/>
    <n v="10"/>
    <x v="2"/>
  </r>
  <r>
    <x v="2"/>
    <n v="0.42173100000000002"/>
    <n v="0.42501100000000003"/>
    <n v="1"/>
    <n v="0"/>
    <n v="6.9444444444444447E-4"/>
    <n v="3.2800000000000051E-3"/>
    <x v="0"/>
    <x v="0"/>
    <n v="4.1666666666666664E-2"/>
    <n v="7.8720000000000123E-2"/>
    <x v="0"/>
    <n v="63.516260162601526"/>
    <n v="63.516260162601526"/>
    <n v="0"/>
    <n v="0"/>
    <n v="10"/>
    <x v="2"/>
  </r>
  <r>
    <x v="107"/>
    <n v="0.61124299999999998"/>
    <n v="0.61519100000000004"/>
    <n v="1"/>
    <n v="0"/>
    <n v="6.9444444444444447E-4"/>
    <n v="3.9480000000000626E-3"/>
    <x v="0"/>
    <x v="0"/>
    <n v="4.1666666666666664E-2"/>
    <n v="9.4752000000001502E-2"/>
    <x v="63"/>
    <n v="0"/>
    <n v="52.769334684227466"/>
    <n v="0"/>
    <n v="0"/>
    <n v="14"/>
    <x v="20"/>
  </r>
  <r>
    <x v="73"/>
    <n v="0.48200599999999999"/>
    <n v="0.485122"/>
    <n v="1"/>
    <n v="0"/>
    <n v="6.9444444444444447E-4"/>
    <n v="3.1160000000000077E-3"/>
    <x v="0"/>
    <x v="0"/>
    <n v="4.1666666666666664E-2"/>
    <n v="7.4784000000000184E-2"/>
    <x v="52"/>
    <n v="0"/>
    <n v="66.859221223791025"/>
    <n v="0"/>
    <n v="0"/>
    <n v="11"/>
    <x v="17"/>
  </r>
  <r>
    <x v="73"/>
    <n v="0.75184499999999999"/>
    <n v="0.75461699999999998"/>
    <n v="1"/>
    <n v="0"/>
    <n v="6.9444444444444447E-4"/>
    <n v="2.7719999999999967E-3"/>
    <x v="0"/>
    <x v="0"/>
    <n v="4.1666666666666664E-2"/>
    <n v="6.6527999999999921E-2"/>
    <x v="52"/>
    <n v="0"/>
    <n v="75.156325156325252"/>
    <n v="0"/>
    <n v="0"/>
    <n v="18"/>
    <x v="23"/>
  </r>
  <r>
    <x v="66"/>
    <n v="0.98681600000000003"/>
    <n v="0.98857600000000001"/>
    <n v="1"/>
    <n v="0"/>
    <n v="6.9444444444444447E-4"/>
    <n v="1.7599999999999838E-3"/>
    <x v="0"/>
    <x v="0"/>
    <n v="4.1666666666666664E-2"/>
    <n v="4.2239999999999611E-2"/>
    <x v="49"/>
    <n v="0"/>
    <n v="118.3712121212132"/>
    <n v="1"/>
    <n v="0"/>
    <n v="23"/>
    <x v="21"/>
  </r>
  <r>
    <x v="70"/>
    <n v="0.22588900000000001"/>
    <n v="0.224385"/>
    <n v="0"/>
    <n v="1"/>
    <n v="6.9444444444444447E-4"/>
    <n v="1.5040000000000053E-3"/>
    <x v="0"/>
    <x v="0"/>
    <n v="4.1666666666666664E-2"/>
    <n v="3.6096000000000128E-2"/>
    <x v="39"/>
    <n v="0"/>
    <n v="138.5195035460988"/>
    <n v="1"/>
    <n v="0"/>
    <n v="5"/>
    <x v="5"/>
  </r>
  <r>
    <x v="0"/>
    <n v="9.0769000000000002E-2"/>
    <n v="9.3213000000000004E-2"/>
    <n v="1"/>
    <n v="0"/>
    <n v="6.9444444444444447E-4"/>
    <n v="2.4440000000000017E-3"/>
    <x v="0"/>
    <x v="0"/>
    <n v="4.1666666666666664E-2"/>
    <n v="5.8656000000000041E-2"/>
    <x v="0"/>
    <n v="85.242771412984112"/>
    <n v="85.242771412984112"/>
    <n v="0"/>
    <n v="0"/>
    <n v="2"/>
    <x v="0"/>
  </r>
  <r>
    <x v="45"/>
    <n v="0.76115200000000005"/>
    <n v="0.75938799999999995"/>
    <n v="0"/>
    <n v="1"/>
    <n v="6.9444444444444447E-4"/>
    <n v="1.7640000000000988E-3"/>
    <x v="0"/>
    <x v="0"/>
    <n v="4.1666666666666664E-2"/>
    <n v="4.2336000000002372E-2"/>
    <x v="38"/>
    <n v="0"/>
    <n v="118.10279667421862"/>
    <n v="1"/>
    <n v="0"/>
    <n v="18"/>
    <x v="23"/>
  </r>
  <r>
    <x v="39"/>
    <n v="0.61574300000000004"/>
    <n v="0.61297900000000005"/>
    <n v="0"/>
    <n v="1"/>
    <n v="6.9444444444444447E-4"/>
    <n v="2.7639999999999887E-3"/>
    <x v="0"/>
    <x v="0"/>
    <n v="4.1666666666666664E-2"/>
    <n v="6.6335999999999729E-2"/>
    <x v="33"/>
    <n v="0"/>
    <n v="75.373854317414683"/>
    <n v="0"/>
    <n v="0"/>
    <n v="14"/>
    <x v="20"/>
  </r>
  <r>
    <x v="116"/>
    <n v="0.67266300000000001"/>
    <n v="0.676651"/>
    <n v="1"/>
    <n v="0"/>
    <n v="6.9444444444444447E-4"/>
    <n v="3.9879999999999916E-3"/>
    <x v="0"/>
    <x v="0"/>
    <n v="4.1666666666666664E-2"/>
    <n v="9.5711999999999797E-2"/>
    <x v="63"/>
    <n v="0"/>
    <n v="52.240053493814891"/>
    <n v="0"/>
    <n v="0"/>
    <n v="16"/>
    <x v="22"/>
  </r>
  <r>
    <x v="172"/>
    <n v="0.45782299999999998"/>
    <n v="0.45575500000000002"/>
    <n v="0"/>
    <n v="1"/>
    <n v="6.9444444444444447E-4"/>
    <n v="2.0679999999999588E-3"/>
    <x v="0"/>
    <x v="0"/>
    <n v="4.1666666666666664E-2"/>
    <n v="4.963199999999901E-2"/>
    <x v="76"/>
    <n v="0"/>
    <n v="100.74145712443786"/>
    <n v="1"/>
    <n v="0"/>
    <n v="10"/>
    <x v="2"/>
  </r>
  <r>
    <x v="2"/>
    <n v="0.85437099999999999"/>
    <n v="0.85165500000000005"/>
    <n v="0"/>
    <n v="1"/>
    <n v="6.9444444444444447E-4"/>
    <n v="2.7159999999999407E-3"/>
    <x v="0"/>
    <x v="0"/>
    <n v="4.1666666666666664E-2"/>
    <n v="6.5183999999998576E-2"/>
    <x v="0"/>
    <n v="76.705940108003645"/>
    <n v="76.705940108003645"/>
    <n v="0"/>
    <n v="0"/>
    <n v="20"/>
    <x v="18"/>
  </r>
  <r>
    <x v="107"/>
    <n v="0.59859799999999996"/>
    <n v="0.59520600000000001"/>
    <n v="0"/>
    <n v="1"/>
    <n v="6.9444444444444447E-4"/>
    <n v="3.3919999999999506E-3"/>
    <x v="0"/>
    <x v="0"/>
    <n v="4.1666666666666664E-2"/>
    <n v="8.1407999999998815E-2"/>
    <x v="63"/>
    <n v="0"/>
    <n v="61.419025157233598"/>
    <n v="0"/>
    <n v="0"/>
    <n v="14"/>
    <x v="20"/>
  </r>
  <r>
    <x v="45"/>
    <n v="0.39534399999999997"/>
    <n v="0.39347199999999999"/>
    <n v="0"/>
    <n v="1"/>
    <n v="6.9444444444444447E-4"/>
    <n v="1.8719999999999848E-3"/>
    <x v="0"/>
    <x v="0"/>
    <n v="4.1666666666666664E-2"/>
    <n v="4.4927999999999635E-2"/>
    <x v="38"/>
    <n v="0"/>
    <n v="111.2891737891747"/>
    <n v="1"/>
    <n v="0"/>
    <n v="9"/>
    <x v="12"/>
  </r>
  <r>
    <x v="39"/>
    <n v="0.811751"/>
    <n v="0.81549499999999997"/>
    <n v="1"/>
    <n v="0"/>
    <n v="6.9444444444444447E-4"/>
    <n v="3.7439999999999696E-3"/>
    <x v="0"/>
    <x v="0"/>
    <n v="4.1666666666666664E-2"/>
    <n v="8.985599999999927E-2"/>
    <x v="33"/>
    <n v="0"/>
    <n v="55.644586894587349"/>
    <n v="0"/>
    <n v="0"/>
    <n v="19"/>
    <x v="19"/>
  </r>
  <r>
    <x v="116"/>
    <n v="0.57271000000000005"/>
    <n v="0.57501000000000002"/>
    <n v="1"/>
    <n v="0"/>
    <n v="6.9444444444444447E-4"/>
    <n v="2.2999999999999687E-3"/>
    <x v="0"/>
    <x v="0"/>
    <n v="4.1666666666666664E-2"/>
    <n v="5.519999999999925E-2"/>
    <x v="63"/>
    <n v="0"/>
    <n v="90.579710144928768"/>
    <n v="0"/>
    <n v="0"/>
    <n v="13"/>
    <x v="11"/>
  </r>
  <r>
    <x v="161"/>
    <n v="0.81777500000000003"/>
    <n v="0.81406699999999999"/>
    <n v="0"/>
    <n v="1"/>
    <n v="6.9444444444444447E-4"/>
    <n v="3.7080000000000446E-3"/>
    <x v="0"/>
    <x v="0"/>
    <n v="4.1666666666666664E-2"/>
    <n v="8.899200000000107E-2"/>
    <x v="76"/>
    <n v="0"/>
    <n v="56.184825602300656"/>
    <n v="0"/>
    <n v="0"/>
    <n v="19"/>
    <x v="19"/>
  </r>
  <r>
    <x v="2"/>
    <n v="0.72962700000000003"/>
    <n v="0.72729500000000002"/>
    <n v="0"/>
    <n v="1"/>
    <n v="6.9444444444444447E-4"/>
    <n v="2.3320000000000007E-3"/>
    <x v="0"/>
    <x v="0"/>
    <n v="4.1666666666666664E-2"/>
    <n v="5.5968000000000018E-2"/>
    <x v="0"/>
    <n v="89.33676386506572"/>
    <n v="89.33676386506572"/>
    <n v="0"/>
    <n v="0"/>
    <n v="17"/>
    <x v="13"/>
  </r>
  <r>
    <x v="107"/>
    <n v="0.20138"/>
    <n v="0.197932"/>
    <n v="0"/>
    <n v="1"/>
    <n v="6.9444444444444447E-4"/>
    <n v="3.4480000000000066E-3"/>
    <x v="0"/>
    <x v="0"/>
    <n v="4.1666666666666664E-2"/>
    <n v="8.2752000000000159E-2"/>
    <x v="63"/>
    <n v="0"/>
    <n v="60.421500386697488"/>
    <n v="0"/>
    <n v="0"/>
    <n v="4"/>
    <x v="6"/>
  </r>
  <r>
    <x v="45"/>
    <n v="0.30973099999999998"/>
    <n v="0.31371900000000003"/>
    <n v="1"/>
    <n v="0"/>
    <n v="6.9444444444444447E-4"/>
    <n v="3.9880000000000471E-3"/>
    <x v="0"/>
    <x v="0"/>
    <n v="4.1666666666666664E-2"/>
    <n v="9.571200000000113E-2"/>
    <x v="38"/>
    <n v="0"/>
    <n v="52.240053493814159"/>
    <n v="0"/>
    <n v="0"/>
    <n v="7"/>
    <x v="10"/>
  </r>
  <r>
    <x v="39"/>
    <n v="0.90852699999999997"/>
    <n v="0.90690300000000001"/>
    <n v="0"/>
    <n v="1"/>
    <n v="6.9444444444444447E-4"/>
    <n v="1.6239999999999588E-3"/>
    <x v="0"/>
    <x v="0"/>
    <n v="4.1666666666666664E-2"/>
    <n v="3.8975999999999011E-2"/>
    <x v="33"/>
    <n v="0"/>
    <n v="128.28407224959275"/>
    <n v="1"/>
    <n v="0"/>
    <n v="21"/>
    <x v="14"/>
  </r>
  <r>
    <x v="116"/>
    <n v="3.3759999999999998E-2"/>
    <n v="3.5316E-2"/>
    <n v="1"/>
    <n v="0"/>
    <n v="6.9444444444444447E-4"/>
    <n v="1.5560000000000018E-3"/>
    <x v="0"/>
    <x v="0"/>
    <n v="4.1666666666666664E-2"/>
    <n v="3.7344000000000044E-2"/>
    <x v="63"/>
    <n v="0"/>
    <n v="133.89031705227063"/>
    <n v="1"/>
    <n v="0"/>
    <n v="0"/>
    <x v="15"/>
  </r>
  <r>
    <x v="161"/>
    <n v="0.97303899999999999"/>
    <n v="0.97464700000000004"/>
    <n v="1"/>
    <n v="0"/>
    <n v="6.9444444444444447E-4"/>
    <n v="1.6080000000000538E-3"/>
    <x v="0"/>
    <x v="0"/>
    <n v="4.1666666666666664E-2"/>
    <n v="3.8592000000001292E-2"/>
    <x v="76"/>
    <n v="0"/>
    <n v="129.56053067992931"/>
    <n v="1"/>
    <n v="0"/>
    <n v="23"/>
    <x v="21"/>
  </r>
  <r>
    <x v="2"/>
    <n v="0.14322299999999999"/>
    <n v="0.14696300000000001"/>
    <n v="1"/>
    <n v="0"/>
    <n v="6.9444444444444447E-4"/>
    <n v="3.7400000000000211E-3"/>
    <x v="0"/>
    <x v="0"/>
    <n v="4.1666666666666664E-2"/>
    <n v="8.9760000000000506E-2"/>
    <x v="0"/>
    <n v="55.704099821746567"/>
    <n v="55.704099821746567"/>
    <n v="0"/>
    <n v="0"/>
    <n v="3"/>
    <x v="4"/>
  </r>
  <r>
    <x v="107"/>
    <n v="0.87870300000000001"/>
    <n v="0.87566699999999997"/>
    <n v="0"/>
    <n v="1"/>
    <n v="6.9444444444444447E-4"/>
    <n v="3.0360000000000387E-3"/>
    <x v="0"/>
    <x v="0"/>
    <n v="4.1666666666666664E-2"/>
    <n v="7.2864000000000928E-2"/>
    <x v="63"/>
    <n v="0"/>
    <n v="68.620992534035139"/>
    <n v="0"/>
    <n v="0"/>
    <n v="21"/>
    <x v="14"/>
  </r>
  <r>
    <x v="45"/>
    <n v="0.78562500000000002"/>
    <n v="0.78268499999999996"/>
    <n v="0"/>
    <n v="1"/>
    <n v="6.9444444444444447E-4"/>
    <n v="2.9400000000000537E-3"/>
    <x v="0"/>
    <x v="0"/>
    <n v="4.1666666666666664E-2"/>
    <n v="7.0560000000001288E-2"/>
    <x v="38"/>
    <n v="0"/>
    <n v="70.861678004533857"/>
    <n v="0"/>
    <n v="0"/>
    <n v="18"/>
    <x v="23"/>
  </r>
  <r>
    <x v="39"/>
    <n v="0.86237600000000003"/>
    <n v="0.86603200000000002"/>
    <n v="1"/>
    <n v="0"/>
    <n v="6.9444444444444447E-4"/>
    <n v="3.6559999999999926E-3"/>
    <x v="0"/>
    <x v="0"/>
    <n v="4.1666666666666664E-2"/>
    <n v="8.7743999999999822E-2"/>
    <x v="33"/>
    <n v="0"/>
    <n v="56.983953318745556"/>
    <n v="0"/>
    <n v="0"/>
    <n v="20"/>
    <x v="18"/>
  </r>
  <r>
    <x v="116"/>
    <n v="0.95934200000000003"/>
    <n v="0.95758200000000004"/>
    <n v="0"/>
    <n v="1"/>
    <n v="6.9444444444444447E-4"/>
    <n v="1.7599999999999838E-3"/>
    <x v="0"/>
    <x v="0"/>
    <n v="4.1666666666666664E-2"/>
    <n v="4.2239999999999611E-2"/>
    <x v="63"/>
    <n v="0"/>
    <n v="118.3712121212132"/>
    <n v="1"/>
    <n v="0"/>
    <n v="22"/>
    <x v="1"/>
  </r>
  <r>
    <x v="161"/>
    <n v="0.74316700000000002"/>
    <n v="0.74651500000000004"/>
    <n v="1"/>
    <n v="0"/>
    <n v="6.9444444444444447E-4"/>
    <n v="3.3480000000000176E-3"/>
    <x v="0"/>
    <x v="0"/>
    <n v="4.1666666666666664E-2"/>
    <n v="8.0352000000000423E-2"/>
    <x v="76"/>
    <n v="0"/>
    <n v="62.226204699322651"/>
    <n v="0"/>
    <n v="0"/>
    <n v="17"/>
    <x v="13"/>
  </r>
  <r>
    <x v="2"/>
    <n v="0.74470000000000003"/>
    <n v="0.74815600000000004"/>
    <n v="1"/>
    <n v="0"/>
    <n v="6.9444444444444447E-4"/>
    <n v="3.4560000000000146E-3"/>
    <x v="0"/>
    <x v="0"/>
    <n v="4.1666666666666664E-2"/>
    <n v="8.2944000000000351E-2"/>
    <x v="0"/>
    <n v="60.281635802468884"/>
    <n v="60.281635802468884"/>
    <n v="0"/>
    <n v="0"/>
    <n v="17"/>
    <x v="13"/>
  </r>
  <r>
    <x v="107"/>
    <n v="0.74424900000000005"/>
    <n v="0.74671699999999996"/>
    <n v="1"/>
    <n v="0"/>
    <n v="6.9444444444444447E-4"/>
    <n v="2.4679999999999147E-3"/>
    <x v="0"/>
    <x v="0"/>
    <n v="4.1666666666666664E-2"/>
    <n v="5.9231999999997953E-2"/>
    <x v="63"/>
    <n v="0"/>
    <n v="84.413830361969417"/>
    <n v="0"/>
    <n v="0"/>
    <n v="17"/>
    <x v="13"/>
  </r>
  <r>
    <x v="161"/>
    <n v="0.245144"/>
    <n v="0.242704"/>
    <n v="0"/>
    <n v="1"/>
    <n v="6.9444444444444447E-4"/>
    <n v="2.4399999999999977E-3"/>
    <x v="0"/>
    <x v="0"/>
    <n v="4.1666666666666664E-2"/>
    <n v="5.8559999999999945E-2"/>
    <x v="76"/>
    <n v="0"/>
    <n v="85.382513661202267"/>
    <n v="0"/>
    <n v="0"/>
    <n v="5"/>
    <x v="5"/>
  </r>
  <r>
    <x v="2"/>
    <n v="0.95478200000000002"/>
    <n v="0.95157000000000003"/>
    <n v="0"/>
    <n v="1"/>
    <n v="6.9444444444444447E-4"/>
    <n v="3.2119999999999926E-3"/>
    <x v="0"/>
    <x v="0"/>
    <n v="4.1666666666666664E-2"/>
    <n v="7.7087999999999823E-2"/>
    <x v="0"/>
    <n v="64.860938148609534"/>
    <n v="64.860938148609534"/>
    <n v="0"/>
    <n v="0"/>
    <n v="22"/>
    <x v="1"/>
  </r>
  <r>
    <x v="107"/>
    <n v="0.19941800000000001"/>
    <n v="0.20191799999999999"/>
    <n v="1"/>
    <n v="0"/>
    <n v="6.9444444444444447E-4"/>
    <n v="2.4999999999999745E-3"/>
    <x v="0"/>
    <x v="0"/>
    <n v="4.1666666666666664E-2"/>
    <n v="5.9999999999999387E-2"/>
    <x v="63"/>
    <n v="0"/>
    <n v="83.333333333334181"/>
    <n v="0"/>
    <n v="0"/>
    <n v="4"/>
    <x v="6"/>
  </r>
  <r>
    <x v="161"/>
    <n v="0.44693699999999997"/>
    <n v="0.44320900000000002"/>
    <n v="0"/>
    <n v="1"/>
    <n v="6.9444444444444447E-4"/>
    <n v="3.7279999999999536E-3"/>
    <x v="0"/>
    <x v="0"/>
    <n v="4.1666666666666664E-2"/>
    <n v="8.9471999999998886E-2"/>
    <x v="76"/>
    <n v="0"/>
    <n v="55.883404864092256"/>
    <n v="0"/>
    <n v="0"/>
    <n v="10"/>
    <x v="2"/>
  </r>
  <r>
    <x v="2"/>
    <n v="0.13649500000000001"/>
    <n v="0.139319"/>
    <n v="1"/>
    <n v="0"/>
    <n v="6.9444444444444447E-4"/>
    <n v="2.8239999999999932E-3"/>
    <x v="0"/>
    <x v="0"/>
    <n v="4.1666666666666664E-2"/>
    <n v="6.7775999999999836E-2"/>
    <x v="0"/>
    <n v="73.772426817752773"/>
    <n v="73.772426817752773"/>
    <n v="0"/>
    <n v="0"/>
    <n v="3"/>
    <x v="4"/>
  </r>
  <r>
    <x v="107"/>
    <n v="0.86325399999999997"/>
    <n v="0.86702199999999996"/>
    <n v="1"/>
    <n v="0"/>
    <n v="6.9444444444444447E-4"/>
    <n v="3.7679999999999936E-3"/>
    <x v="0"/>
    <x v="0"/>
    <n v="4.1666666666666664E-2"/>
    <n v="9.0431999999999846E-2"/>
    <x v="63"/>
    <n v="0"/>
    <n v="55.290162774239299"/>
    <n v="0"/>
    <n v="0"/>
    <n v="20"/>
    <x v="18"/>
  </r>
  <r>
    <x v="161"/>
    <n v="2.3812E-2"/>
    <n v="2.0455999999999998E-2"/>
    <n v="0"/>
    <n v="1"/>
    <n v="6.9444444444444447E-4"/>
    <n v="3.3560000000000013E-3"/>
    <x v="0"/>
    <x v="0"/>
    <n v="4.1666666666666664E-2"/>
    <n v="8.0544000000000032E-2"/>
    <x v="76"/>
    <n v="0"/>
    <n v="62.077870480731001"/>
    <n v="0"/>
    <n v="0"/>
    <n v="0"/>
    <x v="15"/>
  </r>
  <r>
    <x v="2"/>
    <n v="0.13581199999999999"/>
    <n v="0.13939199999999999"/>
    <n v="1"/>
    <n v="0"/>
    <n v="6.9444444444444447E-4"/>
    <n v="3.5799999999999998E-3"/>
    <x v="0"/>
    <x v="0"/>
    <n v="4.1666666666666664E-2"/>
    <n v="8.5919999999999996E-2"/>
    <x v="0"/>
    <n v="58.193668528864059"/>
    <n v="58.193668528864059"/>
    <n v="0"/>
    <n v="0"/>
    <n v="3"/>
    <x v="4"/>
  </r>
  <r>
    <x v="107"/>
    <n v="0.60236199999999995"/>
    <n v="0.60606199999999999"/>
    <n v="1"/>
    <n v="0"/>
    <n v="6.9444444444444447E-4"/>
    <n v="3.7000000000000366E-3"/>
    <x v="0"/>
    <x v="0"/>
    <n v="4.1666666666666664E-2"/>
    <n v="8.8800000000000878E-2"/>
    <x v="63"/>
    <n v="0"/>
    <n v="56.30630630630575"/>
    <n v="0"/>
    <n v="0"/>
    <n v="14"/>
    <x v="20"/>
  </r>
  <r>
    <x v="85"/>
    <n v="0.74911300000000003"/>
    <n v="0.745757"/>
    <n v="0"/>
    <n v="1"/>
    <n v="6.9444444444444447E-4"/>
    <n v="3.3560000000000256E-3"/>
    <x v="6"/>
    <x v="0"/>
    <n v="4.1666666666666664E-2"/>
    <n v="8.0544000000000615E-2"/>
    <x v="18"/>
    <n v="0"/>
    <n v="62.077870480730553"/>
    <n v="0"/>
    <n v="0"/>
    <n v="17"/>
    <x v="13"/>
  </r>
  <r>
    <x v="85"/>
    <n v="0.32229000000000002"/>
    <n v="0.31961000000000001"/>
    <n v="0"/>
    <n v="1"/>
    <n v="6.9444444444444447E-4"/>
    <n v="2.6800000000000157E-3"/>
    <x v="6"/>
    <x v="0"/>
    <n v="4.1666666666666664E-2"/>
    <n v="6.4320000000000377E-2"/>
    <x v="18"/>
    <n v="0"/>
    <n v="77.736318407959743"/>
    <n v="0"/>
    <n v="0"/>
    <n v="7"/>
    <x v="10"/>
  </r>
  <r>
    <x v="85"/>
    <n v="0.25899800000000001"/>
    <n v="0.26230599999999998"/>
    <n v="1"/>
    <n v="0"/>
    <n v="6.9444444444444447E-4"/>
    <n v="3.3079999999999776E-3"/>
    <x v="6"/>
    <x v="0"/>
    <n v="4.1666666666666664E-2"/>
    <n v="7.9391999999999463E-2"/>
    <x v="18"/>
    <n v="0"/>
    <n v="62.978637646110869"/>
    <n v="0"/>
    <n v="0"/>
    <n v="6"/>
    <x v="16"/>
  </r>
  <r>
    <x v="85"/>
    <n v="0.16008700000000001"/>
    <n v="0.15717100000000001"/>
    <n v="0"/>
    <n v="1"/>
    <n v="6.9444444444444447E-4"/>
    <n v="2.9160000000000019E-3"/>
    <x v="6"/>
    <x v="0"/>
    <n v="4.1666666666666664E-2"/>
    <n v="6.9984000000000046E-2"/>
    <x v="18"/>
    <n v="0"/>
    <n v="71.444901691815218"/>
    <n v="0"/>
    <n v="0"/>
    <n v="3"/>
    <x v="4"/>
  </r>
  <r>
    <x v="54"/>
    <n v="0.34593800000000002"/>
    <n v="0.34431400000000001"/>
    <n v="0"/>
    <n v="1"/>
    <n v="6.9444444444444447E-4"/>
    <n v="1.6240000000000143E-3"/>
    <x v="9"/>
    <x v="0"/>
    <n v="4.1666666666666664E-2"/>
    <n v="3.8976000000000344E-2"/>
    <x v="45"/>
    <n v="0"/>
    <n v="128.28407224958835"/>
    <n v="1"/>
    <n v="0"/>
    <n v="8"/>
    <x v="3"/>
  </r>
  <r>
    <x v="131"/>
    <n v="4.0057000000000002E-2"/>
    <n v="4.1741E-2"/>
    <n v="1"/>
    <n v="0"/>
    <n v="6.9444444444444447E-4"/>
    <n v="1.683999999999998E-3"/>
    <x v="9"/>
    <x v="0"/>
    <n v="4.1666666666666664E-2"/>
    <n v="4.0415999999999952E-2"/>
    <x v="38"/>
    <n v="0"/>
    <n v="123.71338083927172"/>
    <n v="1"/>
    <n v="0"/>
    <n v="0"/>
    <x v="15"/>
  </r>
  <r>
    <x v="15"/>
    <n v="1.0023960000000001"/>
    <n v="0.99877199999999999"/>
    <n v="0"/>
    <n v="1"/>
    <n v="6.9444444444444447E-4"/>
    <n v="3.6240000000000716E-3"/>
    <x v="9"/>
    <x v="0"/>
    <n v="4.1666666666666664E-2"/>
    <n v="8.6976000000001719E-2"/>
    <x v="14"/>
    <n v="0"/>
    <n v="57.48712288447274"/>
    <n v="0"/>
    <n v="0"/>
    <n v="23"/>
    <x v="21"/>
  </r>
  <r>
    <x v="83"/>
    <n v="9.6156000000000005E-2"/>
    <n v="9.7767999999999994E-2"/>
    <n v="1"/>
    <n v="0"/>
    <n v="6.9444444444444447E-4"/>
    <n v="1.6119999999999884E-3"/>
    <x v="9"/>
    <x v="0"/>
    <n v="4.1666666666666664E-2"/>
    <n v="3.8687999999999723E-2"/>
    <x v="44"/>
    <n v="0"/>
    <n v="129.23904052936405"/>
    <n v="1"/>
    <n v="0"/>
    <n v="2"/>
    <x v="0"/>
  </r>
  <r>
    <x v="111"/>
    <n v="0.82941900000000002"/>
    <n v="0.82691499999999996"/>
    <n v="0"/>
    <n v="1"/>
    <n v="6.9444444444444447E-4"/>
    <n v="2.5040000000000617E-3"/>
    <x v="9"/>
    <x v="0"/>
    <n v="4.1666666666666664E-2"/>
    <n v="6.0096000000001482E-2"/>
    <x v="32"/>
    <n v="0"/>
    <n v="83.200212992543214"/>
    <n v="0"/>
    <n v="0"/>
    <n v="19"/>
    <x v="19"/>
  </r>
  <r>
    <x v="101"/>
    <n v="0.92061899999999997"/>
    <n v="0.92293099999999995"/>
    <n v="1"/>
    <n v="0"/>
    <n v="6.9444444444444447E-4"/>
    <n v="2.3119999999999807E-3"/>
    <x v="9"/>
    <x v="0"/>
    <n v="4.1666666666666664E-2"/>
    <n v="5.5487999999999538E-2"/>
    <x v="51"/>
    <n v="0"/>
    <n v="90.109573241061881"/>
    <n v="0"/>
    <n v="0"/>
    <n v="22"/>
    <x v="1"/>
  </r>
  <r>
    <x v="55"/>
    <n v="0.66941799999999996"/>
    <n v="0.66777399999999998"/>
    <n v="0"/>
    <n v="1"/>
    <n v="6.9444444444444447E-4"/>
    <n v="1.6439999999999788E-3"/>
    <x v="9"/>
    <x v="0"/>
    <n v="4.1666666666666664E-2"/>
    <n v="3.9455999999999491E-2"/>
    <x v="46"/>
    <n v="0"/>
    <n v="126.72343876723602"/>
    <n v="1"/>
    <n v="0"/>
    <n v="16"/>
    <x v="22"/>
  </r>
  <r>
    <x v="0"/>
    <n v="0.31244499999999997"/>
    <n v="0.31022499999999997"/>
    <n v="0"/>
    <n v="1"/>
    <n v="6.9444444444444447E-4"/>
    <n v="2.2199999999999998E-3"/>
    <x v="0"/>
    <x v="0"/>
    <n v="4.1666666666666664E-2"/>
    <n v="5.3279999999999994E-2"/>
    <x v="0"/>
    <n v="93.843843843843857"/>
    <n v="93.843843843843857"/>
    <n v="0"/>
    <n v="0"/>
    <n v="7"/>
    <x v="10"/>
  </r>
  <r>
    <x v="1"/>
    <n v="0.16196199999999999"/>
    <n v="0.16370999999999999"/>
    <n v="1"/>
    <n v="0"/>
    <n v="6.9444444444444447E-4"/>
    <n v="1.7479999999999996E-3"/>
    <x v="1"/>
    <x v="0"/>
    <n v="4.1666666666666664E-2"/>
    <n v="4.1951999999999989E-2"/>
    <x v="1"/>
    <n v="0"/>
    <n v="119.18382913806258"/>
    <n v="1"/>
    <n v="0"/>
    <n v="3"/>
    <x v="4"/>
  </r>
  <r>
    <x v="2"/>
    <n v="4.0059999999999998E-2"/>
    <n v="3.8204000000000002E-2"/>
    <n v="0"/>
    <n v="1"/>
    <n v="6.9444444444444447E-4"/>
    <n v="1.8559999999999965E-3"/>
    <x v="0"/>
    <x v="0"/>
    <n v="4.1666666666666664E-2"/>
    <n v="4.4543999999999917E-2"/>
    <x v="0"/>
    <n v="112.24856321839101"/>
    <n v="112.24856321839101"/>
    <n v="1"/>
    <n v="0"/>
    <n v="0"/>
    <x v="15"/>
  </r>
  <r>
    <x v="3"/>
    <n v="0.71089100000000005"/>
    <n v="0.71311899999999995"/>
    <n v="1"/>
    <n v="0"/>
    <n v="6.9444444444444447E-4"/>
    <n v="2.2279999999998967E-3"/>
    <x v="2"/>
    <x v="0"/>
    <n v="4.1666666666666664E-2"/>
    <n v="5.3471999999997522E-2"/>
    <x v="2"/>
    <n v="0"/>
    <n v="93.506882106527371"/>
    <n v="0"/>
    <n v="0"/>
    <n v="17"/>
    <x v="13"/>
  </r>
  <r>
    <x v="4"/>
    <n v="0.172735"/>
    <n v="0.17081499999999999"/>
    <n v="0"/>
    <n v="1"/>
    <n v="6.9444444444444447E-4"/>
    <n v="1.920000000000005E-3"/>
    <x v="3"/>
    <x v="0"/>
    <n v="4.1666666666666664E-2"/>
    <n v="4.6080000000000121E-2"/>
    <x v="3"/>
    <n v="0"/>
    <n v="108.50694444444416"/>
    <n v="1"/>
    <n v="0"/>
    <n v="4"/>
    <x v="6"/>
  </r>
  <r>
    <x v="5"/>
    <n v="0.89442100000000002"/>
    <n v="0.89109700000000003"/>
    <n v="0"/>
    <n v="1"/>
    <n v="6.9444444444444447E-4"/>
    <n v="3.3239999999999936E-3"/>
    <x v="4"/>
    <x v="0"/>
    <n v="4.1666666666666664E-2"/>
    <n v="7.9775999999999847E-2"/>
    <x v="4"/>
    <n v="0"/>
    <n v="62.675491375852509"/>
    <n v="0"/>
    <n v="0"/>
    <n v="21"/>
    <x v="14"/>
  </r>
  <r>
    <x v="6"/>
    <n v="3.9071000000000002E-2"/>
    <n v="4.2567000000000001E-2"/>
    <n v="1"/>
    <n v="0"/>
    <n v="6.9444444444444447E-4"/>
    <n v="3.4959999999999991E-3"/>
    <x v="5"/>
    <x v="0"/>
    <n v="4.1666666666666664E-2"/>
    <n v="8.3903999999999979E-2"/>
    <x v="5"/>
    <n v="0"/>
    <n v="59.591914569031289"/>
    <n v="0"/>
    <n v="0"/>
    <n v="0"/>
    <x v="15"/>
  </r>
  <r>
    <x v="7"/>
    <n v="3.9606000000000002E-2"/>
    <n v="3.7274000000000002E-2"/>
    <n v="0"/>
    <n v="1"/>
    <n v="6.9444444444444447E-4"/>
    <n v="2.3320000000000007E-3"/>
    <x v="6"/>
    <x v="0"/>
    <n v="4.1666666666666664E-2"/>
    <n v="5.5968000000000018E-2"/>
    <x v="6"/>
    <n v="0"/>
    <n v="89.33676386506572"/>
    <n v="0"/>
    <n v="0"/>
    <n v="0"/>
    <x v="15"/>
  </r>
  <r>
    <x v="8"/>
    <n v="0.91238200000000003"/>
    <n v="0.91429400000000005"/>
    <n v="1"/>
    <n v="0"/>
    <n v="6.9444444444444447E-4"/>
    <n v="1.9120000000000248E-3"/>
    <x v="4"/>
    <x v="0"/>
    <n v="4.1666666666666664E-2"/>
    <n v="4.5888000000000595E-2"/>
    <x v="7"/>
    <n v="0"/>
    <n v="108.96094839609343"/>
    <n v="1"/>
    <n v="0"/>
    <n v="21"/>
    <x v="14"/>
  </r>
  <r>
    <x v="9"/>
    <n v="0.43819900000000001"/>
    <n v="0.43998700000000002"/>
    <n v="1"/>
    <n v="0"/>
    <n v="6.9444444444444447E-4"/>
    <n v="1.7880000000000118E-3"/>
    <x v="0"/>
    <x v="0"/>
    <n v="4.1666666666666664E-2"/>
    <n v="4.2912000000000283E-2"/>
    <x v="8"/>
    <n v="0"/>
    <n v="116.51752423564427"/>
    <n v="1"/>
    <n v="0"/>
    <n v="10"/>
    <x v="2"/>
  </r>
  <r>
    <x v="10"/>
    <n v="0.188942"/>
    <n v="0.186422"/>
    <n v="0"/>
    <n v="1"/>
    <n v="6.9444444444444447E-4"/>
    <n v="2.5199999999999945E-3"/>
    <x v="5"/>
    <x v="0"/>
    <n v="4.1666666666666664E-2"/>
    <n v="6.0479999999999867E-2"/>
    <x v="9"/>
    <n v="0"/>
    <n v="82.671957671957855"/>
    <n v="0"/>
    <n v="0"/>
    <n v="4"/>
    <x v="6"/>
  </r>
  <r>
    <x v="11"/>
    <n v="0.63127299999999997"/>
    <n v="0.63441700000000001"/>
    <n v="1"/>
    <n v="0"/>
    <n v="6.9444444444444447E-4"/>
    <n v="3.1440000000000357E-3"/>
    <x v="5"/>
    <x v="0"/>
    <n v="4.1666666666666664E-2"/>
    <n v="7.5456000000000856E-2"/>
    <x v="10"/>
    <n v="0"/>
    <n v="66.263782866835555"/>
    <n v="0"/>
    <n v="0"/>
    <n v="15"/>
    <x v="8"/>
  </r>
  <r>
    <x v="12"/>
    <n v="5.6968999999999999E-2"/>
    <n v="5.4597E-2"/>
    <n v="0"/>
    <n v="1"/>
    <n v="6.9444444444444447E-4"/>
    <n v="2.3719999999999991E-3"/>
    <x v="7"/>
    <x v="0"/>
    <n v="4.1666666666666664E-2"/>
    <n v="5.6927999999999979E-2"/>
    <x v="11"/>
    <n v="0"/>
    <n v="87.830241708825213"/>
    <n v="0"/>
    <n v="0"/>
    <n v="1"/>
    <x v="9"/>
  </r>
  <r>
    <x v="13"/>
    <n v="0.129272"/>
    <n v="0.12600800000000001"/>
    <n v="0"/>
    <n v="1"/>
    <n v="6.9444444444444447E-4"/>
    <n v="3.2639999999999891E-3"/>
    <x v="0"/>
    <x v="0"/>
    <n v="4.1666666666666664E-2"/>
    <n v="7.8335999999999739E-2"/>
    <x v="12"/>
    <n v="0"/>
    <n v="63.827614379085183"/>
    <n v="0"/>
    <n v="0"/>
    <n v="3"/>
    <x v="4"/>
  </r>
  <r>
    <x v="14"/>
    <n v="9.0898999999999994E-2"/>
    <n v="9.3718999999999997E-2"/>
    <n v="1"/>
    <n v="0"/>
    <n v="6.9444444444444447E-4"/>
    <n v="2.8200000000000031E-3"/>
    <x v="8"/>
    <x v="0"/>
    <n v="4.1666666666666664E-2"/>
    <n v="6.7680000000000073E-2"/>
    <x v="13"/>
    <n v="0"/>
    <n v="73.877068557919543"/>
    <n v="0"/>
    <n v="0"/>
    <n v="2"/>
    <x v="0"/>
  </r>
  <r>
    <x v="15"/>
    <n v="0.77679200000000004"/>
    <n v="0.77528799999999998"/>
    <n v="0"/>
    <n v="1"/>
    <n v="6.9444444444444447E-4"/>
    <n v="1.5040000000000608E-3"/>
    <x v="9"/>
    <x v="0"/>
    <n v="4.1666666666666664E-2"/>
    <n v="3.609600000000146E-2"/>
    <x v="14"/>
    <n v="0"/>
    <n v="138.51950354609369"/>
    <n v="1"/>
    <n v="0"/>
    <n v="18"/>
    <x v="23"/>
  </r>
  <r>
    <x v="16"/>
    <n v="0.94621999999999995"/>
    <n v="0.948376"/>
    <n v="1"/>
    <n v="0"/>
    <n v="6.9444444444444447E-4"/>
    <n v="2.1560000000000468E-3"/>
    <x v="6"/>
    <x v="0"/>
    <n v="4.1666666666666664E-2"/>
    <n v="5.1744000000001122E-2"/>
    <x v="15"/>
    <n v="0"/>
    <n v="96.629560915273103"/>
    <n v="0"/>
    <n v="0"/>
    <n v="22"/>
    <x v="1"/>
  </r>
  <r>
    <x v="17"/>
    <n v="0.262909"/>
    <n v="0.26447300000000001"/>
    <n v="1"/>
    <n v="0"/>
    <n v="6.9444444444444447E-4"/>
    <n v="1.5640000000000098E-3"/>
    <x v="10"/>
    <x v="0"/>
    <n v="4.1666666666666664E-2"/>
    <n v="3.7536000000000236E-2"/>
    <x v="14"/>
    <n v="0"/>
    <n v="133.20545609548083"/>
    <n v="1"/>
    <n v="0"/>
    <n v="6"/>
    <x v="16"/>
  </r>
  <r>
    <x v="18"/>
    <n v="0.99788299999999996"/>
    <n v="0.99948300000000001"/>
    <n v="1"/>
    <n v="0"/>
    <n v="6.9444444444444447E-4"/>
    <n v="1.6000000000000458E-3"/>
    <x v="0"/>
    <x v="0"/>
    <n v="4.1666666666666664E-2"/>
    <n v="3.84000000000011E-2"/>
    <x v="16"/>
    <n v="0"/>
    <n v="130.20833333332959"/>
    <n v="1"/>
    <n v="0"/>
    <n v="23"/>
    <x v="21"/>
  </r>
  <r>
    <x v="19"/>
    <n v="0.96167100000000005"/>
    <n v="0.95925099999999996"/>
    <n v="0"/>
    <n v="1"/>
    <n v="6.9444444444444447E-4"/>
    <n v="2.4200000000000887E-3"/>
    <x v="11"/>
    <x v="0"/>
    <n v="4.1666666666666664E-2"/>
    <n v="5.808000000000213E-2"/>
    <x v="17"/>
    <n v="0"/>
    <n v="86.088154269969294"/>
    <n v="0"/>
    <n v="0"/>
    <n v="23"/>
    <x v="21"/>
  </r>
  <r>
    <x v="20"/>
    <n v="0.50349999999999995"/>
    <n v="0.50675999999999999"/>
    <n v="1"/>
    <n v="0"/>
    <n v="6.9444444444444447E-4"/>
    <n v="3.2600000000000406E-3"/>
    <x v="10"/>
    <x v="0"/>
    <n v="4.1666666666666664E-2"/>
    <n v="7.8240000000000975E-2"/>
    <x v="18"/>
    <n v="0"/>
    <n v="63.905930470346853"/>
    <n v="0"/>
    <n v="0"/>
    <n v="12"/>
    <x v="7"/>
  </r>
  <r>
    <x v="21"/>
    <n v="0.355049"/>
    <n v="0.358705"/>
    <n v="1"/>
    <n v="0"/>
    <n v="6.9444444444444447E-4"/>
    <n v="3.6559999999999926E-3"/>
    <x v="1"/>
    <x v="0"/>
    <n v="4.1666666666666664E-2"/>
    <n v="8.7743999999999822E-2"/>
    <x v="19"/>
    <n v="0"/>
    <n v="56.983953318745556"/>
    <n v="0"/>
    <n v="0"/>
    <n v="8"/>
    <x v="3"/>
  </r>
  <r>
    <x v="22"/>
    <n v="0.93257800000000002"/>
    <n v="0.92980200000000002"/>
    <n v="0"/>
    <n v="1"/>
    <n v="6.9444444444444447E-4"/>
    <n v="2.7760000000000007E-3"/>
    <x v="7"/>
    <x v="0"/>
    <n v="4.1666666666666664E-2"/>
    <n v="6.6624000000000017E-2"/>
    <x v="20"/>
    <n v="0"/>
    <n v="75.048030739673379"/>
    <n v="0"/>
    <n v="0"/>
    <n v="22"/>
    <x v="1"/>
  </r>
  <r>
    <x v="23"/>
    <n v="0.34465099999999999"/>
    <n v="0.347607"/>
    <n v="1"/>
    <n v="0"/>
    <n v="6.9444444444444447E-4"/>
    <n v="2.9560000000000142E-3"/>
    <x v="10"/>
    <x v="0"/>
    <n v="4.1666666666666664E-2"/>
    <n v="7.094400000000034E-2"/>
    <x v="21"/>
    <n v="0"/>
    <n v="70.478123590437193"/>
    <n v="0"/>
    <n v="0"/>
    <n v="8"/>
    <x v="3"/>
  </r>
  <r>
    <x v="24"/>
    <n v="0.16414500000000001"/>
    <n v="0.16232099999999999"/>
    <n v="0"/>
    <n v="1"/>
    <n v="6.9444444444444447E-4"/>
    <n v="1.82400000000002E-3"/>
    <x v="0"/>
    <x v="0"/>
    <n v="4.1666666666666664E-2"/>
    <n v="4.3776000000000481E-2"/>
    <x v="7"/>
    <n v="0"/>
    <n v="114.21783625730869"/>
    <n v="1"/>
    <n v="0"/>
    <n v="3"/>
    <x v="4"/>
  </r>
  <r>
    <x v="25"/>
    <n v="0.52204899999999999"/>
    <n v="0.52420900000000004"/>
    <n v="1"/>
    <n v="0"/>
    <n v="6.9444444444444447E-4"/>
    <n v="2.1600000000000508E-3"/>
    <x v="10"/>
    <x v="0"/>
    <n v="4.1666666666666664E-2"/>
    <n v="5.1840000000001218E-2"/>
    <x v="22"/>
    <n v="0"/>
    <n v="96.450617283948347"/>
    <n v="0"/>
    <n v="0"/>
    <n v="12"/>
    <x v="7"/>
  </r>
  <r>
    <x v="26"/>
    <n v="0.39477299999999999"/>
    <n v="0.39140900000000001"/>
    <n v="0"/>
    <n v="1"/>
    <n v="6.9444444444444447E-4"/>
    <n v="3.3639999999999781E-3"/>
    <x v="9"/>
    <x v="0"/>
    <n v="4.1666666666666664E-2"/>
    <n v="8.0735999999999475E-2"/>
    <x v="23"/>
    <n v="0"/>
    <n v="61.930241775664292"/>
    <n v="0"/>
    <n v="0"/>
    <n v="9"/>
    <x v="12"/>
  </r>
  <r>
    <x v="27"/>
    <n v="0.13069600000000001"/>
    <n v="0.134684"/>
    <n v="1"/>
    <n v="0"/>
    <n v="6.9444444444444447E-4"/>
    <n v="3.9879999999999916E-3"/>
    <x v="2"/>
    <x v="0"/>
    <n v="4.1666666666666664E-2"/>
    <n v="9.5711999999999797E-2"/>
    <x v="23"/>
    <n v="0"/>
    <n v="52.240053493814891"/>
    <n v="0"/>
    <n v="0"/>
    <n v="3"/>
    <x v="4"/>
  </r>
  <r>
    <x v="28"/>
    <n v="0.108847"/>
    <n v="0.105555"/>
    <n v="0"/>
    <n v="1"/>
    <n v="6.9444444444444447E-4"/>
    <n v="3.2920000000000033E-3"/>
    <x v="2"/>
    <x v="0"/>
    <n v="4.1666666666666664E-2"/>
    <n v="7.9008000000000078E-2"/>
    <x v="24"/>
    <n v="0"/>
    <n v="63.284730660186248"/>
    <n v="0"/>
    <n v="0"/>
    <n v="2"/>
    <x v="0"/>
  </r>
  <r>
    <x v="29"/>
    <n v="0.62104000000000004"/>
    <n v="0.62345200000000001"/>
    <n v="1"/>
    <n v="0"/>
    <n v="6.9444444444444447E-4"/>
    <n v="2.4119999999999697E-3"/>
    <x v="12"/>
    <x v="0"/>
    <n v="4.1666666666666664E-2"/>
    <n v="5.7887999999999273E-2"/>
    <x v="5"/>
    <n v="0"/>
    <n v="86.373687119956855"/>
    <n v="0"/>
    <n v="0"/>
    <n v="14"/>
    <x v="20"/>
  </r>
  <r>
    <x v="30"/>
    <n v="0.915269"/>
    <n v="0.91838500000000001"/>
    <n v="1"/>
    <n v="0"/>
    <n v="6.9444444444444447E-4"/>
    <n v="3.1160000000000077E-3"/>
    <x v="10"/>
    <x v="0"/>
    <n v="4.1666666666666664E-2"/>
    <n v="7.4784000000000184E-2"/>
    <x v="25"/>
    <n v="0"/>
    <n v="66.859221223791025"/>
    <n v="0"/>
    <n v="0"/>
    <n v="21"/>
    <x v="14"/>
  </r>
  <r>
    <x v="173"/>
    <n v="0.39857500000000001"/>
    <n v="0.40067900000000001"/>
    <n v="1"/>
    <n v="0"/>
    <n v="6.9444444444444447E-4"/>
    <n v="2.1039999999999948E-3"/>
    <x v="13"/>
    <x v="7"/>
    <n v="4.1666666666666664E-2"/>
    <n v="5.0495999999999874E-2"/>
    <x v="64"/>
    <n v="0"/>
    <n v="99.017743979721416"/>
    <n v="0"/>
    <n v="0"/>
    <n v="9"/>
    <x v="12"/>
  </r>
  <r>
    <x v="32"/>
    <n v="0.67204299999999995"/>
    <n v="0.67345100000000002"/>
    <n v="1"/>
    <n v="0"/>
    <n v="6.9444444444444447E-4"/>
    <n v="1.4080000000000759E-3"/>
    <x v="8"/>
    <x v="0"/>
    <n v="4.1666666666666664E-2"/>
    <n v="3.3792000000001821E-2"/>
    <x v="9"/>
    <n v="0"/>
    <n v="147.96401515150717"/>
    <n v="1"/>
    <n v="1"/>
    <n v="16"/>
    <x v="22"/>
  </r>
  <r>
    <x v="33"/>
    <n v="3.5965999999999998E-2"/>
    <n v="3.7982000000000002E-2"/>
    <n v="1"/>
    <n v="0"/>
    <n v="6.9444444444444447E-4"/>
    <n v="2.0160000000000039E-3"/>
    <x v="2"/>
    <x v="0"/>
    <n v="4.1666666666666664E-2"/>
    <n v="4.8384000000000094E-2"/>
    <x v="27"/>
    <n v="0"/>
    <n v="103.33994708994689"/>
    <n v="1"/>
    <n v="0"/>
    <n v="0"/>
    <x v="15"/>
  </r>
  <r>
    <x v="34"/>
    <n v="0.514571"/>
    <n v="0.51262700000000005"/>
    <n v="0"/>
    <n v="1"/>
    <n v="6.9444444444444447E-4"/>
    <n v="1.9439999999999458E-3"/>
    <x v="10"/>
    <x v="0"/>
    <n v="4.1666666666666664E-2"/>
    <n v="4.6655999999998699E-2"/>
    <x v="28"/>
    <n v="0"/>
    <n v="107.1673525377259"/>
    <n v="1"/>
    <n v="0"/>
    <n v="12"/>
    <x v="7"/>
  </r>
  <r>
    <x v="35"/>
    <n v="0.923041"/>
    <n v="0.92067699999999997"/>
    <n v="0"/>
    <n v="1"/>
    <n v="6.9444444444444447E-4"/>
    <n v="2.3640000000000327E-3"/>
    <x v="5"/>
    <x v="0"/>
    <n v="4.1666666666666664E-2"/>
    <n v="5.6736000000000786E-2"/>
    <x v="29"/>
    <n v="0"/>
    <n v="88.127467569090712"/>
    <n v="0"/>
    <n v="0"/>
    <n v="22"/>
    <x v="1"/>
  </r>
  <r>
    <x v="36"/>
    <n v="0.14195199999999999"/>
    <n v="0.13925599999999999"/>
    <n v="0"/>
    <n v="1"/>
    <n v="6.9444444444444447E-4"/>
    <n v="2.6960000000000039E-3"/>
    <x v="10"/>
    <x v="0"/>
    <n v="4.1666666666666664E-2"/>
    <n v="6.4704000000000095E-2"/>
    <x v="30"/>
    <n v="0"/>
    <n v="77.274975272007794"/>
    <n v="0"/>
    <n v="0"/>
    <n v="3"/>
    <x v="4"/>
  </r>
  <r>
    <x v="174"/>
    <n v="0.832403"/>
    <n v="0.83075900000000003"/>
    <n v="0"/>
    <n v="1"/>
    <n v="6.9444444444444447E-4"/>
    <n v="1.6439999999999788E-3"/>
    <x v="13"/>
    <x v="8"/>
    <n v="4.1666666666666664E-2"/>
    <n v="3.9455999999999491E-2"/>
    <x v="31"/>
    <n v="0"/>
    <n v="126.72343876723602"/>
    <n v="1"/>
    <n v="0"/>
    <n v="19"/>
    <x v="19"/>
  </r>
  <r>
    <x v="38"/>
    <n v="0.67679900000000004"/>
    <n v="0.67894299999999996"/>
    <n v="1"/>
    <n v="0"/>
    <n v="6.9444444444444447E-4"/>
    <n v="2.1439999999999237E-3"/>
    <x v="2"/>
    <x v="0"/>
    <n v="4.1666666666666664E-2"/>
    <n v="5.145599999999817E-2"/>
    <x v="32"/>
    <n v="0"/>
    <n v="97.170398009953701"/>
    <n v="0"/>
    <n v="0"/>
    <n v="16"/>
    <x v="22"/>
  </r>
  <r>
    <x v="39"/>
    <n v="0.33540799999999998"/>
    <n v="0.33905200000000002"/>
    <n v="1"/>
    <n v="0"/>
    <n v="6.9444444444444447E-4"/>
    <n v="3.6440000000000361E-3"/>
    <x v="0"/>
    <x v="0"/>
    <n v="4.1666666666666664E-2"/>
    <n v="8.7456000000000866E-2"/>
    <x v="33"/>
    <n v="0"/>
    <n v="57.171606293449855"/>
    <n v="0"/>
    <n v="0"/>
    <n v="8"/>
    <x v="3"/>
  </r>
  <r>
    <x v="175"/>
    <n v="0.71115899999999999"/>
    <n v="0.70776300000000003"/>
    <n v="0"/>
    <n v="1"/>
    <n v="6.9444444444444447E-4"/>
    <n v="3.3959999999999546E-3"/>
    <x v="13"/>
    <x v="9"/>
    <n v="4.1666666666666664E-2"/>
    <n v="8.1503999999998911E-2"/>
    <x v="77"/>
    <n v="0"/>
    <n v="61.346682371418176"/>
    <n v="0"/>
    <n v="0"/>
    <n v="16"/>
    <x v="22"/>
  </r>
  <r>
    <x v="41"/>
    <n v="0.71188700000000005"/>
    <n v="0.715611"/>
    <n v="1"/>
    <n v="0"/>
    <n v="6.9444444444444447E-4"/>
    <n v="3.7239999999999496E-3"/>
    <x v="2"/>
    <x v="0"/>
    <n v="4.1666666666666664E-2"/>
    <n v="8.937599999999879E-2"/>
    <x v="35"/>
    <n v="0"/>
    <n v="55.943430003581135"/>
    <n v="0"/>
    <n v="0"/>
    <n v="17"/>
    <x v="13"/>
  </r>
  <r>
    <x v="42"/>
    <n v="0.40304299999999998"/>
    <n v="0.399339"/>
    <n v="0"/>
    <n v="1"/>
    <n v="6.9444444444444447E-4"/>
    <n v="3.7039999999999851E-3"/>
    <x v="1"/>
    <x v="0"/>
    <n v="4.1666666666666664E-2"/>
    <n v="8.8895999999999642E-2"/>
    <x v="36"/>
    <n v="0"/>
    <n v="56.24550035997143"/>
    <n v="0"/>
    <n v="0"/>
    <n v="9"/>
    <x v="12"/>
  </r>
  <r>
    <x v="43"/>
    <n v="0.90539000000000003"/>
    <n v="0.90761800000000004"/>
    <n v="1"/>
    <n v="0"/>
    <n v="6.9444444444444447E-4"/>
    <n v="2.2280000000000078E-3"/>
    <x v="4"/>
    <x v="0"/>
    <n v="4.1666666666666664E-2"/>
    <n v="5.3472000000000186E-2"/>
    <x v="27"/>
    <n v="0"/>
    <n v="93.50688210652271"/>
    <n v="0"/>
    <n v="0"/>
    <n v="21"/>
    <x v="14"/>
  </r>
  <r>
    <x v="44"/>
    <n v="0.23264499999999999"/>
    <n v="0.235897"/>
    <n v="1"/>
    <n v="0"/>
    <n v="6.9444444444444447E-4"/>
    <n v="3.2520000000000049E-3"/>
    <x v="4"/>
    <x v="0"/>
    <n v="4.1666666666666664E-2"/>
    <n v="7.8048000000000117E-2"/>
    <x v="37"/>
    <n v="0"/>
    <n v="64.063140631406213"/>
    <n v="0"/>
    <n v="0"/>
    <n v="5"/>
    <x v="5"/>
  </r>
  <r>
    <x v="45"/>
    <n v="0.23163800000000001"/>
    <n v="0.23316999999999999"/>
    <n v="1"/>
    <n v="0"/>
    <n v="6.9444444444444447E-4"/>
    <n v="1.5319999999999778E-3"/>
    <x v="0"/>
    <x v="0"/>
    <n v="4.1666666666666664E-2"/>
    <n v="3.6767999999999468E-2"/>
    <x v="38"/>
    <n v="0"/>
    <n v="135.9878154917339"/>
    <n v="1"/>
    <n v="0"/>
    <n v="5"/>
    <x v="5"/>
  </r>
  <r>
    <x v="46"/>
    <n v="0.53415599999999996"/>
    <n v="0.53560399999999997"/>
    <n v="1"/>
    <n v="0"/>
    <n v="6.9444444444444447E-4"/>
    <n v="1.4480000000000048E-3"/>
    <x v="3"/>
    <x v="0"/>
    <n v="4.1666666666666664E-2"/>
    <n v="3.4752000000000116E-2"/>
    <x v="2"/>
    <n v="0"/>
    <n v="143.87661141804739"/>
    <n v="1"/>
    <n v="1"/>
    <n v="12"/>
    <x v="7"/>
  </r>
  <r>
    <x v="47"/>
    <n v="0.76181600000000005"/>
    <n v="0.75960799999999995"/>
    <n v="0"/>
    <n v="1"/>
    <n v="6.9444444444444447E-4"/>
    <n v="2.2080000000000988E-3"/>
    <x v="0"/>
    <x v="0"/>
    <n v="4.1666666666666664E-2"/>
    <n v="5.2992000000002371E-2"/>
    <x v="37"/>
    <n v="0"/>
    <n v="94.3538647342953"/>
    <n v="0"/>
    <n v="0"/>
    <n v="18"/>
    <x v="23"/>
  </r>
  <r>
    <x v="48"/>
    <n v="0.14851200000000001"/>
    <n v="0.14644799999999999"/>
    <n v="0"/>
    <n v="1"/>
    <n v="6.9444444444444447E-4"/>
    <n v="2.0640000000000103E-3"/>
    <x v="6"/>
    <x v="0"/>
    <n v="4.1666666666666664E-2"/>
    <n v="4.9536000000000247E-2"/>
    <x v="39"/>
    <n v="0"/>
    <n v="100.93669250645945"/>
    <n v="1"/>
    <n v="0"/>
    <n v="3"/>
    <x v="4"/>
  </r>
  <r>
    <x v="49"/>
    <n v="0.231432"/>
    <n v="0.22759199999999999"/>
    <n v="0"/>
    <n v="1"/>
    <n v="6.9444444444444447E-4"/>
    <n v="3.8400000000000101E-3"/>
    <x v="10"/>
    <x v="0"/>
    <n v="4.1666666666666664E-2"/>
    <n v="9.2160000000000242E-2"/>
    <x v="40"/>
    <n v="0"/>
    <n v="54.253472222222079"/>
    <n v="0"/>
    <n v="0"/>
    <n v="5"/>
    <x v="5"/>
  </r>
  <r>
    <x v="50"/>
    <n v="0.86003499999999999"/>
    <n v="0.85779499999999997"/>
    <n v="0"/>
    <n v="1"/>
    <n v="6.9444444444444447E-4"/>
    <n v="2.2400000000000198E-3"/>
    <x v="3"/>
    <x v="0"/>
    <n v="4.1666666666666664E-2"/>
    <n v="5.3760000000000474E-2"/>
    <x v="41"/>
    <n v="0"/>
    <n v="93.005952380951555"/>
    <n v="0"/>
    <n v="0"/>
    <n v="20"/>
    <x v="18"/>
  </r>
  <r>
    <x v="51"/>
    <n v="0.57415799999999995"/>
    <n v="0.57219399999999998"/>
    <n v="0"/>
    <n v="1"/>
    <n v="6.9444444444444447E-4"/>
    <n v="1.9639999999999658E-3"/>
    <x v="14"/>
    <x v="0"/>
    <n v="4.1666666666666664E-2"/>
    <n v="4.7135999999999179E-2"/>
    <x v="42"/>
    <n v="0"/>
    <n v="106.07603530210639"/>
    <n v="1"/>
    <n v="0"/>
    <n v="13"/>
    <x v="11"/>
  </r>
  <r>
    <x v="52"/>
    <n v="0.10882"/>
    <n v="0.104932"/>
    <n v="0"/>
    <n v="1"/>
    <n v="6.9444444444444447E-4"/>
    <n v="3.8880000000000026E-3"/>
    <x v="5"/>
    <x v="0"/>
    <n v="4.1666666666666664E-2"/>
    <n v="9.3312000000000062E-2"/>
    <x v="43"/>
    <n v="0"/>
    <n v="53.583676268861417"/>
    <n v="0"/>
    <n v="0"/>
    <n v="2"/>
    <x v="0"/>
  </r>
  <r>
    <x v="53"/>
    <n v="0.72411499999999995"/>
    <n v="0.72764300000000004"/>
    <n v="1"/>
    <n v="0"/>
    <n v="6.9444444444444447E-4"/>
    <n v="3.5280000000000866E-3"/>
    <x v="10"/>
    <x v="0"/>
    <n v="4.1666666666666664E-2"/>
    <n v="8.4672000000002079E-2"/>
    <x v="44"/>
    <n v="0"/>
    <n v="59.051398337111173"/>
    <n v="0"/>
    <n v="0"/>
    <n v="17"/>
    <x v="13"/>
  </r>
  <r>
    <x v="54"/>
    <n v="0.45928099999999999"/>
    <n v="0.45549299999999998"/>
    <n v="0"/>
    <n v="1"/>
    <n v="6.9444444444444447E-4"/>
    <n v="3.7880000000000136E-3"/>
    <x v="9"/>
    <x v="0"/>
    <n v="4.1666666666666664E-2"/>
    <n v="9.0912000000000326E-2"/>
    <x v="45"/>
    <n v="0"/>
    <n v="54.998240056318004"/>
    <n v="0"/>
    <n v="0"/>
    <n v="10"/>
    <x v="2"/>
  </r>
  <r>
    <x v="55"/>
    <n v="0.99172199999999999"/>
    <n v="0.99490199999999995"/>
    <n v="1"/>
    <n v="0"/>
    <n v="6.9444444444444447E-4"/>
    <n v="3.1799999999999606E-3"/>
    <x v="9"/>
    <x v="0"/>
    <n v="4.1666666666666664E-2"/>
    <n v="7.6319999999999055E-2"/>
    <x v="46"/>
    <n v="0"/>
    <n v="65.513626834382364"/>
    <n v="0"/>
    <n v="0"/>
    <n v="23"/>
    <x v="21"/>
  </r>
  <r>
    <x v="56"/>
    <n v="0.90173300000000001"/>
    <n v="0.905613"/>
    <n v="1"/>
    <n v="0"/>
    <n v="6.9444444444444447E-4"/>
    <n v="3.8799999999999946E-3"/>
    <x v="2"/>
    <x v="0"/>
    <n v="4.1666666666666664E-2"/>
    <n v="9.311999999999987E-2"/>
    <x v="47"/>
    <n v="0"/>
    <n v="53.69415807560145"/>
    <n v="0"/>
    <n v="0"/>
    <n v="21"/>
    <x v="14"/>
  </r>
  <r>
    <x v="57"/>
    <n v="0.99075100000000005"/>
    <n v="0.98880699999999999"/>
    <n v="0"/>
    <n v="1"/>
    <n v="6.9444444444444447E-4"/>
    <n v="1.9440000000000568E-3"/>
    <x v="10"/>
    <x v="0"/>
    <n v="4.1666666666666664E-2"/>
    <n v="4.6656000000001363E-2"/>
    <x v="42"/>
    <n v="0"/>
    <n v="107.16735253771978"/>
    <n v="1"/>
    <n v="0"/>
    <n v="23"/>
    <x v="21"/>
  </r>
  <r>
    <x v="58"/>
    <n v="0.71294500000000005"/>
    <n v="0.716229"/>
    <n v="1"/>
    <n v="0"/>
    <n v="6.9444444444444447E-4"/>
    <n v="3.2839999999999536E-3"/>
    <x v="0"/>
    <x v="0"/>
    <n v="4.1666666666666664E-2"/>
    <n v="7.8815999999998887E-2"/>
    <x v="48"/>
    <n v="0"/>
    <n v="63.438895655705323"/>
    <n v="0"/>
    <n v="0"/>
    <n v="17"/>
    <x v="13"/>
  </r>
  <r>
    <x v="59"/>
    <n v="0.25781799999999999"/>
    <n v="0.25594600000000001"/>
    <n v="0"/>
    <n v="1"/>
    <n v="6.9444444444444447E-4"/>
    <n v="1.8719999999999848E-3"/>
    <x v="2"/>
    <x v="0"/>
    <n v="4.1666666666666664E-2"/>
    <n v="4.4927999999999635E-2"/>
    <x v="37"/>
    <n v="0"/>
    <n v="111.2891737891747"/>
    <n v="1"/>
    <n v="0"/>
    <n v="6"/>
    <x v="16"/>
  </r>
  <r>
    <x v="60"/>
    <n v="8.6955000000000005E-2"/>
    <n v="8.5378999999999997E-2"/>
    <n v="0"/>
    <n v="1"/>
    <n v="6.9444444444444447E-4"/>
    <n v="1.576000000000008E-3"/>
    <x v="3"/>
    <x v="0"/>
    <n v="4.1666666666666664E-2"/>
    <n v="3.7824000000000191E-2"/>
    <x v="49"/>
    <n v="0"/>
    <n v="132.19120135363724"/>
    <n v="1"/>
    <n v="0"/>
    <n v="2"/>
    <x v="0"/>
  </r>
  <r>
    <x v="61"/>
    <n v="0.35100700000000001"/>
    <n v="0.35246300000000003"/>
    <n v="1"/>
    <n v="0"/>
    <n v="6.9444444444444447E-4"/>
    <n v="1.4560000000000128E-3"/>
    <x v="10"/>
    <x v="0"/>
    <n v="4.1666666666666664E-2"/>
    <n v="3.4944000000000308E-2"/>
    <x v="19"/>
    <n v="0"/>
    <n v="143.08608058607933"/>
    <n v="1"/>
    <n v="1"/>
    <n v="8"/>
    <x v="3"/>
  </r>
  <r>
    <x v="62"/>
    <n v="0.82595300000000005"/>
    <n v="0.82917700000000005"/>
    <n v="1"/>
    <n v="0"/>
    <n v="6.9444444444444447E-4"/>
    <n v="3.2240000000000046E-3"/>
    <x v="0"/>
    <x v="0"/>
    <n v="4.1666666666666664E-2"/>
    <n v="7.7376000000000111E-2"/>
    <x v="6"/>
    <n v="0"/>
    <n v="64.619520264681455"/>
    <n v="0"/>
    <n v="0"/>
    <n v="19"/>
    <x v="19"/>
  </r>
  <r>
    <x v="63"/>
    <n v="0.55854400000000004"/>
    <n v="0.55462400000000001"/>
    <n v="0"/>
    <n v="1"/>
    <n v="6.9444444444444447E-4"/>
    <n v="3.9200000000000346E-3"/>
    <x v="2"/>
    <x v="0"/>
    <n v="4.1666666666666664E-2"/>
    <n v="9.408000000000083E-2"/>
    <x v="50"/>
    <n v="0"/>
    <n v="53.146258503400894"/>
    <n v="0"/>
    <n v="0"/>
    <n v="13"/>
    <x v="11"/>
  </r>
  <r>
    <x v="64"/>
    <n v="0.21590100000000001"/>
    <n v="0.21798100000000001"/>
    <n v="1"/>
    <n v="0"/>
    <n v="6.9444444444444447E-4"/>
    <n v="2.0799999999999985E-3"/>
    <x v="14"/>
    <x v="0"/>
    <n v="4.1666666666666664E-2"/>
    <n v="4.9919999999999964E-2"/>
    <x v="1"/>
    <n v="0"/>
    <n v="100.16025641025648"/>
    <n v="1"/>
    <n v="0"/>
    <n v="5"/>
    <x v="5"/>
  </r>
  <r>
    <x v="65"/>
    <n v="0.859155"/>
    <n v="0.85716700000000001"/>
    <n v="0"/>
    <n v="1"/>
    <n v="6.9444444444444447E-4"/>
    <n v="1.9879999999999898E-3"/>
    <x v="2"/>
    <x v="0"/>
    <n v="4.1666666666666664E-2"/>
    <n v="4.7711999999999755E-2"/>
    <x v="51"/>
    <n v="0"/>
    <n v="104.79543930248209"/>
    <n v="1"/>
    <n v="0"/>
    <n v="20"/>
    <x v="18"/>
  </r>
  <r>
    <x v="66"/>
    <n v="0.67446200000000001"/>
    <n v="0.67788999999999999"/>
    <n v="1"/>
    <n v="0"/>
    <n v="6.9444444444444447E-4"/>
    <n v="3.4279999999999866E-3"/>
    <x v="0"/>
    <x v="0"/>
    <n v="4.1666666666666664E-2"/>
    <n v="8.2271999999999679E-2"/>
    <x v="49"/>
    <n v="0"/>
    <n v="60.774017891871104"/>
    <n v="0"/>
    <n v="0"/>
    <n v="16"/>
    <x v="22"/>
  </r>
  <r>
    <x v="67"/>
    <n v="0.47924800000000001"/>
    <n v="0.47626000000000002"/>
    <n v="0"/>
    <n v="1"/>
    <n v="6.9444444444444447E-4"/>
    <n v="2.9879999999999907E-3"/>
    <x v="11"/>
    <x v="0"/>
    <n v="4.1666666666666664E-2"/>
    <n v="7.1711999999999776E-2"/>
    <x v="41"/>
    <n v="0"/>
    <n v="69.723337795627174"/>
    <n v="0"/>
    <n v="0"/>
    <n v="11"/>
    <x v="17"/>
  </r>
  <r>
    <x v="68"/>
    <n v="0.51831700000000003"/>
    <n v="0.52147299999999996"/>
    <n v="1"/>
    <n v="0"/>
    <n v="6.9444444444444447E-4"/>
    <n v="3.1559999999999366E-3"/>
    <x v="7"/>
    <x v="0"/>
    <n v="4.1666666666666664E-2"/>
    <n v="7.5743999999998479E-2"/>
    <x v="44"/>
    <n v="0"/>
    <n v="66.011829319815433"/>
    <n v="0"/>
    <n v="0"/>
    <n v="12"/>
    <x v="7"/>
  </r>
  <r>
    <x v="69"/>
    <n v="0.69348799999999999"/>
    <n v="0.69093599999999999"/>
    <n v="0"/>
    <n v="1"/>
    <n v="6.9444444444444447E-4"/>
    <n v="2.5519999999999987E-3"/>
    <x v="1"/>
    <x v="0"/>
    <n v="4.1666666666666664E-2"/>
    <n v="6.1247999999999969E-2"/>
    <x v="31"/>
    <n v="0"/>
    <n v="81.635318704284259"/>
    <n v="0"/>
    <n v="0"/>
    <n v="16"/>
    <x v="22"/>
  </r>
  <r>
    <x v="70"/>
    <n v="0.145533"/>
    <n v="0.14855299999999999"/>
    <n v="1"/>
    <n v="0"/>
    <n v="6.9444444444444447E-4"/>
    <n v="3.0199999999999949E-3"/>
    <x v="0"/>
    <x v="0"/>
    <n v="4.1666666666666664E-2"/>
    <n v="7.2479999999999878E-2"/>
    <x v="39"/>
    <n v="0"/>
    <n v="68.984547461368763"/>
    <n v="0"/>
    <n v="0"/>
    <n v="3"/>
    <x v="4"/>
  </r>
  <r>
    <x v="71"/>
    <n v="0.94866899999999998"/>
    <n v="0.950569"/>
    <n v="1"/>
    <n v="0"/>
    <n v="6.9444444444444447E-4"/>
    <n v="1.9000000000000128E-3"/>
    <x v="4"/>
    <x v="0"/>
    <n v="4.1666666666666664E-2"/>
    <n v="4.5600000000000307E-2"/>
    <x v="14"/>
    <n v="0"/>
    <n v="109.64912280701681"/>
    <n v="1"/>
    <n v="0"/>
    <n v="22"/>
    <x v="1"/>
  </r>
  <r>
    <x v="72"/>
    <n v="0.61492599999999997"/>
    <n v="0.61283799999999999"/>
    <n v="0"/>
    <n v="1"/>
    <n v="6.9444444444444447E-4"/>
    <n v="2.0879999999999788E-3"/>
    <x v="0"/>
    <x v="0"/>
    <n v="4.1666666666666664E-2"/>
    <n v="5.011199999999949E-2"/>
    <x v="46"/>
    <n v="0"/>
    <n v="99.776500638570624"/>
    <n v="0"/>
    <n v="0"/>
    <n v="14"/>
    <x v="20"/>
  </r>
  <r>
    <x v="73"/>
    <n v="0.80092399999999997"/>
    <n v="0.79910400000000004"/>
    <n v="0"/>
    <n v="1"/>
    <n v="6.9444444444444447E-4"/>
    <n v="1.8199999999999328E-3"/>
    <x v="0"/>
    <x v="0"/>
    <n v="4.1666666666666664E-2"/>
    <n v="4.3679999999998387E-2"/>
    <x v="52"/>
    <n v="0"/>
    <n v="114.4688644688687"/>
    <n v="1"/>
    <n v="0"/>
    <n v="19"/>
    <x v="19"/>
  </r>
  <r>
    <x v="74"/>
    <n v="0.80892299999999995"/>
    <n v="0.806979"/>
    <n v="0"/>
    <n v="1"/>
    <n v="6.9444444444444447E-4"/>
    <n v="1.9439999999999458E-3"/>
    <x v="2"/>
    <x v="0"/>
    <n v="4.1666666666666664E-2"/>
    <n v="4.6655999999998699E-2"/>
    <x v="53"/>
    <n v="0"/>
    <n v="107.1673525377259"/>
    <n v="1"/>
    <n v="0"/>
    <n v="19"/>
    <x v="19"/>
  </r>
  <r>
    <x v="75"/>
    <n v="2.6912999999999999E-2"/>
    <n v="2.9256999999999998E-2"/>
    <n v="1"/>
    <n v="0"/>
    <n v="6.9444444444444447E-4"/>
    <n v="2.3439999999999989E-3"/>
    <x v="8"/>
    <x v="0"/>
    <n v="4.1666666666666664E-2"/>
    <n v="5.6255999999999973E-2"/>
    <x v="54"/>
    <n v="0"/>
    <n v="88.879408418657604"/>
    <n v="0"/>
    <n v="0"/>
    <n v="0"/>
    <x v="15"/>
  </r>
  <r>
    <x v="76"/>
    <n v="0.84384199999999998"/>
    <n v="0.845642"/>
    <n v="1"/>
    <n v="0"/>
    <n v="6.9444444444444447E-4"/>
    <n v="1.8000000000000238E-3"/>
    <x v="10"/>
    <x v="0"/>
    <n v="4.1666666666666664E-2"/>
    <n v="4.3200000000000571E-2"/>
    <x v="9"/>
    <n v="0"/>
    <n v="115.74074074073921"/>
    <n v="1"/>
    <n v="0"/>
    <n v="20"/>
    <x v="18"/>
  </r>
  <r>
    <x v="77"/>
    <n v="0.81873700000000005"/>
    <n v="0.82059300000000002"/>
    <n v="1"/>
    <n v="0"/>
    <n v="6.9444444444444447E-4"/>
    <n v="1.8559999999999688E-3"/>
    <x v="6"/>
    <x v="0"/>
    <n v="4.1666666666666664E-2"/>
    <n v="4.4543999999999251E-2"/>
    <x v="43"/>
    <n v="0"/>
    <n v="112.24856321839269"/>
    <n v="1"/>
    <n v="0"/>
    <n v="19"/>
    <x v="19"/>
  </r>
  <r>
    <x v="78"/>
    <n v="0.77809700000000004"/>
    <n v="0.77524899999999997"/>
    <n v="0"/>
    <n v="1"/>
    <n v="6.9444444444444447E-4"/>
    <n v="2.8480000000000727E-3"/>
    <x v="9"/>
    <x v="0"/>
    <n v="4.1666666666666664E-2"/>
    <n v="6.8352000000001745E-2"/>
    <x v="28"/>
    <n v="0"/>
    <n v="73.150749063668542"/>
    <n v="0"/>
    <n v="0"/>
    <n v="18"/>
    <x v="23"/>
  </r>
  <r>
    <x v="79"/>
    <n v="0.83649600000000002"/>
    <n v="0.83909599999999995"/>
    <n v="1"/>
    <n v="0"/>
    <n v="6.9444444444444447E-4"/>
    <n v="2.5999999999999357E-3"/>
    <x v="9"/>
    <x v="0"/>
    <n v="4.1666666666666664E-2"/>
    <n v="6.2399999999998457E-2"/>
    <x v="52"/>
    <n v="0"/>
    <n v="80.128205128207114"/>
    <n v="0"/>
    <n v="0"/>
    <n v="20"/>
    <x v="18"/>
  </r>
  <r>
    <x v="80"/>
    <n v="0.63863800000000004"/>
    <n v="0.64251000000000003"/>
    <n v="1"/>
    <n v="0"/>
    <n v="6.9444444444444447E-4"/>
    <n v="3.8719999999999866E-3"/>
    <x v="1"/>
    <x v="0"/>
    <n v="4.1666666666666664E-2"/>
    <n v="9.2927999999999678E-2"/>
    <x v="55"/>
    <n v="0"/>
    <n v="53.805096418732973"/>
    <n v="0"/>
    <n v="0"/>
    <n v="15"/>
    <x v="8"/>
  </r>
  <r>
    <x v="81"/>
    <n v="0.43880400000000003"/>
    <n v="0.435784"/>
    <n v="0"/>
    <n v="1"/>
    <n v="6.9444444444444447E-4"/>
    <n v="3.0200000000000227E-3"/>
    <x v="0"/>
    <x v="0"/>
    <n v="4.1666666666666664E-2"/>
    <n v="7.2480000000000544E-2"/>
    <x v="56"/>
    <n v="0"/>
    <n v="68.984547461368138"/>
    <n v="0"/>
    <n v="0"/>
    <n v="10"/>
    <x v="2"/>
  </r>
  <r>
    <x v="82"/>
    <n v="0.20413700000000001"/>
    <n v="0.20184099999999999"/>
    <n v="0"/>
    <n v="1"/>
    <n v="6.9444444444444447E-4"/>
    <n v="2.2960000000000202E-3"/>
    <x v="7"/>
    <x v="0"/>
    <n v="4.1666666666666664E-2"/>
    <n v="5.5104000000000486E-2"/>
    <x v="5"/>
    <n v="0"/>
    <n v="90.737514518001518"/>
    <n v="0"/>
    <n v="0"/>
    <n v="4"/>
    <x v="6"/>
  </r>
  <r>
    <x v="83"/>
    <n v="0.88788900000000004"/>
    <n v="0.88389300000000004"/>
    <n v="0"/>
    <n v="1"/>
    <n v="6.9444444444444447E-4"/>
    <n v="3.9959999999999996E-3"/>
    <x v="9"/>
    <x v="0"/>
    <n v="4.1666666666666664E-2"/>
    <n v="9.5903999999999989E-2"/>
    <x v="44"/>
    <n v="0"/>
    <n v="52.135468802135478"/>
    <n v="0"/>
    <n v="0"/>
    <n v="21"/>
    <x v="14"/>
  </r>
  <r>
    <x v="176"/>
    <n v="0.96728700000000001"/>
    <n v="0.97079099999999996"/>
    <n v="1"/>
    <n v="0"/>
    <n v="6.9444444444444447E-4"/>
    <n v="3.5039999999999516E-3"/>
    <x v="15"/>
    <x v="0"/>
    <n v="4.1666666666666664E-2"/>
    <n v="8.4095999999998838E-2"/>
    <x v="60"/>
    <n v="0"/>
    <n v="59.45585996955942"/>
    <n v="0"/>
    <n v="0"/>
    <n v="23"/>
    <x v="21"/>
  </r>
  <r>
    <x v="85"/>
    <n v="0.121395"/>
    <n v="0.124755"/>
    <n v="1"/>
    <n v="0"/>
    <n v="6.9444444444444447E-4"/>
    <n v="3.3600000000000019E-3"/>
    <x v="6"/>
    <x v="0"/>
    <n v="4.1666666666666664E-2"/>
    <n v="8.0640000000000045E-2"/>
    <x v="18"/>
    <n v="0"/>
    <n v="62.003968253968218"/>
    <n v="0"/>
    <n v="0"/>
    <n v="2"/>
    <x v="0"/>
  </r>
  <r>
    <x v="86"/>
    <n v="5.8613999999999999E-2"/>
    <n v="5.6474000000000003E-2"/>
    <n v="0"/>
    <n v="1"/>
    <n v="6.9444444444444447E-4"/>
    <n v="2.1399999999999961E-3"/>
    <x v="10"/>
    <x v="0"/>
    <n v="4.1666666666666664E-2"/>
    <n v="5.1359999999999906E-2"/>
    <x v="17"/>
    <n v="0"/>
    <n v="97.352024922118559"/>
    <n v="0"/>
    <n v="0"/>
    <n v="1"/>
    <x v="9"/>
  </r>
  <r>
    <x v="87"/>
    <n v="0.79559199999999997"/>
    <n v="0.792188"/>
    <n v="0"/>
    <n v="1"/>
    <n v="6.9444444444444447E-4"/>
    <n v="3.4039999999999626E-3"/>
    <x v="2"/>
    <x v="0"/>
    <n v="4.1666666666666664E-2"/>
    <n v="8.1695999999999103E-2"/>
    <x v="58"/>
    <n v="0"/>
    <n v="61.202506854681438"/>
    <n v="0"/>
    <n v="0"/>
    <n v="19"/>
    <x v="19"/>
  </r>
  <r>
    <x v="88"/>
    <n v="0.63536800000000004"/>
    <n v="0.639208"/>
    <n v="1"/>
    <n v="0"/>
    <n v="6.9444444444444447E-4"/>
    <n v="3.8399999999999546E-3"/>
    <x v="14"/>
    <x v="0"/>
    <n v="4.1666666666666664E-2"/>
    <n v="9.2159999999998909E-2"/>
    <x v="32"/>
    <n v="0"/>
    <n v="54.253472222222861"/>
    <n v="0"/>
    <n v="0"/>
    <n v="15"/>
    <x v="8"/>
  </r>
  <r>
    <x v="89"/>
    <n v="0.29477999999999999"/>
    <n v="0.29804799999999998"/>
    <n v="1"/>
    <n v="0"/>
    <n v="6.9444444444444447E-4"/>
    <n v="3.2679999999999931E-3"/>
    <x v="9"/>
    <x v="0"/>
    <n v="4.1666666666666664E-2"/>
    <n v="7.8431999999999835E-2"/>
    <x v="40"/>
    <n v="0"/>
    <n v="63.749490004080101"/>
    <n v="0"/>
    <n v="0"/>
    <n v="7"/>
    <x v="10"/>
  </r>
  <r>
    <x v="90"/>
    <n v="0.312112"/>
    <n v="0.31450800000000001"/>
    <n v="1"/>
    <n v="0"/>
    <n v="6.9444444444444447E-4"/>
    <n v="2.3960000000000092E-3"/>
    <x v="5"/>
    <x v="0"/>
    <n v="4.1666666666666664E-2"/>
    <n v="5.7504000000000222E-2"/>
    <x v="59"/>
    <n v="0"/>
    <n v="86.950473010572836"/>
    <n v="0"/>
    <n v="0"/>
    <n v="7"/>
    <x v="10"/>
  </r>
  <r>
    <x v="91"/>
    <n v="2.2315999999999999E-2"/>
    <n v="1.9543999999999999E-2"/>
    <n v="0"/>
    <n v="1"/>
    <n v="6.9444444444444447E-4"/>
    <n v="2.7720000000000002E-3"/>
    <x v="14"/>
    <x v="0"/>
    <n v="4.1666666666666664E-2"/>
    <n v="6.6528000000000004E-2"/>
    <x v="52"/>
    <n v="0"/>
    <n v="75.156325156325153"/>
    <n v="0"/>
    <n v="0"/>
    <n v="0"/>
    <x v="15"/>
  </r>
  <r>
    <x v="92"/>
    <n v="0.65988999999999998"/>
    <n v="0.65681"/>
    <n v="0"/>
    <n v="1"/>
    <n v="6.9444444444444447E-4"/>
    <n v="3.0799999999999716E-3"/>
    <x v="6"/>
    <x v="0"/>
    <n v="4.1666666666666664E-2"/>
    <n v="7.391999999999932E-2"/>
    <x v="30"/>
    <n v="0"/>
    <n v="67.64069264069326"/>
    <n v="0"/>
    <n v="0"/>
    <n v="15"/>
    <x v="8"/>
  </r>
  <r>
    <x v="93"/>
    <n v="0.75181399999999998"/>
    <n v="0.74925399999999998"/>
    <n v="0"/>
    <n v="1"/>
    <n v="6.9444444444444447E-4"/>
    <n v="2.5600000000000067E-3"/>
    <x v="7"/>
    <x v="0"/>
    <n v="4.1666666666666664E-2"/>
    <n v="6.1440000000000161E-2"/>
    <x v="60"/>
    <n v="0"/>
    <n v="81.380208333333115"/>
    <n v="0"/>
    <n v="0"/>
    <n v="17"/>
    <x v="13"/>
  </r>
  <r>
    <x v="94"/>
    <n v="0.69461200000000001"/>
    <n v="0.69851200000000002"/>
    <n v="1"/>
    <n v="0"/>
    <n v="6.9444444444444447E-4"/>
    <n v="3.9000000000000146E-3"/>
    <x v="8"/>
    <x v="0"/>
    <n v="4.1666666666666664E-2"/>
    <n v="9.360000000000035E-2"/>
    <x v="61"/>
    <n v="0"/>
    <n v="53.418803418803222"/>
    <n v="0"/>
    <n v="0"/>
    <n v="16"/>
    <x v="22"/>
  </r>
  <r>
    <x v="95"/>
    <n v="0.217417"/>
    <n v="0.215721"/>
    <n v="0"/>
    <n v="1"/>
    <n v="6.9444444444444447E-4"/>
    <n v="1.6960000000000031E-3"/>
    <x v="6"/>
    <x v="0"/>
    <n v="4.1666666666666664E-2"/>
    <n v="4.0704000000000073E-2"/>
    <x v="62"/>
    <n v="0"/>
    <n v="122.83805031446519"/>
    <n v="1"/>
    <n v="0"/>
    <n v="5"/>
    <x v="5"/>
  </r>
  <r>
    <x v="96"/>
    <n v="0.248913"/>
    <n v="0.25204100000000002"/>
    <n v="1"/>
    <n v="0"/>
    <n v="6.9444444444444447E-4"/>
    <n v="3.1280000000000197E-3"/>
    <x v="11"/>
    <x v="0"/>
    <n v="4.1666666666666664E-2"/>
    <n v="7.5072000000000472E-2"/>
    <x v="15"/>
    <n v="0"/>
    <n v="66.602728047740413"/>
    <n v="0"/>
    <n v="0"/>
    <n v="5"/>
    <x v="5"/>
  </r>
  <r>
    <x v="97"/>
    <n v="9.5533999999999994E-2"/>
    <n v="9.1910000000000006E-2"/>
    <n v="0"/>
    <n v="1"/>
    <n v="6.9444444444444447E-4"/>
    <n v="3.6239999999999883E-3"/>
    <x v="9"/>
    <x v="0"/>
    <n v="4.1666666666666664E-2"/>
    <n v="8.697599999999972E-2"/>
    <x v="34"/>
    <n v="0"/>
    <n v="57.487122884474061"/>
    <n v="0"/>
    <n v="0"/>
    <n v="2"/>
    <x v="0"/>
  </r>
  <r>
    <x v="98"/>
    <n v="0.56021500000000002"/>
    <n v="0.56196699999999999"/>
    <n v="1"/>
    <n v="0"/>
    <n v="6.9444444444444447E-4"/>
    <n v="1.7519999999999758E-3"/>
    <x v="7"/>
    <x v="0"/>
    <n v="4.1666666666666664E-2"/>
    <n v="4.2047999999999419E-2"/>
    <x v="63"/>
    <n v="0"/>
    <n v="118.91171993911884"/>
    <n v="1"/>
    <n v="0"/>
    <n v="13"/>
    <x v="11"/>
  </r>
  <r>
    <x v="99"/>
    <n v="9.8788000000000001E-2"/>
    <n v="9.6680000000000002E-2"/>
    <n v="0"/>
    <n v="1"/>
    <n v="6.9444444444444447E-4"/>
    <n v="2.1079999999999988E-3"/>
    <x v="8"/>
    <x v="0"/>
    <n v="4.1666666666666664E-2"/>
    <n v="5.059199999999997E-2"/>
    <x v="31"/>
    <n v="0"/>
    <n v="98.829854522454198"/>
    <n v="0"/>
    <n v="0"/>
    <n v="2"/>
    <x v="0"/>
  </r>
  <r>
    <x v="100"/>
    <n v="0.66766999999999999"/>
    <n v="0.67010999999999998"/>
    <n v="1"/>
    <n v="0"/>
    <n v="6.9444444444444447E-4"/>
    <n v="2.4399999999999977E-3"/>
    <x v="4"/>
    <x v="0"/>
    <n v="4.1666666666666664E-2"/>
    <n v="5.8559999999999945E-2"/>
    <x v="64"/>
    <n v="0"/>
    <n v="85.382513661202267"/>
    <n v="0"/>
    <n v="0"/>
    <n v="16"/>
    <x v="22"/>
  </r>
  <r>
    <x v="101"/>
    <n v="0.69916400000000001"/>
    <n v="0.70058399999999998"/>
    <n v="1"/>
    <n v="0"/>
    <n v="6.9444444444444447E-4"/>
    <n v="1.4199999999999768E-3"/>
    <x v="9"/>
    <x v="0"/>
    <n v="4.1666666666666664E-2"/>
    <n v="3.4079999999999444E-2"/>
    <x v="51"/>
    <n v="0"/>
    <n v="146.71361502347656"/>
    <n v="1"/>
    <n v="1"/>
    <n v="16"/>
    <x v="22"/>
  </r>
  <r>
    <x v="102"/>
    <n v="0.50448999999999999"/>
    <n v="0.50298200000000004"/>
    <n v="0"/>
    <n v="1"/>
    <n v="6.9444444444444447E-4"/>
    <n v="1.5079999999999538E-3"/>
    <x v="2"/>
    <x v="0"/>
    <n v="4.1666666666666664E-2"/>
    <n v="3.6191999999998892E-2"/>
    <x v="65"/>
    <n v="0"/>
    <n v="138.15207780725444"/>
    <n v="1"/>
    <n v="0"/>
    <n v="12"/>
    <x v="7"/>
  </r>
  <r>
    <x v="103"/>
    <n v="0.70912799999999998"/>
    <n v="0.70633199999999996"/>
    <n v="0"/>
    <n v="1"/>
    <n v="6.9444444444444447E-4"/>
    <n v="2.7960000000000207E-3"/>
    <x v="9"/>
    <x v="0"/>
    <n v="4.1666666666666664E-2"/>
    <n v="6.7104000000000497E-2"/>
    <x v="45"/>
    <n v="0"/>
    <n v="74.511206485454863"/>
    <n v="0"/>
    <n v="0"/>
    <n v="16"/>
    <x v="22"/>
  </r>
  <r>
    <x v="104"/>
    <n v="0.25471199999999999"/>
    <n v="0.25790400000000002"/>
    <n v="1"/>
    <n v="0"/>
    <n v="6.9444444444444447E-4"/>
    <n v="3.1920000000000281E-3"/>
    <x v="15"/>
    <x v="0"/>
    <n v="4.1666666666666664E-2"/>
    <n v="7.6608000000000676E-2"/>
    <x v="64"/>
    <n v="0"/>
    <n v="65.26733500417653"/>
    <n v="0"/>
    <n v="0"/>
    <n v="6"/>
    <x v="16"/>
  </r>
  <r>
    <x v="177"/>
    <n v="0.52383800000000003"/>
    <n v="0.52654999999999996"/>
    <n v="1"/>
    <n v="0"/>
    <n v="6.9444444444444447E-4"/>
    <n v="2.7119999999999367E-3"/>
    <x v="0"/>
    <x v="0"/>
    <n v="4.1666666666666664E-2"/>
    <n v="6.508799999999848E-2"/>
    <x v="2"/>
    <n v="0"/>
    <n v="76.819075712882821"/>
    <n v="0"/>
    <n v="0"/>
    <n v="12"/>
    <x v="7"/>
  </r>
  <r>
    <x v="106"/>
    <n v="9.1436000000000003E-2"/>
    <n v="9.3964000000000006E-2"/>
    <n v="1"/>
    <n v="0"/>
    <n v="6.9444444444444447E-4"/>
    <n v="2.5280000000000025E-3"/>
    <x v="1"/>
    <x v="0"/>
    <n v="4.1666666666666664E-2"/>
    <n v="6.0672000000000059E-2"/>
    <x v="32"/>
    <n v="0"/>
    <n v="82.410337552742533"/>
    <n v="0"/>
    <n v="0"/>
    <n v="2"/>
    <x v="0"/>
  </r>
  <r>
    <x v="107"/>
    <n v="0.404277"/>
    <n v="0.40759299999999998"/>
    <n v="1"/>
    <n v="0"/>
    <n v="6.9444444444444447E-4"/>
    <n v="3.3159999999999856E-3"/>
    <x v="0"/>
    <x v="0"/>
    <n v="4.1666666666666664E-2"/>
    <n v="7.9583999999999655E-2"/>
    <x v="63"/>
    <n v="0"/>
    <n v="62.826698833936739"/>
    <n v="0"/>
    <n v="0"/>
    <n v="9"/>
    <x v="12"/>
  </r>
  <r>
    <x v="108"/>
    <n v="0.11290600000000001"/>
    <n v="0.11459"/>
    <n v="1"/>
    <n v="0"/>
    <n v="6.9444444444444447E-4"/>
    <n v="1.6839999999999911E-3"/>
    <x v="4"/>
    <x v="0"/>
    <n v="4.1666666666666664E-2"/>
    <n v="4.0415999999999785E-2"/>
    <x v="4"/>
    <n v="0"/>
    <n v="123.71338083927223"/>
    <n v="1"/>
    <n v="0"/>
    <n v="2"/>
    <x v="0"/>
  </r>
  <r>
    <x v="109"/>
    <n v="0.95077199999999995"/>
    <n v="0.94779599999999997"/>
    <n v="0"/>
    <n v="1"/>
    <n v="6.9444444444444447E-4"/>
    <n v="2.9759999999999787E-3"/>
    <x v="3"/>
    <x v="0"/>
    <n v="4.1666666666666664E-2"/>
    <n v="7.1423999999999488E-2"/>
    <x v="66"/>
    <n v="0"/>
    <n v="70.004480286738854"/>
    <n v="0"/>
    <n v="0"/>
    <n v="22"/>
    <x v="1"/>
  </r>
  <r>
    <x v="110"/>
    <n v="0.37411299999999997"/>
    <n v="0.37249300000000002"/>
    <n v="0"/>
    <n v="1"/>
    <n v="6.9444444444444447E-4"/>
    <n v="1.6199999999999548E-3"/>
    <x v="3"/>
    <x v="0"/>
    <n v="4.1666666666666664E-2"/>
    <n v="3.8879999999998915E-2"/>
    <x v="67"/>
    <n v="0"/>
    <n v="128.60082304527108"/>
    <n v="1"/>
    <n v="0"/>
    <n v="8"/>
    <x v="3"/>
  </r>
  <r>
    <x v="111"/>
    <n v="0.43324000000000001"/>
    <n v="0.43135600000000002"/>
    <n v="0"/>
    <n v="1"/>
    <n v="6.9444444444444447E-4"/>
    <n v="1.8839999999999968E-3"/>
    <x v="9"/>
    <x v="0"/>
    <n v="4.1666666666666664E-2"/>
    <n v="4.5215999999999923E-2"/>
    <x v="32"/>
    <n v="0"/>
    <n v="110.5803255484786"/>
    <n v="1"/>
    <n v="0"/>
    <n v="10"/>
    <x v="2"/>
  </r>
  <r>
    <x v="112"/>
    <n v="0.16992399999999999"/>
    <n v="0.166296"/>
    <n v="0"/>
    <n v="1"/>
    <n v="6.9444444444444447E-4"/>
    <n v="3.6279999999999923E-3"/>
    <x v="1"/>
    <x v="0"/>
    <n v="4.1666666666666664E-2"/>
    <n v="8.7071999999999816E-2"/>
    <x v="42"/>
    <n v="0"/>
    <n v="57.423741271591446"/>
    <n v="0"/>
    <n v="0"/>
    <n v="3"/>
    <x v="4"/>
  </r>
  <r>
    <x v="113"/>
    <n v="0.21842300000000001"/>
    <n v="0.21506700000000001"/>
    <n v="0"/>
    <n v="1"/>
    <n v="6.9444444444444447E-4"/>
    <n v="3.3559999999999979E-3"/>
    <x v="5"/>
    <x v="0"/>
    <n v="4.1666666666666664E-2"/>
    <n v="8.0543999999999949E-2"/>
    <x v="33"/>
    <n v="0"/>
    <n v="62.077870480731072"/>
    <n v="0"/>
    <n v="0"/>
    <n v="5"/>
    <x v="5"/>
  </r>
  <r>
    <x v="114"/>
    <n v="0.492419"/>
    <n v="0.49516300000000002"/>
    <n v="1"/>
    <n v="0"/>
    <n v="6.9444444444444447E-4"/>
    <n v="2.7440000000000242E-3"/>
    <x v="4"/>
    <x v="0"/>
    <n v="4.1666666666666664E-2"/>
    <n v="6.5856000000000581E-2"/>
    <x v="6"/>
    <n v="0"/>
    <n v="75.923226433429846"/>
    <n v="0"/>
    <n v="0"/>
    <n v="11"/>
    <x v="17"/>
  </r>
  <r>
    <x v="115"/>
    <n v="0.73995699999999998"/>
    <n v="0.74338499999999996"/>
    <n v="1"/>
    <n v="0"/>
    <n v="6.9444444444444447E-4"/>
    <n v="3.4279999999999866E-3"/>
    <x v="10"/>
    <x v="0"/>
    <n v="4.1666666666666664E-2"/>
    <n v="8.2271999999999679E-2"/>
    <x v="1"/>
    <n v="0"/>
    <n v="60.774017891871104"/>
    <n v="0"/>
    <n v="0"/>
    <n v="17"/>
    <x v="13"/>
  </r>
  <r>
    <x v="73"/>
    <n v="0.19887299999999999"/>
    <n v="0.196909"/>
    <n v="0"/>
    <n v="1"/>
    <n v="6.9444444444444447E-4"/>
    <n v="1.9639999999999935E-3"/>
    <x v="0"/>
    <x v="0"/>
    <n v="4.1666666666666664E-2"/>
    <n v="4.7135999999999845E-2"/>
    <x v="52"/>
    <n v="0"/>
    <n v="106.0760353021049"/>
    <n v="1"/>
    <n v="0"/>
    <n v="4"/>
    <x v="6"/>
  </r>
  <r>
    <x v="116"/>
    <n v="0.82010700000000003"/>
    <n v="0.82233500000000004"/>
    <n v="1"/>
    <n v="0"/>
    <n v="6.9444444444444447E-4"/>
    <n v="2.2280000000000078E-3"/>
    <x v="0"/>
    <x v="0"/>
    <n v="4.1666666666666664E-2"/>
    <n v="5.3472000000000186E-2"/>
    <x v="63"/>
    <n v="0"/>
    <n v="93.50688210652271"/>
    <n v="0"/>
    <n v="0"/>
    <n v="19"/>
    <x v="19"/>
  </r>
  <r>
    <x v="117"/>
    <n v="0.83749799999999996"/>
    <n v="0.83599400000000001"/>
    <n v="0"/>
    <n v="1"/>
    <n v="6.9444444444444447E-4"/>
    <n v="1.5039999999999498E-3"/>
    <x v="2"/>
    <x v="0"/>
    <n v="4.1666666666666664E-2"/>
    <n v="3.6095999999998796E-2"/>
    <x v="61"/>
    <n v="0"/>
    <n v="138.51950354610392"/>
    <n v="1"/>
    <n v="0"/>
    <n v="20"/>
    <x v="18"/>
  </r>
  <r>
    <x v="118"/>
    <n v="0.71098499999999998"/>
    <n v="0.70876899999999998"/>
    <n v="0"/>
    <n v="1"/>
    <n v="6.9444444444444447E-4"/>
    <n v="2.2159999999999958E-3"/>
    <x v="2"/>
    <x v="0"/>
    <n v="4.1666666666666664E-2"/>
    <n v="5.3183999999999898E-2"/>
    <x v="68"/>
    <n v="0"/>
    <n v="94.01323706377876"/>
    <n v="0"/>
    <n v="0"/>
    <n v="17"/>
    <x v="13"/>
  </r>
  <r>
    <x v="119"/>
    <n v="2.4251999999999999E-2"/>
    <n v="2.2828000000000001E-2"/>
    <n v="0"/>
    <n v="1"/>
    <n v="6.9444444444444447E-4"/>
    <n v="1.4239999999999982E-3"/>
    <x v="7"/>
    <x v="0"/>
    <n v="4.1666666666666664E-2"/>
    <n v="3.4175999999999956E-2"/>
    <x v="54"/>
    <n v="0"/>
    <n v="146.30149812734101"/>
    <n v="1"/>
    <n v="1"/>
    <n v="0"/>
    <x v="15"/>
  </r>
  <r>
    <x v="120"/>
    <n v="0.49061199999999999"/>
    <n v="0.48800399999999999"/>
    <n v="0"/>
    <n v="1"/>
    <n v="6.9444444444444447E-4"/>
    <n v="2.6079999999999992E-3"/>
    <x v="10"/>
    <x v="0"/>
    <n v="4.1666666666666664E-2"/>
    <n v="6.2591999999999981E-2"/>
    <x v="5"/>
    <n v="0"/>
    <n v="79.88241308793458"/>
    <n v="0"/>
    <n v="0"/>
    <n v="11"/>
    <x v="17"/>
  </r>
  <r>
    <x v="121"/>
    <n v="0.68302600000000002"/>
    <n v="0.68075799999999997"/>
    <n v="0"/>
    <n v="1"/>
    <n v="6.9444444444444447E-4"/>
    <n v="2.2680000000000478E-3"/>
    <x v="10"/>
    <x v="0"/>
    <n v="4.1666666666666664E-2"/>
    <n v="5.4432000000001146E-2"/>
    <x v="15"/>
    <n v="0"/>
    <n v="91.857730746617705"/>
    <n v="0"/>
    <n v="0"/>
    <n v="16"/>
    <x v="22"/>
  </r>
  <r>
    <x v="122"/>
    <n v="0.38374799999999998"/>
    <n v="0.38646399999999997"/>
    <n v="1"/>
    <n v="0"/>
    <n v="6.9444444444444447E-4"/>
    <n v="2.7159999999999962E-3"/>
    <x v="11"/>
    <x v="0"/>
    <n v="4.1666666666666664E-2"/>
    <n v="6.5183999999999909E-2"/>
    <x v="67"/>
    <n v="0"/>
    <n v="76.705940108002068"/>
    <n v="0"/>
    <n v="0"/>
    <n v="9"/>
    <x v="12"/>
  </r>
  <r>
    <x v="123"/>
    <n v="5.1858000000000001E-2"/>
    <n v="5.5253999999999998E-2"/>
    <n v="1"/>
    <n v="0"/>
    <n v="6.9444444444444447E-4"/>
    <n v="3.3959999999999962E-3"/>
    <x v="2"/>
    <x v="0"/>
    <n v="4.1666666666666664E-2"/>
    <n v="8.150399999999991E-2"/>
    <x v="69"/>
    <n v="0"/>
    <n v="61.346682371417423"/>
    <n v="0"/>
    <n v="0"/>
    <n v="1"/>
    <x v="9"/>
  </r>
  <r>
    <x v="124"/>
    <n v="0.56990099999999999"/>
    <n v="0.57219699999999996"/>
    <n v="1"/>
    <n v="0"/>
    <n v="6.9444444444444447E-4"/>
    <n v="2.2959999999999647E-3"/>
    <x v="11"/>
    <x v="0"/>
    <n v="4.1666666666666664E-2"/>
    <n v="5.5103999999999154E-2"/>
    <x v="39"/>
    <n v="0"/>
    <n v="90.737514518003721"/>
    <n v="0"/>
    <n v="0"/>
    <n v="13"/>
    <x v="11"/>
  </r>
  <r>
    <x v="85"/>
    <n v="0.44867299999999999"/>
    <n v="0.45009300000000002"/>
    <n v="1"/>
    <n v="0"/>
    <n v="6.9444444444444447E-4"/>
    <n v="1.4200000000000323E-3"/>
    <x v="6"/>
    <x v="0"/>
    <n v="4.1666666666666664E-2"/>
    <n v="3.4080000000000776E-2"/>
    <x v="18"/>
    <n v="0"/>
    <n v="146.71361502347082"/>
    <n v="1"/>
    <n v="1"/>
    <n v="10"/>
    <x v="2"/>
  </r>
  <r>
    <x v="125"/>
    <n v="0.80859300000000001"/>
    <n v="0.80629700000000004"/>
    <n v="0"/>
    <n v="1"/>
    <n v="6.9444444444444447E-4"/>
    <n v="2.2959999999999647E-3"/>
    <x v="15"/>
    <x v="0"/>
    <n v="4.1666666666666664E-2"/>
    <n v="5.5103999999999154E-2"/>
    <x v="12"/>
    <n v="0"/>
    <n v="90.737514518003721"/>
    <n v="0"/>
    <n v="0"/>
    <n v="19"/>
    <x v="19"/>
  </r>
  <r>
    <x v="126"/>
    <n v="0.82420800000000005"/>
    <n v="0.82768799999999998"/>
    <n v="1"/>
    <n v="0"/>
    <n v="6.9444444444444447E-4"/>
    <n v="3.4799999999999276E-3"/>
    <x v="10"/>
    <x v="0"/>
    <n v="4.1666666666666664E-2"/>
    <n v="8.3519999999998262E-2"/>
    <x v="70"/>
    <n v="0"/>
    <n v="59.865900383143007"/>
    <n v="0"/>
    <n v="0"/>
    <n v="19"/>
    <x v="19"/>
  </r>
  <r>
    <x v="127"/>
    <n v="6.3480999999999996E-2"/>
    <n v="6.6905000000000006E-2"/>
    <n v="1"/>
    <n v="0"/>
    <n v="6.9444444444444447E-4"/>
    <n v="3.4240000000000104E-3"/>
    <x v="10"/>
    <x v="0"/>
    <n v="4.1666666666666664E-2"/>
    <n v="8.2176000000000249E-2"/>
    <x v="71"/>
    <n v="0"/>
    <n v="60.845015576323803"/>
    <n v="0"/>
    <n v="0"/>
    <n v="1"/>
    <x v="9"/>
  </r>
  <r>
    <x v="128"/>
    <n v="0.89078199999999996"/>
    <n v="0.89239400000000002"/>
    <n v="1"/>
    <n v="0"/>
    <n v="6.9444444444444447E-4"/>
    <n v="1.6120000000000578E-3"/>
    <x v="2"/>
    <x v="0"/>
    <n v="4.1666666666666664E-2"/>
    <n v="3.8688000000001388E-2"/>
    <x v="55"/>
    <n v="0"/>
    <n v="129.23904052935848"/>
    <n v="1"/>
    <n v="0"/>
    <n v="21"/>
    <x v="14"/>
  </r>
  <r>
    <x v="129"/>
    <n v="0.54161700000000002"/>
    <n v="0.53762900000000002"/>
    <n v="0"/>
    <n v="1"/>
    <n v="6.9444444444444447E-4"/>
    <n v="3.9879999999999916E-3"/>
    <x v="7"/>
    <x v="0"/>
    <n v="4.1666666666666664E-2"/>
    <n v="9.5711999999999797E-2"/>
    <x v="72"/>
    <n v="0"/>
    <n v="52.240053493814891"/>
    <n v="0"/>
    <n v="0"/>
    <n v="12"/>
    <x v="7"/>
  </r>
  <r>
    <x v="130"/>
    <n v="5.3295000000000002E-2"/>
    <n v="5.0727000000000001E-2"/>
    <n v="0"/>
    <n v="1"/>
    <n v="6.9444444444444447E-4"/>
    <n v="2.5680000000000008E-3"/>
    <x v="10"/>
    <x v="0"/>
    <n v="4.1666666666666664E-2"/>
    <n v="6.163200000000002E-2"/>
    <x v="22"/>
    <n v="0"/>
    <n v="81.126687435098617"/>
    <n v="0"/>
    <n v="0"/>
    <n v="1"/>
    <x v="9"/>
  </r>
  <r>
    <x v="131"/>
    <n v="6.6352999999999995E-2"/>
    <n v="6.3589000000000007E-2"/>
    <n v="0"/>
    <n v="1"/>
    <n v="6.9444444444444447E-4"/>
    <n v="2.7639999999999887E-3"/>
    <x v="9"/>
    <x v="0"/>
    <n v="4.1666666666666664E-2"/>
    <n v="6.6335999999999729E-2"/>
    <x v="38"/>
    <n v="0"/>
    <n v="75.373854317414683"/>
    <n v="0"/>
    <n v="0"/>
    <n v="1"/>
    <x v="9"/>
  </r>
  <r>
    <x v="178"/>
    <n v="0.92008900000000005"/>
    <n v="0.92382900000000001"/>
    <n v="1"/>
    <n v="0"/>
    <n v="6.9444444444444447E-4"/>
    <n v="3.7399999999999656E-3"/>
    <x v="4"/>
    <x v="0"/>
    <n v="4.1666666666666664E-2"/>
    <n v="8.9759999999999174E-2"/>
    <x v="14"/>
    <n v="0"/>
    <n v="55.704099821747391"/>
    <n v="0"/>
    <n v="0"/>
    <n v="22"/>
    <x v="1"/>
  </r>
  <r>
    <x v="133"/>
    <n v="0.16026199999999999"/>
    <n v="0.16416600000000001"/>
    <n v="1"/>
    <n v="0"/>
    <n v="6.9444444444444447E-4"/>
    <n v="3.9040000000000186E-3"/>
    <x v="4"/>
    <x v="0"/>
    <n v="4.1666666666666664E-2"/>
    <n v="9.3696000000000446E-2"/>
    <x v="26"/>
    <n v="0"/>
    <n v="53.364071038251112"/>
    <n v="0"/>
    <n v="0"/>
    <n v="3"/>
    <x v="4"/>
  </r>
  <r>
    <x v="134"/>
    <n v="2.2994000000000001E-2"/>
    <n v="2.5885999999999999E-2"/>
    <n v="1"/>
    <n v="0"/>
    <n v="6.9444444444444447E-4"/>
    <n v="2.8919999999999987E-3"/>
    <x v="3"/>
    <x v="0"/>
    <n v="4.1666666666666664E-2"/>
    <n v="6.940799999999997E-2"/>
    <x v="10"/>
    <n v="0"/>
    <n v="72.037805440295102"/>
    <n v="0"/>
    <n v="0"/>
    <n v="0"/>
    <x v="15"/>
  </r>
  <r>
    <x v="135"/>
    <n v="0.67697099999999999"/>
    <n v="0.67554700000000001"/>
    <n v="0"/>
    <n v="1"/>
    <n v="6.9444444444444447E-4"/>
    <n v="1.4239999999999808E-3"/>
    <x v="12"/>
    <x v="0"/>
    <n v="4.1666666666666664E-2"/>
    <n v="3.417599999999954E-2"/>
    <x v="41"/>
    <n v="0"/>
    <n v="146.3014981273428"/>
    <n v="1"/>
    <n v="1"/>
    <n v="16"/>
    <x v="22"/>
  </r>
  <r>
    <x v="136"/>
    <n v="0.78898900000000005"/>
    <n v="0.78733299999999995"/>
    <n v="0"/>
    <n v="1"/>
    <n v="6.9444444444444447E-4"/>
    <n v="1.6560000000001018E-3"/>
    <x v="2"/>
    <x v="0"/>
    <n v="4.1666666666666664E-2"/>
    <n v="3.9744000000002444E-2"/>
    <x v="39"/>
    <n v="0"/>
    <n v="125.80515297905829"/>
    <n v="1"/>
    <n v="0"/>
    <n v="18"/>
    <x v="23"/>
  </r>
  <r>
    <x v="137"/>
    <n v="0.94605499999999998"/>
    <n v="0.94314699999999996"/>
    <n v="0"/>
    <n v="1"/>
    <n v="6.9444444444444447E-4"/>
    <n v="2.9080000000000217E-3"/>
    <x v="6"/>
    <x v="0"/>
    <n v="4.1666666666666664E-2"/>
    <n v="6.979200000000052E-2"/>
    <x v="54"/>
    <n v="0"/>
    <n v="71.641448876661542"/>
    <n v="0"/>
    <n v="0"/>
    <n v="22"/>
    <x v="1"/>
  </r>
  <r>
    <x v="138"/>
    <n v="0.28436099999999997"/>
    <n v="0.286385"/>
    <n v="1"/>
    <n v="0"/>
    <n v="6.9444444444444447E-4"/>
    <n v="2.0240000000000258E-3"/>
    <x v="3"/>
    <x v="0"/>
    <n v="4.1666666666666664E-2"/>
    <n v="4.8576000000000619E-2"/>
    <x v="71"/>
    <n v="0"/>
    <n v="102.93148880105271"/>
    <n v="1"/>
    <n v="0"/>
    <n v="6"/>
    <x v="16"/>
  </r>
  <r>
    <x v="139"/>
    <n v="0.90234800000000004"/>
    <n v="0.89943600000000001"/>
    <n v="0"/>
    <n v="1"/>
    <n v="6.9444444444444447E-4"/>
    <n v="2.9120000000000257E-3"/>
    <x v="10"/>
    <x v="0"/>
    <n v="4.1666666666666664E-2"/>
    <n v="6.9888000000000616E-2"/>
    <x v="60"/>
    <n v="0"/>
    <n v="71.543040293039667"/>
    <n v="0"/>
    <n v="0"/>
    <n v="21"/>
    <x v="14"/>
  </r>
  <r>
    <x v="140"/>
    <n v="0.85301000000000005"/>
    <n v="0.85059799999999997"/>
    <n v="0"/>
    <n v="1"/>
    <n v="6.9444444444444447E-4"/>
    <n v="2.4120000000000807E-3"/>
    <x v="10"/>
    <x v="0"/>
    <n v="4.1666666666666664E-2"/>
    <n v="5.7888000000001938E-2"/>
    <x v="9"/>
    <n v="0"/>
    <n v="86.373687119952891"/>
    <n v="0"/>
    <n v="0"/>
    <n v="20"/>
    <x v="18"/>
  </r>
  <r>
    <x v="141"/>
    <n v="0.24293500000000001"/>
    <n v="0.24593100000000001"/>
    <n v="1"/>
    <n v="0"/>
    <n v="6.9444444444444447E-4"/>
    <n v="2.9959999999999987E-3"/>
    <x v="3"/>
    <x v="0"/>
    <n v="4.1666666666666664E-2"/>
    <n v="7.1903999999999968E-2"/>
    <x v="2"/>
    <n v="0"/>
    <n v="69.53716065865602"/>
    <n v="0"/>
    <n v="0"/>
    <n v="5"/>
    <x v="5"/>
  </r>
  <r>
    <x v="142"/>
    <n v="0.80431299999999994"/>
    <n v="0.80078099999999997"/>
    <n v="0"/>
    <n v="1"/>
    <n v="6.9444444444444447E-4"/>
    <n v="3.5319999999999796E-3"/>
    <x v="10"/>
    <x v="0"/>
    <n v="4.1666666666666664E-2"/>
    <n v="8.476799999999951E-2"/>
    <x v="2"/>
    <n v="0"/>
    <n v="58.984522461306497"/>
    <n v="0"/>
    <n v="0"/>
    <n v="19"/>
    <x v="19"/>
  </r>
  <r>
    <x v="143"/>
    <n v="0.73835600000000001"/>
    <n v="0.73983200000000005"/>
    <n v="1"/>
    <n v="0"/>
    <n v="6.9444444444444447E-4"/>
    <n v="1.4760000000000328E-3"/>
    <x v="3"/>
    <x v="0"/>
    <n v="4.1666666666666664E-2"/>
    <n v="3.5424000000000788E-2"/>
    <x v="44"/>
    <n v="0"/>
    <n v="141.14724480577826"/>
    <n v="1"/>
    <n v="1"/>
    <n v="17"/>
    <x v="13"/>
  </r>
  <r>
    <x v="144"/>
    <n v="0.47162799999999999"/>
    <n v="0.46820800000000001"/>
    <n v="0"/>
    <n v="1"/>
    <n v="6.9444444444444447E-4"/>
    <n v="3.4199999999999786E-3"/>
    <x v="3"/>
    <x v="0"/>
    <n v="4.1666666666666664E-2"/>
    <n v="8.2079999999999487E-2"/>
    <x v="46"/>
    <n v="0"/>
    <n v="60.91617933723235"/>
    <n v="0"/>
    <n v="0"/>
    <n v="11"/>
    <x v="17"/>
  </r>
  <r>
    <x v="145"/>
    <n v="0.72777400000000003"/>
    <n v="0.72487400000000002"/>
    <n v="0"/>
    <n v="1"/>
    <n v="6.9444444444444447E-4"/>
    <n v="2.9000000000000137E-3"/>
    <x v="10"/>
    <x v="0"/>
    <n v="4.1666666666666664E-2"/>
    <n v="6.9600000000000328E-2"/>
    <x v="73"/>
    <n v="0"/>
    <n v="71.839080459769775"/>
    <n v="0"/>
    <n v="0"/>
    <n v="17"/>
    <x v="13"/>
  </r>
  <r>
    <x v="146"/>
    <n v="0.42548399999999997"/>
    <n v="0.42727199999999999"/>
    <n v="1"/>
    <n v="0"/>
    <n v="6.9444444444444447E-4"/>
    <n v="1.7880000000000118E-3"/>
    <x v="10"/>
    <x v="0"/>
    <n v="4.1666666666666664E-2"/>
    <n v="4.2912000000000283E-2"/>
    <x v="64"/>
    <n v="0"/>
    <n v="116.51752423564427"/>
    <n v="1"/>
    <n v="0"/>
    <n v="10"/>
    <x v="2"/>
  </r>
  <r>
    <x v="147"/>
    <n v="0.84191199999999999"/>
    <n v="0.84441600000000006"/>
    <n v="1"/>
    <n v="0"/>
    <n v="6.9444444444444447E-4"/>
    <n v="2.5040000000000617E-3"/>
    <x v="5"/>
    <x v="0"/>
    <n v="4.1666666666666664E-2"/>
    <n v="6.0096000000001482E-2"/>
    <x v="34"/>
    <n v="0"/>
    <n v="83.200212992543214"/>
    <n v="0"/>
    <n v="0"/>
    <n v="20"/>
    <x v="18"/>
  </r>
  <r>
    <x v="148"/>
    <n v="0.84406099999999995"/>
    <n v="0.84692100000000003"/>
    <n v="1"/>
    <n v="0"/>
    <n v="6.9444444444444447E-4"/>
    <n v="2.8600000000000847E-3"/>
    <x v="7"/>
    <x v="0"/>
    <n v="4.1666666666666664E-2"/>
    <n v="6.8640000000002033E-2"/>
    <x v="22"/>
    <n v="0"/>
    <n v="72.843822843820689"/>
    <n v="0"/>
    <n v="0"/>
    <n v="20"/>
    <x v="18"/>
  </r>
  <r>
    <x v="149"/>
    <n v="0.71468200000000004"/>
    <n v="0.71811000000000003"/>
    <n v="1"/>
    <n v="0"/>
    <n v="6.9444444444444447E-4"/>
    <n v="3.4279999999999866E-3"/>
    <x v="3"/>
    <x v="0"/>
    <n v="4.1666666666666664E-2"/>
    <n v="8.2271999999999679E-2"/>
    <x v="65"/>
    <n v="0"/>
    <n v="60.774017891871104"/>
    <n v="0"/>
    <n v="0"/>
    <n v="17"/>
    <x v="13"/>
  </r>
  <r>
    <x v="179"/>
    <n v="0.14814099999999999"/>
    <n v="0.14450499999999999"/>
    <n v="0"/>
    <n v="1"/>
    <n v="6.9444444444444447E-4"/>
    <n v="3.6360000000000003E-3"/>
    <x v="2"/>
    <x v="0"/>
    <n v="4.1666666666666664E-2"/>
    <n v="8.7264000000000008E-2"/>
    <x v="78"/>
    <n v="0"/>
    <n v="57.297396406307293"/>
    <n v="0"/>
    <n v="0"/>
    <n v="3"/>
    <x v="4"/>
  </r>
  <r>
    <x v="151"/>
    <n v="0.76902999999999999"/>
    <n v="0.76503399999999999"/>
    <n v="0"/>
    <n v="1"/>
    <n v="6.9444444444444447E-4"/>
    <n v="3.9959999999999996E-3"/>
    <x v="1"/>
    <x v="0"/>
    <n v="4.1666666666666664E-2"/>
    <n v="9.5903999999999989E-2"/>
    <x v="48"/>
    <n v="0"/>
    <n v="52.135468802135478"/>
    <n v="0"/>
    <n v="0"/>
    <n v="18"/>
    <x v="23"/>
  </r>
  <r>
    <x v="152"/>
    <n v="0.36479400000000001"/>
    <n v="0.36725799999999997"/>
    <n v="1"/>
    <n v="0"/>
    <n v="6.9444444444444447E-4"/>
    <n v="2.4639999999999662E-3"/>
    <x v="10"/>
    <x v="0"/>
    <n v="4.1666666666666664E-2"/>
    <n v="5.9135999999999189E-2"/>
    <x v="63"/>
    <n v="0"/>
    <n v="84.550865800866958"/>
    <n v="0"/>
    <n v="0"/>
    <n v="8"/>
    <x v="3"/>
  </r>
  <r>
    <x v="153"/>
    <n v="0.53641000000000005"/>
    <n v="0.53306200000000004"/>
    <n v="0"/>
    <n v="1"/>
    <n v="6.9444444444444447E-4"/>
    <n v="3.3480000000000176E-3"/>
    <x v="1"/>
    <x v="0"/>
    <n v="4.1666666666666664E-2"/>
    <n v="8.0352000000000423E-2"/>
    <x v="53"/>
    <n v="0"/>
    <n v="62.226204699322651"/>
    <n v="0"/>
    <n v="0"/>
    <n v="12"/>
    <x v="7"/>
  </r>
  <r>
    <x v="154"/>
    <n v="0.38238299999999997"/>
    <n v="0.38064700000000001"/>
    <n v="0"/>
    <n v="1"/>
    <n v="6.9444444444444447E-4"/>
    <n v="1.7359999999999598E-3"/>
    <x v="0"/>
    <x v="0"/>
    <n v="4.1666666666666664E-2"/>
    <n v="4.1663999999999035E-2"/>
    <x v="50"/>
    <n v="0"/>
    <n v="120.00768049155424"/>
    <n v="1"/>
    <n v="0"/>
    <n v="9"/>
    <x v="12"/>
  </r>
  <r>
    <x v="155"/>
    <n v="0.47500999999999999"/>
    <n v="0.47900199999999998"/>
    <n v="1"/>
    <n v="0"/>
    <n v="6.9444444444444447E-4"/>
    <n v="3.9919999999999956E-3"/>
    <x v="3"/>
    <x v="0"/>
    <n v="4.1666666666666664E-2"/>
    <n v="9.5807999999999893E-2"/>
    <x v="50"/>
    <n v="0"/>
    <n v="52.187708750835064"/>
    <n v="0"/>
    <n v="0"/>
    <n v="11"/>
    <x v="17"/>
  </r>
  <r>
    <x v="156"/>
    <n v="0.72528599999999999"/>
    <n v="0.72699800000000003"/>
    <n v="1"/>
    <n v="0"/>
    <n v="6.9444444444444447E-4"/>
    <n v="1.7120000000000468E-3"/>
    <x v="10"/>
    <x v="0"/>
    <n v="4.1666666666666664E-2"/>
    <n v="4.1088000000001124E-2"/>
    <x v="18"/>
    <n v="0"/>
    <n v="121.69003115264465"/>
    <n v="1"/>
    <n v="0"/>
    <n v="17"/>
    <x v="13"/>
  </r>
  <r>
    <x v="157"/>
    <n v="0.58547800000000005"/>
    <n v="0.58823000000000003"/>
    <n v="1"/>
    <n v="0"/>
    <n v="6.9444444444444447E-4"/>
    <n v="2.7519999999999767E-3"/>
    <x v="6"/>
    <x v="0"/>
    <n v="4.1666666666666664E-2"/>
    <n v="6.604799999999944E-2"/>
    <x v="74"/>
    <n v="0"/>
    <n v="75.702519379845597"/>
    <n v="0"/>
    <n v="0"/>
    <n v="14"/>
    <x v="20"/>
  </r>
  <r>
    <x v="158"/>
    <n v="0.37415799999999999"/>
    <n v="0.375778"/>
    <n v="1"/>
    <n v="0"/>
    <n v="6.9444444444444447E-4"/>
    <n v="1.6200000000000103E-3"/>
    <x v="11"/>
    <x v="0"/>
    <n v="4.1666666666666664E-2"/>
    <n v="3.8880000000000248E-2"/>
    <x v="1"/>
    <n v="0"/>
    <n v="128.60082304526668"/>
    <n v="1"/>
    <n v="0"/>
    <n v="8"/>
    <x v="3"/>
  </r>
  <r>
    <x v="159"/>
    <n v="0.85336199999999995"/>
    <n v="0.85630600000000001"/>
    <n v="1"/>
    <n v="0"/>
    <n v="6.9444444444444447E-4"/>
    <n v="2.9440000000000577E-3"/>
    <x v="10"/>
    <x v="0"/>
    <n v="4.1666666666666664E-2"/>
    <n v="7.0656000000001384E-2"/>
    <x v="68"/>
    <n v="0"/>
    <n v="70.765398550723248"/>
    <n v="0"/>
    <n v="0"/>
    <n v="20"/>
    <x v="18"/>
  </r>
  <r>
    <x v="160"/>
    <n v="0.87226400000000004"/>
    <n v="0.86888399999999999"/>
    <n v="0"/>
    <n v="1"/>
    <n v="6.9444444444444447E-4"/>
    <n v="3.3800000000000496E-3"/>
    <x v="10"/>
    <x v="0"/>
    <n v="4.1666666666666664E-2"/>
    <n v="8.1120000000001191E-2"/>
    <x v="75"/>
    <n v="0"/>
    <n v="61.637080867849193"/>
    <n v="0"/>
    <n v="0"/>
    <n v="20"/>
    <x v="18"/>
  </r>
  <r>
    <x v="161"/>
    <n v="0.42178399999999999"/>
    <n v="0.42480400000000001"/>
    <n v="1"/>
    <n v="0"/>
    <n v="6.9444444444444447E-4"/>
    <n v="3.0200000000000227E-3"/>
    <x v="0"/>
    <x v="0"/>
    <n v="4.1666666666666664E-2"/>
    <n v="7.2480000000000544E-2"/>
    <x v="76"/>
    <n v="0"/>
    <n v="68.984547461368138"/>
    <n v="0"/>
    <n v="0"/>
    <n v="10"/>
    <x v="2"/>
  </r>
  <r>
    <x v="162"/>
    <n v="0.71701300000000001"/>
    <n v="0.71365299999999998"/>
    <n v="0"/>
    <n v="1"/>
    <n v="6.9444444444444447E-4"/>
    <n v="3.3600000000000296E-3"/>
    <x v="10"/>
    <x v="0"/>
    <n v="4.1666666666666664E-2"/>
    <n v="8.0640000000000711E-2"/>
    <x v="32"/>
    <n v="0"/>
    <n v="62.003968253967706"/>
    <n v="0"/>
    <n v="0"/>
    <n v="17"/>
    <x v="13"/>
  </r>
  <r>
    <x v="105"/>
    <n v="2.9825000000000001E-2"/>
    <n v="3.3637E-2"/>
    <n v="1"/>
    <n v="0"/>
    <n v="6.9444444444444447E-4"/>
    <n v="3.8119999999999994E-3"/>
    <x v="0"/>
    <x v="0"/>
    <n v="4.1666666666666664E-2"/>
    <n v="9.1487999999999986E-2"/>
    <x v="2"/>
    <n v="0"/>
    <n v="54.65197621545996"/>
    <n v="0"/>
    <n v="0"/>
    <n v="0"/>
    <x v="15"/>
  </r>
  <r>
    <x v="13"/>
    <n v="0.26755400000000001"/>
    <n v="0.266042"/>
    <n v="0"/>
    <n v="1"/>
    <n v="6.9444444444444447E-4"/>
    <n v="1.5120000000000133E-3"/>
    <x v="0"/>
    <x v="0"/>
    <n v="4.1666666666666664E-2"/>
    <n v="3.628800000000032E-2"/>
    <x v="12"/>
    <n v="0"/>
    <n v="137.78659611992825"/>
    <n v="1"/>
    <n v="0"/>
    <n v="6"/>
    <x v="16"/>
  </r>
  <r>
    <x v="62"/>
    <n v="0.184341"/>
    <n v="0.18803700000000001"/>
    <n v="1"/>
    <n v="0"/>
    <n v="6.9444444444444447E-4"/>
    <n v="3.6960000000000048E-3"/>
    <x v="0"/>
    <x v="0"/>
    <n v="4.1666666666666664E-2"/>
    <n v="8.8704000000000116E-2"/>
    <x v="6"/>
    <n v="0"/>
    <n v="56.367243867243793"/>
    <n v="0"/>
    <n v="0"/>
    <n v="4"/>
    <x v="6"/>
  </r>
  <r>
    <x v="154"/>
    <n v="0.55934799999999996"/>
    <n v="0.55619200000000002"/>
    <n v="0"/>
    <n v="1"/>
    <n v="6.9444444444444447E-4"/>
    <n v="3.1559999999999366E-3"/>
    <x v="0"/>
    <x v="0"/>
    <n v="4.1666666666666664E-2"/>
    <n v="7.5743999999998479E-2"/>
    <x v="50"/>
    <n v="0"/>
    <n v="66.011829319815433"/>
    <n v="0"/>
    <n v="0"/>
    <n v="13"/>
    <x v="11"/>
  </r>
  <r>
    <x v="72"/>
    <n v="0.30348399999999998"/>
    <n v="0.30182799999999999"/>
    <n v="0"/>
    <n v="1"/>
    <n v="6.9444444444444447E-4"/>
    <n v="1.6559999999999908E-3"/>
    <x v="0"/>
    <x v="0"/>
    <n v="4.1666666666666664E-2"/>
    <n v="3.974399999999978E-2"/>
    <x v="46"/>
    <n v="0"/>
    <n v="125.80515297906672"/>
    <n v="1"/>
    <n v="0"/>
    <n v="7"/>
    <x v="10"/>
  </r>
  <r>
    <x v="18"/>
    <n v="0.25031599999999998"/>
    <n v="0.24890399999999999"/>
    <n v="0"/>
    <n v="1"/>
    <n v="6.9444444444444447E-4"/>
    <n v="1.4119999999999966E-3"/>
    <x v="0"/>
    <x v="0"/>
    <n v="4.1666666666666664E-2"/>
    <n v="3.3887999999999918E-2"/>
    <x v="16"/>
    <n v="0"/>
    <n v="147.54485363550555"/>
    <n v="1"/>
    <n v="1"/>
    <n v="5"/>
    <x v="5"/>
  </r>
  <r>
    <x v="24"/>
    <n v="7.0146E-2"/>
    <n v="6.633E-2"/>
    <n v="0"/>
    <n v="1"/>
    <n v="6.9444444444444447E-4"/>
    <n v="3.8159999999999999E-3"/>
    <x v="0"/>
    <x v="0"/>
    <n v="4.1666666666666664E-2"/>
    <n v="9.1583999999999999E-2"/>
    <x v="7"/>
    <n v="0"/>
    <n v="54.594689028651295"/>
    <n v="0"/>
    <n v="0"/>
    <n v="1"/>
    <x v="9"/>
  </r>
  <r>
    <x v="81"/>
    <n v="6.6768999999999995E-2"/>
    <n v="6.9177000000000002E-2"/>
    <n v="1"/>
    <n v="0"/>
    <n v="6.9444444444444447E-4"/>
    <n v="2.4080000000000074E-3"/>
    <x v="0"/>
    <x v="0"/>
    <n v="4.1666666666666664E-2"/>
    <n v="5.7792000000000177E-2"/>
    <x v="56"/>
    <n v="0"/>
    <n v="86.517165005536839"/>
    <n v="0"/>
    <n v="0"/>
    <n v="1"/>
    <x v="9"/>
  </r>
  <r>
    <x v="58"/>
    <n v="0.42548900000000001"/>
    <n v="0.42702099999999998"/>
    <n v="1"/>
    <n v="0"/>
    <n v="6.9444444444444447E-4"/>
    <n v="1.5319999999999778E-3"/>
    <x v="0"/>
    <x v="0"/>
    <n v="4.1666666666666664E-2"/>
    <n v="3.6767999999999468E-2"/>
    <x v="48"/>
    <n v="0"/>
    <n v="135.9878154917339"/>
    <n v="1"/>
    <n v="0"/>
    <n v="10"/>
    <x v="2"/>
  </r>
  <r>
    <x v="9"/>
    <n v="0.67800800000000006"/>
    <n v="0.67982399999999998"/>
    <n v="1"/>
    <n v="0"/>
    <n v="6.9444444444444447E-4"/>
    <n v="1.8159999999999288E-3"/>
    <x v="0"/>
    <x v="0"/>
    <n v="4.1666666666666664E-2"/>
    <n v="4.3583999999998291E-2"/>
    <x v="8"/>
    <n v="0"/>
    <n v="114.72099853157572"/>
    <n v="1"/>
    <n v="0"/>
    <n v="16"/>
    <x v="22"/>
  </r>
  <r>
    <x v="47"/>
    <n v="0.76098399999999999"/>
    <n v="0.75931599999999999"/>
    <n v="0"/>
    <n v="1"/>
    <n v="6.9444444444444447E-4"/>
    <n v="1.6680000000000028E-3"/>
    <x v="0"/>
    <x v="0"/>
    <n v="4.1666666666666664E-2"/>
    <n v="4.0032000000000068E-2"/>
    <x v="37"/>
    <n v="0"/>
    <n v="124.90007993605094"/>
    <n v="1"/>
    <n v="0"/>
    <n v="18"/>
    <x v="23"/>
  </r>
  <r>
    <x v="45"/>
    <n v="0.203124"/>
    <n v="0.204928"/>
    <n v="1"/>
    <n v="0"/>
    <n v="6.9444444444444447E-4"/>
    <n v="1.804E-3"/>
    <x v="0"/>
    <x v="0"/>
    <n v="4.1666666666666664E-2"/>
    <n v="4.3296000000000001E-2"/>
    <x v="38"/>
    <n v="0"/>
    <n v="115.48410938654841"/>
    <n v="1"/>
    <n v="0"/>
    <n v="4"/>
    <x v="6"/>
  </r>
  <r>
    <x v="39"/>
    <n v="0.55237700000000001"/>
    <n v="0.55376899999999996"/>
    <n v="1"/>
    <n v="0"/>
    <n v="6.9444444444444447E-4"/>
    <n v="1.3919999999999488E-3"/>
    <x v="0"/>
    <x v="0"/>
    <n v="4.1666666666666664E-2"/>
    <n v="3.3407999999998772E-2"/>
    <x v="33"/>
    <n v="0"/>
    <n v="149.66475095785989"/>
    <n v="1"/>
    <n v="1"/>
    <n v="13"/>
    <x v="11"/>
  </r>
  <r>
    <x v="116"/>
    <n v="0.184863"/>
    <n v="0.181919"/>
    <n v="0"/>
    <n v="1"/>
    <n v="6.9444444444444447E-4"/>
    <n v="2.9440000000000022E-3"/>
    <x v="0"/>
    <x v="0"/>
    <n v="4.1666666666666664E-2"/>
    <n v="7.0656000000000052E-2"/>
    <x v="63"/>
    <n v="0"/>
    <n v="70.765398550724584"/>
    <n v="0"/>
    <n v="0"/>
    <n v="4"/>
    <x v="6"/>
  </r>
  <r>
    <x v="161"/>
    <n v="0.15484700000000001"/>
    <n v="0.152063"/>
    <n v="0"/>
    <n v="1"/>
    <n v="6.9444444444444447E-4"/>
    <n v="2.7840000000000087E-3"/>
    <x v="0"/>
    <x v="0"/>
    <n v="4.1666666666666664E-2"/>
    <n v="6.6816000000000209E-2"/>
    <x v="76"/>
    <n v="0"/>
    <n v="74.832375478926963"/>
    <n v="0"/>
    <n v="0"/>
    <n v="3"/>
    <x v="4"/>
  </r>
  <r>
    <x v="2"/>
    <n v="0.19459099999999999"/>
    <n v="0.196183"/>
    <n v="1"/>
    <n v="0"/>
    <n v="6.9444444444444447E-4"/>
    <n v="1.5920000000000101E-3"/>
    <x v="0"/>
    <x v="0"/>
    <n v="4.1666666666666664E-2"/>
    <n v="3.8208000000000242E-2"/>
    <x v="0"/>
    <n v="130.86264656616333"/>
    <n v="130.86264656616333"/>
    <n v="1"/>
    <n v="0"/>
    <n v="4"/>
    <x v="6"/>
  </r>
  <r>
    <x v="107"/>
    <n v="0.36385299999999998"/>
    <n v="0.36585299999999998"/>
    <n v="1"/>
    <n v="0"/>
    <n v="6.9444444444444447E-4"/>
    <n v="2.0000000000000018E-3"/>
    <x v="0"/>
    <x v="0"/>
    <n v="4.1666666666666664E-2"/>
    <n v="4.8000000000000043E-2"/>
    <x v="63"/>
    <n v="0"/>
    <n v="104.16666666666657"/>
    <n v="1"/>
    <n v="0"/>
    <n v="8"/>
    <x v="3"/>
  </r>
  <r>
    <x v="73"/>
    <n v="0.33326600000000001"/>
    <n v="0.32928600000000002"/>
    <n v="0"/>
    <n v="1"/>
    <n v="6.9444444444444447E-4"/>
    <n v="3.9799999999999836E-3"/>
    <x v="0"/>
    <x v="0"/>
    <n v="4.1666666666666664E-2"/>
    <n v="9.5519999999999605E-2"/>
    <x v="52"/>
    <n v="0"/>
    <n v="52.345058626465878"/>
    <n v="0"/>
    <n v="0"/>
    <n v="7"/>
    <x v="10"/>
  </r>
  <r>
    <x v="73"/>
    <n v="0.75790400000000002"/>
    <n v="0.75648000000000004"/>
    <n v="0"/>
    <n v="1"/>
    <n v="6.9444444444444447E-4"/>
    <n v="1.4239999999999808E-3"/>
    <x v="0"/>
    <x v="0"/>
    <n v="4.1666666666666664E-2"/>
    <n v="3.417599999999954E-2"/>
    <x v="52"/>
    <n v="0"/>
    <n v="146.3014981273428"/>
    <n v="1"/>
    <n v="1"/>
    <n v="18"/>
    <x v="23"/>
  </r>
  <r>
    <x v="66"/>
    <n v="0.40887499999999999"/>
    <n v="0.40652700000000003"/>
    <n v="0"/>
    <n v="1"/>
    <n v="6.9444444444444447E-4"/>
    <n v="2.3479999999999612E-3"/>
    <x v="0"/>
    <x v="0"/>
    <n v="4.1666666666666664E-2"/>
    <n v="5.635199999999907E-2"/>
    <x v="49"/>
    <n v="0"/>
    <n v="88.727995457128102"/>
    <n v="0"/>
    <n v="0"/>
    <n v="9"/>
    <x v="12"/>
  </r>
  <r>
    <x v="70"/>
    <n v="0.44072499999999998"/>
    <n v="0.43829299999999999"/>
    <n v="0"/>
    <n v="1"/>
    <n v="6.9444444444444447E-4"/>
    <n v="2.4319999999999897E-3"/>
    <x v="0"/>
    <x v="0"/>
    <n v="4.1666666666666664E-2"/>
    <n v="5.8367999999999753E-2"/>
    <x v="39"/>
    <n v="0"/>
    <n v="85.663377192982821"/>
    <n v="0"/>
    <n v="0"/>
    <n v="10"/>
    <x v="2"/>
  </r>
  <r>
    <x v="0"/>
    <n v="0.640208"/>
    <n v="0.64333600000000002"/>
    <n v="1"/>
    <n v="0"/>
    <n v="6.9444444444444447E-4"/>
    <n v="3.1280000000000197E-3"/>
    <x v="0"/>
    <x v="0"/>
    <n v="4.1666666666666664E-2"/>
    <n v="7.5072000000000472E-2"/>
    <x v="0"/>
    <n v="66.602728047740413"/>
    <n v="66.602728047740413"/>
    <n v="0"/>
    <n v="0"/>
    <n v="15"/>
    <x v="8"/>
  </r>
  <r>
    <x v="180"/>
    <n v="0.89040600000000003"/>
    <n v="0.88888599999999995"/>
    <n v="0"/>
    <n v="1"/>
    <n v="6.9444444444444447E-4"/>
    <n v="1.5200000000000768E-3"/>
    <x v="0"/>
    <x v="0"/>
    <n v="4.1666666666666664E-2"/>
    <n v="3.6480000000001844E-2"/>
    <x v="2"/>
    <n v="0"/>
    <n v="137.06140350876501"/>
    <n v="1"/>
    <n v="0"/>
    <n v="21"/>
    <x v="14"/>
  </r>
  <r>
    <x v="13"/>
    <n v="0.25660300000000003"/>
    <n v="0.25871100000000002"/>
    <n v="1"/>
    <n v="0"/>
    <n v="6.9444444444444447E-4"/>
    <n v="2.1079999999999988E-3"/>
    <x v="0"/>
    <x v="0"/>
    <n v="4.1666666666666664E-2"/>
    <n v="5.059199999999997E-2"/>
    <x v="12"/>
    <n v="0"/>
    <n v="98.829854522454198"/>
    <n v="0"/>
    <n v="0"/>
    <n v="6"/>
    <x v="16"/>
  </r>
  <r>
    <x v="62"/>
    <n v="0.122706"/>
    <n v="0.118814"/>
    <n v="0"/>
    <n v="1"/>
    <n v="6.9444444444444447E-4"/>
    <n v="3.8919999999999927E-3"/>
    <x v="0"/>
    <x v="0"/>
    <n v="4.1666666666666664E-2"/>
    <n v="9.3407999999999825E-2"/>
    <x v="6"/>
    <n v="0"/>
    <n v="53.528605686879168"/>
    <n v="0"/>
    <n v="0"/>
    <n v="2"/>
    <x v="0"/>
  </r>
  <r>
    <x v="154"/>
    <n v="0.58026999999999995"/>
    <n v="0.58299400000000001"/>
    <n v="1"/>
    <n v="0"/>
    <n v="6.9444444444444447E-4"/>
    <n v="2.7240000000000597E-3"/>
    <x v="0"/>
    <x v="0"/>
    <n v="4.1666666666666664E-2"/>
    <n v="6.5376000000001433E-2"/>
    <x v="50"/>
    <n v="0"/>
    <n v="76.480665687712474"/>
    <n v="0"/>
    <n v="0"/>
    <n v="13"/>
    <x v="11"/>
  </r>
  <r>
    <x v="72"/>
    <n v="0.91838799999999998"/>
    <n v="0.91548399999999996"/>
    <n v="0"/>
    <n v="1"/>
    <n v="6.9444444444444447E-4"/>
    <n v="2.9040000000000177E-3"/>
    <x v="0"/>
    <x v="0"/>
    <n v="4.1666666666666664E-2"/>
    <n v="6.9696000000000424E-2"/>
    <x v="46"/>
    <n v="0"/>
    <n v="71.740128558309934"/>
    <n v="0"/>
    <n v="0"/>
    <n v="21"/>
    <x v="14"/>
  </r>
  <r>
    <x v="18"/>
    <n v="0.54036300000000004"/>
    <n v="0.54307099999999997"/>
    <n v="1"/>
    <n v="0"/>
    <n v="6.9444444444444447E-4"/>
    <n v="2.7079999999999327E-3"/>
    <x v="0"/>
    <x v="0"/>
    <n v="4.1666666666666664E-2"/>
    <n v="6.4991999999998384E-2"/>
    <x v="16"/>
    <n v="0"/>
    <n v="76.932545544068873"/>
    <n v="0"/>
    <n v="0"/>
    <n v="12"/>
    <x v="7"/>
  </r>
  <r>
    <x v="24"/>
    <n v="0.45537100000000003"/>
    <n v="0.45788699999999999"/>
    <n v="1"/>
    <n v="0"/>
    <n v="6.9444444444444447E-4"/>
    <n v="2.5159999999999627E-3"/>
    <x v="0"/>
    <x v="0"/>
    <n v="4.1666666666666664E-2"/>
    <n v="6.0383999999999105E-2"/>
    <x v="7"/>
    <n v="0"/>
    <n v="82.803391626922263"/>
    <n v="0"/>
    <n v="0"/>
    <n v="10"/>
    <x v="2"/>
  </r>
  <r>
    <x v="81"/>
    <n v="0.91982600000000003"/>
    <n v="0.91775399999999996"/>
    <n v="0"/>
    <n v="1"/>
    <n v="6.9444444444444447E-4"/>
    <n v="2.0720000000000738E-3"/>
    <x v="0"/>
    <x v="0"/>
    <n v="4.1666666666666664E-2"/>
    <n v="4.9728000000001771E-2"/>
    <x v="56"/>
    <n v="0"/>
    <n v="100.54697554697196"/>
    <n v="1"/>
    <n v="0"/>
    <n v="22"/>
    <x v="1"/>
  </r>
  <r>
    <x v="58"/>
    <n v="0.22966"/>
    <n v="0.23246800000000001"/>
    <n v="1"/>
    <n v="0"/>
    <n v="6.9444444444444447E-4"/>
    <n v="2.8080000000000049E-3"/>
    <x v="0"/>
    <x v="0"/>
    <n v="4.1666666666666664E-2"/>
    <n v="6.7392000000000118E-2"/>
    <x v="48"/>
    <n v="0"/>
    <n v="74.192782526115735"/>
    <n v="0"/>
    <n v="0"/>
    <n v="5"/>
    <x v="5"/>
  </r>
  <r>
    <x v="9"/>
    <n v="0.55209399999999997"/>
    <n v="0.54861000000000004"/>
    <n v="0"/>
    <n v="1"/>
    <n v="6.9444444444444447E-4"/>
    <n v="3.4839999999999316E-3"/>
    <x v="0"/>
    <x v="0"/>
    <n v="4.1666666666666664E-2"/>
    <n v="8.3615999999998358E-2"/>
    <x v="8"/>
    <n v="0"/>
    <n v="59.797168006124402"/>
    <n v="0"/>
    <n v="0"/>
    <n v="13"/>
    <x v="11"/>
  </r>
  <r>
    <x v="47"/>
    <n v="0.558307"/>
    <n v="0.55478700000000003"/>
    <n v="0"/>
    <n v="1"/>
    <n v="6.9444444444444447E-4"/>
    <n v="3.5199999999999676E-3"/>
    <x v="0"/>
    <x v="0"/>
    <n v="4.1666666666666664E-2"/>
    <n v="8.4479999999999222E-2"/>
    <x v="37"/>
    <n v="0"/>
    <n v="59.185606060606602"/>
    <n v="0"/>
    <n v="0"/>
    <n v="13"/>
    <x v="11"/>
  </r>
  <r>
    <x v="45"/>
    <n v="0.33376899999999998"/>
    <n v="0.33111299999999999"/>
    <n v="0"/>
    <n v="1"/>
    <n v="6.9444444444444447E-4"/>
    <n v="2.6559999999999917E-3"/>
    <x v="0"/>
    <x v="0"/>
    <n v="4.1666666666666664E-2"/>
    <n v="6.3743999999999801E-2"/>
    <x v="38"/>
    <n v="0"/>
    <n v="78.438755020080563"/>
    <n v="0"/>
    <n v="0"/>
    <n v="7"/>
    <x v="10"/>
  </r>
  <r>
    <x v="39"/>
    <n v="0.57073399999999996"/>
    <n v="0.56704200000000005"/>
    <n v="0"/>
    <n v="1"/>
    <n v="6.9444444444444447E-4"/>
    <n v="3.6919999999999176E-3"/>
    <x v="0"/>
    <x v="0"/>
    <n v="4.1666666666666664E-2"/>
    <n v="8.8607999999998022E-2"/>
    <x v="33"/>
    <n v="0"/>
    <n v="56.428313470568249"/>
    <n v="0"/>
    <n v="0"/>
    <n v="13"/>
    <x v="11"/>
  </r>
  <r>
    <x v="116"/>
    <n v="0.73974700000000004"/>
    <n v="0.74296300000000004"/>
    <n v="1"/>
    <n v="0"/>
    <n v="6.9444444444444447E-4"/>
    <n v="3.2159999999999966E-3"/>
    <x v="0"/>
    <x v="0"/>
    <n v="4.1666666666666664E-2"/>
    <n v="7.7183999999999919E-2"/>
    <x v="63"/>
    <n v="0"/>
    <n v="64.780265339966903"/>
    <n v="0"/>
    <n v="0"/>
    <n v="17"/>
    <x v="13"/>
  </r>
  <r>
    <x v="181"/>
    <n v="0.83426"/>
    <n v="0.83696800000000005"/>
    <n v="1"/>
    <n v="0"/>
    <n v="6.9444444444444447E-4"/>
    <n v="2.7080000000000437E-3"/>
    <x v="0"/>
    <x v="0"/>
    <n v="4.1666666666666664E-2"/>
    <n v="6.4992000000001049E-2"/>
    <x v="76"/>
    <n v="0"/>
    <n v="76.932545544065718"/>
    <n v="0"/>
    <n v="0"/>
    <n v="20"/>
    <x v="18"/>
  </r>
  <r>
    <x v="2"/>
    <n v="0.53817999999999999"/>
    <n v="0.53967600000000004"/>
    <n v="1"/>
    <n v="0"/>
    <n v="6.9444444444444447E-4"/>
    <n v="1.4960000000000528E-3"/>
    <x v="0"/>
    <x v="0"/>
    <n v="4.1666666666666664E-2"/>
    <n v="3.5904000000001268E-2"/>
    <x v="0"/>
    <n v="139.26024955436228"/>
    <n v="139.26024955436228"/>
    <n v="1"/>
    <n v="0"/>
    <n v="12"/>
    <x v="7"/>
  </r>
  <r>
    <x v="107"/>
    <n v="0.58387299999999998"/>
    <n v="0.58202500000000001"/>
    <n v="0"/>
    <n v="1"/>
    <n v="6.9444444444444447E-4"/>
    <n v="1.8479999999999608E-3"/>
    <x v="0"/>
    <x v="0"/>
    <n v="4.1666666666666664E-2"/>
    <n v="4.4351999999999059E-2"/>
    <x v="63"/>
    <n v="0"/>
    <n v="112.73448773449013"/>
    <n v="1"/>
    <n v="0"/>
    <n v="13"/>
    <x v="11"/>
  </r>
  <r>
    <x v="73"/>
    <n v="0.55288199999999998"/>
    <n v="0.55628200000000005"/>
    <n v="1"/>
    <n v="0"/>
    <n v="6.9444444444444447E-4"/>
    <n v="3.4000000000000696E-3"/>
    <x v="0"/>
    <x v="0"/>
    <n v="4.1666666666666664E-2"/>
    <n v="8.1600000000001671E-2"/>
    <x v="52"/>
    <n v="0"/>
    <n v="61.274509803920317"/>
    <n v="0"/>
    <n v="0"/>
    <n v="13"/>
    <x v="11"/>
  </r>
  <r>
    <x v="73"/>
    <n v="0.294576"/>
    <n v="0.292016"/>
    <n v="0"/>
    <n v="1"/>
    <n v="6.9444444444444447E-4"/>
    <n v="2.5600000000000067E-3"/>
    <x v="0"/>
    <x v="0"/>
    <n v="4.1666666666666664E-2"/>
    <n v="6.1440000000000161E-2"/>
    <x v="52"/>
    <n v="0"/>
    <n v="81.380208333333115"/>
    <n v="0"/>
    <n v="0"/>
    <n v="7"/>
    <x v="10"/>
  </r>
  <r>
    <x v="66"/>
    <n v="0.71384899999999996"/>
    <n v="0.71065299999999998"/>
    <n v="0"/>
    <n v="1"/>
    <n v="6.9444444444444447E-4"/>
    <n v="3.1959999999999766E-3"/>
    <x v="0"/>
    <x v="0"/>
    <n v="4.1666666666666664E-2"/>
    <n v="7.6703999999999439E-2"/>
    <x v="49"/>
    <n v="0"/>
    <n v="65.18564872757662"/>
    <n v="0"/>
    <n v="0"/>
    <n v="17"/>
    <x v="13"/>
  </r>
  <r>
    <x v="70"/>
    <n v="0.40520400000000001"/>
    <n v="0.40260400000000002"/>
    <n v="0"/>
    <n v="1"/>
    <n v="6.9444444444444447E-4"/>
    <n v="2.5999999999999912E-3"/>
    <x v="0"/>
    <x v="0"/>
    <n v="4.1666666666666664E-2"/>
    <n v="6.2399999999999789E-2"/>
    <x v="39"/>
    <n v="0"/>
    <n v="80.128205128205394"/>
    <n v="0"/>
    <n v="0"/>
    <n v="9"/>
    <x v="12"/>
  </r>
  <r>
    <x v="0"/>
    <n v="0.59558999999999995"/>
    <n v="0.59787400000000002"/>
    <n v="1"/>
    <n v="0"/>
    <n v="6.9444444444444447E-4"/>
    <n v="2.2840000000000638E-3"/>
    <x v="0"/>
    <x v="0"/>
    <n v="4.1666666666666664E-2"/>
    <n v="5.481600000000153E-2"/>
    <x v="0"/>
    <n v="91.214244016343045"/>
    <n v="91.214244016343045"/>
    <n v="0"/>
    <n v="0"/>
    <n v="14"/>
    <x v="20"/>
  </r>
  <r>
    <x v="45"/>
    <n v="0.56683799999999995"/>
    <n v="0.56295399999999995"/>
    <n v="0"/>
    <n v="1"/>
    <n v="6.9444444444444447E-4"/>
    <n v="3.8839999999999986E-3"/>
    <x v="0"/>
    <x v="0"/>
    <n v="4.1666666666666664E-2"/>
    <n v="9.3215999999999966E-2"/>
    <x v="38"/>
    <n v="0"/>
    <n v="53.638860281496761"/>
    <n v="0"/>
    <n v="0"/>
    <n v="13"/>
    <x v="11"/>
  </r>
  <r>
    <x v="39"/>
    <n v="0.101677"/>
    <n v="9.9404999999999993E-2"/>
    <n v="0"/>
    <n v="1"/>
    <n v="6.9444444444444447E-4"/>
    <n v="2.2720000000000101E-3"/>
    <x v="0"/>
    <x v="0"/>
    <n v="4.1666666666666664E-2"/>
    <n v="5.4528000000000243E-2"/>
    <x v="33"/>
    <n v="0"/>
    <n v="91.696009389670948"/>
    <n v="0"/>
    <n v="0"/>
    <n v="2"/>
    <x v="0"/>
  </r>
  <r>
    <x v="116"/>
    <n v="0.803373"/>
    <n v="0.79982900000000001"/>
    <n v="0"/>
    <n v="1"/>
    <n v="6.9444444444444447E-4"/>
    <n v="3.5439999999999916E-3"/>
    <x v="0"/>
    <x v="0"/>
    <n v="4.1666666666666664E-2"/>
    <n v="8.5055999999999798E-2"/>
    <x v="63"/>
    <n v="0"/>
    <n v="58.784800601956498"/>
    <n v="0"/>
    <n v="0"/>
    <n v="19"/>
    <x v="19"/>
  </r>
  <r>
    <x v="161"/>
    <n v="0.57133"/>
    <n v="0.57415400000000005"/>
    <n v="1"/>
    <n v="0"/>
    <n v="6.9444444444444447E-4"/>
    <n v="2.8240000000000487E-3"/>
    <x v="0"/>
    <x v="0"/>
    <n v="4.1666666666666664E-2"/>
    <n v="6.7776000000001169E-2"/>
    <x v="76"/>
    <n v="0"/>
    <n v="73.772426817751324"/>
    <n v="0"/>
    <n v="0"/>
    <n v="13"/>
    <x v="11"/>
  </r>
  <r>
    <x v="2"/>
    <n v="0.33269399999999999"/>
    <n v="0.33667799999999998"/>
    <n v="1"/>
    <n v="0"/>
    <n v="6.9444444444444447E-4"/>
    <n v="3.9839999999999876E-3"/>
    <x v="0"/>
    <x v="0"/>
    <n v="4.1666666666666664E-2"/>
    <n v="9.5615999999999701E-2"/>
    <x v="0"/>
    <n v="52.29250334672038"/>
    <n v="52.29250334672038"/>
    <n v="0"/>
    <n v="0"/>
    <n v="7"/>
    <x v="10"/>
  </r>
  <r>
    <x v="107"/>
    <n v="0.23508799999999999"/>
    <n v="0.23294000000000001"/>
    <n v="0"/>
    <n v="1"/>
    <n v="6.9444444444444447E-4"/>
    <n v="2.1479999999999833E-3"/>
    <x v="0"/>
    <x v="0"/>
    <n v="4.1666666666666664E-2"/>
    <n v="5.1551999999999598E-2"/>
    <x v="63"/>
    <n v="0"/>
    <n v="96.98944754810752"/>
    <n v="0"/>
    <n v="0"/>
    <n v="5"/>
    <x v="5"/>
  </r>
  <r>
    <x v="45"/>
    <n v="0.36631000000000002"/>
    <n v="0.36299799999999999"/>
    <n v="0"/>
    <n v="1"/>
    <n v="6.9444444444444447E-4"/>
    <n v="3.3120000000000371E-3"/>
    <x v="0"/>
    <x v="0"/>
    <n v="4.1666666666666664E-2"/>
    <n v="7.9488000000000891E-2"/>
    <x v="38"/>
    <n v="0"/>
    <n v="62.902576489532308"/>
    <n v="0"/>
    <n v="0"/>
    <n v="8"/>
    <x v="3"/>
  </r>
  <r>
    <x v="39"/>
    <n v="0.52646300000000001"/>
    <n v="0.52316700000000005"/>
    <n v="0"/>
    <n v="1"/>
    <n v="6.9444444444444447E-4"/>
    <n v="3.2959999999999656E-3"/>
    <x v="0"/>
    <x v="0"/>
    <n v="4.1666666666666664E-2"/>
    <n v="7.9103999999999175E-2"/>
    <x v="33"/>
    <n v="0"/>
    <n v="63.207928802589656"/>
    <n v="0"/>
    <n v="0"/>
    <n v="12"/>
    <x v="7"/>
  </r>
  <r>
    <x v="116"/>
    <n v="0.93513800000000002"/>
    <n v="0.93698199999999998"/>
    <n v="1"/>
    <n v="0"/>
    <n v="6.9444444444444447E-4"/>
    <n v="1.8439999999999568E-3"/>
    <x v="0"/>
    <x v="0"/>
    <n v="4.1666666666666664E-2"/>
    <n v="4.4255999999998963E-2"/>
    <x v="63"/>
    <n v="0"/>
    <n v="112.979031091832"/>
    <n v="1"/>
    <n v="0"/>
    <n v="22"/>
    <x v="1"/>
  </r>
  <r>
    <x v="161"/>
    <n v="0.73413300000000004"/>
    <n v="0.73189300000000002"/>
    <n v="0"/>
    <n v="1"/>
    <n v="6.9444444444444447E-4"/>
    <n v="2.2400000000000198E-3"/>
    <x v="0"/>
    <x v="0"/>
    <n v="4.1666666666666664E-2"/>
    <n v="5.3760000000000474E-2"/>
    <x v="76"/>
    <n v="0"/>
    <n v="93.005952380951555"/>
    <n v="0"/>
    <n v="0"/>
    <n v="17"/>
    <x v="13"/>
  </r>
  <r>
    <x v="2"/>
    <n v="0.84894400000000003"/>
    <n v="0.84666799999999998"/>
    <n v="0"/>
    <n v="1"/>
    <n v="6.9444444444444447E-4"/>
    <n v="2.2760000000000558E-3"/>
    <x v="0"/>
    <x v="0"/>
    <n v="4.1666666666666664E-2"/>
    <n v="5.4624000000001338E-2"/>
    <x v="0"/>
    <n v="91.534856473342813"/>
    <n v="91.534856473342813"/>
    <n v="0"/>
    <n v="0"/>
    <n v="20"/>
    <x v="18"/>
  </r>
  <r>
    <x v="107"/>
    <n v="0.38767800000000002"/>
    <n v="0.38923000000000002"/>
    <n v="1"/>
    <n v="0"/>
    <n v="6.9444444444444447E-4"/>
    <n v="1.5519999999999978E-3"/>
    <x v="0"/>
    <x v="0"/>
    <n v="4.1666666666666664E-2"/>
    <n v="3.7247999999999948E-2"/>
    <x v="63"/>
    <n v="0"/>
    <n v="134.23539518900361"/>
    <n v="1"/>
    <n v="0"/>
    <n v="9"/>
    <x v="12"/>
  </r>
  <r>
    <x v="45"/>
    <n v="4.8843999999999999E-2"/>
    <n v="5.1991999999999997E-2"/>
    <n v="1"/>
    <n v="0"/>
    <n v="6.9444444444444447E-4"/>
    <n v="3.147999999999998E-3"/>
    <x v="0"/>
    <x v="0"/>
    <n v="4.1666666666666664E-2"/>
    <n v="7.5551999999999953E-2"/>
    <x v="38"/>
    <n v="0"/>
    <n v="66.179584921643411"/>
    <n v="0"/>
    <n v="0"/>
    <n v="1"/>
    <x v="9"/>
  </r>
  <r>
    <x v="39"/>
    <n v="0.44640400000000002"/>
    <n v="0.4481"/>
    <n v="1"/>
    <n v="0"/>
    <n v="6.9444444444444447E-4"/>
    <n v="1.6959999999999753E-3"/>
    <x v="0"/>
    <x v="0"/>
    <n v="4.1666666666666664E-2"/>
    <n v="4.0703999999999407E-2"/>
    <x v="33"/>
    <n v="0"/>
    <n v="122.8380503144672"/>
    <n v="1"/>
    <n v="0"/>
    <n v="10"/>
    <x v="2"/>
  </r>
  <r>
    <x v="116"/>
    <n v="0.56385600000000002"/>
    <n v="0.56057199999999996"/>
    <n v="0"/>
    <n v="1"/>
    <n v="6.9444444444444447E-4"/>
    <n v="3.2840000000000646E-3"/>
    <x v="0"/>
    <x v="0"/>
    <n v="4.1666666666666664E-2"/>
    <n v="7.8816000000001551E-2"/>
    <x v="63"/>
    <n v="0"/>
    <n v="63.438895655703178"/>
    <n v="0"/>
    <n v="0"/>
    <n v="13"/>
    <x v="11"/>
  </r>
  <r>
    <x v="161"/>
    <n v="0.48971599999999998"/>
    <n v="0.492728"/>
    <n v="1"/>
    <n v="0"/>
    <n v="6.9444444444444447E-4"/>
    <n v="3.0120000000000147E-3"/>
    <x v="0"/>
    <x v="0"/>
    <n v="4.1666666666666664E-2"/>
    <n v="7.2288000000000352E-2"/>
    <x v="76"/>
    <n v="0"/>
    <n v="69.167773351039941"/>
    <n v="0"/>
    <n v="0"/>
    <n v="11"/>
    <x v="17"/>
  </r>
  <r>
    <x v="2"/>
    <n v="0.95572699999999999"/>
    <n v="0.95332300000000003"/>
    <n v="0"/>
    <n v="1"/>
    <n v="6.9444444444444447E-4"/>
    <n v="2.4039999999999617E-3"/>
    <x v="0"/>
    <x v="0"/>
    <n v="4.1666666666666664E-2"/>
    <n v="5.7695999999999081E-2"/>
    <x v="0"/>
    <n v="86.661120354965334"/>
    <n v="86.661120354965334"/>
    <n v="0"/>
    <n v="0"/>
    <n v="22"/>
    <x v="1"/>
  </r>
  <r>
    <x v="107"/>
    <n v="0.73162199999999999"/>
    <n v="0.73468599999999995"/>
    <n v="1"/>
    <n v="0"/>
    <n v="6.9444444444444447E-4"/>
    <n v="3.0639999999999556E-3"/>
    <x v="0"/>
    <x v="0"/>
    <n v="4.1666666666666664E-2"/>
    <n v="7.3535999999998936E-2"/>
    <x v="63"/>
    <n v="0"/>
    <n v="67.993907745866949"/>
    <n v="0"/>
    <n v="0"/>
    <n v="17"/>
    <x v="13"/>
  </r>
  <r>
    <x v="45"/>
    <n v="0.35125499999999998"/>
    <n v="0.349383"/>
    <n v="0"/>
    <n v="1"/>
    <n v="6.9444444444444447E-4"/>
    <n v="1.8719999999999848E-3"/>
    <x v="0"/>
    <x v="0"/>
    <n v="4.1666666666666664E-2"/>
    <n v="4.4927999999999635E-2"/>
    <x v="38"/>
    <n v="0"/>
    <n v="111.2891737891747"/>
    <n v="1"/>
    <n v="0"/>
    <n v="8"/>
    <x v="3"/>
  </r>
  <r>
    <x v="39"/>
    <n v="0.70953299999999997"/>
    <n v="0.71285699999999996"/>
    <n v="1"/>
    <n v="0"/>
    <n v="6.9444444444444447E-4"/>
    <n v="3.3239999999999936E-3"/>
    <x v="0"/>
    <x v="0"/>
    <n v="4.1666666666666664E-2"/>
    <n v="7.9775999999999847E-2"/>
    <x v="33"/>
    <n v="0"/>
    <n v="62.675491375852509"/>
    <n v="0"/>
    <n v="0"/>
    <n v="17"/>
    <x v="13"/>
  </r>
  <r>
    <x v="116"/>
    <n v="0.54806999999999995"/>
    <n v="0.54442199999999996"/>
    <n v="0"/>
    <n v="1"/>
    <n v="6.9444444444444447E-4"/>
    <n v="3.6479999999999846E-3"/>
    <x v="0"/>
    <x v="0"/>
    <n v="4.1666666666666664E-2"/>
    <n v="8.755199999999963E-2"/>
    <x v="63"/>
    <n v="0"/>
    <n v="57.108918128655212"/>
    <n v="0"/>
    <n v="0"/>
    <n v="13"/>
    <x v="11"/>
  </r>
  <r>
    <x v="161"/>
    <n v="0.90659900000000004"/>
    <n v="0.90828699999999996"/>
    <n v="1"/>
    <n v="0"/>
    <n v="6.9444444444444447E-4"/>
    <n v="1.6879999999999118E-3"/>
    <x v="0"/>
    <x v="0"/>
    <n v="4.1666666666666664E-2"/>
    <n v="4.0511999999997883E-2"/>
    <x v="76"/>
    <n v="0"/>
    <n v="123.42022116904279"/>
    <n v="1"/>
    <n v="0"/>
    <n v="21"/>
    <x v="14"/>
  </r>
  <r>
    <x v="2"/>
    <n v="0.52575099999999997"/>
    <n v="0.52411099999999999"/>
    <n v="0"/>
    <n v="1"/>
    <n v="6.9444444444444447E-4"/>
    <n v="1.6399999999999748E-3"/>
    <x v="0"/>
    <x v="0"/>
    <n v="4.1666666666666664E-2"/>
    <n v="3.9359999999999395E-2"/>
    <x v="0"/>
    <n v="127.0325203252052"/>
    <n v="127.0325203252052"/>
    <n v="1"/>
    <n v="0"/>
    <n v="12"/>
    <x v="7"/>
  </r>
  <r>
    <x v="107"/>
    <n v="0.114372"/>
    <n v="0.116748"/>
    <n v="1"/>
    <n v="0"/>
    <n v="6.9444444444444447E-4"/>
    <n v="2.3760000000000031E-3"/>
    <x v="0"/>
    <x v="0"/>
    <n v="4.1666666666666664E-2"/>
    <n v="5.7024000000000075E-2"/>
    <x v="63"/>
    <n v="0"/>
    <n v="87.682379349045902"/>
    <n v="0"/>
    <n v="0"/>
    <n v="2"/>
    <x v="0"/>
  </r>
  <r>
    <x v="161"/>
    <n v="8.4322999999999995E-2"/>
    <n v="8.0866999999999994E-2"/>
    <n v="0"/>
    <n v="1"/>
    <n v="6.9444444444444447E-4"/>
    <n v="3.4560000000000007E-3"/>
    <x v="0"/>
    <x v="0"/>
    <n v="4.1666666666666664E-2"/>
    <n v="8.2944000000000018E-2"/>
    <x v="76"/>
    <n v="0"/>
    <n v="60.281635802469125"/>
    <n v="0"/>
    <n v="0"/>
    <n v="1"/>
    <x v="9"/>
  </r>
  <r>
    <x v="2"/>
    <n v="0.12634100000000001"/>
    <n v="0.122433"/>
    <n v="0"/>
    <n v="1"/>
    <n v="6.9444444444444447E-4"/>
    <n v="3.9080000000000087E-3"/>
    <x v="0"/>
    <x v="0"/>
    <n v="4.1666666666666664E-2"/>
    <n v="9.3792000000000209E-2"/>
    <x v="0"/>
    <n v="53.309450699419877"/>
    <n v="53.309450699419877"/>
    <n v="0"/>
    <n v="0"/>
    <n v="2"/>
    <x v="0"/>
  </r>
  <r>
    <x v="107"/>
    <n v="0.44507799999999997"/>
    <n v="0.44834600000000002"/>
    <n v="1"/>
    <n v="0"/>
    <n v="6.9444444444444447E-4"/>
    <n v="3.2680000000000486E-3"/>
    <x v="0"/>
    <x v="0"/>
    <n v="4.1666666666666664E-2"/>
    <n v="7.8432000000001167E-2"/>
    <x v="63"/>
    <n v="0"/>
    <n v="63.749490004079021"/>
    <n v="0"/>
    <n v="0"/>
    <n v="10"/>
    <x v="2"/>
  </r>
  <r>
    <x v="161"/>
    <n v="1.2021E-2"/>
    <n v="1.3877E-2"/>
    <n v="1"/>
    <n v="0"/>
    <n v="6.9444444444444447E-4"/>
    <n v="1.856E-3"/>
    <x v="0"/>
    <x v="0"/>
    <n v="4.1666666666666664E-2"/>
    <n v="4.4544E-2"/>
    <x v="76"/>
    <n v="0"/>
    <n v="112.2485632183908"/>
    <n v="1"/>
    <n v="0"/>
    <n v="0"/>
    <x v="15"/>
  </r>
  <r>
    <x v="2"/>
    <n v="0.18615499999999999"/>
    <n v="0.18418699999999999"/>
    <n v="0"/>
    <n v="1"/>
    <n v="6.9444444444444447E-4"/>
    <n v="1.9679999999999975E-3"/>
    <x v="0"/>
    <x v="0"/>
    <n v="4.1666666666666664E-2"/>
    <n v="4.7231999999999941E-2"/>
    <x v="0"/>
    <n v="105.86043360433618"/>
    <n v="105.86043360433618"/>
    <n v="1"/>
    <n v="0"/>
    <n v="4"/>
    <x v="6"/>
  </r>
  <r>
    <x v="107"/>
    <n v="5.2546000000000002E-2"/>
    <n v="5.0361999999999997E-2"/>
    <n v="0"/>
    <n v="1"/>
    <n v="6.9444444444444447E-4"/>
    <n v="2.1840000000000054E-3"/>
    <x v="0"/>
    <x v="0"/>
    <n v="4.1666666666666664E-2"/>
    <n v="5.2416000000000129E-2"/>
    <x v="63"/>
    <n v="0"/>
    <n v="95.390720390720162"/>
    <n v="0"/>
    <n v="0"/>
    <n v="1"/>
    <x v="9"/>
  </r>
  <r>
    <x v="161"/>
    <n v="0.33263599999999999"/>
    <n v="0.32883600000000002"/>
    <n v="0"/>
    <n v="1"/>
    <n v="6.9444444444444447E-4"/>
    <n v="3.7999999999999701E-3"/>
    <x v="0"/>
    <x v="0"/>
    <n v="4.1666666666666664E-2"/>
    <n v="9.1199999999999282E-2"/>
    <x v="76"/>
    <n v="0"/>
    <n v="54.8245614035092"/>
    <n v="0"/>
    <n v="0"/>
    <n v="7"/>
    <x v="10"/>
  </r>
  <r>
    <x v="2"/>
    <n v="0.82136500000000001"/>
    <n v="0.82473700000000005"/>
    <n v="1"/>
    <n v="0"/>
    <n v="6.9444444444444447E-4"/>
    <n v="3.3720000000000416E-3"/>
    <x v="0"/>
    <x v="0"/>
    <n v="4.1666666666666664E-2"/>
    <n v="8.0928000000000999E-2"/>
    <x v="0"/>
    <n v="61.783313562672234"/>
    <n v="61.783313562672234"/>
    <n v="0"/>
    <n v="0"/>
    <n v="19"/>
    <x v="19"/>
  </r>
  <r>
    <x v="107"/>
    <n v="0.51990700000000001"/>
    <n v="0.52331899999999998"/>
    <n v="1"/>
    <n v="0"/>
    <n v="6.9444444444444447E-4"/>
    <n v="3.4119999999999706E-3"/>
    <x v="0"/>
    <x v="0"/>
    <n v="4.1666666666666664E-2"/>
    <n v="8.1887999999999295E-2"/>
    <x v="63"/>
    <n v="0"/>
    <n v="61.059007424775828"/>
    <n v="0"/>
    <n v="0"/>
    <n v="12"/>
    <x v="7"/>
  </r>
  <r>
    <x v="85"/>
    <n v="0.193798"/>
    <n v="0.19087000000000001"/>
    <n v="0"/>
    <n v="1"/>
    <n v="6.9444444444444447E-4"/>
    <n v="2.9279999999999862E-3"/>
    <x v="6"/>
    <x v="0"/>
    <n v="4.1666666666666664E-2"/>
    <n v="7.0271999999999668E-2"/>
    <x v="18"/>
    <n v="0"/>
    <n v="71.152094717668831"/>
    <n v="0"/>
    <n v="0"/>
    <n v="4"/>
    <x v="6"/>
  </r>
  <r>
    <x v="85"/>
    <n v="0.52210599999999996"/>
    <n v="0.52360600000000002"/>
    <n v="1"/>
    <n v="0"/>
    <n v="6.9444444444444447E-4"/>
    <n v="1.5000000000000568E-3"/>
    <x v="6"/>
    <x v="0"/>
    <n v="4.1666666666666664E-2"/>
    <n v="3.6000000000001364E-2"/>
    <x v="18"/>
    <n v="0"/>
    <n v="138.88888888888363"/>
    <n v="1"/>
    <n v="0"/>
    <n v="12"/>
    <x v="7"/>
  </r>
  <r>
    <x v="85"/>
    <n v="7.9268000000000005E-2"/>
    <n v="8.1591999999999998E-2"/>
    <n v="1"/>
    <n v="0"/>
    <n v="6.9444444444444447E-4"/>
    <n v="2.3239999999999927E-3"/>
    <x v="6"/>
    <x v="0"/>
    <n v="4.1666666666666664E-2"/>
    <n v="5.5775999999999826E-2"/>
    <x v="18"/>
    <n v="0"/>
    <n v="89.644291451520644"/>
    <n v="0"/>
    <n v="0"/>
    <n v="1"/>
    <x v="9"/>
  </r>
  <r>
    <x v="85"/>
    <n v="0.290101"/>
    <n v="0.29200100000000001"/>
    <n v="1"/>
    <n v="0"/>
    <n v="6.9444444444444447E-4"/>
    <n v="1.9000000000000128E-3"/>
    <x v="6"/>
    <x v="0"/>
    <n v="4.1666666666666664E-2"/>
    <n v="4.5600000000000307E-2"/>
    <x v="18"/>
    <n v="0"/>
    <n v="109.64912280701681"/>
    <n v="1"/>
    <n v="0"/>
    <n v="6"/>
    <x v="16"/>
  </r>
  <r>
    <x v="54"/>
    <n v="0.76231800000000005"/>
    <n v="0.75952200000000003"/>
    <n v="0"/>
    <n v="1"/>
    <n v="6.9444444444444447E-4"/>
    <n v="2.7960000000000207E-3"/>
    <x v="9"/>
    <x v="0"/>
    <n v="4.1666666666666664E-2"/>
    <n v="6.7104000000000497E-2"/>
    <x v="45"/>
    <n v="0"/>
    <n v="74.511206485454863"/>
    <n v="0"/>
    <n v="0"/>
    <n v="18"/>
    <x v="23"/>
  </r>
  <r>
    <x v="131"/>
    <n v="2.7099000000000002E-2"/>
    <n v="2.2926999999999999E-2"/>
    <n v="0"/>
    <n v="1"/>
    <n v="6.9444444444444447E-4"/>
    <n v="4.1720000000000021E-3"/>
    <x v="9"/>
    <x v="0"/>
    <n v="4.1666666666666664E-2"/>
    <n v="0.10012800000000005"/>
    <x v="38"/>
    <n v="0"/>
    <n v="49.936081815276424"/>
    <n v="0"/>
    <n v="0"/>
    <n v="0"/>
    <x v="15"/>
  </r>
  <r>
    <x v="15"/>
    <n v="0.97761100000000001"/>
    <n v="0.98051100000000002"/>
    <n v="1"/>
    <n v="0"/>
    <n v="6.9444444444444447E-4"/>
    <n v="2.9000000000000137E-3"/>
    <x v="9"/>
    <x v="0"/>
    <n v="4.1666666666666664E-2"/>
    <n v="6.9600000000000328E-2"/>
    <x v="14"/>
    <n v="0"/>
    <n v="71.839080459769775"/>
    <n v="0"/>
    <n v="0"/>
    <n v="23"/>
    <x v="21"/>
  </r>
  <r>
    <x v="83"/>
    <n v="0.85538400000000003"/>
    <n v="0.85827600000000004"/>
    <n v="1"/>
    <n v="0"/>
    <n v="6.9444444444444447E-4"/>
    <n v="2.8920000000000057E-3"/>
    <x v="9"/>
    <x v="0"/>
    <n v="4.1666666666666664E-2"/>
    <n v="6.9408000000000136E-2"/>
    <x v="44"/>
    <n v="0"/>
    <n v="72.037805440294932"/>
    <n v="0"/>
    <n v="0"/>
    <n v="20"/>
    <x v="18"/>
  </r>
  <r>
    <x v="111"/>
    <n v="8.3103999999999997E-2"/>
    <n v="8.0135999999999999E-2"/>
    <n v="0"/>
    <n v="1"/>
    <n v="6.9444444444444447E-4"/>
    <n v="2.9679999999999984E-3"/>
    <x v="9"/>
    <x v="0"/>
    <n v="4.1666666666666664E-2"/>
    <n v="7.1231999999999962E-2"/>
    <x v="32"/>
    <n v="0"/>
    <n v="70.193171608265985"/>
    <n v="0"/>
    <n v="0"/>
    <n v="1"/>
    <x v="9"/>
  </r>
  <r>
    <x v="101"/>
    <n v="0.39823199999999997"/>
    <n v="0.40016400000000002"/>
    <n v="1"/>
    <n v="0"/>
    <n v="6.9444444444444447E-4"/>
    <n v="1.9320000000000448E-3"/>
    <x v="9"/>
    <x v="0"/>
    <n v="4.1666666666666664E-2"/>
    <n v="4.6368000000001075E-2"/>
    <x v="51"/>
    <n v="0"/>
    <n v="107.83298826776837"/>
    <n v="1"/>
    <n v="0"/>
    <n v="9"/>
    <x v="12"/>
  </r>
  <r>
    <x v="55"/>
    <n v="0.885293"/>
    <n v="0.88205699999999998"/>
    <n v="0"/>
    <n v="1"/>
    <n v="6.9444444444444447E-4"/>
    <n v="3.2360000000000166E-3"/>
    <x v="9"/>
    <x v="0"/>
    <n v="4.1666666666666664E-2"/>
    <n v="7.7664000000000399E-2"/>
    <x v="46"/>
    <n v="0"/>
    <n v="64.379892871857933"/>
    <n v="0"/>
    <n v="0"/>
    <n v="21"/>
    <x v="14"/>
  </r>
  <r>
    <x v="182"/>
    <n v="0.100374"/>
    <n v="9.8185999999999996E-2"/>
    <n v="0"/>
    <n v="1"/>
    <n v="6.9444444444444447E-4"/>
    <n v="2.1880000000000094E-3"/>
    <x v="5"/>
    <x v="0"/>
    <n v="4.1666666666666664E-2"/>
    <n v="5.2512000000000225E-2"/>
    <x v="3"/>
    <n v="0"/>
    <n v="95.216331505179355"/>
    <n v="0"/>
    <n v="0"/>
    <n v="2"/>
    <x v="0"/>
  </r>
  <r>
    <x v="183"/>
    <n v="0.58142000000000005"/>
    <n v="0.58476799999999995"/>
    <n v="1"/>
    <n v="0"/>
    <n v="6.9444444444444447E-4"/>
    <n v="3.3479999999999066E-3"/>
    <x v="5"/>
    <x v="0"/>
    <n v="4.1666666666666664E-2"/>
    <n v="8.0351999999997759E-2"/>
    <x v="78"/>
    <n v="0"/>
    <n v="62.226204699324718"/>
    <n v="0"/>
    <n v="0"/>
    <n v="13"/>
    <x v="11"/>
  </r>
  <r>
    <x v="184"/>
    <n v="0.79104600000000003"/>
    <n v="0.78865799999999997"/>
    <n v="0"/>
    <n v="1"/>
    <n v="6.9444444444444447E-4"/>
    <n v="2.3880000000000567E-3"/>
    <x v="5"/>
    <x v="0"/>
    <n v="4.1666666666666664E-2"/>
    <n v="5.7312000000001362E-2"/>
    <x v="61"/>
    <n v="0"/>
    <n v="87.241764377440703"/>
    <n v="0"/>
    <n v="0"/>
    <n v="18"/>
    <x v="23"/>
  </r>
  <r>
    <x v="185"/>
    <n v="0.53231499999999998"/>
    <n v="0.52875499999999998"/>
    <n v="0"/>
    <n v="1"/>
    <n v="6.9444444444444447E-4"/>
    <n v="3.5600000000000076E-3"/>
    <x v="5"/>
    <x v="0"/>
    <n v="4.1666666666666664E-2"/>
    <n v="8.5440000000000182E-2"/>
    <x v="79"/>
    <n v="0"/>
    <n v="58.520599250936208"/>
    <n v="0"/>
    <n v="0"/>
    <n v="12"/>
    <x v="7"/>
  </r>
  <r>
    <x v="186"/>
    <n v="0.688388"/>
    <n v="0.69217200000000001"/>
    <n v="1"/>
    <n v="0"/>
    <n v="6.9444444444444447E-4"/>
    <n v="3.7840000000000096E-3"/>
    <x v="5"/>
    <x v="0"/>
    <n v="4.1666666666666664E-2"/>
    <n v="9.081600000000023E-2"/>
    <x v="47"/>
    <n v="0"/>
    <n v="55.056377730796193"/>
    <n v="0"/>
    <n v="0"/>
    <n v="16"/>
    <x v="22"/>
  </r>
  <r>
    <x v="187"/>
    <n v="0.28119699999999997"/>
    <n v="0.27765699999999999"/>
    <n v="0"/>
    <n v="1"/>
    <n v="6.9444444444444447E-4"/>
    <n v="3.5399999999999876E-3"/>
    <x v="5"/>
    <x v="0"/>
    <n v="4.1666666666666664E-2"/>
    <n v="8.4959999999999702E-2"/>
    <x v="17"/>
    <n v="0"/>
    <n v="58.851224105461597"/>
    <n v="0"/>
    <n v="0"/>
    <n v="6"/>
    <x v="16"/>
  </r>
  <r>
    <x v="188"/>
    <n v="0.99743400000000004"/>
    <n v="0.99429400000000001"/>
    <n v="0"/>
    <n v="1"/>
    <n v="6.9444444444444447E-4"/>
    <n v="3.1400000000000317E-3"/>
    <x v="5"/>
    <x v="0"/>
    <n v="4.1666666666666664E-2"/>
    <n v="7.536000000000076E-2"/>
    <x v="3"/>
    <n v="0"/>
    <n v="66.34819532908638"/>
    <n v="0"/>
    <n v="0"/>
    <n v="23"/>
    <x v="21"/>
  </r>
  <r>
    <x v="189"/>
    <n v="0.78212599999999999"/>
    <n v="0.779918"/>
    <n v="0"/>
    <n v="1"/>
    <n v="6.9444444444444447E-4"/>
    <n v="2.2079999999999878E-3"/>
    <x v="5"/>
    <x v="0"/>
    <n v="4.1666666666666664E-2"/>
    <n v="5.2991999999999706E-2"/>
    <x v="33"/>
    <n v="0"/>
    <n v="94.353864734300046"/>
    <n v="0"/>
    <n v="0"/>
    <n v="18"/>
    <x v="23"/>
  </r>
  <r>
    <x v="190"/>
    <n v="0.193879"/>
    <n v="0.19175500000000001"/>
    <n v="0"/>
    <n v="1"/>
    <n v="6.9444444444444447E-4"/>
    <n v="2.123999999999987E-3"/>
    <x v="2"/>
    <x v="0"/>
    <n v="4.1666666666666664E-2"/>
    <n v="5.0975999999999688E-2"/>
    <x v="49"/>
    <n v="0"/>
    <n v="98.085373509102922"/>
    <n v="0"/>
    <n v="0"/>
    <n v="4"/>
    <x v="6"/>
  </r>
  <r>
    <x v="191"/>
    <n v="0.23611099999999999"/>
    <n v="0.23797099999999999"/>
    <n v="1"/>
    <n v="0"/>
    <n v="6.9444444444444447E-4"/>
    <n v="1.8600000000000005E-3"/>
    <x v="2"/>
    <x v="0"/>
    <n v="4.1666666666666664E-2"/>
    <n v="4.4640000000000013E-2"/>
    <x v="80"/>
    <n v="0"/>
    <n v="112.00716845878132"/>
    <n v="1"/>
    <n v="0"/>
    <n v="5"/>
    <x v="5"/>
  </r>
  <r>
    <x v="192"/>
    <n v="0.122076"/>
    <n v="0.12460400000000001"/>
    <n v="1"/>
    <n v="0"/>
    <n v="6.9444444444444447E-4"/>
    <n v="2.5280000000000025E-3"/>
    <x v="2"/>
    <x v="0"/>
    <n v="4.1666666666666664E-2"/>
    <n v="6.0672000000000059E-2"/>
    <x v="3"/>
    <n v="0"/>
    <n v="82.410337552742533"/>
    <n v="0"/>
    <n v="0"/>
    <n v="2"/>
    <x v="0"/>
  </r>
  <r>
    <x v="193"/>
    <n v="0.59056699999999995"/>
    <n v="0.58848299999999998"/>
    <n v="0"/>
    <n v="1"/>
    <n v="6.9444444444444447E-4"/>
    <n v="2.0839999999999748E-3"/>
    <x v="2"/>
    <x v="0"/>
    <n v="4.1666666666666664E-2"/>
    <n v="5.0015999999999394E-2"/>
    <x v="15"/>
    <n v="0"/>
    <n v="99.968010236725462"/>
    <n v="0"/>
    <n v="0"/>
    <n v="14"/>
    <x v="20"/>
  </r>
  <r>
    <x v="194"/>
    <n v="0.41790500000000003"/>
    <n v="0.415773"/>
    <n v="0"/>
    <n v="1"/>
    <n v="6.9444444444444447E-4"/>
    <n v="2.1320000000000228E-3"/>
    <x v="2"/>
    <x v="0"/>
    <n v="4.1666666666666664E-2"/>
    <n v="5.1168000000000546E-2"/>
    <x v="7"/>
    <n v="0"/>
    <n v="97.717323327078375"/>
    <n v="0"/>
    <n v="0"/>
    <n v="9"/>
    <x v="12"/>
  </r>
  <r>
    <x v="195"/>
    <n v="0.73899499999999996"/>
    <n v="0.74130700000000005"/>
    <n v="1"/>
    <n v="0"/>
    <n v="6.9444444444444447E-4"/>
    <n v="2.3120000000000918E-3"/>
    <x v="2"/>
    <x v="0"/>
    <n v="4.1666666666666664E-2"/>
    <n v="5.5488000000002202E-2"/>
    <x v="27"/>
    <n v="0"/>
    <n v="90.109573241057561"/>
    <n v="0"/>
    <n v="0"/>
    <n v="17"/>
    <x v="13"/>
  </r>
  <r>
    <x v="196"/>
    <n v="0.35936200000000001"/>
    <n v="0.35786600000000002"/>
    <n v="0"/>
    <n v="1"/>
    <n v="6.9444444444444447E-4"/>
    <n v="1.4959999999999973E-3"/>
    <x v="2"/>
    <x v="0"/>
    <n v="4.1666666666666664E-2"/>
    <n v="3.5903999999999936E-2"/>
    <x v="13"/>
    <n v="0"/>
    <n v="139.26024955436745"/>
    <n v="1"/>
    <n v="0"/>
    <n v="8"/>
    <x v="3"/>
  </r>
  <r>
    <x v="197"/>
    <n v="0.220692"/>
    <n v="0.218588"/>
    <n v="0"/>
    <n v="1"/>
    <n v="6.9444444444444447E-4"/>
    <n v="2.1039999999999948E-3"/>
    <x v="2"/>
    <x v="0"/>
    <n v="4.1666666666666664E-2"/>
    <n v="5.0495999999999874E-2"/>
    <x v="37"/>
    <n v="0"/>
    <n v="99.017743979721416"/>
    <n v="0"/>
    <n v="0"/>
    <n v="5"/>
    <x v="5"/>
  </r>
  <r>
    <x v="198"/>
    <n v="5.1676E-2"/>
    <n v="5.3148000000000001E-2"/>
    <n v="1"/>
    <n v="0"/>
    <n v="6.9444444444444447E-4"/>
    <n v="1.4720000000000011E-3"/>
    <x v="2"/>
    <x v="0"/>
    <n v="4.1666666666666664E-2"/>
    <n v="3.5328000000000026E-2"/>
    <x v="48"/>
    <n v="0"/>
    <n v="141.53079710144917"/>
    <n v="1"/>
    <n v="1"/>
    <n v="1"/>
    <x v="9"/>
  </r>
  <r>
    <x v="199"/>
    <n v="0.64594499999999999"/>
    <n v="0.649501"/>
    <n v="1"/>
    <n v="0"/>
    <n v="6.9444444444444447E-4"/>
    <n v="3.5560000000000036E-3"/>
    <x v="2"/>
    <x v="0"/>
    <n v="4.1666666666666664E-2"/>
    <n v="8.5344000000000086E-2"/>
    <x v="38"/>
    <n v="0"/>
    <n v="58.586426696662855"/>
    <n v="0"/>
    <n v="0"/>
    <n v="15"/>
    <x v="8"/>
  </r>
  <r>
    <x v="200"/>
    <n v="1.3842999999999999E-2"/>
    <n v="1.1911E-2"/>
    <n v="0"/>
    <n v="1"/>
    <n v="6.9444444444444447E-4"/>
    <n v="1.9319999999999997E-3"/>
    <x v="2"/>
    <x v="0"/>
    <n v="4.1666666666666664E-2"/>
    <n v="4.6367999999999993E-2"/>
    <x v="57"/>
    <n v="0"/>
    <n v="107.8329882677709"/>
    <n v="1"/>
    <n v="0"/>
    <n v="0"/>
    <x v="15"/>
  </r>
  <r>
    <x v="201"/>
    <n v="0.817774"/>
    <n v="0.82153799999999999"/>
    <n v="1"/>
    <n v="0"/>
    <n v="6.9444444444444447E-4"/>
    <n v="3.7639999999999896E-3"/>
    <x v="2"/>
    <x v="0"/>
    <n v="4.1666666666666664E-2"/>
    <n v="9.033599999999975E-2"/>
    <x v="81"/>
    <n v="0"/>
    <n v="55.348919589089775"/>
    <n v="0"/>
    <n v="0"/>
    <n v="19"/>
    <x v="19"/>
  </r>
  <r>
    <x v="202"/>
    <n v="0.49404599999999999"/>
    <n v="0.49249399999999999"/>
    <n v="0"/>
    <n v="1"/>
    <n v="6.9444444444444447E-4"/>
    <n v="1.5519999999999978E-3"/>
    <x v="2"/>
    <x v="0"/>
    <n v="4.1666666666666664E-2"/>
    <n v="3.7247999999999948E-2"/>
    <x v="46"/>
    <n v="0"/>
    <n v="134.23539518900361"/>
    <n v="1"/>
    <n v="0"/>
    <n v="11"/>
    <x v="17"/>
  </r>
  <r>
    <x v="203"/>
    <n v="0.62856599999999996"/>
    <n v="0.631602"/>
    <n v="1"/>
    <n v="0"/>
    <n v="6.9444444444444447E-4"/>
    <n v="3.0360000000000387E-3"/>
    <x v="2"/>
    <x v="0"/>
    <n v="4.1666666666666664E-2"/>
    <n v="7.2864000000000928E-2"/>
    <x v="57"/>
    <n v="0"/>
    <n v="68.620992534035139"/>
    <n v="0"/>
    <n v="0"/>
    <n v="15"/>
    <x v="8"/>
  </r>
  <r>
    <x v="204"/>
    <n v="0.62204599999999999"/>
    <n v="0.62412999999999996"/>
    <n v="1"/>
    <n v="0"/>
    <n v="6.9444444444444447E-4"/>
    <n v="2.0839999999999748E-3"/>
    <x v="2"/>
    <x v="0"/>
    <n v="4.1666666666666664E-2"/>
    <n v="5.0015999999999394E-2"/>
    <x v="28"/>
    <n v="0"/>
    <n v="99.968010236725462"/>
    <n v="0"/>
    <n v="0"/>
    <n v="14"/>
    <x v="20"/>
  </r>
  <r>
    <x v="205"/>
    <n v="0.65591200000000005"/>
    <n v="0.65336000000000005"/>
    <n v="0"/>
    <n v="1"/>
    <n v="6.9444444444444447E-4"/>
    <n v="2.5519999999999987E-3"/>
    <x v="2"/>
    <x v="0"/>
    <n v="4.1666666666666664E-2"/>
    <n v="6.1247999999999969E-2"/>
    <x v="25"/>
    <n v="0"/>
    <n v="81.635318704284259"/>
    <n v="0"/>
    <n v="0"/>
    <n v="15"/>
    <x v="8"/>
  </r>
  <r>
    <x v="206"/>
    <n v="0.68479000000000001"/>
    <n v="0.68872999999999995"/>
    <n v="1"/>
    <n v="0"/>
    <n v="6.9444444444444447E-4"/>
    <n v="3.9399999999999435E-3"/>
    <x v="2"/>
    <x v="0"/>
    <n v="4.1666666666666664E-2"/>
    <n v="9.4559999999998645E-2"/>
    <x v="12"/>
    <n v="0"/>
    <n v="52.876480541455919"/>
    <n v="0"/>
    <n v="0"/>
    <n v="16"/>
    <x v="22"/>
  </r>
  <r>
    <x v="207"/>
    <n v="0.81711299999999998"/>
    <n v="0.81896500000000005"/>
    <n v="1"/>
    <n v="0"/>
    <n v="6.9444444444444447E-4"/>
    <n v="1.8520000000000758E-3"/>
    <x v="2"/>
    <x v="0"/>
    <n v="4.1666666666666664E-2"/>
    <n v="4.4448000000001819E-2"/>
    <x v="82"/>
    <n v="0"/>
    <n v="112.4910007199378"/>
    <n v="1"/>
    <n v="0"/>
    <n v="19"/>
    <x v="19"/>
  </r>
  <r>
    <x v="208"/>
    <n v="0.40768100000000002"/>
    <n v="0.40382499999999999"/>
    <n v="0"/>
    <n v="1"/>
    <n v="6.9444444444444447E-4"/>
    <n v="3.8560000000000261E-3"/>
    <x v="7"/>
    <x v="0"/>
    <n v="4.1666666666666664E-2"/>
    <n v="9.2544000000000626E-2"/>
    <x v="83"/>
    <n v="0"/>
    <n v="54.028354080220936"/>
    <n v="0"/>
    <n v="0"/>
    <n v="9"/>
    <x v="12"/>
  </r>
  <r>
    <x v="209"/>
    <n v="0.32662200000000002"/>
    <n v="0.32874599999999998"/>
    <n v="1"/>
    <n v="0"/>
    <n v="6.9444444444444447E-4"/>
    <n v="2.1239999999999593E-3"/>
    <x v="7"/>
    <x v="0"/>
    <n v="4.1666666666666664E-2"/>
    <n v="5.0975999999999022E-2"/>
    <x v="84"/>
    <n v="0"/>
    <n v="98.085373509104201"/>
    <n v="0"/>
    <n v="0"/>
    <n v="7"/>
    <x v="10"/>
  </r>
  <r>
    <x v="210"/>
    <n v="0.29138900000000001"/>
    <n v="0.29344100000000001"/>
    <n v="1"/>
    <n v="0"/>
    <n v="6.9444444444444447E-4"/>
    <n v="2.0519999999999983E-3"/>
    <x v="7"/>
    <x v="0"/>
    <n v="4.1666666666666664E-2"/>
    <n v="4.9247999999999958E-2"/>
    <x v="27"/>
    <n v="0"/>
    <n v="101.52696556205336"/>
    <n v="1"/>
    <n v="0"/>
    <n v="6"/>
    <x v="16"/>
  </r>
  <r>
    <x v="211"/>
    <n v="0.15565499999999999"/>
    <n v="0.151727"/>
    <n v="0"/>
    <n v="1"/>
    <n v="6.9444444444444447E-4"/>
    <n v="3.9279999999999871E-3"/>
    <x v="7"/>
    <x v="0"/>
    <n v="4.1666666666666664E-2"/>
    <n v="9.4271999999999689E-2"/>
    <x v="33"/>
    <n v="0"/>
    <n v="53.038017651052449"/>
    <n v="0"/>
    <n v="0"/>
    <n v="3"/>
    <x v="4"/>
  </r>
  <r>
    <x v="212"/>
    <n v="0.88904300000000003"/>
    <n v="0.88658300000000001"/>
    <n v="0"/>
    <n v="1"/>
    <n v="6.9444444444444447E-4"/>
    <n v="2.4600000000000177E-3"/>
    <x v="7"/>
    <x v="0"/>
    <n v="4.1666666666666664E-2"/>
    <n v="5.9040000000000425E-2"/>
    <x v="85"/>
    <n v="0"/>
    <n v="84.688346883468228"/>
    <n v="0"/>
    <n v="0"/>
    <n v="21"/>
    <x v="14"/>
  </r>
  <r>
    <x v="213"/>
    <n v="0.64281900000000003"/>
    <n v="0.64061900000000005"/>
    <n v="0"/>
    <n v="1"/>
    <n v="6.9444444444444447E-4"/>
    <n v="2.1999999999999797E-3"/>
    <x v="7"/>
    <x v="0"/>
    <n v="4.1666666666666664E-2"/>
    <n v="5.2799999999999514E-2"/>
    <x v="60"/>
    <n v="0"/>
    <n v="94.696969696970569"/>
    <n v="0"/>
    <n v="0"/>
    <n v="15"/>
    <x v="8"/>
  </r>
  <r>
    <x v="214"/>
    <n v="0.92084600000000005"/>
    <n v="0.924014"/>
    <n v="1"/>
    <n v="0"/>
    <n v="6.9444444444444447E-4"/>
    <n v="3.1679999999999486E-3"/>
    <x v="7"/>
    <x v="0"/>
    <n v="4.1666666666666664E-2"/>
    <n v="7.6031999999998767E-2"/>
    <x v="16"/>
    <n v="0"/>
    <n v="65.761784511785578"/>
    <n v="0"/>
    <n v="0"/>
    <n v="22"/>
    <x v="1"/>
  </r>
  <r>
    <x v="215"/>
    <n v="0.21799099999999999"/>
    <n v="0.21532299999999999"/>
    <n v="0"/>
    <n v="1"/>
    <n v="6.9444444444444447E-4"/>
    <n v="2.6680000000000037E-3"/>
    <x v="7"/>
    <x v="0"/>
    <n v="4.1666666666666664E-2"/>
    <n v="6.4032000000000089E-2"/>
    <x v="11"/>
    <n v="0"/>
    <n v="78.085957021489151"/>
    <n v="0"/>
    <n v="0"/>
    <n v="5"/>
    <x v="5"/>
  </r>
  <r>
    <x v="216"/>
    <n v="9.6702999999999997E-2"/>
    <n v="9.4674999999999995E-2"/>
    <n v="0"/>
    <n v="1"/>
    <n v="6.9444444444444447E-4"/>
    <n v="2.028000000000002E-3"/>
    <x v="7"/>
    <x v="0"/>
    <n v="4.1666666666666664E-2"/>
    <n v="4.8672000000000049E-2"/>
    <x v="26"/>
    <n v="0"/>
    <n v="102.72846811308339"/>
    <n v="1"/>
    <n v="0"/>
    <n v="2"/>
    <x v="0"/>
  </r>
  <r>
    <x v="217"/>
    <n v="4.9180000000000001E-2"/>
    <n v="4.5275999999999997E-2"/>
    <n v="0"/>
    <n v="1"/>
    <n v="6.9444444444444447E-4"/>
    <n v="3.9040000000000047E-3"/>
    <x v="9"/>
    <x v="0"/>
    <n v="4.1666666666666664E-2"/>
    <n v="9.3696000000000113E-2"/>
    <x v="86"/>
    <n v="0"/>
    <n v="53.364071038251303"/>
    <n v="0"/>
    <n v="0"/>
    <n v="1"/>
    <x v="9"/>
  </r>
  <r>
    <x v="218"/>
    <n v="0.51214999999999999"/>
    <n v="0.50854600000000005"/>
    <n v="0"/>
    <n v="1"/>
    <n v="6.9444444444444447E-4"/>
    <n v="3.6039999999999406E-3"/>
    <x v="9"/>
    <x v="0"/>
    <n v="4.1666666666666664E-2"/>
    <n v="8.6495999999998574E-2"/>
    <x v="87"/>
    <n v="0"/>
    <n v="57.806141324455261"/>
    <n v="0"/>
    <n v="0"/>
    <n v="12"/>
    <x v="7"/>
  </r>
  <r>
    <x v="219"/>
    <n v="0.56824699999999995"/>
    <n v="0.56993099999999997"/>
    <n v="1"/>
    <n v="0"/>
    <n v="6.9444444444444447E-4"/>
    <n v="1.6840000000000188E-3"/>
    <x v="9"/>
    <x v="0"/>
    <n v="4.1666666666666664E-2"/>
    <n v="4.0416000000000452E-2"/>
    <x v="6"/>
    <n v="0"/>
    <n v="123.71338083927019"/>
    <n v="1"/>
    <n v="0"/>
    <n v="13"/>
    <x v="11"/>
  </r>
  <r>
    <x v="220"/>
    <n v="0.83130700000000002"/>
    <n v="0.82957099999999995"/>
    <n v="0"/>
    <n v="1"/>
    <n v="6.9444444444444447E-4"/>
    <n v="1.7360000000000708E-3"/>
    <x v="9"/>
    <x v="0"/>
    <n v="4.1666666666666664E-2"/>
    <n v="4.16640000000017E-2"/>
    <x v="1"/>
    <n v="0"/>
    <n v="120.00768049154657"/>
    <n v="1"/>
    <n v="0"/>
    <n v="19"/>
    <x v="19"/>
  </r>
  <r>
    <x v="221"/>
    <n v="0.16234899999999999"/>
    <n v="0.15942100000000001"/>
    <n v="0"/>
    <n v="1"/>
    <n v="6.9444444444444447E-4"/>
    <n v="2.9279999999999862E-3"/>
    <x v="9"/>
    <x v="0"/>
    <n v="4.1666666666666664E-2"/>
    <n v="7.0271999999999668E-2"/>
    <x v="44"/>
    <n v="0"/>
    <n v="71.152094717668831"/>
    <n v="0"/>
    <n v="0"/>
    <n v="3"/>
    <x v="4"/>
  </r>
  <r>
    <x v="222"/>
    <n v="0.66965399999999997"/>
    <n v="0.66589399999999999"/>
    <n v="0"/>
    <n v="1"/>
    <n v="6.9444444444444447E-4"/>
    <n v="3.7599999999999856E-3"/>
    <x v="9"/>
    <x v="0"/>
    <n v="4.1666666666666664E-2"/>
    <n v="9.0239999999999654E-2"/>
    <x v="56"/>
    <n v="0"/>
    <n v="55.407801418439931"/>
    <n v="0"/>
    <n v="0"/>
    <n v="15"/>
    <x v="8"/>
  </r>
  <r>
    <x v="223"/>
    <n v="0.88523799999999997"/>
    <n v="0.88202999999999998"/>
    <n v="0"/>
    <n v="1"/>
    <n v="6.9444444444444447E-4"/>
    <n v="3.2079999999999886E-3"/>
    <x v="9"/>
    <x v="0"/>
    <n v="4.1666666666666664E-2"/>
    <n v="7.6991999999999727E-2"/>
    <x v="20"/>
    <n v="0"/>
    <n v="64.941812136326078"/>
    <n v="0"/>
    <n v="0"/>
    <n v="21"/>
    <x v="14"/>
  </r>
  <r>
    <x v="224"/>
    <n v="0.13014400000000001"/>
    <n v="0.133712"/>
    <n v="1"/>
    <n v="0"/>
    <n v="6.9444444444444447E-4"/>
    <n v="3.5679999999999878E-3"/>
    <x v="9"/>
    <x v="0"/>
    <n v="4.1666666666666664E-2"/>
    <n v="8.5631999999999708E-2"/>
    <x v="79"/>
    <n v="0"/>
    <n v="58.389387144992725"/>
    <n v="0"/>
    <n v="0"/>
    <n v="3"/>
    <x v="4"/>
  </r>
  <r>
    <x v="225"/>
    <n v="0.30818200000000001"/>
    <n v="0.30521399999999999"/>
    <n v="0"/>
    <n v="1"/>
    <n v="6.9444444444444447E-4"/>
    <n v="2.9680000000000262E-3"/>
    <x v="9"/>
    <x v="0"/>
    <n v="4.1666666666666664E-2"/>
    <n v="7.1232000000000628E-2"/>
    <x v="50"/>
    <n v="0"/>
    <n v="70.193171608265331"/>
    <n v="0"/>
    <n v="0"/>
    <n v="7"/>
    <x v="10"/>
  </r>
  <r>
    <x v="226"/>
    <n v="0.529331"/>
    <n v="0.532107"/>
    <n v="1"/>
    <n v="0"/>
    <n v="6.9444444444444447E-4"/>
    <n v="2.7760000000000007E-3"/>
    <x v="9"/>
    <x v="0"/>
    <n v="4.1666666666666664E-2"/>
    <n v="6.6624000000000017E-2"/>
    <x v="52"/>
    <n v="0"/>
    <n v="75.048030739673379"/>
    <n v="0"/>
    <n v="0"/>
    <n v="12"/>
    <x v="7"/>
  </r>
  <r>
    <x v="227"/>
    <n v="3.1982999999999998E-2"/>
    <n v="3.5730999999999999E-2"/>
    <n v="1"/>
    <n v="0"/>
    <n v="6.9444444444444447E-4"/>
    <n v="3.7480000000000013E-3"/>
    <x v="9"/>
    <x v="0"/>
    <n v="4.1666666666666664E-2"/>
    <n v="8.9952000000000032E-2"/>
    <x v="16"/>
    <n v="0"/>
    <n v="55.585200996086783"/>
    <n v="0"/>
    <n v="0"/>
    <n v="0"/>
    <x v="15"/>
  </r>
  <r>
    <x v="228"/>
    <n v="0.119934"/>
    <n v="0.11670999999999999"/>
    <n v="0"/>
    <n v="1"/>
    <n v="6.9444444444444447E-4"/>
    <n v="3.2240000000000046E-3"/>
    <x v="9"/>
    <x v="0"/>
    <n v="4.1666666666666664E-2"/>
    <n v="7.7376000000000111E-2"/>
    <x v="88"/>
    <n v="0"/>
    <n v="64.619520264681455"/>
    <n v="0"/>
    <n v="0"/>
    <n v="2"/>
    <x v="0"/>
  </r>
  <r>
    <x v="229"/>
    <n v="0.86723899999999998"/>
    <n v="0.86434699999999998"/>
    <n v="0"/>
    <n v="1"/>
    <n v="6.9444444444444447E-4"/>
    <n v="2.8920000000000057E-3"/>
    <x v="9"/>
    <x v="0"/>
    <n v="4.1666666666666664E-2"/>
    <n v="6.9408000000000136E-2"/>
    <x v="13"/>
    <n v="0"/>
    <n v="72.037805440294932"/>
    <n v="0"/>
    <n v="0"/>
    <n v="20"/>
    <x v="18"/>
  </r>
  <r>
    <x v="230"/>
    <n v="1.7892000000000002E-2"/>
    <n v="1.4028000000000001E-2"/>
    <n v="0"/>
    <n v="1"/>
    <n v="6.9444444444444447E-4"/>
    <n v="3.8640000000000011E-3"/>
    <x v="4"/>
    <x v="0"/>
    <n v="4.1666666666666664E-2"/>
    <n v="9.2736000000000027E-2"/>
    <x v="40"/>
    <n v="0"/>
    <n v="53.916494133885422"/>
    <n v="0"/>
    <n v="0"/>
    <n v="0"/>
    <x v="15"/>
  </r>
  <r>
    <x v="231"/>
    <n v="0.29889700000000002"/>
    <n v="0.29667300000000002"/>
    <n v="0"/>
    <n v="1"/>
    <n v="6.9444444444444447E-4"/>
    <n v="2.2240000000000038E-3"/>
    <x v="4"/>
    <x v="0"/>
    <n v="4.1666666666666664E-2"/>
    <n v="5.337600000000009E-2"/>
    <x v="59"/>
    <n v="0"/>
    <n v="93.675059952038211"/>
    <n v="0"/>
    <n v="0"/>
    <n v="7"/>
    <x v="10"/>
  </r>
  <r>
    <x v="232"/>
    <n v="0.423147"/>
    <n v="0.419211"/>
    <n v="0"/>
    <n v="1"/>
    <n v="6.9444444444444447E-4"/>
    <n v="3.9359999999999951E-3"/>
    <x v="4"/>
    <x v="0"/>
    <n v="4.1666666666666664E-2"/>
    <n v="9.4463999999999881E-2"/>
    <x v="80"/>
    <n v="0"/>
    <n v="52.93021680216809"/>
    <n v="0"/>
    <n v="0"/>
    <n v="10"/>
    <x v="2"/>
  </r>
  <r>
    <x v="233"/>
    <n v="0.53744899999999995"/>
    <n v="0.53895300000000002"/>
    <n v="1"/>
    <n v="0"/>
    <n v="6.9444444444444447E-4"/>
    <n v="1.5040000000000608E-3"/>
    <x v="4"/>
    <x v="0"/>
    <n v="4.1666666666666664E-2"/>
    <n v="3.609600000000146E-2"/>
    <x v="38"/>
    <n v="0"/>
    <n v="138.51950354609369"/>
    <n v="1"/>
    <n v="0"/>
    <n v="12"/>
    <x v="7"/>
  </r>
  <r>
    <x v="234"/>
    <n v="0.24182600000000001"/>
    <n v="0.23921000000000001"/>
    <n v="0"/>
    <n v="1"/>
    <n v="6.9444444444444447E-4"/>
    <n v="2.6160000000000072E-3"/>
    <x v="4"/>
    <x v="0"/>
    <n v="4.1666666666666664E-2"/>
    <n v="6.2784000000000173E-2"/>
    <x v="33"/>
    <n v="0"/>
    <n v="79.638124362894786"/>
    <n v="0"/>
    <n v="0"/>
    <n v="5"/>
    <x v="5"/>
  </r>
  <r>
    <x v="235"/>
    <n v="0.74470800000000004"/>
    <n v="0.74641199999999996"/>
    <n v="1"/>
    <n v="0"/>
    <n v="6.9444444444444447E-4"/>
    <n v="1.7039999999999278E-3"/>
    <x v="4"/>
    <x v="0"/>
    <n v="4.1666666666666664E-2"/>
    <n v="4.0895999999998267E-2"/>
    <x v="24"/>
    <n v="0"/>
    <n v="122.26134585290033"/>
    <n v="1"/>
    <n v="0"/>
    <n v="17"/>
    <x v="13"/>
  </r>
  <r>
    <x v="236"/>
    <n v="0.83006999999999997"/>
    <n v="0.82670600000000005"/>
    <n v="0"/>
    <n v="1"/>
    <n v="6.9444444444444447E-4"/>
    <n v="3.3639999999999226E-3"/>
    <x v="4"/>
    <x v="0"/>
    <n v="4.1666666666666664E-2"/>
    <n v="8.0735999999998143E-2"/>
    <x v="9"/>
    <n v="0"/>
    <n v="61.930241775665316"/>
    <n v="0"/>
    <n v="0"/>
    <n v="19"/>
    <x v="19"/>
  </r>
  <r>
    <x v="237"/>
    <n v="3.8924E-2"/>
    <n v="3.7212000000000002E-2"/>
    <n v="0"/>
    <n v="1"/>
    <n v="6.9444444444444447E-4"/>
    <n v="1.7119999999999982E-3"/>
    <x v="4"/>
    <x v="0"/>
    <n v="4.1666666666666664E-2"/>
    <n v="4.1087999999999958E-2"/>
    <x v="71"/>
    <n v="0"/>
    <n v="121.6900311526481"/>
    <n v="1"/>
    <n v="0"/>
    <n v="0"/>
    <x v="15"/>
  </r>
  <r>
    <x v="238"/>
    <n v="0.346945"/>
    <n v="0.35031299999999999"/>
    <n v="1"/>
    <n v="0"/>
    <n v="6.9444444444444447E-4"/>
    <n v="3.3679999999999821E-3"/>
    <x v="4"/>
    <x v="0"/>
    <n v="4.1666666666666664E-2"/>
    <n v="8.0831999999999571E-2"/>
    <x v="65"/>
    <n v="0"/>
    <n v="61.856690419636116"/>
    <n v="0"/>
    <n v="0"/>
    <n v="8"/>
    <x v="3"/>
  </r>
  <r>
    <x v="239"/>
    <n v="0.76658499999999996"/>
    <n v="0.763181"/>
    <n v="0"/>
    <n v="1"/>
    <n v="6.9444444444444447E-4"/>
    <n v="3.4039999999999626E-3"/>
    <x v="4"/>
    <x v="0"/>
    <n v="4.1666666666666664E-2"/>
    <n v="8.1695999999999103E-2"/>
    <x v="35"/>
    <n v="0"/>
    <n v="61.202506854681438"/>
    <n v="0"/>
    <n v="0"/>
    <n v="18"/>
    <x v="23"/>
  </r>
  <r>
    <x v="240"/>
    <n v="0.12286"/>
    <n v="0.12078800000000001"/>
    <n v="0"/>
    <n v="1"/>
    <n v="6.9444444444444447E-4"/>
    <n v="2.0719999999999905E-3"/>
    <x v="1"/>
    <x v="0"/>
    <n v="4.1666666666666664E-2"/>
    <n v="4.9727999999999772E-2"/>
    <x v="89"/>
    <n v="0"/>
    <n v="100.546975546976"/>
    <n v="1"/>
    <n v="0"/>
    <n v="2"/>
    <x v="0"/>
  </r>
  <r>
    <x v="241"/>
    <n v="0.29494700000000001"/>
    <n v="0.29311900000000002"/>
    <n v="0"/>
    <n v="1"/>
    <n v="6.9444444444444447E-4"/>
    <n v="1.8279999999999963E-3"/>
    <x v="1"/>
    <x v="0"/>
    <n v="4.1666666666666664E-2"/>
    <n v="4.3871999999999911E-2"/>
    <x v="59"/>
    <n v="0"/>
    <n v="113.96790663749111"/>
    <n v="1"/>
    <n v="0"/>
    <n v="7"/>
    <x v="10"/>
  </r>
  <r>
    <x v="242"/>
    <n v="0.32779999999999998"/>
    <n v="0.32583200000000001"/>
    <n v="0"/>
    <n v="1"/>
    <n v="6.9444444444444447E-4"/>
    <n v="1.9679999999999698E-3"/>
    <x v="1"/>
    <x v="0"/>
    <n v="4.1666666666666664E-2"/>
    <n v="4.7231999999999275E-2"/>
    <x v="67"/>
    <n v="0"/>
    <n v="105.86043360433767"/>
    <n v="1"/>
    <n v="0"/>
    <n v="7"/>
    <x v="10"/>
  </r>
  <r>
    <x v="243"/>
    <n v="0.71818000000000004"/>
    <n v="0.714916"/>
    <n v="0"/>
    <n v="1"/>
    <n v="6.9444444444444447E-4"/>
    <n v="3.2640000000000446E-3"/>
    <x v="1"/>
    <x v="0"/>
    <n v="4.1666666666666664E-2"/>
    <n v="7.8336000000001071E-2"/>
    <x v="90"/>
    <n v="0"/>
    <n v="63.827614379084096"/>
    <n v="0"/>
    <n v="0"/>
    <n v="17"/>
    <x v="13"/>
  </r>
  <r>
    <x v="244"/>
    <n v="0.57927600000000001"/>
    <n v="0.58151200000000003"/>
    <n v="1"/>
    <n v="0"/>
    <n v="6.9444444444444447E-4"/>
    <n v="2.2360000000000158E-3"/>
    <x v="1"/>
    <x v="0"/>
    <n v="4.1666666666666664E-2"/>
    <n v="5.3664000000000378E-2"/>
    <x v="26"/>
    <n v="0"/>
    <n v="93.172331544423912"/>
    <n v="0"/>
    <n v="0"/>
    <n v="13"/>
    <x v="11"/>
  </r>
  <r>
    <x v="245"/>
    <n v="0.55222700000000002"/>
    <n v="0.550759"/>
    <n v="0"/>
    <n v="1"/>
    <n v="6.9444444444444447E-4"/>
    <n v="1.4680000000000248E-3"/>
    <x v="1"/>
    <x v="0"/>
    <n v="4.1666666666666664E-2"/>
    <n v="3.5232000000000596E-2"/>
    <x v="84"/>
    <n v="0"/>
    <n v="141.91643960036092"/>
    <n v="1"/>
    <n v="1"/>
    <n v="13"/>
    <x v="11"/>
  </r>
  <r>
    <x v="246"/>
    <n v="0.30108499999999999"/>
    <n v="0.29910100000000001"/>
    <n v="0"/>
    <n v="1"/>
    <n v="6.9444444444444447E-4"/>
    <n v="1.9839999999999858E-3"/>
    <x v="1"/>
    <x v="0"/>
    <n v="4.1666666666666664E-2"/>
    <n v="4.7615999999999659E-2"/>
    <x v="59"/>
    <n v="0"/>
    <n v="105.00672043010827"/>
    <n v="1"/>
    <n v="0"/>
    <n v="7"/>
    <x v="10"/>
  </r>
  <r>
    <x v="247"/>
    <n v="0.27788099999999999"/>
    <n v="0.280553"/>
    <n v="1"/>
    <n v="0"/>
    <n v="6.9444444444444447E-4"/>
    <n v="2.6720000000000077E-3"/>
    <x v="1"/>
    <x v="0"/>
    <n v="4.1666666666666664E-2"/>
    <n v="6.4128000000000185E-2"/>
    <x v="28"/>
    <n v="0"/>
    <n v="77.969061876247281"/>
    <n v="0"/>
    <n v="0"/>
    <n v="6"/>
    <x v="16"/>
  </r>
  <r>
    <x v="248"/>
    <n v="0.261075"/>
    <n v="0.257411"/>
    <n v="0"/>
    <n v="1"/>
    <n v="6.9444444444444447E-4"/>
    <n v="3.6640000000000006E-3"/>
    <x v="1"/>
    <x v="0"/>
    <n v="4.1666666666666664E-2"/>
    <n v="8.7936000000000014E-2"/>
    <x v="9"/>
    <n v="0"/>
    <n v="56.85953420669577"/>
    <n v="0"/>
    <n v="0"/>
    <n v="6"/>
    <x v="16"/>
  </r>
  <r>
    <x v="249"/>
    <n v="0.69297900000000001"/>
    <n v="0.69500300000000004"/>
    <n v="1"/>
    <n v="0"/>
    <n v="6.9444444444444447E-4"/>
    <n v="2.0240000000000258E-3"/>
    <x v="8"/>
    <x v="0"/>
    <n v="4.1666666666666664E-2"/>
    <n v="4.8576000000000619E-2"/>
    <x v="24"/>
    <n v="0"/>
    <n v="102.93148880105271"/>
    <n v="1"/>
    <n v="0"/>
    <n v="16"/>
    <x v="22"/>
  </r>
  <r>
    <x v="250"/>
    <n v="5.1720000000000002E-2"/>
    <n v="5.4052000000000003E-2"/>
    <n v="1"/>
    <n v="0"/>
    <n v="6.9444444444444447E-4"/>
    <n v="2.3320000000000007E-3"/>
    <x v="8"/>
    <x v="0"/>
    <n v="4.1666666666666664E-2"/>
    <n v="5.5968000000000018E-2"/>
    <x v="7"/>
    <n v="0"/>
    <n v="89.33676386506572"/>
    <n v="0"/>
    <n v="0"/>
    <n v="1"/>
    <x v="9"/>
  </r>
  <r>
    <x v="251"/>
    <n v="0.40370400000000001"/>
    <n v="0.40213199999999999"/>
    <n v="0"/>
    <n v="1"/>
    <n v="6.9444444444444447E-4"/>
    <n v="1.5720000000000178E-3"/>
    <x v="8"/>
    <x v="0"/>
    <n v="4.1666666666666664E-2"/>
    <n v="3.7728000000000428E-2"/>
    <x v="4"/>
    <n v="0"/>
    <n v="132.52756573367111"/>
    <n v="1"/>
    <n v="0"/>
    <n v="9"/>
    <x v="12"/>
  </r>
  <r>
    <x v="252"/>
    <n v="0.56004299999999996"/>
    <n v="0.55661499999999997"/>
    <n v="0"/>
    <n v="1"/>
    <n v="6.9444444444444447E-4"/>
    <n v="3.4279999999999866E-3"/>
    <x v="8"/>
    <x v="0"/>
    <n v="4.1666666666666664E-2"/>
    <n v="8.2271999999999679E-2"/>
    <x v="46"/>
    <n v="0"/>
    <n v="60.774017891871104"/>
    <n v="0"/>
    <n v="0"/>
    <n v="13"/>
    <x v="11"/>
  </r>
  <r>
    <x v="253"/>
    <n v="0.74694899999999997"/>
    <n v="0.74481299999999995"/>
    <n v="0"/>
    <n v="1"/>
    <n v="6.9444444444444447E-4"/>
    <n v="2.1360000000000268E-3"/>
    <x v="8"/>
    <x v="0"/>
    <n v="4.1666666666666664E-2"/>
    <n v="5.1264000000000642E-2"/>
    <x v="19"/>
    <n v="0"/>
    <n v="97.534332084892654"/>
    <n v="0"/>
    <n v="0"/>
    <n v="17"/>
    <x v="13"/>
  </r>
  <r>
    <x v="254"/>
    <n v="0.20783799999999999"/>
    <n v="0.20622599999999999"/>
    <n v="0"/>
    <n v="1"/>
    <n v="6.9444444444444447E-4"/>
    <n v="1.6120000000000023E-3"/>
    <x v="11"/>
    <x v="0"/>
    <n v="4.1666666666666664E-2"/>
    <n v="3.8688000000000056E-2"/>
    <x v="11"/>
    <n v="0"/>
    <n v="129.23904052936291"/>
    <n v="1"/>
    <n v="0"/>
    <n v="4"/>
    <x v="6"/>
  </r>
  <r>
    <x v="255"/>
    <n v="0.25523400000000002"/>
    <n v="0.25786199999999998"/>
    <n v="1"/>
    <n v="0"/>
    <n v="6.9444444444444447E-4"/>
    <n v="2.6279999999999637E-3"/>
    <x v="11"/>
    <x v="0"/>
    <n v="4.1666666666666664E-2"/>
    <n v="6.3071999999999129E-2"/>
    <x v="5"/>
    <n v="0"/>
    <n v="79.27447995941256"/>
    <n v="0"/>
    <n v="0"/>
    <n v="6"/>
    <x v="16"/>
  </r>
  <r>
    <x v="256"/>
    <n v="0.72481799999999996"/>
    <n v="0.72209800000000002"/>
    <n v="0"/>
    <n v="1"/>
    <n v="6.9444444444444447E-4"/>
    <n v="2.7199999999999447E-3"/>
    <x v="11"/>
    <x v="0"/>
    <n v="4.1666666666666664E-2"/>
    <n v="6.5279999999998672E-2"/>
    <x v="2"/>
    <n v="0"/>
    <n v="76.593137254903525"/>
    <n v="0"/>
    <n v="0"/>
    <n v="17"/>
    <x v="13"/>
  </r>
  <r>
    <x v="257"/>
    <n v="0.66598000000000002"/>
    <n v="0.66393599999999997"/>
    <n v="0"/>
    <n v="1"/>
    <n v="6.9444444444444447E-4"/>
    <n v="2.0440000000000458E-3"/>
    <x v="11"/>
    <x v="0"/>
    <n v="4.1666666666666664E-2"/>
    <n v="4.9056000000001099E-2"/>
    <x v="47"/>
    <n v="0"/>
    <n v="101.92433137638389"/>
    <n v="1"/>
    <n v="0"/>
    <n v="15"/>
    <x v="8"/>
  </r>
  <r>
    <x v="258"/>
    <n v="0.75965099999999997"/>
    <n v="0.76272300000000004"/>
    <n v="1"/>
    <n v="0"/>
    <n v="6.9444444444444447E-4"/>
    <n v="3.0720000000000747E-3"/>
    <x v="11"/>
    <x v="0"/>
    <n v="4.1666666666666664E-2"/>
    <n v="7.3728000000001792E-2"/>
    <x v="35"/>
    <n v="0"/>
    <n v="67.816840277776123"/>
    <n v="0"/>
    <n v="0"/>
    <n v="18"/>
    <x v="23"/>
  </r>
  <r>
    <x v="259"/>
    <n v="0.72672199999999998"/>
    <n v="0.72446999999999995"/>
    <n v="0"/>
    <n v="1"/>
    <n v="6.9444444444444447E-4"/>
    <n v="2.2520000000000318E-3"/>
    <x v="11"/>
    <x v="0"/>
    <n v="4.1666666666666664E-2"/>
    <n v="5.4048000000000762E-2"/>
    <x v="86"/>
    <n v="0"/>
    <n v="92.510361160448667"/>
    <n v="0"/>
    <n v="0"/>
    <n v="17"/>
    <x v="13"/>
  </r>
  <r>
    <x v="260"/>
    <n v="0.38089400000000001"/>
    <n v="0.37707400000000002"/>
    <n v="0"/>
    <n v="1"/>
    <n v="6.9444444444444447E-4"/>
    <n v="3.8199999999999901E-3"/>
    <x v="0"/>
    <x v="0"/>
    <n v="4.1666666666666664E-2"/>
    <n v="9.1679999999999762E-2"/>
    <x v="86"/>
    <n v="0"/>
    <n v="54.537521815008866"/>
    <n v="0"/>
    <n v="0"/>
    <n v="9"/>
    <x v="12"/>
  </r>
  <r>
    <x v="261"/>
    <n v="0.34346399999999999"/>
    <n v="0.34604400000000002"/>
    <n v="1"/>
    <n v="0"/>
    <n v="6.9444444444444447E-4"/>
    <n v="2.5800000000000267E-3"/>
    <x v="0"/>
    <x v="0"/>
    <n v="4.1666666666666664E-2"/>
    <n v="6.1920000000000641E-2"/>
    <x v="72"/>
    <n v="0"/>
    <n v="80.74935400516712"/>
    <n v="0"/>
    <n v="0"/>
    <n v="8"/>
    <x v="3"/>
  </r>
  <r>
    <x v="262"/>
    <n v="6.8135000000000001E-2"/>
    <n v="7.0362999999999995E-2"/>
    <n v="1"/>
    <n v="0"/>
    <n v="6.9444444444444447E-4"/>
    <n v="2.2279999999999939E-3"/>
    <x v="0"/>
    <x v="0"/>
    <n v="4.1666666666666664E-2"/>
    <n v="5.3471999999999853E-2"/>
    <x v="61"/>
    <n v="0"/>
    <n v="93.506882106523292"/>
    <n v="0"/>
    <n v="0"/>
    <n v="1"/>
    <x v="9"/>
  </r>
  <r>
    <x v="263"/>
    <n v="3.39E-2"/>
    <n v="3.2155999999999997E-2"/>
    <n v="0"/>
    <n v="1"/>
    <n v="6.9444444444444447E-4"/>
    <n v="1.7440000000000025E-3"/>
    <x v="0"/>
    <x v="0"/>
    <n v="4.1666666666666664E-2"/>
    <n v="4.185600000000006E-2"/>
    <x v="29"/>
    <n v="0"/>
    <n v="119.45718654434233"/>
    <n v="1"/>
    <n v="0"/>
    <n v="0"/>
    <x v="15"/>
  </r>
  <r>
    <x v="264"/>
    <n v="0.54122899999999996"/>
    <n v="0.54350900000000002"/>
    <n v="1"/>
    <n v="0"/>
    <n v="6.9444444444444447E-4"/>
    <n v="2.2800000000000598E-3"/>
    <x v="0"/>
    <x v="0"/>
    <n v="4.1666666666666664E-2"/>
    <n v="5.4720000000001434E-2"/>
    <x v="87"/>
    <n v="0"/>
    <n v="91.374269005845562"/>
    <n v="0"/>
    <n v="0"/>
    <n v="12"/>
    <x v="7"/>
  </r>
  <r>
    <x v="265"/>
    <n v="0.34791800000000001"/>
    <n v="0.350962"/>
    <n v="1"/>
    <n v="0"/>
    <n v="6.9444444444444447E-4"/>
    <n v="3.0439999999999912E-3"/>
    <x v="0"/>
    <x v="0"/>
    <n v="4.1666666666666664E-2"/>
    <n v="7.3055999999999788E-2"/>
    <x v="49"/>
    <n v="0"/>
    <n v="68.440648269820613"/>
    <n v="0"/>
    <n v="0"/>
    <n v="8"/>
    <x v="3"/>
  </r>
  <r>
    <x v="266"/>
    <n v="0.431591"/>
    <n v="0.43324699999999999"/>
    <n v="1"/>
    <n v="0"/>
    <n v="6.9444444444444447E-4"/>
    <n v="1.6559999999999908E-3"/>
    <x v="0"/>
    <x v="0"/>
    <n v="4.1666666666666664E-2"/>
    <n v="3.974399999999978E-2"/>
    <x v="12"/>
    <n v="0"/>
    <n v="125.80515297906672"/>
    <n v="1"/>
    <n v="0"/>
    <n v="10"/>
    <x v="2"/>
  </r>
  <r>
    <x v="267"/>
    <n v="0.25780399999999998"/>
    <n v="0.25446000000000002"/>
    <n v="0"/>
    <n v="1"/>
    <n v="6.9444444444444447E-4"/>
    <n v="3.3439999999999581E-3"/>
    <x v="0"/>
    <x v="0"/>
    <n v="4.1666666666666664E-2"/>
    <n v="8.0255999999998995E-2"/>
    <x v="43"/>
    <n v="0"/>
    <n v="62.300637958533478"/>
    <n v="0"/>
    <n v="0"/>
    <n v="6"/>
    <x v="16"/>
  </r>
  <r>
    <x v="58"/>
    <n v="5.7468999999999999E-2"/>
    <n v="5.4021E-2"/>
    <n v="0"/>
    <n v="1"/>
    <n v="6.9444444444444447E-4"/>
    <n v="3.4479999999999997E-3"/>
    <x v="0"/>
    <x v="0"/>
    <n v="4.1666666666666664E-2"/>
    <n v="8.2751999999999992E-2"/>
    <x v="48"/>
    <n v="0"/>
    <n v="60.421500386697609"/>
    <n v="0"/>
    <n v="0"/>
    <n v="1"/>
    <x v="9"/>
  </r>
  <r>
    <x v="9"/>
    <n v="0.93074100000000004"/>
    <n v="0.92855299999999996"/>
    <n v="0"/>
    <n v="1"/>
    <n v="6.9444444444444447E-4"/>
    <n v="2.1880000000000788E-3"/>
    <x v="0"/>
    <x v="0"/>
    <n v="4.1666666666666664E-2"/>
    <n v="5.251200000000189E-2"/>
    <x v="8"/>
    <n v="0"/>
    <n v="95.216331505176342"/>
    <n v="0"/>
    <n v="0"/>
    <n v="22"/>
    <x v="1"/>
  </r>
  <r>
    <x v="268"/>
    <n v="0.926319"/>
    <n v="0.92290700000000003"/>
    <n v="0"/>
    <n v="1"/>
    <n v="6.9444444444444447E-4"/>
    <n v="3.4119999999999706E-3"/>
    <x v="0"/>
    <x v="0"/>
    <n v="4.1666666666666664E-2"/>
    <n v="8.1887999999999295E-2"/>
    <x v="69"/>
    <n v="0"/>
    <n v="61.059007424775828"/>
    <n v="0"/>
    <n v="0"/>
    <n v="22"/>
    <x v="1"/>
  </r>
  <r>
    <x v="269"/>
    <n v="0.53266400000000003"/>
    <n v="0.534856"/>
    <n v="1"/>
    <n v="0"/>
    <n v="6.9444444444444447E-4"/>
    <n v="2.1919999999999717E-3"/>
    <x v="0"/>
    <x v="0"/>
    <n v="4.1666666666666664E-2"/>
    <n v="5.2607999999999322E-2"/>
    <x v="87"/>
    <n v="0"/>
    <n v="95.042579075427014"/>
    <n v="0"/>
    <n v="0"/>
    <n v="12"/>
    <x v="7"/>
  </r>
  <r>
    <x v="270"/>
    <n v="0.88112500000000005"/>
    <n v="0.87737299999999996"/>
    <n v="0"/>
    <n v="1"/>
    <n v="6.9444444444444447E-4"/>
    <n v="3.7520000000000886E-3"/>
    <x v="0"/>
    <x v="0"/>
    <n v="4.1666666666666664E-2"/>
    <n v="9.0048000000002126E-2"/>
    <x v="26"/>
    <n v="0"/>
    <n v="55.525941719970263"/>
    <n v="0"/>
    <n v="0"/>
    <n v="21"/>
    <x v="14"/>
  </r>
  <r>
    <x v="271"/>
    <n v="0.906107"/>
    <n v="0.90796699999999997"/>
    <n v="1"/>
    <n v="0"/>
    <n v="6.9444444444444447E-4"/>
    <n v="1.8599999999999728E-3"/>
    <x v="0"/>
    <x v="0"/>
    <n v="4.1666666666666664E-2"/>
    <n v="4.4639999999999347E-2"/>
    <x v="40"/>
    <n v="0"/>
    <n v="112.007168458783"/>
    <n v="1"/>
    <n v="0"/>
    <n v="21"/>
    <x v="14"/>
  </r>
  <r>
    <x v="272"/>
    <n v="0.52357299999999996"/>
    <n v="0.52576100000000003"/>
    <n v="1"/>
    <n v="0"/>
    <n v="6.9444444444444447E-4"/>
    <n v="2.1880000000000788E-3"/>
    <x v="0"/>
    <x v="0"/>
    <n v="4.1666666666666664E-2"/>
    <n v="5.251200000000189E-2"/>
    <x v="12"/>
    <n v="0"/>
    <n v="95.216331505176342"/>
    <n v="0"/>
    <n v="0"/>
    <n v="12"/>
    <x v="7"/>
  </r>
  <r>
    <x v="273"/>
    <n v="0.62061200000000005"/>
    <n v="0.62377199999999999"/>
    <n v="1"/>
    <n v="0"/>
    <n v="6.9444444444444447E-4"/>
    <n v="3.1599999999999406E-3"/>
    <x v="0"/>
    <x v="0"/>
    <n v="4.1666666666666664E-2"/>
    <n v="7.5839999999998575E-2"/>
    <x v="81"/>
    <n v="0"/>
    <n v="65.928270042195336"/>
    <n v="0"/>
    <n v="0"/>
    <n v="14"/>
    <x v="20"/>
  </r>
  <r>
    <x v="274"/>
    <n v="0.47454200000000002"/>
    <n v="0.47071400000000002"/>
    <n v="0"/>
    <n v="1"/>
    <n v="6.9444444444444447E-4"/>
    <n v="3.8279999999999981E-3"/>
    <x v="0"/>
    <x v="0"/>
    <n v="4.1666666666666664E-2"/>
    <n v="9.1871999999999954E-2"/>
    <x v="91"/>
    <n v="0"/>
    <n v="54.423545802856175"/>
    <n v="0"/>
    <n v="0"/>
    <n v="11"/>
    <x v="17"/>
  </r>
  <r>
    <x v="275"/>
    <n v="0.94390099999999999"/>
    <n v="0.94228100000000004"/>
    <n v="0"/>
    <n v="1"/>
    <n v="6.9444444444444447E-4"/>
    <n v="1.6199999999999548E-3"/>
    <x v="0"/>
    <x v="0"/>
    <n v="4.1666666666666664E-2"/>
    <n v="3.8879999999998915E-2"/>
    <x v="15"/>
    <n v="0"/>
    <n v="128.60082304527108"/>
    <n v="1"/>
    <n v="0"/>
    <n v="22"/>
    <x v="1"/>
  </r>
  <r>
    <x v="276"/>
    <n v="0.90642999999999996"/>
    <n v="0.90972200000000003"/>
    <n v="1"/>
    <n v="0"/>
    <n v="6.9444444444444447E-4"/>
    <n v="3.2920000000000726E-3"/>
    <x v="0"/>
    <x v="0"/>
    <n v="4.1666666666666664E-2"/>
    <n v="7.9008000000001744E-2"/>
    <x v="56"/>
    <n v="0"/>
    <n v="63.284730660184913"/>
    <n v="0"/>
    <n v="0"/>
    <n v="21"/>
    <x v="14"/>
  </r>
  <r>
    <x v="277"/>
    <n v="0.344642"/>
    <n v="0.34694999999999998"/>
    <n v="1"/>
    <n v="0"/>
    <n v="6.9444444444444447E-4"/>
    <n v="2.3079999999999767E-3"/>
    <x v="0"/>
    <x v="0"/>
    <n v="4.1666666666666664E-2"/>
    <n v="5.5391999999999442E-2"/>
    <x v="49"/>
    <n v="0"/>
    <n v="90.265742345465952"/>
    <n v="0"/>
    <n v="0"/>
    <n v="8"/>
    <x v="3"/>
  </r>
  <r>
    <x v="278"/>
    <n v="0.29603000000000002"/>
    <n v="0.29230200000000001"/>
    <n v="0"/>
    <n v="1"/>
    <n v="6.9444444444444447E-4"/>
    <n v="3.7280000000000091E-3"/>
    <x v="0"/>
    <x v="0"/>
    <n v="4.1666666666666664E-2"/>
    <n v="8.9472000000000218E-2"/>
    <x v="0"/>
    <n v="55.883404864091425"/>
    <n v="55.883404864091425"/>
    <n v="0"/>
    <n v="0"/>
    <n v="7"/>
    <x v="10"/>
  </r>
  <r>
    <x v="279"/>
    <n v="0.20541999999999999"/>
    <n v="0.20174800000000001"/>
    <n v="0"/>
    <n v="1"/>
    <n v="6.9444444444444447E-4"/>
    <n v="3.6719999999999808E-3"/>
    <x v="0"/>
    <x v="0"/>
    <n v="4.1666666666666664E-2"/>
    <n v="8.812799999999954E-2"/>
    <x v="85"/>
    <n v="0"/>
    <n v="56.7356572258536"/>
    <n v="0"/>
    <n v="0"/>
    <n v="4"/>
    <x v="6"/>
  </r>
  <r>
    <x v="280"/>
    <n v="8.2901000000000002E-2"/>
    <n v="8.4425E-2"/>
    <n v="1"/>
    <n v="0"/>
    <n v="6.9444444444444447E-4"/>
    <n v="1.5239999999999976E-3"/>
    <x v="12"/>
    <x v="0"/>
    <n v="4.1666666666666664E-2"/>
    <n v="3.6575999999999942E-2"/>
    <x v="51"/>
    <n v="0"/>
    <n v="136.70166229221368"/>
    <n v="1"/>
    <n v="0"/>
    <n v="1"/>
    <x v="9"/>
  </r>
  <r>
    <x v="281"/>
    <n v="0.66776400000000002"/>
    <n v="0.66424799999999995"/>
    <n v="0"/>
    <n v="1"/>
    <n v="6.9444444444444447E-4"/>
    <n v="3.5160000000000746E-3"/>
    <x v="12"/>
    <x v="0"/>
    <n v="4.1666666666666664E-2"/>
    <n v="8.4384000000001791E-2"/>
    <x v="45"/>
    <n v="0"/>
    <n v="59.252938945770453"/>
    <n v="0"/>
    <n v="0"/>
    <n v="15"/>
    <x v="8"/>
  </r>
  <r>
    <x v="282"/>
    <n v="8.2269999999999999E-3"/>
    <n v="1.0375000000000001E-2"/>
    <n v="1"/>
    <n v="0"/>
    <n v="6.9444444444444447E-4"/>
    <n v="2.1480000000000006E-3"/>
    <x v="12"/>
    <x v="0"/>
    <n v="4.1666666666666664E-2"/>
    <n v="5.1552000000000014E-2"/>
    <x v="22"/>
    <n v="0"/>
    <n v="96.989447548106739"/>
    <n v="0"/>
    <n v="0"/>
    <n v="0"/>
    <x v="15"/>
  </r>
  <r>
    <x v="283"/>
    <n v="0.16709599999999999"/>
    <n v="0.16858000000000001"/>
    <n v="1"/>
    <n v="0"/>
    <n v="6.9444444444444447E-4"/>
    <n v="1.4840000000000131E-3"/>
    <x v="15"/>
    <x v="0"/>
    <n v="4.1666666666666664E-2"/>
    <n v="3.5616000000000314E-2"/>
    <x v="10"/>
    <n v="0"/>
    <n v="140.38634321653066"/>
    <n v="1"/>
    <n v="1"/>
    <n v="4"/>
    <x v="6"/>
  </r>
  <r>
    <x v="284"/>
    <n v="0.466858"/>
    <n v="0.47053"/>
    <n v="1"/>
    <n v="0"/>
    <n v="6.9444444444444447E-4"/>
    <n v="3.6720000000000086E-3"/>
    <x v="15"/>
    <x v="0"/>
    <n v="4.1666666666666664E-2"/>
    <n v="8.8128000000000206E-2"/>
    <x v="26"/>
    <n v="0"/>
    <n v="56.735657225853174"/>
    <n v="0"/>
    <n v="0"/>
    <n v="11"/>
    <x v="17"/>
  </r>
  <r>
    <x v="285"/>
    <n v="0.58929100000000001"/>
    <n v="0.59181099999999998"/>
    <n v="1"/>
    <n v="0"/>
    <n v="6.9444444444444447E-4"/>
    <n v="2.5199999999999667E-3"/>
    <x v="15"/>
    <x v="0"/>
    <n v="4.1666666666666664E-2"/>
    <n v="6.0479999999999201E-2"/>
    <x v="55"/>
    <n v="0"/>
    <n v="82.671957671958765"/>
    <n v="0"/>
    <n v="0"/>
    <n v="14"/>
    <x v="20"/>
  </r>
  <r>
    <x v="286"/>
    <n v="4.9029000000000003E-2"/>
    <n v="5.2520999999999998E-2"/>
    <n v="1"/>
    <n v="0"/>
    <n v="6.9444444444444447E-4"/>
    <n v="3.4919999999999951E-3"/>
    <x v="6"/>
    <x v="0"/>
    <n v="4.1666666666666664E-2"/>
    <n v="8.3807999999999883E-2"/>
    <x v="7"/>
    <n v="0"/>
    <n v="59.660175639557167"/>
    <n v="0"/>
    <n v="0"/>
    <n v="1"/>
    <x v="9"/>
  </r>
  <r>
    <x v="287"/>
    <n v="0.81754599999999999"/>
    <n v="0.814446"/>
    <n v="0"/>
    <n v="1"/>
    <n v="6.9444444444444447E-4"/>
    <n v="3.0999999999999917E-3"/>
    <x v="6"/>
    <x v="0"/>
    <n v="4.1666666666666664E-2"/>
    <n v="7.43999999999998E-2"/>
    <x v="66"/>
    <n v="0"/>
    <n v="67.204301075269001"/>
    <n v="0"/>
    <n v="0"/>
    <n v="19"/>
    <x v="19"/>
  </r>
  <r>
    <x v="288"/>
    <n v="9.7457000000000002E-2"/>
    <n v="9.9600999999999995E-2"/>
    <n v="1"/>
    <n v="0"/>
    <n v="6.9444444444444447E-4"/>
    <n v="2.1439999999999931E-3"/>
    <x v="6"/>
    <x v="0"/>
    <n v="4.1666666666666664E-2"/>
    <n v="5.1455999999999835E-2"/>
    <x v="33"/>
    <n v="0"/>
    <n v="97.17039800995056"/>
    <n v="0"/>
    <n v="0"/>
    <n v="2"/>
    <x v="0"/>
  </r>
  <r>
    <x v="289"/>
    <n v="0.260156"/>
    <n v="0.25726399999999999"/>
    <n v="0"/>
    <n v="1"/>
    <n v="6.9444444444444447E-4"/>
    <n v="2.8920000000000057E-3"/>
    <x v="6"/>
    <x v="0"/>
    <n v="4.1666666666666664E-2"/>
    <n v="6.9408000000000136E-2"/>
    <x v="66"/>
    <n v="0"/>
    <n v="72.037805440294932"/>
    <n v="0"/>
    <n v="0"/>
    <n v="6"/>
    <x v="16"/>
  </r>
  <r>
    <x v="290"/>
    <n v="0.78090099999999996"/>
    <n v="0.77821700000000005"/>
    <n v="0"/>
    <n v="1"/>
    <n v="6.9444444444444447E-4"/>
    <n v="2.6839999999999087E-3"/>
    <x v="6"/>
    <x v="0"/>
    <n v="4.1666666666666664E-2"/>
    <n v="6.4415999999997808E-2"/>
    <x v="33"/>
    <n v="0"/>
    <n v="77.620466964731904"/>
    <n v="0"/>
    <n v="0"/>
    <n v="18"/>
    <x v="23"/>
  </r>
  <r>
    <x v="291"/>
    <n v="0.72183600000000003"/>
    <n v="0.72330399999999995"/>
    <n v="1"/>
    <n v="0"/>
    <n v="6.9444444444444447E-4"/>
    <n v="1.4679999999999138E-3"/>
    <x v="6"/>
    <x v="0"/>
    <n v="4.1666666666666664E-2"/>
    <n v="3.5231999999997932E-2"/>
    <x v="12"/>
    <n v="0"/>
    <n v="141.91643960037163"/>
    <n v="1"/>
    <n v="1"/>
    <n v="17"/>
    <x v="13"/>
  </r>
  <r>
    <x v="292"/>
    <n v="0.62462799999999996"/>
    <n v="0.62682800000000005"/>
    <n v="1"/>
    <n v="0"/>
    <n v="6.9444444444444447E-4"/>
    <n v="2.2000000000000908E-3"/>
    <x v="6"/>
    <x v="0"/>
    <n v="4.1666666666666664E-2"/>
    <n v="5.2800000000002179E-2"/>
    <x v="82"/>
    <n v="0"/>
    <n v="94.696969696965795"/>
    <n v="0"/>
    <n v="0"/>
    <n v="14"/>
    <x v="20"/>
  </r>
  <r>
    <x v="293"/>
    <n v="0.55314399999999997"/>
    <n v="0.55515999999999999"/>
    <n v="1"/>
    <n v="0"/>
    <n v="6.9444444444444447E-4"/>
    <n v="2.0160000000000178E-3"/>
    <x v="6"/>
    <x v="0"/>
    <n v="4.1666666666666664E-2"/>
    <n v="4.8384000000000427E-2"/>
    <x v="23"/>
    <n v="0"/>
    <n v="103.33994708994618"/>
    <n v="1"/>
    <n v="0"/>
    <n v="13"/>
    <x v="11"/>
  </r>
  <r>
    <x v="85"/>
    <n v="0.48994100000000002"/>
    <n v="0.49311300000000002"/>
    <n v="1"/>
    <n v="0"/>
    <n v="6.9444444444444447E-4"/>
    <n v="3.1720000000000081E-3"/>
    <x v="6"/>
    <x v="0"/>
    <n v="4.1666666666666664E-2"/>
    <n v="7.6128000000000196E-2"/>
    <x v="18"/>
    <n v="0"/>
    <n v="65.678856662463048"/>
    <n v="0"/>
    <n v="0"/>
    <n v="11"/>
    <x v="17"/>
  </r>
  <r>
    <x v="85"/>
    <n v="0.75573800000000002"/>
    <n v="0.75292599999999998"/>
    <n v="0"/>
    <n v="1"/>
    <n v="6.9444444444444447E-4"/>
    <n v="2.8120000000000367E-3"/>
    <x v="6"/>
    <x v="0"/>
    <n v="4.1666666666666664E-2"/>
    <n v="6.7488000000000881E-2"/>
    <x v="18"/>
    <n v="0"/>
    <n v="74.087245139875748"/>
    <n v="0"/>
    <n v="0"/>
    <n v="18"/>
    <x v="23"/>
  </r>
  <r>
    <x v="294"/>
    <n v="0.956812"/>
    <n v="0.95374800000000004"/>
    <n v="0"/>
    <n v="1"/>
    <n v="6.9444444444444447E-4"/>
    <n v="3.0639999999999556E-3"/>
    <x v="3"/>
    <x v="0"/>
    <n v="4.1666666666666664E-2"/>
    <n v="7.3535999999998936E-2"/>
    <x v="4"/>
    <n v="0"/>
    <n v="67.993907745866949"/>
    <n v="0"/>
    <n v="0"/>
    <n v="22"/>
    <x v="1"/>
  </r>
  <r>
    <x v="295"/>
    <n v="0.609267"/>
    <n v="0.60625099999999998"/>
    <n v="0"/>
    <n v="1"/>
    <n v="6.9444444444444447E-4"/>
    <n v="3.0160000000000187E-3"/>
    <x v="3"/>
    <x v="0"/>
    <n v="4.1666666666666664E-2"/>
    <n v="7.2384000000000448E-2"/>
    <x v="32"/>
    <n v="0"/>
    <n v="69.076038903624678"/>
    <n v="0"/>
    <n v="0"/>
    <n v="14"/>
    <x v="20"/>
  </r>
  <r>
    <x v="296"/>
    <n v="0.48624499999999998"/>
    <n v="0.48857299999999998"/>
    <n v="1"/>
    <n v="0"/>
    <n v="6.9444444444444447E-4"/>
    <n v="2.3279999999999967E-3"/>
    <x v="3"/>
    <x v="0"/>
    <n v="4.1666666666666664E-2"/>
    <n v="5.5871999999999922E-2"/>
    <x v="88"/>
    <n v="0"/>
    <n v="89.49026345933575"/>
    <n v="0"/>
    <n v="0"/>
    <n v="11"/>
    <x v="17"/>
  </r>
  <r>
    <x v="297"/>
    <n v="0.63311200000000001"/>
    <n v="0.63467600000000002"/>
    <n v="1"/>
    <n v="0"/>
    <n v="6.9444444444444447E-4"/>
    <n v="1.5640000000000098E-3"/>
    <x v="3"/>
    <x v="0"/>
    <n v="4.1666666666666664E-2"/>
    <n v="3.7536000000000236E-2"/>
    <x v="74"/>
    <n v="0"/>
    <n v="133.20545609548083"/>
    <n v="1"/>
    <n v="0"/>
    <n v="15"/>
    <x v="8"/>
  </r>
  <r>
    <x v="298"/>
    <n v="0.71425300000000003"/>
    <n v="0.71617299999999995"/>
    <n v="1"/>
    <n v="0"/>
    <n v="6.9444444444444447E-4"/>
    <n v="1.9199999999999218E-3"/>
    <x v="3"/>
    <x v="0"/>
    <n v="4.1666666666666664E-2"/>
    <n v="4.6079999999998122E-2"/>
    <x v="0"/>
    <n v="108.50694444444886"/>
    <n v="108.50694444444886"/>
    <n v="1"/>
    <n v="0"/>
    <n v="17"/>
    <x v="13"/>
  </r>
  <r>
    <x v="299"/>
    <n v="0.58881899999999998"/>
    <n v="0.58577100000000004"/>
    <n v="0"/>
    <n v="1"/>
    <n v="6.9444444444444447E-4"/>
    <n v="3.0479999999999396E-3"/>
    <x v="3"/>
    <x v="0"/>
    <n v="4.1666666666666664E-2"/>
    <n v="7.3151999999998552E-2"/>
    <x v="6"/>
    <n v="0"/>
    <n v="68.350831146108092"/>
    <n v="0"/>
    <n v="0"/>
    <n v="14"/>
    <x v="20"/>
  </r>
  <r>
    <x v="300"/>
    <n v="0.21463699999999999"/>
    <n v="0.21702099999999999"/>
    <n v="1"/>
    <n v="0"/>
    <n v="6.9444444444444447E-4"/>
    <n v="2.3839999999999972E-3"/>
    <x v="3"/>
    <x v="0"/>
    <n v="4.1666666666666664E-2"/>
    <n v="5.7215999999999934E-2"/>
    <x v="9"/>
    <n v="0"/>
    <n v="87.388143176733877"/>
    <n v="0"/>
    <n v="0"/>
    <n v="5"/>
    <x v="5"/>
  </r>
  <r>
    <x v="301"/>
    <n v="4.1440000000000001E-3"/>
    <n v="2.196E-3"/>
    <n v="0"/>
    <n v="1"/>
    <n v="6.9444444444444447E-4"/>
    <n v="1.9480000000000001E-3"/>
    <x v="3"/>
    <x v="0"/>
    <n v="4.1666666666666664E-2"/>
    <n v="4.6752000000000002E-2"/>
    <x v="76"/>
    <n v="0"/>
    <n v="106.94729637234771"/>
    <n v="1"/>
    <n v="0"/>
    <n v="0"/>
    <x v="15"/>
  </r>
  <r>
    <x v="302"/>
    <n v="0.38372699999999998"/>
    <n v="0.38029099999999999"/>
    <n v="0"/>
    <n v="1"/>
    <n v="6.9444444444444447E-4"/>
    <n v="3.4359999999999946E-3"/>
    <x v="3"/>
    <x v="0"/>
    <n v="4.1666666666666664E-2"/>
    <n v="8.2463999999999871E-2"/>
    <x v="67"/>
    <n v="0"/>
    <n v="60.6325184322857"/>
    <n v="0"/>
    <n v="0"/>
    <n v="9"/>
    <x v="12"/>
  </r>
  <r>
    <x v="303"/>
    <n v="0.16837199999999999"/>
    <n v="0.17019599999999999"/>
    <n v="1"/>
    <n v="0"/>
    <n v="6.9444444444444447E-4"/>
    <n v="1.8239999999999923E-3"/>
    <x v="3"/>
    <x v="0"/>
    <n v="4.1666666666666664E-2"/>
    <n v="4.3775999999999815E-2"/>
    <x v="68"/>
    <n v="0"/>
    <n v="114.21783625731042"/>
    <n v="1"/>
    <n v="0"/>
    <n v="4"/>
    <x v="6"/>
  </r>
  <r>
    <x v="304"/>
    <n v="0.11633300000000001"/>
    <n v="0.113373"/>
    <n v="0"/>
    <n v="1"/>
    <n v="6.9444444444444447E-4"/>
    <n v="2.9600000000000043E-3"/>
    <x v="3"/>
    <x v="0"/>
    <n v="4.1666666666666664E-2"/>
    <n v="7.1040000000000103E-2"/>
    <x v="6"/>
    <n v="0"/>
    <n v="70.382882882882782"/>
    <n v="0"/>
    <n v="0"/>
    <n v="2"/>
    <x v="0"/>
  </r>
  <r>
    <x v="305"/>
    <n v="0.90426600000000001"/>
    <n v="0.90610999999999997"/>
    <n v="1"/>
    <n v="0"/>
    <n v="6.9444444444444447E-4"/>
    <n v="1.8439999999999568E-3"/>
    <x v="3"/>
    <x v="0"/>
    <n v="4.1666666666666664E-2"/>
    <n v="4.4255999999998963E-2"/>
    <x v="42"/>
    <n v="0"/>
    <n v="112.979031091832"/>
    <n v="1"/>
    <n v="0"/>
    <n v="21"/>
    <x v="14"/>
  </r>
  <r>
    <x v="306"/>
    <n v="0.71706700000000001"/>
    <n v="0.71400300000000005"/>
    <n v="0"/>
    <n v="1"/>
    <n v="6.9444444444444447E-4"/>
    <n v="3.0639999999999556E-3"/>
    <x v="3"/>
    <x v="0"/>
    <n v="4.1666666666666664E-2"/>
    <n v="7.3535999999998936E-2"/>
    <x v="27"/>
    <n v="0"/>
    <n v="67.993907745866949"/>
    <n v="0"/>
    <n v="0"/>
    <n v="17"/>
    <x v="13"/>
  </r>
  <r>
    <x v="307"/>
    <n v="0.97919"/>
    <n v="0.97728199999999998"/>
    <n v="0"/>
    <n v="1"/>
    <n v="6.9444444444444447E-4"/>
    <n v="1.9080000000000208E-3"/>
    <x v="14"/>
    <x v="0"/>
    <n v="4.1666666666666664E-2"/>
    <n v="4.5792000000000499E-2"/>
    <x v="43"/>
    <n v="0"/>
    <n v="109.1893780573014"/>
    <n v="1"/>
    <n v="0"/>
    <n v="23"/>
    <x v="21"/>
  </r>
  <r>
    <x v="308"/>
    <n v="0.67436099999999999"/>
    <n v="0.67042500000000005"/>
    <n v="0"/>
    <n v="1"/>
    <n v="6.9444444444444447E-4"/>
    <n v="3.9359999999999395E-3"/>
    <x v="14"/>
    <x v="0"/>
    <n v="4.1666666666666664E-2"/>
    <n v="9.4463999999998549E-2"/>
    <x v="49"/>
    <n v="0"/>
    <n v="52.930216802168836"/>
    <n v="0"/>
    <n v="0"/>
    <n v="16"/>
    <x v="22"/>
  </r>
  <r>
    <x v="309"/>
    <n v="0.25362299999999999"/>
    <n v="0.256579"/>
    <n v="1"/>
    <n v="0"/>
    <n v="6.9444444444444447E-4"/>
    <n v="2.9560000000000142E-3"/>
    <x v="14"/>
    <x v="0"/>
    <n v="4.1666666666666664E-2"/>
    <n v="7.094400000000034E-2"/>
    <x v="4"/>
    <n v="0"/>
    <n v="70.478123590437193"/>
    <n v="0"/>
    <n v="0"/>
    <n v="6"/>
    <x v="16"/>
  </r>
  <r>
    <x v="310"/>
    <n v="5.6481999999999997E-2"/>
    <n v="5.8942000000000001E-2"/>
    <n v="1"/>
    <n v="0"/>
    <n v="6.9444444444444447E-4"/>
    <n v="2.4600000000000039E-3"/>
    <x v="14"/>
    <x v="0"/>
    <n v="4.1666666666666664E-2"/>
    <n v="5.9040000000000092E-2"/>
    <x v="11"/>
    <n v="0"/>
    <n v="84.688346883468697"/>
    <n v="0"/>
    <n v="0"/>
    <n v="1"/>
    <x v="9"/>
  </r>
  <r>
    <x v="311"/>
    <n v="0.870444"/>
    <n v="0.86865199999999998"/>
    <n v="0"/>
    <n v="1"/>
    <n v="6.9444444444444447E-4"/>
    <n v="1.7920000000000158E-3"/>
    <x v="10"/>
    <x v="0"/>
    <n v="4.1666666666666664E-2"/>
    <n v="4.3008000000000379E-2"/>
    <x v="69"/>
    <n v="0"/>
    <n v="116.25744047618944"/>
    <n v="1"/>
    <n v="0"/>
    <n v="20"/>
    <x v="18"/>
  </r>
  <r>
    <x v="312"/>
    <n v="0.959534"/>
    <n v="0.96345000000000003"/>
    <n v="1"/>
    <n v="0"/>
    <n v="6.9444444444444447E-4"/>
    <n v="3.9160000000000306E-3"/>
    <x v="10"/>
    <x v="0"/>
    <n v="4.1666666666666664E-2"/>
    <n v="9.3984000000000734E-2"/>
    <x v="34"/>
    <n v="0"/>
    <n v="53.200544773578066"/>
    <n v="0"/>
    <n v="0"/>
    <n v="23"/>
    <x v="21"/>
  </r>
  <r>
    <x v="313"/>
    <n v="5.4336000000000002E-2"/>
    <n v="5.8035999999999997E-2"/>
    <n v="1"/>
    <n v="0"/>
    <n v="6.9444444444444447E-4"/>
    <n v="3.699999999999995E-3"/>
    <x v="10"/>
    <x v="0"/>
    <n v="4.1666666666666664E-2"/>
    <n v="8.8799999999999879E-2"/>
    <x v="9"/>
    <n v="0"/>
    <n v="56.306306306306382"/>
    <n v="0"/>
    <n v="0"/>
    <n v="1"/>
    <x v="9"/>
  </r>
  <r>
    <x v="314"/>
    <n v="0.83169999999999999"/>
    <n v="0.82974400000000004"/>
    <n v="0"/>
    <n v="1"/>
    <n v="6.9444444444444447E-4"/>
    <n v="1.9559999999999578E-3"/>
    <x v="10"/>
    <x v="0"/>
    <n v="4.1666666666666664E-2"/>
    <n v="4.6943999999998987E-2"/>
    <x v="84"/>
    <n v="0"/>
    <n v="106.50988411724838"/>
    <n v="1"/>
    <n v="0"/>
    <n v="19"/>
    <x v="19"/>
  </r>
  <r>
    <x v="315"/>
    <n v="0.62873999999999997"/>
    <n v="0.63060400000000005"/>
    <n v="1"/>
    <n v="0"/>
    <n v="6.9444444444444447E-4"/>
    <n v="1.8640000000000878E-3"/>
    <x v="10"/>
    <x v="0"/>
    <n v="4.1666666666666664E-2"/>
    <n v="4.4736000000002107E-2"/>
    <x v="2"/>
    <n v="0"/>
    <n v="111.76680972817785"/>
    <n v="1"/>
    <n v="0"/>
    <n v="15"/>
    <x v="8"/>
  </r>
  <r>
    <x v="316"/>
    <n v="0.91733100000000001"/>
    <n v="0.91906299999999996"/>
    <n v="1"/>
    <n v="0"/>
    <n v="6.9444444444444447E-4"/>
    <n v="1.7319999999999558E-3"/>
    <x v="10"/>
    <x v="0"/>
    <n v="4.1666666666666664E-2"/>
    <n v="4.1567999999998939E-2"/>
    <x v="71"/>
    <n v="0"/>
    <n v="120.28483448807081"/>
    <n v="1"/>
    <n v="0"/>
    <n v="22"/>
    <x v="1"/>
  </r>
  <r>
    <x v="317"/>
    <n v="0.444025"/>
    <n v="0.44708500000000001"/>
    <n v="1"/>
    <n v="0"/>
    <n v="6.9444444444444447E-4"/>
    <n v="3.0600000000000072E-3"/>
    <x v="10"/>
    <x v="0"/>
    <n v="4.1666666666666664E-2"/>
    <n v="7.3440000000000172E-2"/>
    <x v="41"/>
    <n v="0"/>
    <n v="68.082788671023806"/>
    <n v="0"/>
    <n v="0"/>
    <n v="10"/>
    <x v="2"/>
  </r>
  <r>
    <x v="318"/>
    <n v="0.144228"/>
    <n v="0.142376"/>
    <n v="0"/>
    <n v="1"/>
    <n v="6.9444444444444447E-4"/>
    <n v="1.8519999999999925E-3"/>
    <x v="10"/>
    <x v="0"/>
    <n v="4.1666666666666664E-2"/>
    <n v="4.4447999999999821E-2"/>
    <x v="19"/>
    <n v="0"/>
    <n v="112.49100071994286"/>
    <n v="1"/>
    <n v="0"/>
    <n v="3"/>
    <x v="4"/>
  </r>
  <r>
    <x v="319"/>
    <n v="0.62203600000000003"/>
    <n v="0.620224"/>
    <n v="0"/>
    <n v="1"/>
    <n v="6.9444444444444447E-4"/>
    <n v="1.8120000000000358E-3"/>
    <x v="10"/>
    <x v="0"/>
    <n v="4.1666666666666664E-2"/>
    <n v="4.3488000000000859E-2"/>
    <x v="17"/>
    <n v="0"/>
    <n v="114.97424576894548"/>
    <n v="1"/>
    <n v="0"/>
    <n v="14"/>
    <x v="20"/>
  </r>
  <r>
    <x v="320"/>
    <n v="0.126361"/>
    <n v="0.130357"/>
    <n v="1"/>
    <n v="0"/>
    <n v="6.9444444444444447E-4"/>
    <n v="3.9959999999999996E-3"/>
    <x v="10"/>
    <x v="0"/>
    <n v="4.1666666666666664E-2"/>
    <n v="9.5903999999999989E-2"/>
    <x v="28"/>
    <n v="0"/>
    <n v="52.135468802135478"/>
    <n v="0"/>
    <n v="0"/>
    <n v="3"/>
    <x v="4"/>
  </r>
  <r>
    <x v="321"/>
    <n v="0.476607"/>
    <n v="0.47875899999999999"/>
    <n v="1"/>
    <n v="0"/>
    <n v="6.9444444444444447E-4"/>
    <n v="2.1519999999999873E-3"/>
    <x v="10"/>
    <x v="0"/>
    <n v="4.1666666666666664E-2"/>
    <n v="5.1647999999999694E-2"/>
    <x v="27"/>
    <n v="0"/>
    <n v="96.809169764560679"/>
    <n v="0"/>
    <n v="0"/>
    <n v="11"/>
    <x v="17"/>
  </r>
  <r>
    <x v="322"/>
    <n v="0.92649000000000004"/>
    <n v="0.92508199999999996"/>
    <n v="0"/>
    <n v="1"/>
    <n v="6.9444444444444447E-4"/>
    <n v="1.4080000000000759E-3"/>
    <x v="10"/>
    <x v="0"/>
    <n v="4.1666666666666664E-2"/>
    <n v="3.3792000000001821E-2"/>
    <x v="87"/>
    <n v="0"/>
    <n v="147.96401515150717"/>
    <n v="1"/>
    <n v="1"/>
    <n v="22"/>
    <x v="1"/>
  </r>
  <r>
    <x v="323"/>
    <n v="0.91881100000000004"/>
    <n v="0.915323"/>
    <n v="0"/>
    <n v="1"/>
    <n v="6.9444444444444447E-4"/>
    <n v="3.4880000000000466E-3"/>
    <x v="10"/>
    <x v="0"/>
    <n v="4.1666666666666664E-2"/>
    <n v="8.3712000000001119E-2"/>
    <x v="92"/>
    <n v="0"/>
    <n v="59.728593272170457"/>
    <n v="0"/>
    <n v="0"/>
    <n v="21"/>
    <x v="14"/>
  </r>
  <r>
    <x v="324"/>
    <n v="5.8838000000000001E-2"/>
    <n v="5.6753999999999999E-2"/>
    <n v="0"/>
    <n v="1"/>
    <n v="6.9444444444444447E-4"/>
    <n v="2.0840000000000025E-3"/>
    <x v="10"/>
    <x v="0"/>
    <n v="4.1666666666666664E-2"/>
    <n v="5.001600000000006E-2"/>
    <x v="48"/>
    <n v="0"/>
    <n v="99.968010236724126"/>
    <n v="0"/>
    <n v="0"/>
    <n v="1"/>
    <x v="9"/>
  </r>
  <r>
    <x v="325"/>
    <n v="0.49864799999999998"/>
    <n v="0.49723600000000001"/>
    <n v="0"/>
    <n v="1"/>
    <n v="6.9444444444444447E-4"/>
    <n v="1.4119999999999688E-3"/>
    <x v="10"/>
    <x v="0"/>
    <n v="4.1666666666666664E-2"/>
    <n v="3.3887999999999252E-2"/>
    <x v="48"/>
    <n v="0"/>
    <n v="147.54485363550845"/>
    <n v="1"/>
    <n v="1"/>
    <n v="11"/>
    <x v="17"/>
  </r>
  <r>
    <x v="326"/>
    <n v="0.46205000000000002"/>
    <n v="0.45918999999999999"/>
    <n v="0"/>
    <n v="1"/>
    <n v="6.9444444444444447E-4"/>
    <n v="2.8600000000000292E-3"/>
    <x v="10"/>
    <x v="0"/>
    <n v="4.1666666666666664E-2"/>
    <n v="6.86400000000007E-2"/>
    <x v="27"/>
    <n v="0"/>
    <n v="72.843822843822096"/>
    <n v="0"/>
    <n v="0"/>
    <n v="11"/>
    <x v="17"/>
  </r>
  <r>
    <x v="327"/>
    <n v="0.76355799999999996"/>
    <n v="0.76023399999999997"/>
    <n v="0"/>
    <n v="1"/>
    <n v="6.9444444444444447E-4"/>
    <n v="3.3239999999999936E-3"/>
    <x v="10"/>
    <x v="0"/>
    <n v="4.1666666666666664E-2"/>
    <n v="7.9775999999999847E-2"/>
    <x v="56"/>
    <n v="0"/>
    <n v="62.675491375852509"/>
    <n v="0"/>
    <n v="0"/>
    <n v="18"/>
    <x v="23"/>
  </r>
  <r>
    <x v="328"/>
    <n v="7.5789999999999998E-3"/>
    <n v="1.0695E-2"/>
    <n v="1"/>
    <n v="0"/>
    <n v="6.9444444444444447E-4"/>
    <n v="3.1159999999999998E-3"/>
    <x v="10"/>
    <x v="0"/>
    <n v="4.1666666666666664E-2"/>
    <n v="7.4784000000000003E-2"/>
    <x v="77"/>
    <n v="0"/>
    <n v="66.859221223791181"/>
    <n v="0"/>
    <n v="0"/>
    <n v="0"/>
    <x v="15"/>
  </r>
  <r>
    <x v="329"/>
    <n v="0.49057000000000001"/>
    <n v="0.49304599999999998"/>
    <n v="1"/>
    <n v="0"/>
    <n v="6.9444444444444447E-4"/>
    <n v="2.4759999999999782E-3"/>
    <x v="10"/>
    <x v="0"/>
    <n v="4.1666666666666664E-2"/>
    <n v="5.9423999999999477E-2"/>
    <x v="41"/>
    <n v="0"/>
    <n v="84.141087775983507"/>
    <n v="0"/>
    <n v="0"/>
    <n v="11"/>
    <x v="17"/>
  </r>
  <r>
    <x v="330"/>
    <n v="0.12620799999999999"/>
    <n v="0.12831600000000001"/>
    <n v="1"/>
    <n v="0"/>
    <n v="6.9444444444444447E-4"/>
    <n v="2.1080000000000265E-3"/>
    <x v="10"/>
    <x v="0"/>
    <n v="4.1666666666666664E-2"/>
    <n v="5.0592000000000636E-2"/>
    <x v="37"/>
    <n v="0"/>
    <n v="98.829854522452905"/>
    <n v="0"/>
    <n v="0"/>
    <n v="3"/>
    <x v="4"/>
  </r>
  <r>
    <x v="331"/>
    <n v="3.6773E-2"/>
    <n v="3.4508999999999998E-2"/>
    <n v="0"/>
    <n v="1"/>
    <n v="6.9444444444444447E-4"/>
    <n v="2.2640000000000021E-3"/>
    <x v="10"/>
    <x v="0"/>
    <n v="4.1666666666666664E-2"/>
    <n v="5.4336000000000051E-2"/>
    <x v="86"/>
    <n v="0"/>
    <n v="92.020023557125938"/>
    <n v="0"/>
    <n v="0"/>
    <n v="0"/>
    <x v="15"/>
  </r>
  <r>
    <x v="332"/>
    <n v="0.10241"/>
    <n v="9.9713999999999997E-2"/>
    <n v="0"/>
    <n v="1"/>
    <n v="6.9444444444444447E-4"/>
    <n v="2.6960000000000039E-3"/>
    <x v="10"/>
    <x v="0"/>
    <n v="4.1666666666666664E-2"/>
    <n v="6.4704000000000095E-2"/>
    <x v="31"/>
    <n v="0"/>
    <n v="77.274975272007794"/>
    <n v="0"/>
    <n v="0"/>
    <n v="2"/>
    <x v="0"/>
  </r>
  <r>
    <x v="333"/>
    <n v="0.71081099999999997"/>
    <n v="0.70738299999999998"/>
    <n v="0"/>
    <n v="1"/>
    <n v="6.9444444444444447E-4"/>
    <n v="3.4279999999999866E-3"/>
    <x v="10"/>
    <x v="0"/>
    <n v="4.1666666666666664E-2"/>
    <n v="8.2271999999999679E-2"/>
    <x v="16"/>
    <n v="0"/>
    <n v="60.774017891871104"/>
    <n v="0"/>
    <n v="0"/>
    <n v="16"/>
    <x v="22"/>
  </r>
  <r>
    <x v="334"/>
    <n v="0.288352"/>
    <n v="0.29111999999999999"/>
    <n v="1"/>
    <n v="0"/>
    <n v="6.9444444444444447E-4"/>
    <n v="2.7679999999999927E-3"/>
    <x v="10"/>
    <x v="0"/>
    <n v="4.1666666666666664E-2"/>
    <n v="6.6431999999999825E-2"/>
    <x v="73"/>
    <n v="0"/>
    <n v="75.264932562620629"/>
    <n v="0"/>
    <n v="0"/>
    <n v="6"/>
    <x v="16"/>
  </r>
  <r>
    <x v="335"/>
    <n v="0.14686399999999999"/>
    <n v="0.14951200000000001"/>
    <n v="1"/>
    <n v="0"/>
    <n v="6.9444444444444447E-4"/>
    <n v="2.6480000000000115E-3"/>
    <x v="10"/>
    <x v="0"/>
    <n v="4.1666666666666664E-2"/>
    <n v="6.3552000000000275E-2"/>
    <x v="86"/>
    <n v="0"/>
    <n v="78.675730110775092"/>
    <n v="0"/>
    <n v="0"/>
    <n v="3"/>
    <x v="4"/>
  </r>
  <r>
    <x v="336"/>
    <n v="0.42368600000000001"/>
    <n v="0.42081000000000002"/>
    <n v="0"/>
    <n v="1"/>
    <n v="6.9444444444444447E-4"/>
    <n v="2.8759999999999897E-3"/>
    <x v="10"/>
    <x v="0"/>
    <n v="4.1666666666666664E-2"/>
    <n v="6.9023999999999752E-2"/>
    <x v="83"/>
    <n v="0"/>
    <n v="72.438572090867211"/>
    <n v="0"/>
    <n v="0"/>
    <n v="10"/>
    <x v="2"/>
  </r>
  <r>
    <x v="337"/>
    <n v="0.96765500000000004"/>
    <n v="0.96437899999999999"/>
    <n v="0"/>
    <n v="1"/>
    <n v="6.9444444444444447E-4"/>
    <n v="3.2760000000000566E-3"/>
    <x v="10"/>
    <x v="0"/>
    <n v="4.1666666666666664E-2"/>
    <n v="7.8624000000001359E-2"/>
    <x v="45"/>
    <n v="0"/>
    <n v="63.593813593812492"/>
    <n v="0"/>
    <n v="0"/>
    <n v="23"/>
    <x v="21"/>
  </r>
  <r>
    <x v="338"/>
    <n v="5.2663000000000001E-2"/>
    <n v="4.8890999999999997E-2"/>
    <n v="0"/>
    <n v="1"/>
    <n v="6.9444444444444447E-4"/>
    <n v="3.7720000000000045E-3"/>
    <x v="10"/>
    <x v="0"/>
    <n v="4.1666666666666664E-2"/>
    <n v="9.0528000000000108E-2"/>
    <x v="31"/>
    <n v="0"/>
    <n v="55.23153057617526"/>
    <n v="0"/>
    <n v="0"/>
    <n v="1"/>
    <x v="9"/>
  </r>
  <r>
    <x v="339"/>
    <n v="0.114995"/>
    <n v="0.113023"/>
    <n v="0"/>
    <n v="1"/>
    <n v="6.9444444444444447E-4"/>
    <n v="1.9720000000000015E-3"/>
    <x v="10"/>
    <x v="0"/>
    <n v="4.1666666666666664E-2"/>
    <n v="4.7328000000000037E-2"/>
    <x v="8"/>
    <n v="0"/>
    <n v="105.64570655848539"/>
    <n v="1"/>
    <n v="0"/>
    <n v="2"/>
    <x v="0"/>
  </r>
  <r>
    <x v="340"/>
    <n v="0.55148399999999997"/>
    <n v="0.55299600000000004"/>
    <n v="1"/>
    <n v="0"/>
    <n v="6.9444444444444447E-4"/>
    <n v="1.5120000000000688E-3"/>
    <x v="13"/>
    <x v="10"/>
    <n v="4.1666666666666664E-2"/>
    <n v="3.6288000000001652E-2"/>
    <x v="88"/>
    <n v="0"/>
    <n v="137.78659611992319"/>
    <n v="1"/>
    <n v="0"/>
    <n v="13"/>
    <x v="11"/>
  </r>
  <r>
    <x v="341"/>
    <n v="0.91144700000000001"/>
    <n v="0.91473099999999996"/>
    <n v="1"/>
    <n v="0"/>
    <n v="6.9444444444444447E-4"/>
    <n v="3.2839999999999536E-3"/>
    <x v="13"/>
    <x v="11"/>
    <n v="4.1666666666666664E-2"/>
    <n v="7.8815999999998887E-2"/>
    <x v="21"/>
    <n v="0"/>
    <n v="63.438895655705323"/>
    <n v="0"/>
    <n v="0"/>
    <n v="21"/>
    <x v="14"/>
  </r>
  <r>
    <x v="342"/>
    <n v="0.70019799999999999"/>
    <n v="0.70295399999999997"/>
    <n v="1"/>
    <n v="0"/>
    <n v="6.9444444444444447E-4"/>
    <n v="2.7559999999999807E-3"/>
    <x v="13"/>
    <x v="12"/>
    <n v="4.1666666666666664E-2"/>
    <n v="6.6143999999999536E-2"/>
    <x v="41"/>
    <n v="0"/>
    <n v="75.592646347363853"/>
    <n v="0"/>
    <n v="0"/>
    <n v="16"/>
    <x v="22"/>
  </r>
  <r>
    <x v="343"/>
    <n v="0.52615599999999996"/>
    <n v="0.52922000000000002"/>
    <n v="1"/>
    <n v="0"/>
    <n v="6.9444444444444447E-4"/>
    <n v="3.0640000000000667E-3"/>
    <x v="5"/>
    <x v="0"/>
    <n v="4.1666666666666664E-2"/>
    <n v="7.35360000000016E-2"/>
    <x v="54"/>
    <n v="0"/>
    <n v="67.99390774586449"/>
    <n v="0"/>
    <n v="0"/>
    <n v="12"/>
    <x v="7"/>
  </r>
  <r>
    <x v="344"/>
    <n v="0.68652000000000002"/>
    <n v="0.68868399999999996"/>
    <n v="1"/>
    <n v="0"/>
    <n v="6.9444444444444447E-4"/>
    <n v="2.1639999999999437E-3"/>
    <x v="5"/>
    <x v="0"/>
    <n v="4.1666666666666664E-2"/>
    <n v="5.193599999999865E-2"/>
    <x v="44"/>
    <n v="0"/>
    <n v="96.272335181764674"/>
    <n v="0"/>
    <n v="0"/>
    <n v="16"/>
    <x v="22"/>
  </r>
  <r>
    <x v="345"/>
    <n v="0.35687200000000002"/>
    <n v="0.3594"/>
    <n v="1"/>
    <n v="0"/>
    <n v="6.9444444444444447E-4"/>
    <n v="2.5279999999999747E-3"/>
    <x v="5"/>
    <x v="0"/>
    <n v="4.1666666666666664E-2"/>
    <n v="6.0671999999999393E-2"/>
    <x v="33"/>
    <n v="0"/>
    <n v="82.410337552743442"/>
    <n v="0"/>
    <n v="0"/>
    <n v="8"/>
    <x v="3"/>
  </r>
  <r>
    <x v="346"/>
    <n v="0.77340900000000001"/>
    <n v="0.77552900000000002"/>
    <n v="1"/>
    <n v="0"/>
    <n v="6.9444444444444447E-4"/>
    <n v="2.1200000000000108E-3"/>
    <x v="5"/>
    <x v="0"/>
    <n v="4.1666666666666664E-2"/>
    <n v="5.0880000000000258E-2"/>
    <x v="62"/>
    <n v="0"/>
    <n v="98.270440251571827"/>
    <n v="0"/>
    <n v="0"/>
    <n v="18"/>
    <x v="23"/>
  </r>
  <r>
    <x v="347"/>
    <n v="0.11723"/>
    <n v="0.115522"/>
    <n v="0"/>
    <n v="1"/>
    <n v="6.9444444444444447E-4"/>
    <n v="1.7080000000000012E-3"/>
    <x v="5"/>
    <x v="0"/>
    <n v="4.1666666666666664E-2"/>
    <n v="4.0992000000000028E-2"/>
    <x v="4"/>
    <n v="0"/>
    <n v="121.97501951600304"/>
    <n v="1"/>
    <n v="0"/>
    <n v="2"/>
    <x v="0"/>
  </r>
  <r>
    <x v="348"/>
    <n v="0.24433299999999999"/>
    <n v="0.24707699999999999"/>
    <n v="1"/>
    <n v="0"/>
    <n v="6.9444444444444447E-4"/>
    <n v="2.7439999999999964E-3"/>
    <x v="5"/>
    <x v="0"/>
    <n v="4.1666666666666664E-2"/>
    <n v="6.5855999999999915E-2"/>
    <x v="69"/>
    <n v="0"/>
    <n v="75.923226433430614"/>
    <n v="0"/>
    <n v="0"/>
    <n v="5"/>
    <x v="5"/>
  </r>
  <r>
    <x v="349"/>
    <n v="1.4217E-2"/>
    <n v="1.1981E-2"/>
    <n v="0"/>
    <n v="1"/>
    <n v="6.9444444444444447E-4"/>
    <n v="2.2360000000000001E-3"/>
    <x v="5"/>
    <x v="0"/>
    <n v="4.1666666666666664E-2"/>
    <n v="5.3664000000000003E-2"/>
    <x v="78"/>
    <n v="0"/>
    <n v="93.172331544424566"/>
    <n v="0"/>
    <n v="0"/>
    <n v="0"/>
    <x v="15"/>
  </r>
  <r>
    <x v="350"/>
    <n v="0.62740099999999999"/>
    <n v="0.62578100000000003"/>
    <n v="0"/>
    <n v="1"/>
    <n v="6.9444444444444447E-4"/>
    <n v="1.6199999999999548E-3"/>
    <x v="5"/>
    <x v="0"/>
    <n v="4.1666666666666664E-2"/>
    <n v="3.8879999999998915E-2"/>
    <x v="59"/>
    <n v="0"/>
    <n v="128.60082304527108"/>
    <n v="1"/>
    <n v="0"/>
    <n v="15"/>
    <x v="8"/>
  </r>
  <r>
    <x v="351"/>
    <n v="0.93858200000000003"/>
    <n v="0.94195799999999996"/>
    <n v="1"/>
    <n v="0"/>
    <n v="6.9444444444444447E-4"/>
    <n v="3.3759999999999346E-3"/>
    <x v="2"/>
    <x v="0"/>
    <n v="4.1666666666666664E-2"/>
    <n v="8.1023999999998431E-2"/>
    <x v="91"/>
    <n v="0"/>
    <n v="61.710110584519363"/>
    <n v="0"/>
    <n v="0"/>
    <n v="22"/>
    <x v="1"/>
  </r>
  <r>
    <x v="352"/>
    <n v="0.69694299999999998"/>
    <n v="0.698627"/>
    <n v="1"/>
    <n v="0"/>
    <n v="6.9444444444444447E-4"/>
    <n v="1.6840000000000188E-3"/>
    <x v="2"/>
    <x v="0"/>
    <n v="4.1666666666666664E-2"/>
    <n v="4.0416000000000452E-2"/>
    <x v="25"/>
    <n v="0"/>
    <n v="123.71338083927019"/>
    <n v="1"/>
    <n v="0"/>
    <n v="16"/>
    <x v="22"/>
  </r>
  <r>
    <x v="353"/>
    <n v="0.13768"/>
    <n v="0.134328"/>
    <n v="0"/>
    <n v="1"/>
    <n v="6.9444444444444447E-4"/>
    <n v="3.3519999999999939E-3"/>
    <x v="2"/>
    <x v="0"/>
    <n v="4.1666666666666664E-2"/>
    <n v="8.0447999999999853E-2"/>
    <x v="53"/>
    <n v="0"/>
    <n v="62.15194908512342"/>
    <n v="0"/>
    <n v="0"/>
    <n v="3"/>
    <x v="4"/>
  </r>
  <r>
    <x v="354"/>
    <n v="0.74910699999999997"/>
    <n v="0.753027"/>
    <n v="1"/>
    <n v="0"/>
    <n v="6.9444444444444447E-4"/>
    <n v="3.9200000000000346E-3"/>
    <x v="2"/>
    <x v="0"/>
    <n v="4.1666666666666664E-2"/>
    <n v="9.408000000000083E-2"/>
    <x v="42"/>
    <n v="0"/>
    <n v="53.146258503400894"/>
    <n v="0"/>
    <n v="0"/>
    <n v="17"/>
    <x v="13"/>
  </r>
  <r>
    <x v="355"/>
    <n v="0.58568299999999995"/>
    <n v="0.58726699999999998"/>
    <n v="1"/>
    <n v="0"/>
    <n v="6.9444444444444447E-4"/>
    <n v="1.5840000000000298E-3"/>
    <x v="2"/>
    <x v="0"/>
    <n v="4.1666666666666664E-2"/>
    <n v="3.8016000000000716E-2"/>
    <x v="56"/>
    <n v="0"/>
    <n v="131.52356902356655"/>
    <n v="1"/>
    <n v="0"/>
    <n v="14"/>
    <x v="20"/>
  </r>
  <r>
    <x v="356"/>
    <n v="0.59084800000000004"/>
    <n v="0.59326400000000001"/>
    <n v="1"/>
    <n v="0"/>
    <n v="6.9444444444444447E-4"/>
    <n v="2.4159999999999737E-3"/>
    <x v="2"/>
    <x v="0"/>
    <n v="4.1666666666666664E-2"/>
    <n v="5.7983999999999369E-2"/>
    <x v="53"/>
    <n v="0"/>
    <n v="86.230684326711753"/>
    <n v="0"/>
    <n v="0"/>
    <n v="14"/>
    <x v="20"/>
  </r>
  <r>
    <x v="357"/>
    <n v="0.14568999999999999"/>
    <n v="0.14307400000000001"/>
    <n v="0"/>
    <n v="1"/>
    <n v="6.9444444444444447E-4"/>
    <n v="2.6159999999999795E-3"/>
    <x v="2"/>
    <x v="0"/>
    <n v="4.1666666666666664E-2"/>
    <n v="6.2783999999999507E-2"/>
    <x v="71"/>
    <n v="0"/>
    <n v="79.638124362895624"/>
    <n v="0"/>
    <n v="0"/>
    <n v="3"/>
    <x v="4"/>
  </r>
  <r>
    <x v="358"/>
    <n v="0.63840600000000003"/>
    <n v="0.64005400000000001"/>
    <n v="1"/>
    <n v="0"/>
    <n v="6.9444444444444447E-4"/>
    <n v="1.6479999999999828E-3"/>
    <x v="2"/>
    <x v="0"/>
    <n v="4.1666666666666664E-2"/>
    <n v="3.9551999999999587E-2"/>
    <x v="41"/>
    <n v="0"/>
    <n v="126.41585760517931"/>
    <n v="1"/>
    <n v="0"/>
    <n v="15"/>
    <x v="8"/>
  </r>
  <r>
    <x v="359"/>
    <n v="0.76871599999999995"/>
    <n v="0.77248799999999995"/>
    <n v="1"/>
    <n v="0"/>
    <n v="6.9444444444444447E-4"/>
    <n v="3.7719999999999976E-3"/>
    <x v="2"/>
    <x v="0"/>
    <n v="4.1666666666666664E-2"/>
    <n v="9.0527999999999942E-2"/>
    <x v="59"/>
    <n v="0"/>
    <n v="55.231530576175359"/>
    <n v="0"/>
    <n v="0"/>
    <n v="18"/>
    <x v="23"/>
  </r>
  <r>
    <x v="360"/>
    <n v="0.81716200000000005"/>
    <n v="0.81427000000000005"/>
    <n v="0"/>
    <n v="1"/>
    <n v="6.9444444444444447E-4"/>
    <n v="2.8920000000000057E-3"/>
    <x v="2"/>
    <x v="0"/>
    <n v="4.1666666666666664E-2"/>
    <n v="6.9408000000000136E-2"/>
    <x v="32"/>
    <n v="0"/>
    <n v="72.037805440294932"/>
    <n v="0"/>
    <n v="0"/>
    <n v="19"/>
    <x v="19"/>
  </r>
  <r>
    <x v="361"/>
    <n v="0.85678500000000002"/>
    <n v="0.85369300000000004"/>
    <n v="0"/>
    <n v="1"/>
    <n v="6.9444444444444447E-4"/>
    <n v="3.0919999999999837E-3"/>
    <x v="2"/>
    <x v="0"/>
    <n v="4.1666666666666664E-2"/>
    <n v="7.4207999999999608E-2"/>
    <x v="92"/>
    <n v="0"/>
    <n v="67.378180250108159"/>
    <n v="0"/>
    <n v="0"/>
    <n v="20"/>
    <x v="18"/>
  </r>
  <r>
    <x v="362"/>
    <n v="0.45169599999999999"/>
    <n v="0.45416800000000002"/>
    <n v="1"/>
    <n v="0"/>
    <n v="6.9444444444444447E-4"/>
    <n v="2.4720000000000297E-3"/>
    <x v="2"/>
    <x v="0"/>
    <n v="4.1666666666666664E-2"/>
    <n v="5.9328000000000713E-2"/>
    <x v="54"/>
    <n v="0"/>
    <n v="84.27723840345098"/>
    <n v="0"/>
    <n v="0"/>
    <n v="10"/>
    <x v="2"/>
  </r>
  <r>
    <x v="363"/>
    <n v="0.61457899999999999"/>
    <n v="0.61297100000000004"/>
    <n v="0"/>
    <n v="1"/>
    <n v="6.9444444444444447E-4"/>
    <n v="1.6079999999999428E-3"/>
    <x v="2"/>
    <x v="0"/>
    <n v="4.1666666666666664E-2"/>
    <n v="3.8591999999998627E-2"/>
    <x v="5"/>
    <n v="0"/>
    <n v="129.56053067993827"/>
    <n v="1"/>
    <n v="0"/>
    <n v="14"/>
    <x v="20"/>
  </r>
  <r>
    <x v="364"/>
    <n v="0.58136100000000002"/>
    <n v="0.57852499999999996"/>
    <n v="0"/>
    <n v="1"/>
    <n v="6.9444444444444447E-4"/>
    <n v="2.8360000000000607E-3"/>
    <x v="2"/>
    <x v="0"/>
    <n v="4.1666666666666664E-2"/>
    <n v="6.8064000000001457E-2"/>
    <x v="67"/>
    <n v="0"/>
    <n v="73.460272684530636"/>
    <n v="0"/>
    <n v="0"/>
    <n v="13"/>
    <x v="11"/>
  </r>
  <r>
    <x v="365"/>
    <n v="0.96552199999999999"/>
    <n v="0.96191400000000005"/>
    <n v="0"/>
    <n v="1"/>
    <n v="6.9444444444444447E-4"/>
    <n v="3.6079999999999446E-3"/>
    <x v="2"/>
    <x v="0"/>
    <n v="4.1666666666666664E-2"/>
    <n v="8.659199999999867E-2"/>
    <x v="59"/>
    <n v="0"/>
    <n v="57.742054693275094"/>
    <n v="0"/>
    <n v="0"/>
    <n v="23"/>
    <x v="21"/>
  </r>
  <r>
    <x v="366"/>
    <n v="0.429481"/>
    <n v="0.426261"/>
    <n v="0"/>
    <n v="1"/>
    <n v="6.9444444444444447E-4"/>
    <n v="3.2200000000000006E-3"/>
    <x v="2"/>
    <x v="0"/>
    <n v="4.1666666666666664E-2"/>
    <n v="7.7280000000000015E-2"/>
    <x v="67"/>
    <n v="0"/>
    <n v="64.699792960662506"/>
    <n v="0"/>
    <n v="0"/>
    <n v="10"/>
    <x v="2"/>
  </r>
  <r>
    <x v="367"/>
    <n v="0.64231899999999997"/>
    <n v="0.64493900000000004"/>
    <n v="1"/>
    <n v="0"/>
    <n v="6.9444444444444447E-4"/>
    <n v="2.6200000000000667E-3"/>
    <x v="2"/>
    <x v="0"/>
    <n v="4.1666666666666664E-2"/>
    <n v="6.2880000000001601E-2"/>
    <x v="77"/>
    <n v="0"/>
    <n v="79.516539440201541"/>
    <n v="0"/>
    <n v="0"/>
    <n v="15"/>
    <x v="8"/>
  </r>
  <r>
    <x v="368"/>
    <n v="0.64812400000000003"/>
    <n v="0.64603600000000005"/>
    <n v="0"/>
    <n v="1"/>
    <n v="6.9444444444444447E-4"/>
    <n v="2.0879999999999788E-3"/>
    <x v="2"/>
    <x v="0"/>
    <n v="4.1666666666666664E-2"/>
    <n v="5.011199999999949E-2"/>
    <x v="21"/>
    <n v="0"/>
    <n v="99.776500638570624"/>
    <n v="0"/>
    <n v="0"/>
    <n v="15"/>
    <x v="8"/>
  </r>
  <r>
    <x v="369"/>
    <n v="3.1189999999999999E-2"/>
    <n v="2.8662E-2"/>
    <n v="0"/>
    <n v="1"/>
    <n v="6.9444444444444447E-4"/>
    <n v="2.527999999999999E-3"/>
    <x v="7"/>
    <x v="0"/>
    <n v="4.1666666666666664E-2"/>
    <n v="6.0671999999999976E-2"/>
    <x v="38"/>
    <n v="0"/>
    <n v="82.410337552742646"/>
    <n v="0"/>
    <n v="0"/>
    <n v="0"/>
    <x v="15"/>
  </r>
  <r>
    <x v="370"/>
    <n v="0.78395599999999999"/>
    <n v="0.78256400000000004"/>
    <n v="0"/>
    <n v="1"/>
    <n v="6.9444444444444447E-4"/>
    <n v="1.3919999999999488E-3"/>
    <x v="7"/>
    <x v="0"/>
    <n v="4.1666666666666664E-2"/>
    <n v="3.3407999999998772E-2"/>
    <x v="31"/>
    <n v="0"/>
    <n v="149.66475095785989"/>
    <n v="1"/>
    <n v="1"/>
    <n v="18"/>
    <x v="23"/>
  </r>
  <r>
    <x v="371"/>
    <n v="0.77186999999999995"/>
    <n v="0.76852600000000004"/>
    <n v="0"/>
    <n v="1"/>
    <n v="6.9444444444444447E-4"/>
    <n v="3.3439999999999026E-3"/>
    <x v="7"/>
    <x v="0"/>
    <n v="4.1666666666666664E-2"/>
    <n v="8.0255999999997663E-2"/>
    <x v="9"/>
    <n v="0"/>
    <n v="62.300637958534509"/>
    <n v="0"/>
    <n v="0"/>
    <n v="18"/>
    <x v="23"/>
  </r>
  <r>
    <x v="372"/>
    <n v="0.99620900000000001"/>
    <n v="0.99318499999999998"/>
    <n v="0"/>
    <n v="1"/>
    <n v="6.9444444444444447E-4"/>
    <n v="3.0240000000000267E-3"/>
    <x v="7"/>
    <x v="0"/>
    <n v="4.1666666666666664E-2"/>
    <n v="7.257600000000064E-2"/>
    <x v="35"/>
    <n v="0"/>
    <n v="68.893298059964124"/>
    <n v="0"/>
    <n v="0"/>
    <n v="23"/>
    <x v="21"/>
  </r>
  <r>
    <x v="373"/>
    <n v="0.26910400000000001"/>
    <n v="0.27073199999999997"/>
    <n v="1"/>
    <n v="0"/>
    <n v="6.9444444444444447E-4"/>
    <n v="1.6279999999999628E-3"/>
    <x v="7"/>
    <x v="0"/>
    <n v="4.1666666666666664E-2"/>
    <n v="3.9071999999999107E-2"/>
    <x v="85"/>
    <n v="0"/>
    <n v="127.96887796888089"/>
    <n v="1"/>
    <n v="0"/>
    <n v="6"/>
    <x v="16"/>
  </r>
  <r>
    <x v="374"/>
    <n v="0.79386299999999999"/>
    <n v="0.797763"/>
    <n v="1"/>
    <n v="0"/>
    <n v="6.9444444444444447E-4"/>
    <n v="3.9000000000000146E-3"/>
    <x v="7"/>
    <x v="0"/>
    <n v="4.1666666666666664E-2"/>
    <n v="9.360000000000035E-2"/>
    <x v="39"/>
    <n v="0"/>
    <n v="53.418803418803222"/>
    <n v="0"/>
    <n v="0"/>
    <n v="19"/>
    <x v="19"/>
  </r>
  <r>
    <x v="375"/>
    <n v="0.92735400000000001"/>
    <n v="0.93079400000000001"/>
    <n v="1"/>
    <n v="0"/>
    <n v="6.9444444444444447E-4"/>
    <n v="3.4399999999999986E-3"/>
    <x v="7"/>
    <x v="0"/>
    <n v="4.1666666666666664E-2"/>
    <n v="8.2559999999999967E-2"/>
    <x v="1"/>
    <n v="0"/>
    <n v="60.56201550387599"/>
    <n v="0"/>
    <n v="0"/>
    <n v="22"/>
    <x v="1"/>
  </r>
  <r>
    <x v="376"/>
    <n v="0.41383199999999998"/>
    <n v="0.41626000000000002"/>
    <n v="1"/>
    <n v="0"/>
    <n v="6.9444444444444447E-4"/>
    <n v="2.4280000000000412E-3"/>
    <x v="7"/>
    <x v="0"/>
    <n v="4.1666666666666664E-2"/>
    <n v="5.827200000000099E-2"/>
    <x v="80"/>
    <n v="0"/>
    <n v="85.804503020317043"/>
    <n v="0"/>
    <n v="0"/>
    <n v="9"/>
    <x v="12"/>
  </r>
  <r>
    <x v="377"/>
    <n v="0.74587599999999998"/>
    <n v="0.74849200000000005"/>
    <n v="1"/>
    <n v="0"/>
    <n v="6.9444444444444447E-4"/>
    <n v="2.6160000000000627E-3"/>
    <x v="7"/>
    <x v="0"/>
    <n v="4.1666666666666664E-2"/>
    <n v="6.2784000000001505E-2"/>
    <x v="87"/>
    <n v="0"/>
    <n v="79.638124362893095"/>
    <n v="0"/>
    <n v="0"/>
    <n v="17"/>
    <x v="13"/>
  </r>
  <r>
    <x v="378"/>
    <n v="0.65303999999999995"/>
    <n v="0.64914400000000005"/>
    <n v="0"/>
    <n v="1"/>
    <n v="6.9444444444444447E-4"/>
    <n v="3.8959999999998995E-3"/>
    <x v="9"/>
    <x v="0"/>
    <n v="4.1666666666666664E-2"/>
    <n v="9.3503999999997589E-2"/>
    <x v="10"/>
    <n v="0"/>
    <n v="53.473648186175232"/>
    <n v="0"/>
    <n v="0"/>
    <n v="15"/>
    <x v="8"/>
  </r>
  <r>
    <x v="379"/>
    <n v="0.62776399999999999"/>
    <n v="0.62426800000000005"/>
    <n v="0"/>
    <n v="1"/>
    <n v="6.9444444444444447E-4"/>
    <n v="3.4959999999999436E-3"/>
    <x v="9"/>
    <x v="0"/>
    <n v="4.1666666666666664E-2"/>
    <n v="8.3903999999998646E-2"/>
    <x v="49"/>
    <n v="0"/>
    <n v="59.591914569032234"/>
    <n v="0"/>
    <n v="0"/>
    <n v="14"/>
    <x v="20"/>
  </r>
  <r>
    <x v="380"/>
    <n v="0.880853"/>
    <n v="0.88298100000000002"/>
    <n v="1"/>
    <n v="0"/>
    <n v="6.9444444444444447E-4"/>
    <n v="2.1280000000000188E-3"/>
    <x v="9"/>
    <x v="0"/>
    <n v="4.1666666666666664E-2"/>
    <n v="5.107200000000045E-2"/>
    <x v="72"/>
    <n v="0"/>
    <n v="97.901002506264803"/>
    <n v="0"/>
    <n v="0"/>
    <n v="21"/>
    <x v="14"/>
  </r>
  <r>
    <x v="381"/>
    <n v="0.64335699999999996"/>
    <n v="0.63941700000000001"/>
    <n v="0"/>
    <n v="1"/>
    <n v="6.9444444444444447E-4"/>
    <n v="3.9399999999999435E-3"/>
    <x v="9"/>
    <x v="0"/>
    <n v="4.1666666666666664E-2"/>
    <n v="9.4559999999998645E-2"/>
    <x v="20"/>
    <n v="0"/>
    <n v="52.876480541455919"/>
    <n v="0"/>
    <n v="0"/>
    <n v="15"/>
    <x v="8"/>
  </r>
  <r>
    <x v="382"/>
    <n v="0.89447600000000005"/>
    <n v="0.89619199999999999"/>
    <n v="1"/>
    <n v="0"/>
    <n v="6.9444444444444447E-4"/>
    <n v="1.7159999999999398E-3"/>
    <x v="9"/>
    <x v="0"/>
    <n v="4.1666666666666664E-2"/>
    <n v="4.1183999999998555E-2"/>
    <x v="22"/>
    <n v="0"/>
    <n v="121.40637140637567"/>
    <n v="1"/>
    <n v="0"/>
    <n v="21"/>
    <x v="14"/>
  </r>
  <r>
    <x v="383"/>
    <n v="0.59115099999999998"/>
    <n v="0.58769899999999997"/>
    <n v="0"/>
    <n v="1"/>
    <n v="6.9444444444444447E-4"/>
    <n v="3.4520000000000106E-3"/>
    <x v="9"/>
    <x v="0"/>
    <n v="4.1666666666666664E-2"/>
    <n v="8.2848000000000255E-2"/>
    <x v="82"/>
    <n v="0"/>
    <n v="60.351487060640991"/>
    <n v="0"/>
    <n v="0"/>
    <n v="14"/>
    <x v="20"/>
  </r>
  <r>
    <x v="384"/>
    <n v="5.2143000000000002E-2"/>
    <n v="5.0654999999999999E-2"/>
    <n v="0"/>
    <n v="1"/>
    <n v="6.9444444444444447E-4"/>
    <n v="1.4880000000000032E-3"/>
    <x v="9"/>
    <x v="0"/>
    <n v="4.1666666666666664E-2"/>
    <n v="3.5712000000000077E-2"/>
    <x v="44"/>
    <n v="0"/>
    <n v="140.0089605734764"/>
    <n v="1"/>
    <n v="1"/>
    <n v="1"/>
    <x v="9"/>
  </r>
  <r>
    <x v="385"/>
    <n v="0.78184600000000004"/>
    <n v="0.78475399999999995"/>
    <n v="1"/>
    <n v="0"/>
    <n v="6.9444444444444447E-4"/>
    <n v="2.9079999999999107E-3"/>
    <x v="9"/>
    <x v="0"/>
    <n v="4.1666666666666664E-2"/>
    <n v="6.9791999999997856E-2"/>
    <x v="47"/>
    <n v="0"/>
    <n v="71.641448876664285"/>
    <n v="0"/>
    <n v="0"/>
    <n v="18"/>
    <x v="23"/>
  </r>
  <r>
    <x v="386"/>
    <n v="0.626494"/>
    <n v="0.62833399999999995"/>
    <n v="1"/>
    <n v="0"/>
    <n v="6.9444444444444447E-4"/>
    <n v="1.8399999999999528E-3"/>
    <x v="9"/>
    <x v="0"/>
    <n v="4.1666666666666664E-2"/>
    <n v="4.4159999999998867E-2"/>
    <x v="65"/>
    <n v="0"/>
    <n v="113.22463768116232"/>
    <n v="1"/>
    <n v="0"/>
    <n v="15"/>
    <x v="8"/>
  </r>
  <r>
    <x v="387"/>
    <n v="0.71810700000000005"/>
    <n v="0.71969899999999998"/>
    <n v="1"/>
    <n v="0"/>
    <n v="6.9444444444444447E-4"/>
    <n v="1.5919999999999268E-3"/>
    <x v="9"/>
    <x v="0"/>
    <n v="4.1666666666666664E-2"/>
    <n v="3.8207999999998243E-2"/>
    <x v="52"/>
    <n v="0"/>
    <n v="130.86264656617018"/>
    <n v="1"/>
    <n v="0"/>
    <n v="17"/>
    <x v="13"/>
  </r>
  <r>
    <x v="388"/>
    <n v="0.59238800000000003"/>
    <n v="0.58874800000000005"/>
    <n v="0"/>
    <n v="1"/>
    <n v="6.9444444444444447E-4"/>
    <n v="3.6399999999999766E-3"/>
    <x v="9"/>
    <x v="0"/>
    <n v="4.1666666666666664E-2"/>
    <n v="8.7359999999999438E-2"/>
    <x v="37"/>
    <n v="0"/>
    <n v="57.234432234432603"/>
    <n v="0"/>
    <n v="0"/>
    <n v="14"/>
    <x v="20"/>
  </r>
  <r>
    <x v="389"/>
    <n v="0.68928500000000004"/>
    <n v="0.68787699999999996"/>
    <n v="0"/>
    <n v="1"/>
    <n v="6.9444444444444447E-4"/>
    <n v="1.4080000000000759E-3"/>
    <x v="9"/>
    <x v="0"/>
    <n v="4.1666666666666664E-2"/>
    <n v="3.3792000000001821E-2"/>
    <x v="17"/>
    <n v="0"/>
    <n v="147.96401515150717"/>
    <n v="1"/>
    <n v="1"/>
    <n v="16"/>
    <x v="22"/>
  </r>
  <r>
    <x v="390"/>
    <n v="0.62056900000000004"/>
    <n v="0.623081"/>
    <n v="1"/>
    <n v="0"/>
    <n v="6.9444444444444447E-4"/>
    <n v="2.5119999999999587E-3"/>
    <x v="9"/>
    <x v="0"/>
    <n v="4.1666666666666664E-2"/>
    <n v="6.0287999999999009E-2"/>
    <x v="25"/>
    <n v="0"/>
    <n v="82.935244161360174"/>
    <n v="0"/>
    <n v="0"/>
    <n v="14"/>
    <x v="20"/>
  </r>
  <r>
    <x v="391"/>
    <n v="0.30533100000000002"/>
    <n v="0.30848700000000001"/>
    <n v="1"/>
    <n v="0"/>
    <n v="6.9444444444444447E-4"/>
    <n v="3.1559999999999921E-3"/>
    <x v="4"/>
    <x v="0"/>
    <n v="4.1666666666666664E-2"/>
    <n v="7.5743999999999811E-2"/>
    <x v="28"/>
    <n v="0"/>
    <n v="66.011829319814268"/>
    <n v="0"/>
    <n v="0"/>
    <n v="7"/>
    <x v="10"/>
  </r>
  <r>
    <x v="392"/>
    <n v="8.7454000000000004E-2"/>
    <n v="8.9934E-2"/>
    <n v="1"/>
    <n v="0"/>
    <n v="6.9444444444444447E-4"/>
    <n v="2.4799999999999961E-3"/>
    <x v="4"/>
    <x v="0"/>
    <n v="4.1666666666666664E-2"/>
    <n v="5.9519999999999906E-2"/>
    <x v="36"/>
    <n v="0"/>
    <n v="84.005376344086159"/>
    <n v="0"/>
    <n v="0"/>
    <n v="2"/>
    <x v="0"/>
  </r>
  <r>
    <x v="393"/>
    <n v="0.27104099999999998"/>
    <n v="0.27402900000000002"/>
    <n v="1"/>
    <n v="0"/>
    <n v="6.9444444444444447E-4"/>
    <n v="2.9880000000000462E-3"/>
    <x v="4"/>
    <x v="0"/>
    <n v="4.1666666666666664E-2"/>
    <n v="7.1712000000001108E-2"/>
    <x v="56"/>
    <n v="0"/>
    <n v="69.723337795625881"/>
    <n v="0"/>
    <n v="0"/>
    <n v="6"/>
    <x v="16"/>
  </r>
  <r>
    <x v="394"/>
    <n v="0.93926699999999996"/>
    <n v="0.941751"/>
    <n v="1"/>
    <n v="0"/>
    <n v="6.9444444444444447E-4"/>
    <n v="2.4840000000000417E-3"/>
    <x v="4"/>
    <x v="0"/>
    <n v="4.1666666666666664E-2"/>
    <n v="5.9616000000001002E-2"/>
    <x v="14"/>
    <n v="0"/>
    <n v="83.870101986042613"/>
    <n v="0"/>
    <n v="0"/>
    <n v="22"/>
    <x v="1"/>
  </r>
  <r>
    <x v="395"/>
    <n v="0.78683000000000003"/>
    <n v="0.78496600000000005"/>
    <n v="0"/>
    <n v="1"/>
    <n v="6.9444444444444447E-4"/>
    <n v="1.8639999999999768E-3"/>
    <x v="4"/>
    <x v="0"/>
    <n v="4.1666666666666664E-2"/>
    <n v="4.4735999999999443E-2"/>
    <x v="35"/>
    <n v="0"/>
    <n v="111.76680972818451"/>
    <n v="1"/>
    <n v="0"/>
    <n v="18"/>
    <x v="23"/>
  </r>
  <r>
    <x v="396"/>
    <n v="0.42941800000000002"/>
    <n v="0.42563400000000001"/>
    <n v="0"/>
    <n v="1"/>
    <n v="6.9444444444444447E-4"/>
    <n v="3.7840000000000096E-3"/>
    <x v="4"/>
    <x v="0"/>
    <n v="4.1666666666666664E-2"/>
    <n v="9.081600000000023E-2"/>
    <x v="11"/>
    <n v="0"/>
    <n v="55.056377730796193"/>
    <n v="0"/>
    <n v="0"/>
    <n v="10"/>
    <x v="2"/>
  </r>
  <r>
    <x v="397"/>
    <n v="0.14202300000000001"/>
    <n v="0.13999500000000001"/>
    <n v="0"/>
    <n v="1"/>
    <n v="6.9444444444444447E-4"/>
    <n v="2.028000000000002E-3"/>
    <x v="4"/>
    <x v="0"/>
    <n v="4.1666666666666664E-2"/>
    <n v="4.8672000000000049E-2"/>
    <x v="56"/>
    <n v="0"/>
    <n v="102.72846811308339"/>
    <n v="1"/>
    <n v="0"/>
    <n v="3"/>
    <x v="4"/>
  </r>
  <r>
    <x v="398"/>
    <n v="0.62391700000000005"/>
    <n v="0.62759699999999996"/>
    <n v="1"/>
    <n v="0"/>
    <n v="6.9444444444444447E-4"/>
    <n v="3.6799999999999056E-3"/>
    <x v="4"/>
    <x v="0"/>
    <n v="4.1666666666666664E-2"/>
    <n v="8.8319999999997734E-2"/>
    <x v="40"/>
    <n v="0"/>
    <n v="56.61231884058116"/>
    <n v="0"/>
    <n v="0"/>
    <n v="14"/>
    <x v="20"/>
  </r>
  <r>
    <x v="399"/>
    <n v="0.62443000000000004"/>
    <n v="0.62149799999999999"/>
    <n v="0"/>
    <n v="1"/>
    <n v="6.9444444444444447E-4"/>
    <n v="2.9320000000000457E-3"/>
    <x v="4"/>
    <x v="0"/>
    <n v="4.1666666666666664E-2"/>
    <n v="7.0368000000001096E-2"/>
    <x v="37"/>
    <n v="0"/>
    <n v="71.055025011367704"/>
    <n v="0"/>
    <n v="0"/>
    <n v="14"/>
    <x v="20"/>
  </r>
  <r>
    <x v="400"/>
    <n v="0.86035300000000003"/>
    <n v="0.86306099999999997"/>
    <n v="1"/>
    <n v="0"/>
    <n v="6.9444444444444447E-4"/>
    <n v="2.7079999999999327E-3"/>
    <x v="4"/>
    <x v="0"/>
    <n v="4.1666666666666664E-2"/>
    <n v="6.4991999999998384E-2"/>
    <x v="25"/>
    <n v="0"/>
    <n v="76.932545544068873"/>
    <n v="0"/>
    <n v="0"/>
    <n v="20"/>
    <x v="18"/>
  </r>
  <r>
    <x v="401"/>
    <n v="0.50423899999999999"/>
    <n v="0.502799"/>
    <n v="0"/>
    <n v="1"/>
    <n v="6.9444444444444447E-4"/>
    <n v="1.4399999999999968E-3"/>
    <x v="1"/>
    <x v="0"/>
    <n v="4.1666666666666664E-2"/>
    <n v="3.4559999999999924E-2"/>
    <x v="22"/>
    <n v="0"/>
    <n v="144.67592592592624"/>
    <n v="1"/>
    <n v="1"/>
    <n v="12"/>
    <x v="7"/>
  </r>
  <r>
    <x v="402"/>
    <n v="0.35245900000000002"/>
    <n v="0.35557899999999998"/>
    <n v="1"/>
    <n v="0"/>
    <n v="6.9444444444444447E-4"/>
    <n v="3.1199999999999561E-3"/>
    <x v="1"/>
    <x v="0"/>
    <n v="4.1666666666666664E-2"/>
    <n v="7.4879999999998947E-2"/>
    <x v="4"/>
    <n v="0"/>
    <n v="66.77350427350521"/>
    <n v="0"/>
    <n v="0"/>
    <n v="8"/>
    <x v="3"/>
  </r>
  <r>
    <x v="403"/>
    <n v="0.54644499999999996"/>
    <n v="0.544157"/>
    <n v="0"/>
    <n v="1"/>
    <n v="6.9444444444444447E-4"/>
    <n v="2.2879999999999567E-3"/>
    <x v="1"/>
    <x v="0"/>
    <n v="4.1666666666666664E-2"/>
    <n v="5.4911999999998962E-2"/>
    <x v="54"/>
    <n v="0"/>
    <n v="91.05477855478027"/>
    <n v="0"/>
    <n v="0"/>
    <n v="13"/>
    <x v="11"/>
  </r>
  <r>
    <x v="404"/>
    <n v="0.53043799999999997"/>
    <n v="0.53306600000000004"/>
    <n v="1"/>
    <n v="0"/>
    <n v="6.9444444444444447E-4"/>
    <n v="2.6280000000000747E-3"/>
    <x v="1"/>
    <x v="0"/>
    <n v="4.1666666666666664E-2"/>
    <n v="6.3072000000001793E-2"/>
    <x v="49"/>
    <n v="0"/>
    <n v="79.274479959409206"/>
    <n v="0"/>
    <n v="0"/>
    <n v="12"/>
    <x v="7"/>
  </r>
  <r>
    <x v="405"/>
    <n v="0.56015199999999998"/>
    <n v="0.55632400000000004"/>
    <n v="0"/>
    <n v="1"/>
    <n v="6.9444444444444447E-4"/>
    <n v="3.8279999999999426E-3"/>
    <x v="1"/>
    <x v="0"/>
    <n v="4.1666666666666664E-2"/>
    <n v="9.1871999999998621E-2"/>
    <x v="40"/>
    <n v="0"/>
    <n v="54.423545802856964"/>
    <n v="0"/>
    <n v="0"/>
    <n v="13"/>
    <x v="11"/>
  </r>
  <r>
    <x v="406"/>
    <n v="0.90301600000000004"/>
    <n v="0.90554000000000001"/>
    <n v="1"/>
    <n v="0"/>
    <n v="6.9444444444444447E-4"/>
    <n v="2.5239999999999707E-3"/>
    <x v="1"/>
    <x v="0"/>
    <n v="4.1666666666666664E-2"/>
    <n v="6.0575999999999297E-2"/>
    <x v="25"/>
    <n v="0"/>
    <n v="82.540940306392926"/>
    <n v="0"/>
    <n v="0"/>
    <n v="21"/>
    <x v="14"/>
  </r>
  <r>
    <x v="407"/>
    <n v="0.23919599999999999"/>
    <n v="0.24299999999999999"/>
    <n v="1"/>
    <n v="0"/>
    <n v="6.9444444444444447E-4"/>
    <n v="3.8040000000000018E-3"/>
    <x v="1"/>
    <x v="0"/>
    <n v="4.1666666666666664E-2"/>
    <n v="9.1296000000000044E-2"/>
    <x v="79"/>
    <n v="0"/>
    <n v="54.7669120224325"/>
    <n v="0"/>
    <n v="0"/>
    <n v="5"/>
    <x v="5"/>
  </r>
  <r>
    <x v="408"/>
    <n v="0.80954700000000002"/>
    <n v="0.81194299999999997"/>
    <n v="1"/>
    <n v="0"/>
    <n v="6.9444444444444447E-4"/>
    <n v="2.3959999999999537E-3"/>
    <x v="1"/>
    <x v="0"/>
    <n v="4.1666666666666664E-2"/>
    <n v="5.7503999999998889E-2"/>
    <x v="47"/>
    <n v="0"/>
    <n v="86.950473010574854"/>
    <n v="0"/>
    <n v="0"/>
    <n v="19"/>
    <x v="19"/>
  </r>
  <r>
    <x v="409"/>
    <n v="9.325E-3"/>
    <n v="7.417E-3"/>
    <n v="0"/>
    <n v="1"/>
    <n v="6.9444444444444447E-4"/>
    <n v="1.908E-3"/>
    <x v="1"/>
    <x v="0"/>
    <n v="4.1666666666666664E-2"/>
    <n v="4.5791999999999999E-2"/>
    <x v="19"/>
    <n v="0"/>
    <n v="109.18937805730259"/>
    <n v="1"/>
    <n v="0"/>
    <n v="0"/>
    <x v="15"/>
  </r>
  <r>
    <x v="410"/>
    <n v="0.92164199999999996"/>
    <n v="0.92475799999999997"/>
    <n v="1"/>
    <n v="0"/>
    <n v="6.9444444444444447E-4"/>
    <n v="3.1160000000000077E-3"/>
    <x v="8"/>
    <x v="0"/>
    <n v="4.1666666666666664E-2"/>
    <n v="7.4784000000000184E-2"/>
    <x v="63"/>
    <n v="0"/>
    <n v="66.859221223791025"/>
    <n v="0"/>
    <n v="0"/>
    <n v="22"/>
    <x v="1"/>
  </r>
  <r>
    <x v="411"/>
    <n v="0.94211"/>
    <n v="0.94560599999999995"/>
    <n v="1"/>
    <n v="0"/>
    <n v="6.9444444444444447E-4"/>
    <n v="3.4959999999999436E-3"/>
    <x v="8"/>
    <x v="0"/>
    <n v="4.1666666666666664E-2"/>
    <n v="8.3903999999998646E-2"/>
    <x v="8"/>
    <n v="0"/>
    <n v="59.591914569032234"/>
    <n v="0"/>
    <n v="0"/>
    <n v="22"/>
    <x v="1"/>
  </r>
  <r>
    <x v="412"/>
    <n v="0.51790700000000001"/>
    <n v="0.51618299999999995"/>
    <n v="0"/>
    <n v="1"/>
    <n v="6.9444444444444447E-4"/>
    <n v="1.7240000000000588E-3"/>
    <x v="8"/>
    <x v="0"/>
    <n v="4.1666666666666664E-2"/>
    <n v="4.1376000000001412E-2"/>
    <x v="53"/>
    <n v="0"/>
    <n v="120.84300077339108"/>
    <n v="1"/>
    <n v="0"/>
    <n v="12"/>
    <x v="7"/>
  </r>
  <r>
    <x v="413"/>
    <n v="0.16583700000000001"/>
    <n v="0.16724900000000001"/>
    <n v="1"/>
    <n v="0"/>
    <n v="6.9444444444444447E-4"/>
    <n v="1.4119999999999966E-3"/>
    <x v="8"/>
    <x v="0"/>
    <n v="4.1666666666666664E-2"/>
    <n v="3.3887999999999918E-2"/>
    <x v="71"/>
    <n v="0"/>
    <n v="147.54485363550555"/>
    <n v="1"/>
    <n v="1"/>
    <n v="3"/>
    <x v="4"/>
  </r>
  <r>
    <x v="414"/>
    <n v="2.5694999999999999E-2"/>
    <n v="2.3115E-2"/>
    <n v="0"/>
    <n v="1"/>
    <n v="6.9444444444444447E-4"/>
    <n v="2.579999999999999E-3"/>
    <x v="8"/>
    <x v="0"/>
    <n v="4.1666666666666664E-2"/>
    <n v="6.1919999999999975E-2"/>
    <x v="71"/>
    <n v="0"/>
    <n v="80.749354005167987"/>
    <n v="0"/>
    <n v="0"/>
    <n v="0"/>
    <x v="15"/>
  </r>
  <r>
    <x v="415"/>
    <n v="0.91312199999999999"/>
    <n v="0.91059800000000002"/>
    <n v="0"/>
    <n v="1"/>
    <n v="6.9444444444444447E-4"/>
    <n v="2.5239999999999707E-3"/>
    <x v="11"/>
    <x v="0"/>
    <n v="4.1666666666666664E-2"/>
    <n v="6.0575999999999297E-2"/>
    <x v="43"/>
    <n v="0"/>
    <n v="82.540940306392926"/>
    <n v="0"/>
    <n v="0"/>
    <n v="21"/>
    <x v="14"/>
  </r>
  <r>
    <x v="416"/>
    <n v="0.58483099999999999"/>
    <n v="0.58725899999999998"/>
    <n v="1"/>
    <n v="0"/>
    <n v="6.9444444444444447E-4"/>
    <n v="2.4279999999999857E-3"/>
    <x v="11"/>
    <x v="0"/>
    <n v="4.1666666666666664E-2"/>
    <n v="5.8271999999999657E-2"/>
    <x v="93"/>
    <n v="0"/>
    <n v="85.804503020319004"/>
    <n v="0"/>
    <n v="0"/>
    <n v="14"/>
    <x v="20"/>
  </r>
  <r>
    <x v="417"/>
    <n v="0.80934099999999998"/>
    <n v="0.81267299999999998"/>
    <n v="1"/>
    <n v="0"/>
    <n v="6.9444444444444447E-4"/>
    <n v="3.3320000000000016E-3"/>
    <x v="11"/>
    <x v="0"/>
    <n v="4.1666666666666664E-2"/>
    <n v="7.9968000000000039E-2"/>
    <x v="90"/>
    <n v="0"/>
    <n v="62.525010004001572"/>
    <n v="0"/>
    <n v="0"/>
    <n v="19"/>
    <x v="19"/>
  </r>
  <r>
    <x v="418"/>
    <n v="0.84869399999999995"/>
    <n v="0.85199800000000003"/>
    <n v="1"/>
    <n v="0"/>
    <n v="6.9444444444444447E-4"/>
    <n v="3.3040000000000846E-3"/>
    <x v="11"/>
    <x v="0"/>
    <n v="4.1666666666666664E-2"/>
    <n v="7.9296000000002032E-2"/>
    <x v="45"/>
    <n v="0"/>
    <n v="63.054882970135594"/>
    <n v="0"/>
    <n v="0"/>
    <n v="2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0229C-C54B-4981-B1D8-7D9B9ECB1C31}" name="Tabela przestawna1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rejestracja">
  <location ref="A3:B423" firstHeaderRow="1" firstDataRow="1" firstDataCol="1"/>
  <pivotFields count="18">
    <pivotField axis="axisRow" showAll="0" sortType="descending">
      <items count="420">
        <item x="182"/>
        <item x="343"/>
        <item x="90"/>
        <item x="344"/>
        <item x="6"/>
        <item x="183"/>
        <item x="184"/>
        <item x="345"/>
        <item x="11"/>
        <item x="185"/>
        <item x="346"/>
        <item x="147"/>
        <item x="52"/>
        <item x="186"/>
        <item x="347"/>
        <item x="348"/>
        <item x="35"/>
        <item x="187"/>
        <item x="188"/>
        <item x="113"/>
        <item x="349"/>
        <item x="189"/>
        <item x="350"/>
        <item x="10"/>
        <item x="190"/>
        <item x="102"/>
        <item x="351"/>
        <item x="179"/>
        <item x="352"/>
        <item x="191"/>
        <item x="128"/>
        <item x="3"/>
        <item x="192"/>
        <item x="353"/>
        <item x="193"/>
        <item x="354"/>
        <item x="33"/>
        <item x="28"/>
        <item x="194"/>
        <item x="355"/>
        <item x="356"/>
        <item x="195"/>
        <item x="74"/>
        <item x="196"/>
        <item x="63"/>
        <item x="357"/>
        <item x="197"/>
        <item x="87"/>
        <item x="358"/>
        <item x="38"/>
        <item x="198"/>
        <item x="359"/>
        <item x="360"/>
        <item x="118"/>
        <item x="199"/>
        <item x="361"/>
        <item x="65"/>
        <item x="200"/>
        <item x="170"/>
        <item x="123"/>
        <item x="201"/>
        <item x="362"/>
        <item x="363"/>
        <item x="56"/>
        <item x="202"/>
        <item x="59"/>
        <item x="364"/>
        <item x="203"/>
        <item x="204"/>
        <item x="136"/>
        <item x="365"/>
        <item x="205"/>
        <item x="41"/>
        <item x="366"/>
        <item x="367"/>
        <item x="206"/>
        <item x="117"/>
        <item x="207"/>
        <item x="27"/>
        <item x="368"/>
        <item x="208"/>
        <item x="369"/>
        <item x="129"/>
        <item x="370"/>
        <item x="209"/>
        <item x="12"/>
        <item x="68"/>
        <item x="371"/>
        <item x="210"/>
        <item x="98"/>
        <item x="372"/>
        <item x="211"/>
        <item x="148"/>
        <item x="212"/>
        <item x="373"/>
        <item x="93"/>
        <item x="213"/>
        <item x="374"/>
        <item x="22"/>
        <item x="214"/>
        <item x="375"/>
        <item x="215"/>
        <item x="376"/>
        <item x="119"/>
        <item x="377"/>
        <item x="82"/>
        <item x="216"/>
        <item x="378"/>
        <item x="78"/>
        <item x="217"/>
        <item x="379"/>
        <item x="97"/>
        <item x="218"/>
        <item x="79"/>
        <item x="219"/>
        <item x="380"/>
        <item x="381"/>
        <item x="26"/>
        <item x="220"/>
        <item x="221"/>
        <item x="382"/>
        <item x="54"/>
        <item x="383"/>
        <item x="131"/>
        <item x="222"/>
        <item x="384"/>
        <item x="223"/>
        <item x="15"/>
        <item x="83"/>
        <item x="224"/>
        <item x="385"/>
        <item x="111"/>
        <item x="386"/>
        <item x="225"/>
        <item x="101"/>
        <item x="387"/>
        <item x="226"/>
        <item x="388"/>
        <item x="227"/>
        <item x="55"/>
        <item x="389"/>
        <item x="103"/>
        <item x="228"/>
        <item x="390"/>
        <item x="229"/>
        <item x="89"/>
        <item x="230"/>
        <item x="132"/>
        <item x="178"/>
        <item x="169"/>
        <item x="391"/>
        <item x="392"/>
        <item x="231"/>
        <item x="8"/>
        <item x="232"/>
        <item x="114"/>
        <item x="393"/>
        <item x="100"/>
        <item x="233"/>
        <item x="394"/>
        <item x="395"/>
        <item x="234"/>
        <item x="5"/>
        <item x="44"/>
        <item x="235"/>
        <item x="396"/>
        <item x="236"/>
        <item x="133"/>
        <item x="397"/>
        <item x="43"/>
        <item x="398"/>
        <item x="237"/>
        <item x="399"/>
        <item x="238"/>
        <item x="108"/>
        <item x="400"/>
        <item x="239"/>
        <item x="71"/>
        <item x="240"/>
        <item x="401"/>
        <item x="153"/>
        <item x="69"/>
        <item x="241"/>
        <item x="402"/>
        <item x="403"/>
        <item x="242"/>
        <item x="112"/>
        <item x="404"/>
        <item x="243"/>
        <item x="42"/>
        <item x="405"/>
        <item x="151"/>
        <item x="244"/>
        <item x="406"/>
        <item x="106"/>
        <item x="245"/>
        <item x="407"/>
        <item x="246"/>
        <item x="21"/>
        <item x="1"/>
        <item x="247"/>
        <item x="408"/>
        <item x="80"/>
        <item x="248"/>
        <item x="409"/>
        <item x="249"/>
        <item x="94"/>
        <item x="410"/>
        <item x="14"/>
        <item x="250"/>
        <item x="411"/>
        <item x="99"/>
        <item x="412"/>
        <item x="251"/>
        <item x="75"/>
        <item x="252"/>
        <item x="413"/>
        <item x="32"/>
        <item x="253"/>
        <item x="414"/>
        <item x="254"/>
        <item x="415"/>
        <item x="122"/>
        <item x="416"/>
        <item x="255"/>
        <item x="124"/>
        <item x="256"/>
        <item x="417"/>
        <item x="67"/>
        <item x="96"/>
        <item x="257"/>
        <item x="418"/>
        <item x="158"/>
        <item x="258"/>
        <item x="19"/>
        <item x="259"/>
        <item x="105"/>
        <item x="171"/>
        <item x="180"/>
        <item x="177"/>
        <item x="260"/>
        <item x="13"/>
        <item x="261"/>
        <item x="262"/>
        <item x="62"/>
        <item x="263"/>
        <item x="154"/>
        <item x="264"/>
        <item x="72"/>
        <item x="265"/>
        <item x="18"/>
        <item x="266"/>
        <item x="24"/>
        <item x="267"/>
        <item x="81"/>
        <item x="58"/>
        <item x="9"/>
        <item x="47"/>
        <item x="268"/>
        <item x="269"/>
        <item x="45"/>
        <item x="39"/>
        <item x="270"/>
        <item x="116"/>
        <item x="271"/>
        <item x="272"/>
        <item x="164"/>
        <item x="161"/>
        <item x="172"/>
        <item x="181"/>
        <item x="2"/>
        <item x="163"/>
        <item x="273"/>
        <item x="107"/>
        <item x="274"/>
        <item x="73"/>
        <item x="275"/>
        <item x="276"/>
        <item x="277"/>
        <item x="66"/>
        <item x="278"/>
        <item x="70"/>
        <item x="0"/>
        <item x="279"/>
        <item x="150"/>
        <item x="280"/>
        <item x="281"/>
        <item x="135"/>
        <item x="282"/>
        <item x="29"/>
        <item x="283"/>
        <item x="176"/>
        <item x="125"/>
        <item x="84"/>
        <item x="284"/>
        <item x="104"/>
        <item x="285"/>
        <item x="95"/>
        <item x="286"/>
        <item x="77"/>
        <item x="287"/>
        <item x="157"/>
        <item x="288"/>
        <item x="289"/>
        <item x="48"/>
        <item x="290"/>
        <item x="7"/>
        <item x="291"/>
        <item x="92"/>
        <item x="292"/>
        <item x="137"/>
        <item x="293"/>
        <item x="16"/>
        <item x="85"/>
        <item x="134"/>
        <item x="294"/>
        <item x="141"/>
        <item x="295"/>
        <item x="296"/>
        <item x="149"/>
        <item x="297"/>
        <item x="50"/>
        <item x="298"/>
        <item x="110"/>
        <item x="60"/>
        <item x="299"/>
        <item x="138"/>
        <item x="300"/>
        <item x="301"/>
        <item x="4"/>
        <item x="109"/>
        <item x="302"/>
        <item x="144"/>
        <item x="303"/>
        <item x="46"/>
        <item x="304"/>
        <item x="155"/>
        <item x="305"/>
        <item x="143"/>
        <item x="306"/>
        <item x="307"/>
        <item x="88"/>
        <item x="308"/>
        <item x="51"/>
        <item x="64"/>
        <item x="309"/>
        <item x="310"/>
        <item x="91"/>
        <item x="311"/>
        <item x="162"/>
        <item x="312"/>
        <item x="130"/>
        <item x="313"/>
        <item x="156"/>
        <item x="314"/>
        <item x="120"/>
        <item x="315"/>
        <item x="30"/>
        <item x="127"/>
        <item x="316"/>
        <item x="168"/>
        <item x="76"/>
        <item x="317"/>
        <item x="34"/>
        <item x="318"/>
        <item x="319"/>
        <item x="17"/>
        <item x="142"/>
        <item x="320"/>
        <item x="86"/>
        <item x="321"/>
        <item x="140"/>
        <item x="322"/>
        <item x="323"/>
        <item x="49"/>
        <item x="53"/>
        <item x="324"/>
        <item x="325"/>
        <item x="36"/>
        <item x="115"/>
        <item x="326"/>
        <item x="25"/>
        <item x="327"/>
        <item x="328"/>
        <item x="160"/>
        <item x="329"/>
        <item x="159"/>
        <item x="331"/>
        <item x="126"/>
        <item x="145"/>
        <item x="332"/>
        <item x="330"/>
        <item x="333"/>
        <item x="121"/>
        <item x="139"/>
        <item x="146"/>
        <item x="334"/>
        <item x="335"/>
        <item x="57"/>
        <item x="152"/>
        <item x="336"/>
        <item x="23"/>
        <item x="337"/>
        <item x="338"/>
        <item x="20"/>
        <item x="61"/>
        <item x="339"/>
        <item x="173"/>
        <item x="31"/>
        <item x="165"/>
        <item x="340"/>
        <item x="40"/>
        <item x="175"/>
        <item x="341"/>
        <item x="167"/>
        <item x="174"/>
        <item x="37"/>
        <item x="166"/>
        <item x="3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0">
    <i>
      <x v="273"/>
    </i>
    <i>
      <x v="270"/>
    </i>
    <i>
      <x v="267"/>
    </i>
    <i>
      <x v="260"/>
    </i>
    <i>
      <x v="263"/>
    </i>
    <i>
      <x v="261"/>
    </i>
    <i>
      <x v="313"/>
    </i>
    <i>
      <x v="275"/>
    </i>
    <i>
      <x v="255"/>
    </i>
    <i>
      <x v="256"/>
    </i>
    <i>
      <x v="282"/>
    </i>
    <i>
      <x v="254"/>
    </i>
    <i>
      <x v="281"/>
    </i>
    <i>
      <x v="246"/>
    </i>
    <i>
      <x v="244"/>
    </i>
    <i>
      <x v="248"/>
    </i>
    <i>
      <x v="279"/>
    </i>
    <i>
      <x v="250"/>
    </i>
    <i>
      <x v="257"/>
    </i>
    <i>
      <x v="241"/>
    </i>
    <i>
      <x v="252"/>
    </i>
    <i>
      <x v="139"/>
    </i>
    <i>
      <x v="131"/>
    </i>
    <i>
      <x v="128"/>
    </i>
    <i>
      <x v="121"/>
    </i>
    <i>
      <x v="134"/>
    </i>
    <i>
      <x v="123"/>
    </i>
    <i>
      <x v="127"/>
    </i>
    <i>
      <x v="236"/>
    </i>
    <i>
      <x v="86"/>
    </i>
    <i>
      <x v="341"/>
    </i>
    <i>
      <x v="310"/>
    </i>
    <i>
      <x v="89"/>
    </i>
    <i>
      <x v="374"/>
    </i>
    <i>
      <x v="92"/>
    </i>
    <i>
      <x v="292"/>
    </i>
    <i>
      <x v="95"/>
    </i>
    <i>
      <x v="324"/>
    </i>
    <i>
      <x v="98"/>
    </i>
    <i>
      <x v="357"/>
    </i>
    <i>
      <x v="103"/>
    </i>
    <i>
      <x v="389"/>
    </i>
    <i>
      <x v="105"/>
    </i>
    <i>
      <x v="78"/>
    </i>
    <i>
      <x v="108"/>
    </i>
    <i>
      <x v="301"/>
    </i>
    <i>
      <x v="111"/>
    </i>
    <i>
      <x v="316"/>
    </i>
    <i>
      <x v="113"/>
    </i>
    <i>
      <x v="332"/>
    </i>
    <i>
      <x v="117"/>
    </i>
    <i>
      <x v="349"/>
    </i>
    <i>
      <x v="2"/>
    </i>
    <i>
      <x v="366"/>
    </i>
    <i>
      <x v="4"/>
    </i>
    <i>
      <x v="381"/>
    </i>
    <i>
      <x v="8"/>
    </i>
    <i>
      <x v="398"/>
    </i>
    <i>
      <x v="11"/>
    </i>
    <i>
      <x v="72"/>
    </i>
    <i>
      <x v="12"/>
    </i>
    <i>
      <x v="287"/>
    </i>
    <i>
      <x v="16"/>
    </i>
    <i>
      <x v="297"/>
    </i>
    <i>
      <x v="19"/>
    </i>
    <i>
      <x v="306"/>
    </i>
    <i>
      <x v="141"/>
    </i>
    <i>
      <x v="85"/>
    </i>
    <i>
      <x v="145"/>
    </i>
    <i>
      <x v="321"/>
    </i>
    <i>
      <x v="153"/>
    </i>
    <i>
      <x v="329"/>
    </i>
    <i>
      <x v="155"/>
    </i>
    <i>
      <x v="336"/>
    </i>
    <i>
      <x v="157"/>
    </i>
    <i>
      <x v="344"/>
    </i>
    <i>
      <x v="162"/>
    </i>
    <i>
      <x v="353"/>
    </i>
    <i>
      <x v="163"/>
    </i>
    <i>
      <x v="361"/>
    </i>
    <i>
      <x v="167"/>
    </i>
    <i>
      <x v="369"/>
    </i>
    <i>
      <x v="169"/>
    </i>
    <i>
      <x v="378"/>
    </i>
    <i>
      <x v="174"/>
    </i>
    <i>
      <x v="386"/>
    </i>
    <i>
      <x v="177"/>
    </i>
    <i>
      <x v="394"/>
    </i>
    <i>
      <x v="180"/>
    </i>
    <i>
      <x v="401"/>
    </i>
    <i>
      <x v="181"/>
    </i>
    <i>
      <x v="69"/>
    </i>
    <i>
      <x v="186"/>
    </i>
    <i>
      <x v="76"/>
    </i>
    <i>
      <x v="189"/>
    </i>
    <i>
      <x v="82"/>
    </i>
    <i>
      <x v="191"/>
    </i>
    <i>
      <x v="289"/>
    </i>
    <i>
      <x v="194"/>
    </i>
    <i>
      <x v="295"/>
    </i>
    <i>
      <x v="198"/>
    </i>
    <i>
      <x v="299"/>
    </i>
    <i>
      <x v="199"/>
    </i>
    <i>
      <x v="304"/>
    </i>
    <i>
      <x v="202"/>
    </i>
    <i>
      <x v="308"/>
    </i>
    <i>
      <x v="206"/>
    </i>
    <i>
      <x v="312"/>
    </i>
    <i>
      <x v="211"/>
    </i>
    <i>
      <x v="314"/>
    </i>
    <i>
      <x v="214"/>
    </i>
    <i>
      <x v="319"/>
    </i>
    <i>
      <x v="217"/>
    </i>
    <i>
      <x v="323"/>
    </i>
    <i>
      <x v="222"/>
    </i>
    <i>
      <x v="326"/>
    </i>
    <i>
      <x v="225"/>
    </i>
    <i>
      <x v="330"/>
    </i>
    <i>
      <x v="228"/>
    </i>
    <i>
      <x v="334"/>
    </i>
    <i>
      <x v="229"/>
    </i>
    <i>
      <x v="338"/>
    </i>
    <i>
      <x v="232"/>
    </i>
    <i>
      <x v="343"/>
    </i>
    <i>
      <x v="234"/>
    </i>
    <i>
      <x v="347"/>
    </i>
    <i>
      <x v="405"/>
    </i>
    <i>
      <x v="351"/>
    </i>
    <i>
      <x v="23"/>
    </i>
    <i>
      <x v="355"/>
    </i>
    <i>
      <x v="25"/>
    </i>
    <i>
      <x v="358"/>
    </i>
    <i>
      <x v="30"/>
    </i>
    <i>
      <x v="363"/>
    </i>
    <i>
      <x v="31"/>
    </i>
    <i>
      <x v="367"/>
    </i>
    <i>
      <x v="36"/>
    </i>
    <i>
      <x v="371"/>
    </i>
    <i>
      <x v="37"/>
    </i>
    <i>
      <x v="375"/>
    </i>
    <i>
      <x v="42"/>
    </i>
    <i>
      <x v="379"/>
    </i>
    <i>
      <x v="44"/>
    </i>
    <i>
      <x v="384"/>
    </i>
    <i>
      <x v="47"/>
    </i>
    <i>
      <x v="388"/>
    </i>
    <i>
      <x v="49"/>
    </i>
    <i>
      <x v="393"/>
    </i>
    <i>
      <x v="53"/>
    </i>
    <i>
      <x v="395"/>
    </i>
    <i>
      <x v="56"/>
    </i>
    <i>
      <x v="399"/>
    </i>
    <i>
      <x v="59"/>
    </i>
    <i>
      <x v="404"/>
    </i>
    <i>
      <x v="63"/>
    </i>
    <i>
      <x v="65"/>
    </i>
    <i>
      <x v="208"/>
    </i>
    <i>
      <x v="412"/>
    </i>
    <i>
      <x v="348"/>
    </i>
    <i>
      <x v="112"/>
    </i>
    <i>
      <x v="158"/>
    </i>
    <i>
      <x v="380"/>
    </i>
    <i>
      <x v="159"/>
    </i>
    <i>
      <x v="300"/>
    </i>
    <i>
      <x v="160"/>
    </i>
    <i>
      <x v="120"/>
    </i>
    <i>
      <x v="161"/>
    </i>
    <i>
      <x v="364"/>
    </i>
    <i>
      <x v="52"/>
    </i>
    <i>
      <x v="396"/>
    </i>
    <i>
      <x v="18"/>
    </i>
    <i>
      <x v="100"/>
    </i>
    <i>
      <x v="164"/>
    </i>
    <i>
      <x v="107"/>
    </i>
    <i>
      <x v="165"/>
    </i>
    <i>
      <x v="116"/>
    </i>
    <i>
      <x v="166"/>
    </i>
    <i>
      <x v="340"/>
    </i>
    <i>
      <x v="54"/>
    </i>
    <i>
      <x v="356"/>
    </i>
    <i>
      <x v="168"/>
    </i>
    <i>
      <x v="372"/>
    </i>
    <i>
      <x v="55"/>
    </i>
    <i>
      <x v="147"/>
    </i>
    <i>
      <x v="170"/>
    </i>
    <i>
      <x v="50"/>
    </i>
    <i>
      <x v="171"/>
    </i>
    <i>
      <x v="288"/>
    </i>
    <i>
      <x v="172"/>
    </i>
    <i>
      <x v="296"/>
    </i>
    <i>
      <x v="173"/>
    </i>
    <i>
      <x v="35"/>
    </i>
    <i>
      <x v="7"/>
    </i>
    <i>
      <x v="109"/>
    </i>
    <i>
      <x v="175"/>
    </i>
    <i>
      <x v="320"/>
    </i>
    <i>
      <x v="176"/>
    </i>
    <i>
      <x v="328"/>
    </i>
    <i>
      <x v="57"/>
    </i>
    <i>
      <x v="122"/>
    </i>
    <i>
      <x v="178"/>
    </i>
    <i>
      <x v="126"/>
    </i>
    <i>
      <x v="179"/>
    </i>
    <i>
      <x v="352"/>
    </i>
    <i>
      <x v="58"/>
    </i>
    <i>
      <x v="360"/>
    </i>
    <i>
      <x v="20"/>
    </i>
    <i>
      <x v="368"/>
    </i>
    <i>
      <x v="182"/>
    </i>
    <i>
      <x v="376"/>
    </i>
    <i>
      <x v="183"/>
    </i>
    <i>
      <x v="48"/>
    </i>
    <i>
      <x v="184"/>
    </i>
    <i>
      <x v="392"/>
    </i>
    <i>
      <x v="185"/>
    </i>
    <i>
      <x v="400"/>
    </i>
    <i>
      <x v="60"/>
    </i>
    <i>
      <x v="408"/>
    </i>
    <i>
      <x v="187"/>
    </i>
    <i>
      <x v="416"/>
    </i>
    <i>
      <x v="188"/>
    </i>
    <i>
      <x v="290"/>
    </i>
    <i>
      <x v="61"/>
    </i>
    <i>
      <x v="294"/>
    </i>
    <i>
      <x v="190"/>
    </i>
    <i>
      <x v="298"/>
    </i>
    <i>
      <x v="62"/>
    </i>
    <i>
      <x v="302"/>
    </i>
    <i>
      <x v="192"/>
    </i>
    <i>
      <x v="106"/>
    </i>
    <i>
      <x v="193"/>
    </i>
    <i>
      <x v="5"/>
    </i>
    <i>
      <x v="21"/>
    </i>
    <i>
      <x v="13"/>
    </i>
    <i>
      <x v="195"/>
    </i>
    <i>
      <x v="318"/>
    </i>
    <i>
      <x v="196"/>
    </i>
    <i>
      <x v="322"/>
    </i>
    <i>
      <x v="197"/>
    </i>
    <i>
      <x v="39"/>
    </i>
    <i>
      <x v="64"/>
    </i>
    <i>
      <x v="119"/>
    </i>
    <i>
      <x v="22"/>
    </i>
    <i>
      <x v="40"/>
    </i>
    <i>
      <x v="200"/>
    </i>
    <i>
      <x v="41"/>
    </i>
    <i>
      <x v="201"/>
    </i>
    <i>
      <x v="342"/>
    </i>
    <i>
      <x v="66"/>
    </i>
    <i>
      <x v="346"/>
    </i>
    <i>
      <x v="203"/>
    </i>
    <i>
      <x v="350"/>
    </i>
    <i>
      <x v="204"/>
    </i>
    <i>
      <x v="354"/>
    </i>
    <i>
      <x v="205"/>
    </i>
    <i>
      <x v="133"/>
    </i>
    <i>
      <x v="67"/>
    </i>
    <i>
      <x v="362"/>
    </i>
    <i>
      <x v="207"/>
    </i>
    <i>
      <x v="136"/>
    </i>
    <i>
      <x v="418"/>
    </i>
    <i>
      <x v="370"/>
    </i>
    <i>
      <x/>
    </i>
    <i>
      <x v="140"/>
    </i>
    <i>
      <x v="210"/>
    </i>
    <i>
      <x v="142"/>
    </i>
    <i>
      <x v="68"/>
    </i>
    <i>
      <x v="382"/>
    </i>
    <i>
      <x v="212"/>
    </i>
    <i>
      <x v="146"/>
    </i>
    <i>
      <x v="213"/>
    </i>
    <i>
      <x v="390"/>
    </i>
    <i>
      <x v="3"/>
    </i>
    <i>
      <x v="150"/>
    </i>
    <i>
      <x v="215"/>
    </i>
    <i>
      <x v="152"/>
    </i>
    <i>
      <x v="216"/>
    </i>
    <i>
      <x v="402"/>
    </i>
    <i>
      <x v="70"/>
    </i>
    <i>
      <x v="406"/>
    </i>
    <i>
      <x v="218"/>
    </i>
    <i>
      <x v="410"/>
    </i>
    <i>
      <x v="219"/>
    </i>
    <i>
      <x v="414"/>
    </i>
    <i>
      <x v="220"/>
    </i>
    <i>
      <x v="51"/>
    </i>
    <i>
      <x v="221"/>
    </i>
    <i>
      <x v="99"/>
    </i>
    <i>
      <x v="71"/>
    </i>
    <i>
      <x v="291"/>
    </i>
    <i>
      <x v="223"/>
    </i>
    <i>
      <x v="293"/>
    </i>
    <i>
      <x v="224"/>
    </i>
    <i>
      <x v="101"/>
    </i>
    <i>
      <x v="24"/>
    </i>
    <i>
      <x v="102"/>
    </i>
    <i>
      <x v="226"/>
    </i>
    <i>
      <x v="34"/>
    </i>
    <i>
      <x v="227"/>
    </i>
    <i>
      <x v="104"/>
    </i>
    <i>
      <x v="73"/>
    </i>
    <i>
      <x v="303"/>
    </i>
    <i>
      <x v="74"/>
    </i>
    <i>
      <x v="305"/>
    </i>
    <i>
      <x v="230"/>
    </i>
    <i>
      <x v="307"/>
    </i>
    <i>
      <x v="231"/>
    </i>
    <i>
      <x v="309"/>
    </i>
    <i>
      <x v="75"/>
    </i>
    <i>
      <x v="311"/>
    </i>
    <i>
      <x v="233"/>
    </i>
    <i>
      <x v="110"/>
    </i>
    <i>
      <x v="9"/>
    </i>
    <i>
      <x v="315"/>
    </i>
    <i>
      <x v="235"/>
    </i>
    <i>
      <x v="317"/>
    </i>
    <i>
      <x v="77"/>
    </i>
    <i>
      <x v="38"/>
    </i>
    <i>
      <x v="237"/>
    </i>
    <i>
      <x v="114"/>
    </i>
    <i>
      <x v="238"/>
    </i>
    <i>
      <x v="115"/>
    </i>
    <i>
      <x v="239"/>
    </i>
    <i>
      <x v="325"/>
    </i>
    <i>
      <x v="240"/>
    </i>
    <i>
      <x v="327"/>
    </i>
    <i>
      <x v="26"/>
    </i>
    <i>
      <x v="118"/>
    </i>
    <i>
      <x v="242"/>
    </i>
    <i>
      <x v="331"/>
    </i>
    <i>
      <x v="243"/>
    </i>
    <i>
      <x v="333"/>
    </i>
    <i>
      <x v="79"/>
    </i>
    <i>
      <x v="335"/>
    </i>
    <i>
      <x v="245"/>
    </i>
    <i>
      <x v="337"/>
    </i>
    <i>
      <x v="80"/>
    </i>
    <i>
      <x v="339"/>
    </i>
    <i>
      <x v="247"/>
    </i>
    <i>
      <x v="124"/>
    </i>
    <i>
      <x v="81"/>
    </i>
    <i>
      <x v="125"/>
    </i>
    <i>
      <x v="249"/>
    </i>
    <i>
      <x v="345"/>
    </i>
    <i>
      <x v="27"/>
    </i>
    <i>
      <x v="14"/>
    </i>
    <i>
      <x v="251"/>
    </i>
    <i>
      <x v="43"/>
    </i>
    <i>
      <x v="83"/>
    </i>
    <i>
      <x v="129"/>
    </i>
    <i>
      <x v="253"/>
    </i>
    <i>
      <x v="130"/>
    </i>
    <i>
      <x v="84"/>
    </i>
    <i>
      <x v="15"/>
    </i>
    <i>
      <x v="28"/>
    </i>
    <i>
      <x v="132"/>
    </i>
    <i>
      <x v="29"/>
    </i>
    <i>
      <x v="359"/>
    </i>
    <i>
      <x v="87"/>
    </i>
    <i>
      <x v="45"/>
    </i>
    <i>
      <x v="258"/>
    </i>
    <i>
      <x v="135"/>
    </i>
    <i>
      <x v="259"/>
    </i>
    <i>
      <x v="365"/>
    </i>
    <i>
      <x v="88"/>
    </i>
    <i>
      <x v="137"/>
    </i>
    <i>
      <x v="10"/>
    </i>
    <i>
      <x v="138"/>
    </i>
    <i>
      <x v="262"/>
    </i>
    <i>
      <x v="46"/>
    </i>
    <i>
      <x v="90"/>
    </i>
    <i>
      <x v="373"/>
    </i>
    <i>
      <x v="264"/>
    </i>
    <i>
      <x v="6"/>
    </i>
    <i>
      <x v="265"/>
    </i>
    <i>
      <x v="377"/>
    </i>
    <i>
      <x v="266"/>
    </i>
    <i>
      <x v="143"/>
    </i>
    <i>
      <x v="91"/>
    </i>
    <i>
      <x v="144"/>
    </i>
    <i>
      <x v="268"/>
    </i>
    <i>
      <x v="383"/>
    </i>
    <i>
      <x v="269"/>
    </i>
    <i>
      <x v="385"/>
    </i>
    <i>
      <x v="1"/>
    </i>
    <i>
      <x v="387"/>
    </i>
    <i>
      <x v="271"/>
    </i>
    <i>
      <x v="148"/>
    </i>
    <i>
      <x v="272"/>
    </i>
    <i>
      <x v="391"/>
    </i>
    <i>
      <x v="93"/>
    </i>
    <i>
      <x v="149"/>
    </i>
    <i>
      <x v="274"/>
    </i>
    <i>
      <x v="151"/>
    </i>
    <i>
      <x v="94"/>
    </i>
    <i>
      <x v="397"/>
    </i>
    <i>
      <x v="276"/>
    </i>
    <i>
      <x v="17"/>
    </i>
    <i>
      <x v="277"/>
    </i>
    <i>
      <x v="154"/>
    </i>
    <i>
      <x v="278"/>
    </i>
    <i>
      <x v="403"/>
    </i>
    <i>
      <x v="32"/>
    </i>
    <i>
      <x v="156"/>
    </i>
    <i>
      <x v="280"/>
    </i>
    <i>
      <x v="407"/>
    </i>
    <i>
      <x v="96"/>
    </i>
    <i>
      <x v="409"/>
    </i>
    <i>
      <x v="97"/>
    </i>
    <i>
      <x v="411"/>
    </i>
    <i>
      <x v="283"/>
    </i>
    <i>
      <x v="413"/>
    </i>
    <i>
      <x v="284"/>
    </i>
    <i>
      <x v="415"/>
    </i>
    <i>
      <x v="285"/>
    </i>
    <i>
      <x v="417"/>
    </i>
    <i>
      <x v="286"/>
    </i>
    <i>
      <x v="33"/>
    </i>
    <i>
      <x v="209"/>
    </i>
    <i t="grand">
      <x/>
    </i>
  </rowItems>
  <colItems count="1">
    <i/>
  </colItems>
  <dataFields count="1">
    <dataField name="Liczba z Punkt 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D9ECE-4539-4CF0-8F50-DED557CB4BAA}" name="Tabela przestawna3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która godzina">
  <location ref="A3:B28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5"/>
        <item x="9"/>
        <item x="0"/>
        <item x="4"/>
        <item x="6"/>
        <item x="5"/>
        <item x="16"/>
        <item x="10"/>
        <item x="3"/>
        <item x="12"/>
        <item x="2"/>
        <item x="17"/>
        <item x="7"/>
        <item x="11"/>
        <item x="20"/>
        <item x="8"/>
        <item x="22"/>
        <item x="13"/>
        <item x="23"/>
        <item x="19"/>
        <item x="18"/>
        <item x="14"/>
        <item x="1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ile auto wyjechalo o danej godzinie" fld="0" subtotal="count" baseField="1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16A76-19F3-4F43-950C-DA32EB8701F2}" name="Tabela przestawna4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8">
    <pivotField axis="axisRow" showAll="0">
      <items count="420">
        <item x="182"/>
        <item x="343"/>
        <item x="90"/>
        <item x="344"/>
        <item x="6"/>
        <item x="183"/>
        <item x="184"/>
        <item x="345"/>
        <item x="11"/>
        <item x="185"/>
        <item x="346"/>
        <item x="147"/>
        <item x="52"/>
        <item x="186"/>
        <item x="347"/>
        <item x="348"/>
        <item x="35"/>
        <item x="187"/>
        <item x="188"/>
        <item x="113"/>
        <item x="349"/>
        <item x="189"/>
        <item x="350"/>
        <item x="10"/>
        <item x="190"/>
        <item x="102"/>
        <item x="351"/>
        <item x="179"/>
        <item x="352"/>
        <item x="191"/>
        <item x="128"/>
        <item x="3"/>
        <item x="192"/>
        <item x="353"/>
        <item x="193"/>
        <item x="354"/>
        <item x="33"/>
        <item x="28"/>
        <item x="194"/>
        <item x="355"/>
        <item x="356"/>
        <item x="195"/>
        <item x="74"/>
        <item x="196"/>
        <item x="63"/>
        <item x="357"/>
        <item x="197"/>
        <item x="87"/>
        <item x="358"/>
        <item x="38"/>
        <item x="198"/>
        <item x="359"/>
        <item x="360"/>
        <item x="118"/>
        <item x="199"/>
        <item x="361"/>
        <item x="65"/>
        <item x="200"/>
        <item x="170"/>
        <item x="123"/>
        <item x="201"/>
        <item x="362"/>
        <item x="363"/>
        <item x="56"/>
        <item x="202"/>
        <item x="59"/>
        <item x="364"/>
        <item x="203"/>
        <item x="204"/>
        <item x="136"/>
        <item x="365"/>
        <item x="205"/>
        <item x="41"/>
        <item x="366"/>
        <item x="367"/>
        <item x="206"/>
        <item x="117"/>
        <item x="207"/>
        <item x="27"/>
        <item x="368"/>
        <item x="208"/>
        <item x="369"/>
        <item x="129"/>
        <item x="370"/>
        <item x="209"/>
        <item x="12"/>
        <item x="68"/>
        <item x="371"/>
        <item x="210"/>
        <item x="98"/>
        <item x="372"/>
        <item x="211"/>
        <item x="148"/>
        <item x="212"/>
        <item x="373"/>
        <item x="93"/>
        <item x="213"/>
        <item x="374"/>
        <item x="22"/>
        <item x="214"/>
        <item x="375"/>
        <item x="215"/>
        <item x="376"/>
        <item x="119"/>
        <item x="377"/>
        <item x="82"/>
        <item x="216"/>
        <item x="378"/>
        <item x="78"/>
        <item x="217"/>
        <item x="379"/>
        <item x="97"/>
        <item x="218"/>
        <item x="79"/>
        <item x="219"/>
        <item x="380"/>
        <item x="381"/>
        <item x="26"/>
        <item x="220"/>
        <item x="221"/>
        <item x="382"/>
        <item x="54"/>
        <item x="383"/>
        <item x="131"/>
        <item x="222"/>
        <item x="384"/>
        <item x="223"/>
        <item x="15"/>
        <item x="83"/>
        <item x="224"/>
        <item x="385"/>
        <item x="111"/>
        <item x="386"/>
        <item x="225"/>
        <item x="101"/>
        <item x="387"/>
        <item x="226"/>
        <item x="388"/>
        <item x="227"/>
        <item x="55"/>
        <item x="389"/>
        <item x="103"/>
        <item x="228"/>
        <item x="390"/>
        <item x="229"/>
        <item x="89"/>
        <item x="230"/>
        <item x="132"/>
        <item x="178"/>
        <item x="169"/>
        <item x="391"/>
        <item x="392"/>
        <item x="231"/>
        <item x="8"/>
        <item x="232"/>
        <item x="114"/>
        <item x="393"/>
        <item x="100"/>
        <item x="233"/>
        <item x="394"/>
        <item x="395"/>
        <item x="234"/>
        <item x="5"/>
        <item x="44"/>
        <item x="235"/>
        <item x="396"/>
        <item x="236"/>
        <item x="133"/>
        <item x="397"/>
        <item x="43"/>
        <item x="398"/>
        <item x="237"/>
        <item x="399"/>
        <item x="238"/>
        <item x="108"/>
        <item x="400"/>
        <item x="239"/>
        <item x="71"/>
        <item x="240"/>
        <item x="401"/>
        <item x="153"/>
        <item x="69"/>
        <item x="241"/>
        <item x="402"/>
        <item x="403"/>
        <item x="242"/>
        <item x="112"/>
        <item x="404"/>
        <item x="243"/>
        <item x="42"/>
        <item x="405"/>
        <item x="151"/>
        <item x="244"/>
        <item x="406"/>
        <item x="106"/>
        <item x="245"/>
        <item x="407"/>
        <item x="246"/>
        <item x="21"/>
        <item x="1"/>
        <item x="247"/>
        <item x="408"/>
        <item x="80"/>
        <item x="248"/>
        <item x="409"/>
        <item x="249"/>
        <item x="94"/>
        <item x="410"/>
        <item x="14"/>
        <item x="250"/>
        <item x="411"/>
        <item x="99"/>
        <item x="412"/>
        <item x="251"/>
        <item x="75"/>
        <item x="252"/>
        <item x="413"/>
        <item x="32"/>
        <item x="253"/>
        <item x="414"/>
        <item x="254"/>
        <item x="415"/>
        <item x="122"/>
        <item x="416"/>
        <item x="255"/>
        <item x="124"/>
        <item x="256"/>
        <item x="417"/>
        <item x="67"/>
        <item x="96"/>
        <item x="257"/>
        <item x="418"/>
        <item x="158"/>
        <item x="258"/>
        <item x="19"/>
        <item x="259"/>
        <item x="105"/>
        <item x="171"/>
        <item x="180"/>
        <item x="177"/>
        <item x="260"/>
        <item x="13"/>
        <item x="261"/>
        <item x="262"/>
        <item x="62"/>
        <item x="263"/>
        <item x="154"/>
        <item x="264"/>
        <item x="72"/>
        <item x="265"/>
        <item x="18"/>
        <item x="266"/>
        <item x="24"/>
        <item x="267"/>
        <item x="81"/>
        <item x="58"/>
        <item x="9"/>
        <item x="47"/>
        <item x="268"/>
        <item x="269"/>
        <item x="45"/>
        <item x="39"/>
        <item x="270"/>
        <item x="116"/>
        <item x="271"/>
        <item x="272"/>
        <item x="164"/>
        <item x="161"/>
        <item x="172"/>
        <item x="181"/>
        <item x="2"/>
        <item x="163"/>
        <item x="273"/>
        <item x="107"/>
        <item x="274"/>
        <item x="73"/>
        <item x="275"/>
        <item x="276"/>
        <item x="277"/>
        <item x="66"/>
        <item x="278"/>
        <item x="70"/>
        <item x="0"/>
        <item x="279"/>
        <item x="150"/>
        <item x="280"/>
        <item x="281"/>
        <item x="135"/>
        <item x="282"/>
        <item x="29"/>
        <item x="283"/>
        <item x="176"/>
        <item x="125"/>
        <item x="84"/>
        <item x="284"/>
        <item x="104"/>
        <item x="285"/>
        <item x="95"/>
        <item x="286"/>
        <item x="77"/>
        <item x="287"/>
        <item x="157"/>
        <item x="288"/>
        <item x="289"/>
        <item x="48"/>
        <item x="290"/>
        <item x="7"/>
        <item x="291"/>
        <item x="92"/>
        <item x="292"/>
        <item x="137"/>
        <item x="293"/>
        <item x="16"/>
        <item x="85"/>
        <item x="134"/>
        <item x="294"/>
        <item x="141"/>
        <item x="295"/>
        <item x="296"/>
        <item x="149"/>
        <item x="297"/>
        <item x="50"/>
        <item x="298"/>
        <item x="110"/>
        <item x="60"/>
        <item x="299"/>
        <item x="138"/>
        <item x="300"/>
        <item x="301"/>
        <item x="4"/>
        <item x="109"/>
        <item x="302"/>
        <item x="144"/>
        <item x="303"/>
        <item x="46"/>
        <item x="304"/>
        <item x="155"/>
        <item x="305"/>
        <item x="143"/>
        <item x="306"/>
        <item x="307"/>
        <item x="88"/>
        <item x="308"/>
        <item x="51"/>
        <item x="64"/>
        <item x="309"/>
        <item x="310"/>
        <item x="91"/>
        <item x="311"/>
        <item x="162"/>
        <item x="312"/>
        <item x="130"/>
        <item x="313"/>
        <item x="156"/>
        <item x="314"/>
        <item x="120"/>
        <item x="315"/>
        <item x="30"/>
        <item x="127"/>
        <item x="316"/>
        <item x="168"/>
        <item x="76"/>
        <item x="317"/>
        <item x="34"/>
        <item x="318"/>
        <item x="319"/>
        <item x="17"/>
        <item x="142"/>
        <item x="320"/>
        <item x="86"/>
        <item x="321"/>
        <item x="140"/>
        <item x="322"/>
        <item x="323"/>
        <item x="49"/>
        <item x="53"/>
        <item x="324"/>
        <item x="325"/>
        <item x="36"/>
        <item x="115"/>
        <item x="326"/>
        <item x="25"/>
        <item x="327"/>
        <item x="328"/>
        <item x="160"/>
        <item x="329"/>
        <item x="159"/>
        <item x="331"/>
        <item x="126"/>
        <item x="145"/>
        <item x="332"/>
        <item x="330"/>
        <item x="333"/>
        <item x="121"/>
        <item x="139"/>
        <item x="146"/>
        <item x="334"/>
        <item x="335"/>
        <item x="57"/>
        <item x="152"/>
        <item x="336"/>
        <item x="23"/>
        <item x="337"/>
        <item x="338"/>
        <item x="20"/>
        <item x="61"/>
        <item x="339"/>
        <item x="173"/>
        <item x="31"/>
        <item x="165"/>
        <item x="340"/>
        <item x="40"/>
        <item x="175"/>
        <item x="341"/>
        <item x="167"/>
        <item x="174"/>
        <item x="37"/>
        <item x="166"/>
        <item x="34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7">
        <item h="1" x="5"/>
        <item h="1" x="2"/>
        <item h="1" x="7"/>
        <item h="1" x="9"/>
        <item h="1" x="4"/>
        <item h="1" x="1"/>
        <item h="1" x="8"/>
        <item h="1" x="11"/>
        <item h="1" x="0"/>
        <item h="1" x="12"/>
        <item h="1" x="15"/>
        <item h="1" x="6"/>
        <item h="1" x="3"/>
        <item h="1" x="14"/>
        <item h="1" x="10"/>
        <item x="13"/>
        <item t="default"/>
      </items>
    </pivotField>
    <pivotField dataField="1" showAll="0">
      <items count="14">
        <item h="1" x="0"/>
        <item x="10"/>
        <item x="8"/>
        <item x="5"/>
        <item x="7"/>
        <item x="4"/>
        <item x="12"/>
        <item x="11"/>
        <item x="9"/>
        <item x="6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 t="grand">
      <x/>
    </i>
  </rowItems>
  <colItems count="1">
    <i/>
  </colItems>
  <pageFields count="1">
    <pageField fld="7" hier="-1"/>
  </pageFields>
  <dataFields count="1">
    <dataField name="Suma z czas przejazdu samochodu z rejestracja Z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64B36-907E-446C-972D-62D6E459461B}" name="Tabela przestawna5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18">
    <pivotField axis="axisRow" showAll="0">
      <items count="420">
        <item x="182"/>
        <item x="343"/>
        <item x="90"/>
        <item x="344"/>
        <item x="6"/>
        <item x="183"/>
        <item x="184"/>
        <item x="345"/>
        <item x="11"/>
        <item x="185"/>
        <item x="346"/>
        <item x="147"/>
        <item x="52"/>
        <item x="186"/>
        <item x="347"/>
        <item x="348"/>
        <item x="35"/>
        <item x="187"/>
        <item x="188"/>
        <item x="113"/>
        <item x="349"/>
        <item x="189"/>
        <item x="350"/>
        <item x="10"/>
        <item x="190"/>
        <item x="102"/>
        <item x="351"/>
        <item x="179"/>
        <item x="352"/>
        <item x="191"/>
        <item x="128"/>
        <item x="3"/>
        <item x="192"/>
        <item x="353"/>
        <item x="193"/>
        <item x="354"/>
        <item x="33"/>
        <item x="28"/>
        <item x="194"/>
        <item x="355"/>
        <item x="356"/>
        <item x="195"/>
        <item x="74"/>
        <item x="196"/>
        <item x="63"/>
        <item x="357"/>
        <item x="197"/>
        <item x="87"/>
        <item x="358"/>
        <item x="38"/>
        <item x="198"/>
        <item x="359"/>
        <item x="360"/>
        <item x="118"/>
        <item x="199"/>
        <item x="361"/>
        <item x="65"/>
        <item x="200"/>
        <item x="170"/>
        <item x="123"/>
        <item x="201"/>
        <item x="362"/>
        <item x="363"/>
        <item x="56"/>
        <item x="202"/>
        <item x="59"/>
        <item x="364"/>
        <item x="203"/>
        <item x="204"/>
        <item x="136"/>
        <item x="365"/>
        <item x="205"/>
        <item x="41"/>
        <item x="366"/>
        <item x="367"/>
        <item x="206"/>
        <item x="117"/>
        <item x="207"/>
        <item x="27"/>
        <item x="368"/>
        <item x="208"/>
        <item x="369"/>
        <item x="129"/>
        <item x="370"/>
        <item x="209"/>
        <item x="12"/>
        <item x="68"/>
        <item x="371"/>
        <item x="210"/>
        <item x="98"/>
        <item x="372"/>
        <item x="211"/>
        <item x="148"/>
        <item x="212"/>
        <item x="373"/>
        <item x="93"/>
        <item x="213"/>
        <item x="374"/>
        <item x="22"/>
        <item x="214"/>
        <item x="375"/>
        <item x="215"/>
        <item x="376"/>
        <item x="119"/>
        <item x="377"/>
        <item x="82"/>
        <item x="216"/>
        <item x="378"/>
        <item x="78"/>
        <item x="217"/>
        <item x="379"/>
        <item x="97"/>
        <item x="218"/>
        <item x="79"/>
        <item x="219"/>
        <item x="380"/>
        <item x="381"/>
        <item x="26"/>
        <item x="220"/>
        <item x="221"/>
        <item x="382"/>
        <item x="54"/>
        <item x="383"/>
        <item x="131"/>
        <item x="222"/>
        <item x="384"/>
        <item x="223"/>
        <item x="15"/>
        <item x="83"/>
        <item x="224"/>
        <item x="385"/>
        <item x="111"/>
        <item x="386"/>
        <item x="225"/>
        <item x="101"/>
        <item x="387"/>
        <item x="226"/>
        <item x="388"/>
        <item x="227"/>
        <item x="55"/>
        <item x="389"/>
        <item x="103"/>
        <item x="228"/>
        <item x="390"/>
        <item x="229"/>
        <item x="89"/>
        <item x="230"/>
        <item x="132"/>
        <item x="178"/>
        <item x="169"/>
        <item x="391"/>
        <item x="392"/>
        <item x="231"/>
        <item x="8"/>
        <item x="232"/>
        <item x="114"/>
        <item x="393"/>
        <item x="100"/>
        <item x="233"/>
        <item x="394"/>
        <item x="395"/>
        <item x="234"/>
        <item x="5"/>
        <item x="44"/>
        <item x="235"/>
        <item x="396"/>
        <item x="236"/>
        <item x="133"/>
        <item x="397"/>
        <item x="43"/>
        <item x="398"/>
        <item x="237"/>
        <item x="399"/>
        <item x="238"/>
        <item x="108"/>
        <item x="400"/>
        <item x="239"/>
        <item x="71"/>
        <item x="240"/>
        <item x="401"/>
        <item x="153"/>
        <item x="69"/>
        <item x="241"/>
        <item x="402"/>
        <item x="403"/>
        <item x="242"/>
        <item x="112"/>
        <item x="404"/>
        <item x="243"/>
        <item x="42"/>
        <item x="405"/>
        <item x="151"/>
        <item x="244"/>
        <item x="406"/>
        <item x="106"/>
        <item x="245"/>
        <item x="407"/>
        <item x="246"/>
        <item x="21"/>
        <item x="1"/>
        <item x="247"/>
        <item x="408"/>
        <item x="80"/>
        <item x="248"/>
        <item x="409"/>
        <item x="249"/>
        <item x="94"/>
        <item x="410"/>
        <item x="14"/>
        <item x="250"/>
        <item x="411"/>
        <item x="99"/>
        <item x="412"/>
        <item x="251"/>
        <item x="75"/>
        <item x="252"/>
        <item x="413"/>
        <item x="32"/>
        <item x="253"/>
        <item x="414"/>
        <item x="254"/>
        <item x="415"/>
        <item x="122"/>
        <item x="416"/>
        <item x="255"/>
        <item x="124"/>
        <item x="256"/>
        <item x="417"/>
        <item x="67"/>
        <item x="96"/>
        <item x="257"/>
        <item x="418"/>
        <item x="158"/>
        <item x="258"/>
        <item x="19"/>
        <item x="259"/>
        <item x="105"/>
        <item x="171"/>
        <item x="180"/>
        <item x="177"/>
        <item x="260"/>
        <item x="13"/>
        <item x="261"/>
        <item x="262"/>
        <item x="62"/>
        <item x="263"/>
        <item x="154"/>
        <item x="264"/>
        <item x="72"/>
        <item x="265"/>
        <item x="18"/>
        <item x="266"/>
        <item x="24"/>
        <item x="267"/>
        <item x="81"/>
        <item x="58"/>
        <item x="9"/>
        <item x="47"/>
        <item x="268"/>
        <item x="269"/>
        <item x="45"/>
        <item x="39"/>
        <item x="270"/>
        <item x="116"/>
        <item x="271"/>
        <item x="272"/>
        <item x="164"/>
        <item x="161"/>
        <item x="172"/>
        <item x="181"/>
        <item x="2"/>
        <item x="163"/>
        <item x="273"/>
        <item x="107"/>
        <item x="274"/>
        <item x="73"/>
        <item x="275"/>
        <item x="276"/>
        <item x="277"/>
        <item x="66"/>
        <item x="278"/>
        <item x="70"/>
        <item x="0"/>
        <item x="279"/>
        <item x="150"/>
        <item x="280"/>
        <item x="281"/>
        <item x="135"/>
        <item x="282"/>
        <item x="29"/>
        <item x="283"/>
        <item x="176"/>
        <item x="125"/>
        <item x="84"/>
        <item x="284"/>
        <item x="104"/>
        <item x="285"/>
        <item x="95"/>
        <item x="286"/>
        <item x="77"/>
        <item x="287"/>
        <item x="157"/>
        <item x="288"/>
        <item x="289"/>
        <item x="48"/>
        <item x="290"/>
        <item x="7"/>
        <item x="291"/>
        <item x="92"/>
        <item x="292"/>
        <item x="137"/>
        <item x="293"/>
        <item x="16"/>
        <item x="85"/>
        <item x="134"/>
        <item x="294"/>
        <item x="141"/>
        <item x="295"/>
        <item x="296"/>
        <item x="149"/>
        <item x="297"/>
        <item x="50"/>
        <item x="298"/>
        <item x="110"/>
        <item x="60"/>
        <item x="299"/>
        <item x="138"/>
        <item x="300"/>
        <item x="301"/>
        <item x="4"/>
        <item x="109"/>
        <item x="302"/>
        <item x="144"/>
        <item x="303"/>
        <item x="46"/>
        <item x="304"/>
        <item x="155"/>
        <item x="305"/>
        <item x="143"/>
        <item x="306"/>
        <item x="307"/>
        <item x="88"/>
        <item x="308"/>
        <item x="51"/>
        <item x="64"/>
        <item x="309"/>
        <item x="310"/>
        <item x="91"/>
        <item x="311"/>
        <item x="162"/>
        <item x="312"/>
        <item x="130"/>
        <item x="313"/>
        <item x="156"/>
        <item x="314"/>
        <item x="120"/>
        <item x="315"/>
        <item x="30"/>
        <item x="127"/>
        <item x="316"/>
        <item x="168"/>
        <item x="76"/>
        <item x="317"/>
        <item x="34"/>
        <item x="318"/>
        <item x="319"/>
        <item x="17"/>
        <item x="142"/>
        <item x="320"/>
        <item x="86"/>
        <item x="321"/>
        <item x="140"/>
        <item x="322"/>
        <item x="323"/>
        <item x="49"/>
        <item x="53"/>
        <item x="324"/>
        <item x="325"/>
        <item x="36"/>
        <item x="115"/>
        <item x="326"/>
        <item x="25"/>
        <item x="327"/>
        <item x="328"/>
        <item x="160"/>
        <item x="329"/>
        <item x="159"/>
        <item x="331"/>
        <item x="126"/>
        <item x="145"/>
        <item x="332"/>
        <item x="330"/>
        <item x="333"/>
        <item x="121"/>
        <item x="139"/>
        <item x="146"/>
        <item x="334"/>
        <item x="335"/>
        <item x="57"/>
        <item x="152"/>
        <item x="336"/>
        <item x="23"/>
        <item x="337"/>
        <item x="338"/>
        <item x="20"/>
        <item x="61"/>
        <item x="339"/>
        <item x="173"/>
        <item x="31"/>
        <item x="165"/>
        <item x="340"/>
        <item x="40"/>
        <item x="175"/>
        <item x="341"/>
        <item x="167"/>
        <item x="174"/>
        <item x="37"/>
        <item x="166"/>
        <item x="3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5">
        <item h="1" x="70"/>
        <item h="1" x="74"/>
        <item h="1" x="73"/>
        <item h="1" x="89"/>
        <item h="1" x="2"/>
        <item h="1" x="93"/>
        <item h="1" x="37"/>
        <item h="1" x="25"/>
        <item h="1" x="44"/>
        <item h="1" x="20"/>
        <item h="1" x="79"/>
        <item h="1" x="69"/>
        <item x="0"/>
        <item h="1" x="64"/>
        <item h="1" x="49"/>
        <item h="1" x="31"/>
        <item h="1" x="24"/>
        <item h="1" x="16"/>
        <item h="1" x="43"/>
        <item h="1" x="32"/>
        <item h="1" x="90"/>
        <item h="1" x="34"/>
        <item h="1" x="84"/>
        <item h="1" x="77"/>
        <item h="1" x="66"/>
        <item h="1" x="82"/>
        <item h="1" x="29"/>
        <item h="1" x="12"/>
        <item h="1" x="62"/>
        <item h="1" x="48"/>
        <item h="1" x="30"/>
        <item h="1" x="22"/>
        <item h="1" x="61"/>
        <item h="1" x="63"/>
        <item h="1" x="92"/>
        <item h="1" x="11"/>
        <item h="1" x="87"/>
        <item h="1" x="65"/>
        <item h="1" x="51"/>
        <item h="1" x="52"/>
        <item h="1" x="23"/>
        <item h="1" x="76"/>
        <item h="1" x="91"/>
        <item h="1" x="35"/>
        <item h="1" x="15"/>
        <item h="1" x="80"/>
        <item h="1" x="21"/>
        <item h="1" x="85"/>
        <item h="1" x="58"/>
        <item h="1" x="5"/>
        <item h="1" x="68"/>
        <item h="1" x="13"/>
        <item h="1" x="3"/>
        <item h="1" x="33"/>
        <item h="1" x="1"/>
        <item h="1" x="6"/>
        <item h="1" x="75"/>
        <item h="1" x="26"/>
        <item h="1" x="54"/>
        <item h="1" x="10"/>
        <item h="1" x="55"/>
        <item h="1" x="36"/>
        <item h="1" x="67"/>
        <item h="1" x="59"/>
        <item h="1" x="9"/>
        <item h="1" x="18"/>
        <item h="1" x="17"/>
        <item h="1" x="28"/>
        <item h="1" x="47"/>
        <item h="1" x="38"/>
        <item h="1" x="86"/>
        <item h="1" x="53"/>
        <item h="1" x="45"/>
        <item h="1" x="7"/>
        <item h="1" x="83"/>
        <item h="1" x="50"/>
        <item h="1" x="60"/>
        <item h="1" x="81"/>
        <item h="1" x="39"/>
        <item h="1" x="57"/>
        <item h="1" x="42"/>
        <item h="1" x="78"/>
        <item h="1" x="4"/>
        <item h="1" x="14"/>
        <item h="1" x="72"/>
        <item h="1" x="19"/>
        <item h="1" x="27"/>
        <item h="1" x="8"/>
        <item h="1" x="56"/>
        <item h="1" x="40"/>
        <item h="1" x="46"/>
        <item h="1" x="41"/>
        <item h="1" x="88"/>
        <item h="1" x="7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149"/>
    </i>
    <i>
      <x v="270"/>
    </i>
    <i>
      <x v="271"/>
    </i>
    <i>
      <x v="280"/>
    </i>
    <i>
      <x v="282"/>
    </i>
    <i>
      <x v="322"/>
    </i>
    <i t="grand">
      <x/>
    </i>
  </rowItems>
  <colItems count="1">
    <i/>
  </colItems>
  <pageFields count="1">
    <pageField fld="11" hier="-1"/>
  </pageFields>
  <dataFields count="1">
    <dataField name="Suma z średnia predkosc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9CACC2-BC37-4685-8469-3DE94ECCE48C}" autoFormatId="16" applyNumberFormats="0" applyBorderFormats="0" applyFontFormats="0" applyPatternFormats="0" applyAlignmentFormats="0" applyWidthHeightFormats="0">
  <queryTableRefresh nextId="19" unboundColumnsRight="15">
    <queryTableFields count="18">
      <queryTableField id="1" name="numer rejestracyjny" tableColumnId="1"/>
      <queryTableField id="2" name="Punkt A" tableColumnId="2"/>
      <queryTableField id="3" name="Punkt B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42404-950F-41AE-9F30-EEA859E0E043}" name="pomiar" displayName="pomiar" ref="A1:R1001" tableType="queryTable" totalsRowShown="0" headerRowDxfId="21" dataDxfId="20">
  <autoFilter ref="A1:R1001" xr:uid="{E9542404-950F-41AE-9F30-EEA859E0E043}"/>
  <tableColumns count="18">
    <tableColumn id="1" xr3:uid="{98BAD294-572E-4D90-83DA-EE0F640C7853}" uniqueName="1" name="numer rejestracyjny" queryTableFieldId="1" dataDxfId="19"/>
    <tableColumn id="2" xr3:uid="{66EC25D9-81F4-4651-824C-4A5D9FCE450C}" uniqueName="2" name="Punkt A" queryTableFieldId="2" dataDxfId="18"/>
    <tableColumn id="3" xr3:uid="{62F4E86A-15A5-4D36-BB94-5D57075B0C22}" uniqueName="3" name="Punkt B" queryTableFieldId="3" dataDxfId="17"/>
    <tableColumn id="4" xr3:uid="{BDA486D1-3F55-42DF-A82F-5B9475DC938B}" uniqueName="4" name="czy z A do B" queryTableFieldId="4" dataDxfId="16">
      <calculatedColumnFormula>IF(pomiar[[#This Row],[Punkt A]]&lt;pomiar[[#This Row],[Punkt B]],1,0)</calculatedColumnFormula>
    </tableColumn>
    <tableColumn id="5" xr3:uid="{5C0118C5-62EE-4D85-AE47-85779EABE9B0}" uniqueName="5" name="czy z B do A" queryTableFieldId="5" dataDxfId="15">
      <calculatedColumnFormula>IF(pomiar[[#This Row],[Punkt A]]&gt;pomiar[[#This Row],[Punkt B]],1,0)</calculatedColumnFormula>
    </tableColumn>
    <tableColumn id="6" xr3:uid="{50D80F46-8C66-45B0-8B92-4EEA804D5B75}" uniqueName="6" name="ile to jedna minuta w dobie" queryTableFieldId="6" dataDxfId="14">
      <calculatedColumnFormula>1/(24*60)</calculatedColumnFormula>
    </tableColumn>
    <tableColumn id="7" xr3:uid="{5D8D1B99-9536-4B0E-9E90-F0B6854C100F}" uniqueName="7" name="ile minut jechał" queryTableFieldId="7" dataDxfId="13">
      <calculatedColumnFormula>IF(pomiar[[#This Row],[czy z B do A]]=1,pomiar[[#This Row],[Punkt A]]-pomiar[[#This Row],[Punkt B]],pomiar[[#This Row],[Punkt B]]-pomiar[[#This Row],[Punkt A]])</calculatedColumnFormula>
    </tableColumn>
    <tableColumn id="8" xr3:uid="{5A1223ED-C365-481C-9559-E4766F2A1E29}" uniqueName="8" name="pierwsza litera rejestracji" queryTableFieldId="8" dataDxfId="12">
      <calculatedColumnFormula>LEFT(pomiar[[#This Row],[numer rejestracyjny]],1)</calculatedColumnFormula>
    </tableColumn>
    <tableColumn id="9" xr3:uid="{4257D25E-F528-42CC-AE98-332D13B1181A}" uniqueName="9" name="czas przejazdu samochodu z rejestracja Z" queryTableFieldId="9" dataDxfId="11">
      <calculatedColumnFormula>IF(pomiar[[#This Row],[pierwsza litera rejestracji]]="Z",pomiar[[#This Row],[ile minut jechał]]/pomiar[[#This Row],[ile to jedna minuta w dobie]],0)</calculatedColumnFormula>
    </tableColumn>
    <tableColumn id="10" xr3:uid="{71482F90-F46E-4D45-883B-A4D03CAB20D6}" uniqueName="10" name="ile h w dobie" queryTableFieldId="10" dataDxfId="10">
      <calculatedColumnFormula>1/24</calculatedColumnFormula>
    </tableColumn>
    <tableColumn id="11" xr3:uid="{77FBE79A-A4B0-418C-9C0A-CB57AE2B19CC}" uniqueName="11" name="ile minut jechał w h" queryTableFieldId="11" dataDxfId="9">
      <calculatedColumnFormula>pomiar[[#This Row],[ile minut jechał]]/pomiar[[#This Row],[ile h w dobie]]</calculatedColumnFormula>
    </tableColumn>
    <tableColumn id="12" xr3:uid="{E5CCC3BE-CD36-4E5E-83EC-740264507C26}" uniqueName="12" name="3 i 4 znak rejestracji" queryTableFieldId="12" dataDxfId="8">
      <calculatedColumnFormula>MID(pomiar[[#This Row],[numer rejestracyjny]],4,2)</calculatedColumnFormula>
    </tableColumn>
    <tableColumn id="13" xr3:uid="{B02FD60C-4B5B-4AE1-ABD8-FE5AF511CD1E}" uniqueName="13" name="średnia predkosc" queryTableFieldId="13" dataDxfId="7">
      <calculatedColumnFormula>IF(pomiar[[#This Row],[3 i 4 znak rejestracji]]="18",5/pomiar[[#This Row],[ile minut jechał w h]],0)</calculatedColumnFormula>
    </tableColumn>
    <tableColumn id="14" xr3:uid="{20BF0D19-7E92-4231-8B24-9E11874B5F59}" uniqueName="14" name="prędkość" queryTableFieldId="14" dataDxfId="6">
      <calculatedColumnFormula>5/pomiar[[#This Row],[ile minut jechał w h]]</calculatedColumnFormula>
    </tableColumn>
    <tableColumn id="15" xr3:uid="{27AAC224-0522-4B8E-9D8D-292D26737BED}" uniqueName="15" name="czy predkosc przekroczona o 10 km/h" queryTableFieldId="15" dataDxfId="5">
      <calculatedColumnFormula>IF(pomiar[[#This Row],[prędkość]]&gt;100,1,0)</calculatedColumnFormula>
    </tableColumn>
    <tableColumn id="16" xr3:uid="{A656DBE9-4592-478E-923D-41559F67CC31}" uniqueName="16" name="ile osob przekroczylo o 50" queryTableFieldId="16" dataDxfId="4">
      <calculatedColumnFormula>IF(pomiar[[#This Row],[prędkość]]&gt;140,1,0)</calculatedColumnFormula>
    </tableColumn>
    <tableColumn id="17" xr3:uid="{875C92A0-4F4A-4BEB-9DEA-2EBF17A2E452}" uniqueName="17" name="która godzina wyjazdu" queryTableFieldId="17" dataDxfId="2">
      <calculatedColumnFormula>ROUNDDOWN(IF(pomiar[[#This Row],[czy z A do B]]=0,pomiar[[#This Row],[Punkt B]]/pomiar[[#This Row],[ile h w dobie]],pomiar[[#This Row],[Punkt A]]/pomiar[[#This Row],[ile h w dobie]]),0)</calculatedColumnFormula>
    </tableColumn>
    <tableColumn id="18" xr3:uid="{05CDDCBC-C82C-4FC3-AE04-5A52093FF631}" uniqueName="18" name="która gosdzina wyjazdu po 24" queryTableFieldId="18" dataDxfId="3">
      <calculatedColumnFormula>IF(pomiar[[#This Row],[która godzina wyjazdu]]&lt;&gt;24,pomiar[[#This Row],[która godzina wyjazdu]],0)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0846-6694-4E91-A51C-6E23CD566877}">
  <dimension ref="A3:B423"/>
  <sheetViews>
    <sheetView workbookViewId="0">
      <selection activeCell="A3" sqref="A3:B13"/>
    </sheetView>
  </sheetViews>
  <sheetFormatPr defaultRowHeight="15" x14ac:dyDescent="0.25"/>
  <cols>
    <col min="1" max="1" width="14.28515625" bestFit="1" customWidth="1"/>
    <col min="2" max="2" width="15" bestFit="1" customWidth="1"/>
  </cols>
  <sheetData>
    <row r="3" spans="1:2" x14ac:dyDescent="0.25">
      <c r="A3" s="6" t="s">
        <v>444</v>
      </c>
      <c r="B3" t="s">
        <v>443</v>
      </c>
    </row>
    <row r="4" spans="1:2" x14ac:dyDescent="0.25">
      <c r="A4" s="7" t="s">
        <v>110</v>
      </c>
      <c r="B4" s="8">
        <v>30</v>
      </c>
    </row>
    <row r="5" spans="1:2" x14ac:dyDescent="0.25">
      <c r="A5" s="7" t="s">
        <v>5</v>
      </c>
      <c r="B5" s="8">
        <v>29</v>
      </c>
    </row>
    <row r="6" spans="1:2" x14ac:dyDescent="0.25">
      <c r="A6" s="7" t="s">
        <v>164</v>
      </c>
      <c r="B6" s="8">
        <v>27</v>
      </c>
    </row>
    <row r="7" spans="1:2" x14ac:dyDescent="0.25">
      <c r="A7" s="7" t="s">
        <v>48</v>
      </c>
      <c r="B7" s="8">
        <v>21</v>
      </c>
    </row>
    <row r="8" spans="1:2" x14ac:dyDescent="0.25">
      <c r="A8" s="7" t="s">
        <v>119</v>
      </c>
      <c r="B8" s="8">
        <v>21</v>
      </c>
    </row>
    <row r="9" spans="1:2" x14ac:dyDescent="0.25">
      <c r="A9" s="7" t="s">
        <v>42</v>
      </c>
      <c r="B9" s="8">
        <v>21</v>
      </c>
    </row>
    <row r="10" spans="1:2" x14ac:dyDescent="0.25">
      <c r="A10" s="7" t="s">
        <v>88</v>
      </c>
      <c r="B10" s="8">
        <v>20</v>
      </c>
    </row>
    <row r="11" spans="1:2" x14ac:dyDescent="0.25">
      <c r="A11" s="7" t="s">
        <v>76</v>
      </c>
      <c r="B11" s="8">
        <v>18</v>
      </c>
    </row>
    <row r="12" spans="1:2" x14ac:dyDescent="0.25">
      <c r="A12" s="7" t="s">
        <v>61</v>
      </c>
      <c r="B12" s="8">
        <v>10</v>
      </c>
    </row>
    <row r="13" spans="1:2" x14ac:dyDescent="0.25">
      <c r="A13" s="7" t="s">
        <v>12</v>
      </c>
      <c r="B13" s="8">
        <v>10</v>
      </c>
    </row>
    <row r="14" spans="1:2" x14ac:dyDescent="0.25">
      <c r="A14" s="7" t="s">
        <v>3</v>
      </c>
      <c r="B14" s="8">
        <v>9</v>
      </c>
    </row>
    <row r="15" spans="1:2" x14ac:dyDescent="0.25">
      <c r="A15" s="7" t="s">
        <v>84</v>
      </c>
      <c r="B15" s="8">
        <v>9</v>
      </c>
    </row>
    <row r="16" spans="1:2" x14ac:dyDescent="0.25">
      <c r="A16" s="7" t="s">
        <v>73</v>
      </c>
      <c r="B16" s="8">
        <v>9</v>
      </c>
    </row>
    <row r="17" spans="1:2" x14ac:dyDescent="0.25">
      <c r="A17" s="7" t="s">
        <v>157</v>
      </c>
      <c r="B17" s="8">
        <v>9</v>
      </c>
    </row>
    <row r="18" spans="1:2" x14ac:dyDescent="0.25">
      <c r="A18" s="7" t="s">
        <v>65</v>
      </c>
      <c r="B18" s="8">
        <v>9</v>
      </c>
    </row>
    <row r="19" spans="1:2" x14ac:dyDescent="0.25">
      <c r="A19" s="7" t="s">
        <v>75</v>
      </c>
      <c r="B19" s="8">
        <v>9</v>
      </c>
    </row>
    <row r="20" spans="1:2" x14ac:dyDescent="0.25">
      <c r="A20" s="7" t="s">
        <v>69</v>
      </c>
      <c r="B20" s="8">
        <v>9</v>
      </c>
    </row>
    <row r="21" spans="1:2" x14ac:dyDescent="0.25">
      <c r="A21" s="7" t="s">
        <v>21</v>
      </c>
      <c r="B21" s="8">
        <v>9</v>
      </c>
    </row>
    <row r="22" spans="1:2" x14ac:dyDescent="0.25">
      <c r="A22" s="7" t="s">
        <v>50</v>
      </c>
      <c r="B22" s="8">
        <v>9</v>
      </c>
    </row>
    <row r="23" spans="1:2" x14ac:dyDescent="0.25">
      <c r="A23" s="7" t="s">
        <v>16</v>
      </c>
      <c r="B23" s="8">
        <v>9</v>
      </c>
    </row>
    <row r="24" spans="1:2" x14ac:dyDescent="0.25">
      <c r="A24" s="7" t="s">
        <v>27</v>
      </c>
      <c r="B24" s="8">
        <v>9</v>
      </c>
    </row>
    <row r="25" spans="1:2" x14ac:dyDescent="0.25">
      <c r="A25" s="7" t="s">
        <v>58</v>
      </c>
      <c r="B25" s="8">
        <v>6</v>
      </c>
    </row>
    <row r="26" spans="1:2" x14ac:dyDescent="0.25">
      <c r="A26" s="7" t="s">
        <v>114</v>
      </c>
      <c r="B26" s="8">
        <v>6</v>
      </c>
    </row>
    <row r="27" spans="1:2" x14ac:dyDescent="0.25">
      <c r="A27" s="7" t="s">
        <v>86</v>
      </c>
      <c r="B27" s="8">
        <v>6</v>
      </c>
    </row>
    <row r="28" spans="1:2" x14ac:dyDescent="0.25">
      <c r="A28" s="7" t="s">
        <v>57</v>
      </c>
      <c r="B28" s="8">
        <v>6</v>
      </c>
    </row>
    <row r="29" spans="1:2" x14ac:dyDescent="0.25">
      <c r="A29" s="7" t="s">
        <v>104</v>
      </c>
      <c r="B29" s="8">
        <v>6</v>
      </c>
    </row>
    <row r="30" spans="1:2" x14ac:dyDescent="0.25">
      <c r="A30" s="7" t="s">
        <v>134</v>
      </c>
      <c r="B30" s="8">
        <v>6</v>
      </c>
    </row>
    <row r="31" spans="1:2" x14ac:dyDescent="0.25">
      <c r="A31" s="7" t="s">
        <v>18</v>
      </c>
      <c r="B31" s="8">
        <v>6</v>
      </c>
    </row>
    <row r="32" spans="1:2" x14ac:dyDescent="0.25">
      <c r="A32" s="7" t="s">
        <v>108</v>
      </c>
      <c r="B32" s="8">
        <v>6</v>
      </c>
    </row>
    <row r="33" spans="1:2" x14ac:dyDescent="0.25">
      <c r="A33" s="7" t="s">
        <v>71</v>
      </c>
      <c r="B33" s="8">
        <v>3</v>
      </c>
    </row>
    <row r="34" spans="1:2" x14ac:dyDescent="0.25">
      <c r="A34" s="7" t="s">
        <v>91</v>
      </c>
      <c r="B34" s="8">
        <v>3</v>
      </c>
    </row>
    <row r="35" spans="1:2" x14ac:dyDescent="0.25">
      <c r="A35" s="7" t="s">
        <v>140</v>
      </c>
      <c r="B35" s="8">
        <v>3</v>
      </c>
    </row>
    <row r="36" spans="1:2" x14ac:dyDescent="0.25">
      <c r="A36" s="7" t="s">
        <v>101</v>
      </c>
      <c r="B36" s="8">
        <v>3</v>
      </c>
    </row>
    <row r="37" spans="1:2" x14ac:dyDescent="0.25">
      <c r="A37" s="7" t="s">
        <v>52</v>
      </c>
      <c r="B37" s="8">
        <v>3</v>
      </c>
    </row>
    <row r="38" spans="1:2" x14ac:dyDescent="0.25">
      <c r="A38" s="7" t="s">
        <v>151</v>
      </c>
      <c r="B38" s="8">
        <v>3</v>
      </c>
    </row>
    <row r="39" spans="1:2" x14ac:dyDescent="0.25">
      <c r="A39" s="7" t="s">
        <v>128</v>
      </c>
      <c r="B39" s="8">
        <v>3</v>
      </c>
    </row>
    <row r="40" spans="1:2" x14ac:dyDescent="0.25">
      <c r="A40" s="7" t="s">
        <v>96</v>
      </c>
      <c r="B40" s="8">
        <v>3</v>
      </c>
    </row>
    <row r="41" spans="1:2" x14ac:dyDescent="0.25">
      <c r="A41" s="7" t="s">
        <v>63</v>
      </c>
      <c r="B41" s="8">
        <v>3</v>
      </c>
    </row>
    <row r="42" spans="1:2" x14ac:dyDescent="0.25">
      <c r="A42" s="7" t="s">
        <v>25</v>
      </c>
      <c r="B42" s="8">
        <v>3</v>
      </c>
    </row>
    <row r="43" spans="1:2" x14ac:dyDescent="0.25">
      <c r="A43" s="7" t="s">
        <v>33</v>
      </c>
      <c r="B43" s="8">
        <v>3</v>
      </c>
    </row>
    <row r="44" spans="1:2" x14ac:dyDescent="0.25">
      <c r="A44" s="7" t="s">
        <v>122</v>
      </c>
      <c r="B44" s="8">
        <v>3</v>
      </c>
    </row>
    <row r="45" spans="1:2" x14ac:dyDescent="0.25">
      <c r="A45" s="7" t="s">
        <v>148</v>
      </c>
      <c r="B45" s="8">
        <v>3</v>
      </c>
    </row>
    <row r="46" spans="1:2" x14ac:dyDescent="0.25">
      <c r="A46" s="7" t="s">
        <v>85</v>
      </c>
      <c r="B46" s="8">
        <v>3</v>
      </c>
    </row>
    <row r="47" spans="1:2" x14ac:dyDescent="0.25">
      <c r="A47" s="7" t="s">
        <v>30</v>
      </c>
      <c r="B47" s="8">
        <v>3</v>
      </c>
    </row>
    <row r="48" spans="1:2" x14ac:dyDescent="0.25">
      <c r="A48" s="7" t="s">
        <v>81</v>
      </c>
      <c r="B48" s="8">
        <v>3</v>
      </c>
    </row>
    <row r="49" spans="1:2" x14ac:dyDescent="0.25">
      <c r="A49" s="7" t="s">
        <v>160</v>
      </c>
      <c r="B49" s="8">
        <v>3</v>
      </c>
    </row>
    <row r="50" spans="1:2" x14ac:dyDescent="0.25">
      <c r="A50" s="7" t="s">
        <v>100</v>
      </c>
      <c r="B50" s="8">
        <v>3</v>
      </c>
    </row>
    <row r="51" spans="1:2" x14ac:dyDescent="0.25">
      <c r="A51" s="7" t="s">
        <v>144</v>
      </c>
      <c r="B51" s="8">
        <v>3</v>
      </c>
    </row>
    <row r="52" spans="1:2" x14ac:dyDescent="0.25">
      <c r="A52" s="7" t="s">
        <v>82</v>
      </c>
      <c r="B52" s="8">
        <v>3</v>
      </c>
    </row>
    <row r="53" spans="1:2" x14ac:dyDescent="0.25">
      <c r="A53" s="7" t="s">
        <v>147</v>
      </c>
      <c r="B53" s="8">
        <v>3</v>
      </c>
    </row>
    <row r="54" spans="1:2" x14ac:dyDescent="0.25">
      <c r="A54" s="7" t="s">
        <v>29</v>
      </c>
      <c r="B54" s="8">
        <v>3</v>
      </c>
    </row>
    <row r="55" spans="1:2" x14ac:dyDescent="0.25">
      <c r="A55" s="7" t="s">
        <v>165</v>
      </c>
      <c r="B55" s="8">
        <v>3</v>
      </c>
    </row>
    <row r="56" spans="1:2" x14ac:dyDescent="0.25">
      <c r="A56" s="7" t="s">
        <v>93</v>
      </c>
      <c r="B56" s="8">
        <v>3</v>
      </c>
    </row>
    <row r="57" spans="1:2" x14ac:dyDescent="0.25">
      <c r="A57" s="7" t="s">
        <v>20</v>
      </c>
      <c r="B57" s="8">
        <v>3</v>
      </c>
    </row>
    <row r="58" spans="1:2" x14ac:dyDescent="0.25">
      <c r="A58" s="7" t="s">
        <v>9</v>
      </c>
      <c r="B58" s="8">
        <v>3</v>
      </c>
    </row>
    <row r="59" spans="1:2" x14ac:dyDescent="0.25">
      <c r="A59" s="7" t="s">
        <v>28</v>
      </c>
      <c r="B59" s="8">
        <v>3</v>
      </c>
    </row>
    <row r="60" spans="1:2" x14ac:dyDescent="0.25">
      <c r="A60" s="7" t="s">
        <v>14</v>
      </c>
      <c r="B60" s="8">
        <v>3</v>
      </c>
    </row>
    <row r="61" spans="1:2" x14ac:dyDescent="0.25">
      <c r="A61" s="7" t="s">
        <v>60</v>
      </c>
      <c r="B61" s="8">
        <v>3</v>
      </c>
    </row>
    <row r="62" spans="1:2" x14ac:dyDescent="0.25">
      <c r="A62" s="7" t="s">
        <v>150</v>
      </c>
      <c r="B62" s="8">
        <v>3</v>
      </c>
    </row>
    <row r="63" spans="1:2" x14ac:dyDescent="0.25">
      <c r="A63" s="7" t="s">
        <v>44</v>
      </c>
      <c r="B63" s="8">
        <v>3</v>
      </c>
    </row>
    <row r="64" spans="1:2" x14ac:dyDescent="0.25">
      <c r="A64" s="7" t="s">
        <v>55</v>
      </c>
      <c r="B64" s="8">
        <v>3</v>
      </c>
    </row>
    <row r="65" spans="1:2" x14ac:dyDescent="0.25">
      <c r="A65" s="7" t="s">
        <v>138</v>
      </c>
      <c r="B65" s="8">
        <v>3</v>
      </c>
    </row>
    <row r="66" spans="1:2" x14ac:dyDescent="0.25">
      <c r="A66" s="7" t="s">
        <v>38</v>
      </c>
      <c r="B66" s="8">
        <v>3</v>
      </c>
    </row>
    <row r="67" spans="1:2" x14ac:dyDescent="0.25">
      <c r="A67" s="7" t="s">
        <v>98</v>
      </c>
      <c r="B67" s="8">
        <v>3</v>
      </c>
    </row>
    <row r="68" spans="1:2" x14ac:dyDescent="0.25">
      <c r="A68" s="7" t="s">
        <v>116</v>
      </c>
      <c r="B68" s="8">
        <v>3</v>
      </c>
    </row>
    <row r="69" spans="1:2" x14ac:dyDescent="0.25">
      <c r="A69" s="7" t="s">
        <v>10</v>
      </c>
      <c r="B69" s="8">
        <v>3</v>
      </c>
    </row>
    <row r="70" spans="1:2" x14ac:dyDescent="0.25">
      <c r="A70" s="7" t="s">
        <v>106</v>
      </c>
      <c r="B70" s="8">
        <v>3</v>
      </c>
    </row>
    <row r="71" spans="1:2" x14ac:dyDescent="0.25">
      <c r="A71" s="7" t="s">
        <v>15</v>
      </c>
      <c r="B71" s="8">
        <v>3</v>
      </c>
    </row>
    <row r="72" spans="1:2" x14ac:dyDescent="0.25">
      <c r="A72" s="7" t="s">
        <v>92</v>
      </c>
      <c r="B72" s="8">
        <v>3</v>
      </c>
    </row>
    <row r="73" spans="1:2" x14ac:dyDescent="0.25">
      <c r="A73" s="7" t="s">
        <v>53</v>
      </c>
      <c r="B73" s="8">
        <v>3</v>
      </c>
    </row>
    <row r="74" spans="1:2" x14ac:dyDescent="0.25">
      <c r="A74" s="7" t="s">
        <v>11</v>
      </c>
      <c r="B74" s="8">
        <v>3</v>
      </c>
    </row>
    <row r="75" spans="1:2" x14ac:dyDescent="0.25">
      <c r="A75" s="7" t="s">
        <v>7</v>
      </c>
      <c r="B75" s="8">
        <v>3</v>
      </c>
    </row>
    <row r="76" spans="1:2" x14ac:dyDescent="0.25">
      <c r="A76" s="7" t="s">
        <v>117</v>
      </c>
      <c r="B76" s="8">
        <v>3</v>
      </c>
    </row>
    <row r="77" spans="1:2" x14ac:dyDescent="0.25">
      <c r="A77" s="7" t="s">
        <v>158</v>
      </c>
      <c r="B77" s="8">
        <v>3</v>
      </c>
    </row>
    <row r="78" spans="1:2" x14ac:dyDescent="0.25">
      <c r="A78" s="7" t="s">
        <v>103</v>
      </c>
      <c r="B78" s="8">
        <v>3</v>
      </c>
    </row>
    <row r="79" spans="1:2" x14ac:dyDescent="0.25">
      <c r="A79" s="7" t="s">
        <v>67</v>
      </c>
      <c r="B79" s="8">
        <v>3</v>
      </c>
    </row>
    <row r="80" spans="1:2" x14ac:dyDescent="0.25">
      <c r="A80" s="7" t="s">
        <v>8</v>
      </c>
      <c r="B80" s="8">
        <v>3</v>
      </c>
    </row>
    <row r="81" spans="1:2" x14ac:dyDescent="0.25">
      <c r="A81" s="7" t="s">
        <v>159</v>
      </c>
      <c r="B81" s="8">
        <v>3</v>
      </c>
    </row>
    <row r="82" spans="1:2" x14ac:dyDescent="0.25">
      <c r="A82" s="7" t="s">
        <v>47</v>
      </c>
      <c r="B82" s="8">
        <v>3</v>
      </c>
    </row>
    <row r="83" spans="1:2" x14ac:dyDescent="0.25">
      <c r="A83" s="7" t="s">
        <v>79</v>
      </c>
      <c r="B83" s="8">
        <v>3</v>
      </c>
    </row>
    <row r="84" spans="1:2" x14ac:dyDescent="0.25">
      <c r="A84" s="7" t="s">
        <v>136</v>
      </c>
      <c r="B84" s="8">
        <v>3</v>
      </c>
    </row>
    <row r="85" spans="1:2" x14ac:dyDescent="0.25">
      <c r="A85" s="7" t="s">
        <v>89</v>
      </c>
      <c r="B85" s="8">
        <v>3</v>
      </c>
    </row>
    <row r="86" spans="1:2" x14ac:dyDescent="0.25">
      <c r="A86" s="7" t="s">
        <v>46</v>
      </c>
      <c r="B86" s="8">
        <v>3</v>
      </c>
    </row>
    <row r="87" spans="1:2" x14ac:dyDescent="0.25">
      <c r="A87" s="7" t="s">
        <v>39</v>
      </c>
      <c r="B87" s="8">
        <v>3</v>
      </c>
    </row>
    <row r="88" spans="1:2" x14ac:dyDescent="0.25">
      <c r="A88" s="7" t="s">
        <v>111</v>
      </c>
      <c r="B88" s="8">
        <v>3</v>
      </c>
    </row>
    <row r="89" spans="1:2" x14ac:dyDescent="0.25">
      <c r="A89" s="7" t="s">
        <v>162</v>
      </c>
      <c r="B89" s="8">
        <v>3</v>
      </c>
    </row>
    <row r="90" spans="1:2" x14ac:dyDescent="0.25">
      <c r="A90" s="7" t="s">
        <v>74</v>
      </c>
      <c r="B90" s="8">
        <v>3</v>
      </c>
    </row>
    <row r="91" spans="1:2" x14ac:dyDescent="0.25">
      <c r="A91" s="7" t="s">
        <v>142</v>
      </c>
      <c r="B91" s="8">
        <v>3</v>
      </c>
    </row>
    <row r="92" spans="1:2" x14ac:dyDescent="0.25">
      <c r="A92" s="7" t="s">
        <v>156</v>
      </c>
      <c r="B92" s="8">
        <v>3</v>
      </c>
    </row>
    <row r="93" spans="1:2" x14ac:dyDescent="0.25">
      <c r="A93" s="7" t="s">
        <v>26</v>
      </c>
      <c r="B93" s="8">
        <v>3</v>
      </c>
    </row>
    <row r="94" spans="1:2" x14ac:dyDescent="0.25">
      <c r="A94" s="7" t="s">
        <v>72</v>
      </c>
      <c r="B94" s="8">
        <v>3</v>
      </c>
    </row>
    <row r="95" spans="1:2" x14ac:dyDescent="0.25">
      <c r="A95" s="7" t="s">
        <v>139</v>
      </c>
      <c r="B95" s="8">
        <v>3</v>
      </c>
    </row>
    <row r="96" spans="1:2" x14ac:dyDescent="0.25">
      <c r="A96" s="7" t="s">
        <v>115</v>
      </c>
      <c r="B96" s="8">
        <v>3</v>
      </c>
    </row>
    <row r="97" spans="1:2" x14ac:dyDescent="0.25">
      <c r="A97" s="7" t="s">
        <v>120</v>
      </c>
      <c r="B97" s="8">
        <v>3</v>
      </c>
    </row>
    <row r="98" spans="1:2" x14ac:dyDescent="0.25">
      <c r="A98" s="7" t="s">
        <v>45</v>
      </c>
      <c r="B98" s="8">
        <v>3</v>
      </c>
    </row>
    <row r="99" spans="1:2" x14ac:dyDescent="0.25">
      <c r="A99" s="7" t="s">
        <v>132</v>
      </c>
      <c r="B99" s="8">
        <v>3</v>
      </c>
    </row>
    <row r="100" spans="1:2" x14ac:dyDescent="0.25">
      <c r="A100" s="7" t="s">
        <v>154</v>
      </c>
      <c r="B100" s="8">
        <v>3</v>
      </c>
    </row>
    <row r="101" spans="1:2" x14ac:dyDescent="0.25">
      <c r="A101" s="7" t="s">
        <v>32</v>
      </c>
      <c r="B101" s="8">
        <v>3</v>
      </c>
    </row>
    <row r="102" spans="1:2" x14ac:dyDescent="0.25">
      <c r="A102" s="7" t="s">
        <v>109</v>
      </c>
      <c r="B102" s="8">
        <v>3</v>
      </c>
    </row>
    <row r="103" spans="1:2" x14ac:dyDescent="0.25">
      <c r="A103" s="7" t="s">
        <v>107</v>
      </c>
      <c r="B103" s="8">
        <v>3</v>
      </c>
    </row>
    <row r="104" spans="1:2" x14ac:dyDescent="0.25">
      <c r="A104" s="7" t="s">
        <v>24</v>
      </c>
      <c r="B104" s="8">
        <v>3</v>
      </c>
    </row>
    <row r="105" spans="1:2" x14ac:dyDescent="0.25">
      <c r="A105" s="7" t="s">
        <v>80</v>
      </c>
      <c r="B105" s="8">
        <v>3</v>
      </c>
    </row>
    <row r="106" spans="1:2" x14ac:dyDescent="0.25">
      <c r="A106" s="7" t="s">
        <v>4</v>
      </c>
      <c r="B106" s="8">
        <v>3</v>
      </c>
    </row>
    <row r="107" spans="1:2" x14ac:dyDescent="0.25">
      <c r="A107" s="7" t="s">
        <v>51</v>
      </c>
      <c r="B107" s="8">
        <v>3</v>
      </c>
    </row>
    <row r="108" spans="1:2" x14ac:dyDescent="0.25">
      <c r="A108" s="7" t="s">
        <v>83</v>
      </c>
      <c r="B108" s="8">
        <v>3</v>
      </c>
    </row>
    <row r="109" spans="1:2" x14ac:dyDescent="0.25">
      <c r="A109" s="7" t="s">
        <v>95</v>
      </c>
      <c r="B109" s="8">
        <v>3</v>
      </c>
    </row>
    <row r="110" spans="1:2" x14ac:dyDescent="0.25">
      <c r="A110" s="7" t="s">
        <v>97</v>
      </c>
      <c r="B110" s="8">
        <v>3</v>
      </c>
    </row>
    <row r="111" spans="1:2" x14ac:dyDescent="0.25">
      <c r="A111" s="7" t="s">
        <v>19</v>
      </c>
      <c r="B111" s="8">
        <v>3</v>
      </c>
    </row>
    <row r="112" spans="1:2" x14ac:dyDescent="0.25">
      <c r="A112" s="7" t="s">
        <v>102</v>
      </c>
      <c r="B112" s="8">
        <v>3</v>
      </c>
    </row>
    <row r="113" spans="1:2" x14ac:dyDescent="0.25">
      <c r="A113" s="7" t="s">
        <v>137</v>
      </c>
      <c r="B113" s="8">
        <v>3</v>
      </c>
    </row>
    <row r="114" spans="1:2" x14ac:dyDescent="0.25">
      <c r="A114" s="7" t="s">
        <v>78</v>
      </c>
      <c r="B114" s="8">
        <v>3</v>
      </c>
    </row>
    <row r="115" spans="1:2" x14ac:dyDescent="0.25">
      <c r="A115" s="7" t="s">
        <v>152</v>
      </c>
      <c r="B115" s="8">
        <v>3</v>
      </c>
    </row>
    <row r="116" spans="1:2" x14ac:dyDescent="0.25">
      <c r="A116" s="7" t="s">
        <v>35</v>
      </c>
      <c r="B116" s="8">
        <v>3</v>
      </c>
    </row>
    <row r="117" spans="1:2" x14ac:dyDescent="0.25">
      <c r="A117" s="7" t="s">
        <v>113</v>
      </c>
      <c r="B117" s="8">
        <v>3</v>
      </c>
    </row>
    <row r="118" spans="1:2" x14ac:dyDescent="0.25">
      <c r="A118" s="7" t="s">
        <v>125</v>
      </c>
      <c r="B118" s="8">
        <v>3</v>
      </c>
    </row>
    <row r="119" spans="1:2" x14ac:dyDescent="0.25">
      <c r="A119" s="7" t="s">
        <v>141</v>
      </c>
      <c r="B119" s="8">
        <v>3</v>
      </c>
    </row>
    <row r="120" spans="1:2" x14ac:dyDescent="0.25">
      <c r="A120" s="7" t="s">
        <v>127</v>
      </c>
      <c r="B120" s="8">
        <v>3</v>
      </c>
    </row>
    <row r="121" spans="1:2" x14ac:dyDescent="0.25">
      <c r="A121" s="7" t="s">
        <v>112</v>
      </c>
      <c r="B121" s="8">
        <v>3</v>
      </c>
    </row>
    <row r="122" spans="1:2" x14ac:dyDescent="0.25">
      <c r="A122" s="7" t="s">
        <v>70</v>
      </c>
      <c r="B122" s="8">
        <v>3</v>
      </c>
    </row>
    <row r="123" spans="1:2" x14ac:dyDescent="0.25">
      <c r="A123" s="7" t="s">
        <v>49</v>
      </c>
      <c r="B123" s="8">
        <v>3</v>
      </c>
    </row>
    <row r="124" spans="1:2" x14ac:dyDescent="0.25">
      <c r="A124" s="7" t="s">
        <v>99</v>
      </c>
      <c r="B124" s="8">
        <v>3</v>
      </c>
    </row>
    <row r="125" spans="1:2" x14ac:dyDescent="0.25">
      <c r="A125" s="7" t="s">
        <v>146</v>
      </c>
      <c r="B125" s="8">
        <v>3</v>
      </c>
    </row>
    <row r="126" spans="1:2" x14ac:dyDescent="0.25">
      <c r="A126" s="7" t="s">
        <v>161</v>
      </c>
      <c r="B126" s="8">
        <v>3</v>
      </c>
    </row>
    <row r="127" spans="1:2" x14ac:dyDescent="0.25">
      <c r="A127" s="7" t="s">
        <v>54</v>
      </c>
      <c r="B127" s="8">
        <v>3</v>
      </c>
    </row>
    <row r="128" spans="1:2" x14ac:dyDescent="0.25">
      <c r="A128" s="7" t="s">
        <v>22</v>
      </c>
      <c r="B128" s="8">
        <v>3</v>
      </c>
    </row>
    <row r="129" spans="1:2" x14ac:dyDescent="0.25">
      <c r="A129" s="7" t="s">
        <v>94</v>
      </c>
      <c r="B129" s="8">
        <v>3</v>
      </c>
    </row>
    <row r="130" spans="1:2" x14ac:dyDescent="0.25">
      <c r="A130" s="7" t="s">
        <v>64</v>
      </c>
      <c r="B130" s="8">
        <v>3</v>
      </c>
    </row>
    <row r="131" spans="1:2" x14ac:dyDescent="0.25">
      <c r="A131" s="7" t="s">
        <v>133</v>
      </c>
      <c r="B131" s="8">
        <v>3</v>
      </c>
    </row>
    <row r="132" spans="1:2" x14ac:dyDescent="0.25">
      <c r="A132" s="7" t="s">
        <v>13</v>
      </c>
      <c r="B132" s="8">
        <v>3</v>
      </c>
    </row>
    <row r="133" spans="1:2" x14ac:dyDescent="0.25">
      <c r="A133" s="7" t="s">
        <v>123</v>
      </c>
      <c r="B133" s="8">
        <v>3</v>
      </c>
    </row>
    <row r="134" spans="1:2" x14ac:dyDescent="0.25">
      <c r="A134" s="7" t="s">
        <v>105</v>
      </c>
      <c r="B134" s="8">
        <v>3</v>
      </c>
    </row>
    <row r="135" spans="1:2" x14ac:dyDescent="0.25">
      <c r="A135" s="7" t="s">
        <v>130</v>
      </c>
      <c r="B135" s="8">
        <v>3</v>
      </c>
    </row>
    <row r="136" spans="1:2" x14ac:dyDescent="0.25">
      <c r="A136" s="7" t="s">
        <v>131</v>
      </c>
      <c r="B136" s="8">
        <v>3</v>
      </c>
    </row>
    <row r="137" spans="1:2" x14ac:dyDescent="0.25">
      <c r="A137" s="7" t="s">
        <v>37</v>
      </c>
      <c r="B137" s="8">
        <v>3</v>
      </c>
    </row>
    <row r="138" spans="1:2" x14ac:dyDescent="0.25">
      <c r="A138" s="7" t="s">
        <v>6</v>
      </c>
      <c r="B138" s="8">
        <v>3</v>
      </c>
    </row>
    <row r="139" spans="1:2" x14ac:dyDescent="0.25">
      <c r="A139" s="7" t="s">
        <v>145</v>
      </c>
      <c r="B139" s="8">
        <v>3</v>
      </c>
    </row>
    <row r="140" spans="1:2" x14ac:dyDescent="0.25">
      <c r="A140" s="7" t="s">
        <v>36</v>
      </c>
      <c r="B140" s="8">
        <v>3</v>
      </c>
    </row>
    <row r="141" spans="1:2" x14ac:dyDescent="0.25">
      <c r="A141" s="7" t="s">
        <v>143</v>
      </c>
      <c r="B141" s="8">
        <v>3</v>
      </c>
    </row>
    <row r="142" spans="1:2" x14ac:dyDescent="0.25">
      <c r="A142" s="7" t="s">
        <v>31</v>
      </c>
      <c r="B142" s="8">
        <v>3</v>
      </c>
    </row>
    <row r="143" spans="1:2" x14ac:dyDescent="0.25">
      <c r="A143" s="7" t="s">
        <v>56</v>
      </c>
      <c r="B143" s="8">
        <v>3</v>
      </c>
    </row>
    <row r="144" spans="1:2" x14ac:dyDescent="0.25">
      <c r="A144" s="7" t="s">
        <v>77</v>
      </c>
      <c r="B144" s="8">
        <v>3</v>
      </c>
    </row>
    <row r="145" spans="1:2" x14ac:dyDescent="0.25">
      <c r="A145" s="7" t="s">
        <v>118</v>
      </c>
      <c r="B145" s="8">
        <v>3</v>
      </c>
    </row>
    <row r="146" spans="1:2" x14ac:dyDescent="0.25">
      <c r="A146" s="7" t="s">
        <v>66</v>
      </c>
      <c r="B146" s="8">
        <v>3</v>
      </c>
    </row>
    <row r="147" spans="1:2" x14ac:dyDescent="0.25">
      <c r="A147" s="7" t="s">
        <v>163</v>
      </c>
      <c r="B147" s="8">
        <v>3</v>
      </c>
    </row>
    <row r="148" spans="1:2" x14ac:dyDescent="0.25">
      <c r="A148" s="7" t="s">
        <v>90</v>
      </c>
      <c r="B148" s="8">
        <v>3</v>
      </c>
    </row>
    <row r="149" spans="1:2" x14ac:dyDescent="0.25">
      <c r="A149" s="7" t="s">
        <v>129</v>
      </c>
      <c r="B149" s="8">
        <v>3</v>
      </c>
    </row>
    <row r="150" spans="1:2" x14ac:dyDescent="0.25">
      <c r="A150" s="7" t="s">
        <v>41</v>
      </c>
      <c r="B150" s="8">
        <v>3</v>
      </c>
    </row>
    <row r="151" spans="1:2" x14ac:dyDescent="0.25">
      <c r="A151" s="7" t="s">
        <v>124</v>
      </c>
      <c r="B151" s="8">
        <v>3</v>
      </c>
    </row>
    <row r="152" spans="1:2" x14ac:dyDescent="0.25">
      <c r="A152" s="7" t="s">
        <v>121</v>
      </c>
      <c r="B152" s="8">
        <v>3</v>
      </c>
    </row>
    <row r="153" spans="1:2" x14ac:dyDescent="0.25">
      <c r="A153" s="7" t="s">
        <v>149</v>
      </c>
      <c r="B153" s="8">
        <v>3</v>
      </c>
    </row>
    <row r="154" spans="1:2" x14ac:dyDescent="0.25">
      <c r="A154" s="7" t="s">
        <v>68</v>
      </c>
      <c r="B154" s="8">
        <v>3</v>
      </c>
    </row>
    <row r="155" spans="1:2" x14ac:dyDescent="0.25">
      <c r="A155" s="7" t="s">
        <v>155</v>
      </c>
      <c r="B155" s="8">
        <v>3</v>
      </c>
    </row>
    <row r="156" spans="1:2" x14ac:dyDescent="0.25">
      <c r="A156" s="7" t="s">
        <v>126</v>
      </c>
      <c r="B156" s="8">
        <v>3</v>
      </c>
    </row>
    <row r="157" spans="1:2" x14ac:dyDescent="0.25">
      <c r="A157" s="7" t="s">
        <v>23</v>
      </c>
      <c r="B157" s="8">
        <v>3</v>
      </c>
    </row>
    <row r="158" spans="1:2" x14ac:dyDescent="0.25">
      <c r="A158" s="7" t="s">
        <v>59</v>
      </c>
      <c r="B158" s="8">
        <v>3</v>
      </c>
    </row>
    <row r="159" spans="1:2" x14ac:dyDescent="0.25">
      <c r="A159" s="7" t="s">
        <v>62</v>
      </c>
      <c r="B159" s="8">
        <v>3</v>
      </c>
    </row>
    <row r="160" spans="1:2" x14ac:dyDescent="0.25">
      <c r="A160" s="7" t="s">
        <v>17</v>
      </c>
      <c r="B160" s="8">
        <v>3</v>
      </c>
    </row>
    <row r="161" spans="1:2" x14ac:dyDescent="0.25">
      <c r="A161" s="7" t="s">
        <v>178</v>
      </c>
      <c r="B161" s="8">
        <v>1</v>
      </c>
    </row>
    <row r="162" spans="1:2" x14ac:dyDescent="0.25">
      <c r="A162" s="7" t="s">
        <v>314</v>
      </c>
      <c r="B162" s="8">
        <v>1</v>
      </c>
    </row>
    <row r="163" spans="1:2" x14ac:dyDescent="0.25">
      <c r="A163" s="7" t="s">
        <v>221</v>
      </c>
      <c r="B163" s="8">
        <v>1</v>
      </c>
    </row>
    <row r="164" spans="1:2" x14ac:dyDescent="0.25">
      <c r="A164" s="7" t="s">
        <v>236</v>
      </c>
      <c r="B164" s="8">
        <v>1</v>
      </c>
    </row>
    <row r="165" spans="1:2" x14ac:dyDescent="0.25">
      <c r="A165" s="7" t="s">
        <v>329</v>
      </c>
      <c r="B165" s="8">
        <v>1</v>
      </c>
    </row>
    <row r="166" spans="1:2" x14ac:dyDescent="0.25">
      <c r="A166" s="7" t="s">
        <v>397</v>
      </c>
      <c r="B166" s="8">
        <v>1</v>
      </c>
    </row>
    <row r="167" spans="1:2" x14ac:dyDescent="0.25">
      <c r="A167" s="7" t="s">
        <v>290</v>
      </c>
      <c r="B167" s="8">
        <v>1</v>
      </c>
    </row>
    <row r="168" spans="1:2" x14ac:dyDescent="0.25">
      <c r="A168" s="7" t="s">
        <v>398</v>
      </c>
      <c r="B168" s="8">
        <v>1</v>
      </c>
    </row>
    <row r="169" spans="1:2" x14ac:dyDescent="0.25">
      <c r="A169" s="7" t="s">
        <v>385</v>
      </c>
      <c r="B169" s="8">
        <v>1</v>
      </c>
    </row>
    <row r="170" spans="1:2" x14ac:dyDescent="0.25">
      <c r="A170" s="7" t="s">
        <v>237</v>
      </c>
      <c r="B170" s="8">
        <v>1</v>
      </c>
    </row>
    <row r="171" spans="1:2" x14ac:dyDescent="0.25">
      <c r="A171" s="7" t="s">
        <v>321</v>
      </c>
      <c r="B171" s="8">
        <v>1</v>
      </c>
    </row>
    <row r="172" spans="1:2" x14ac:dyDescent="0.25">
      <c r="A172" s="7" t="s">
        <v>363</v>
      </c>
      <c r="B172" s="8">
        <v>1</v>
      </c>
    </row>
    <row r="173" spans="1:2" x14ac:dyDescent="0.25">
      <c r="A173" s="7" t="s">
        <v>337</v>
      </c>
      <c r="B173" s="8">
        <v>1</v>
      </c>
    </row>
    <row r="174" spans="1:2" x14ac:dyDescent="0.25">
      <c r="A174" s="7" t="s">
        <v>191</v>
      </c>
      <c r="B174" s="8">
        <v>1</v>
      </c>
    </row>
    <row r="175" spans="1:2" x14ac:dyDescent="0.25">
      <c r="A175" s="7" t="s">
        <v>378</v>
      </c>
      <c r="B175" s="8">
        <v>1</v>
      </c>
    </row>
    <row r="176" spans="1:2" x14ac:dyDescent="0.25">
      <c r="A176" s="7" t="s">
        <v>238</v>
      </c>
      <c r="B176" s="8">
        <v>1</v>
      </c>
    </row>
    <row r="177" spans="1:2" x14ac:dyDescent="0.25">
      <c r="A177" s="7" t="s">
        <v>381</v>
      </c>
      <c r="B177" s="8">
        <v>1</v>
      </c>
    </row>
    <row r="178" spans="1:2" x14ac:dyDescent="0.25">
      <c r="A178" s="7" t="s">
        <v>399</v>
      </c>
      <c r="B178" s="8">
        <v>1</v>
      </c>
    </row>
    <row r="179" spans="1:2" x14ac:dyDescent="0.25">
      <c r="A179" s="7" t="s">
        <v>384</v>
      </c>
      <c r="B179" s="8">
        <v>1</v>
      </c>
    </row>
    <row r="180" spans="1:2" x14ac:dyDescent="0.25">
      <c r="A180" s="7" t="s">
        <v>239</v>
      </c>
      <c r="B180" s="8">
        <v>1</v>
      </c>
    </row>
    <row r="181" spans="1:2" x14ac:dyDescent="0.25">
      <c r="A181" s="7" t="s">
        <v>310</v>
      </c>
      <c r="B181" s="8">
        <v>1</v>
      </c>
    </row>
    <row r="182" spans="1:2" x14ac:dyDescent="0.25">
      <c r="A182" s="7" t="s">
        <v>202</v>
      </c>
      <c r="B182" s="8">
        <v>1</v>
      </c>
    </row>
    <row r="183" spans="1:2" x14ac:dyDescent="0.25">
      <c r="A183" s="7" t="s">
        <v>318</v>
      </c>
      <c r="B183" s="8">
        <v>1</v>
      </c>
    </row>
    <row r="184" spans="1:2" x14ac:dyDescent="0.25">
      <c r="A184" s="7" t="s">
        <v>400</v>
      </c>
      <c r="B184" s="8">
        <v>1</v>
      </c>
    </row>
    <row r="185" spans="1:2" x14ac:dyDescent="0.25">
      <c r="A185" s="7" t="s">
        <v>325</v>
      </c>
      <c r="B185" s="8">
        <v>1</v>
      </c>
    </row>
    <row r="186" spans="1:2" x14ac:dyDescent="0.25">
      <c r="A186" s="7" t="s">
        <v>364</v>
      </c>
      <c r="B186" s="8">
        <v>1</v>
      </c>
    </row>
    <row r="187" spans="1:2" x14ac:dyDescent="0.25">
      <c r="A187" s="7" t="s">
        <v>135</v>
      </c>
      <c r="B187" s="8">
        <v>1</v>
      </c>
    </row>
    <row r="188" spans="1:2" x14ac:dyDescent="0.25">
      <c r="A188" s="7" t="s">
        <v>401</v>
      </c>
      <c r="B188" s="8">
        <v>1</v>
      </c>
    </row>
    <row r="189" spans="1:2" x14ac:dyDescent="0.25">
      <c r="A189" s="7" t="s">
        <v>201</v>
      </c>
      <c r="B189" s="8">
        <v>1</v>
      </c>
    </row>
    <row r="190" spans="1:2" x14ac:dyDescent="0.25">
      <c r="A190" s="7" t="s">
        <v>240</v>
      </c>
      <c r="B190" s="8">
        <v>1</v>
      </c>
    </row>
    <row r="191" spans="1:2" x14ac:dyDescent="0.25">
      <c r="A191" s="7" t="s">
        <v>285</v>
      </c>
      <c r="B191" s="8">
        <v>1</v>
      </c>
    </row>
    <row r="192" spans="1:2" x14ac:dyDescent="0.25">
      <c r="A192" s="7" t="s">
        <v>402</v>
      </c>
      <c r="B192" s="8">
        <v>1</v>
      </c>
    </row>
    <row r="193" spans="1:2" x14ac:dyDescent="0.25">
      <c r="A193" s="7" t="s">
        <v>288</v>
      </c>
      <c r="B193" s="8">
        <v>1</v>
      </c>
    </row>
    <row r="194" spans="1:2" x14ac:dyDescent="0.25">
      <c r="A194" s="7" t="s">
        <v>241</v>
      </c>
      <c r="B194" s="8">
        <v>1</v>
      </c>
    </row>
    <row r="195" spans="1:2" x14ac:dyDescent="0.25">
      <c r="A195" s="7" t="s">
        <v>357</v>
      </c>
      <c r="B195" s="8">
        <v>1</v>
      </c>
    </row>
    <row r="196" spans="1:2" x14ac:dyDescent="0.25">
      <c r="A196" s="7" t="s">
        <v>348</v>
      </c>
      <c r="B196" s="8">
        <v>1</v>
      </c>
    </row>
    <row r="197" spans="1:2" x14ac:dyDescent="0.25">
      <c r="A197" s="7" t="s">
        <v>220</v>
      </c>
      <c r="B197" s="8">
        <v>1</v>
      </c>
    </row>
    <row r="198" spans="1:2" x14ac:dyDescent="0.25">
      <c r="A198" s="7" t="s">
        <v>403</v>
      </c>
      <c r="B198" s="8">
        <v>1</v>
      </c>
    </row>
    <row r="199" spans="1:2" x14ac:dyDescent="0.25">
      <c r="A199" s="7" t="s">
        <v>300</v>
      </c>
      <c r="B199" s="8">
        <v>1</v>
      </c>
    </row>
    <row r="200" spans="1:2" x14ac:dyDescent="0.25">
      <c r="A200" s="7" t="s">
        <v>242</v>
      </c>
      <c r="B200" s="8">
        <v>1</v>
      </c>
    </row>
    <row r="201" spans="1:2" x14ac:dyDescent="0.25">
      <c r="A201" s="7" t="s">
        <v>304</v>
      </c>
      <c r="B201" s="8">
        <v>1</v>
      </c>
    </row>
    <row r="202" spans="1:2" x14ac:dyDescent="0.25">
      <c r="A202" s="7" t="s">
        <v>203</v>
      </c>
      <c r="B202" s="8">
        <v>1</v>
      </c>
    </row>
    <row r="203" spans="1:2" x14ac:dyDescent="0.25">
      <c r="A203" s="7" t="s">
        <v>386</v>
      </c>
      <c r="B203" s="8">
        <v>1</v>
      </c>
    </row>
    <row r="204" spans="1:2" x14ac:dyDescent="0.25">
      <c r="A204" s="7" t="s">
        <v>243</v>
      </c>
      <c r="B204" s="8">
        <v>1</v>
      </c>
    </row>
    <row r="205" spans="1:2" x14ac:dyDescent="0.25">
      <c r="A205" s="7" t="s">
        <v>226</v>
      </c>
      <c r="B205" s="8">
        <v>1</v>
      </c>
    </row>
    <row r="206" spans="1:2" x14ac:dyDescent="0.25">
      <c r="A206" s="7" t="s">
        <v>404</v>
      </c>
      <c r="B206" s="8">
        <v>1</v>
      </c>
    </row>
    <row r="207" spans="1:2" x14ac:dyDescent="0.25">
      <c r="A207" s="7" t="s">
        <v>316</v>
      </c>
      <c r="B207" s="8">
        <v>1</v>
      </c>
    </row>
    <row r="208" spans="1:2" x14ac:dyDescent="0.25">
      <c r="A208" s="7" t="s">
        <v>173</v>
      </c>
      <c r="B208" s="8">
        <v>1</v>
      </c>
    </row>
    <row r="209" spans="1:2" x14ac:dyDescent="0.25">
      <c r="A209" s="7" t="s">
        <v>171</v>
      </c>
      <c r="B209" s="8">
        <v>1</v>
      </c>
    </row>
    <row r="210" spans="1:2" x14ac:dyDescent="0.25">
      <c r="A210" s="7" t="s">
        <v>352</v>
      </c>
      <c r="B210" s="8">
        <v>1</v>
      </c>
    </row>
    <row r="211" spans="1:2" x14ac:dyDescent="0.25">
      <c r="A211" s="7" t="s">
        <v>323</v>
      </c>
      <c r="B211" s="8">
        <v>1</v>
      </c>
    </row>
    <row r="212" spans="1:2" x14ac:dyDescent="0.25">
      <c r="A212" s="7" t="s">
        <v>244</v>
      </c>
      <c r="B212" s="8">
        <v>1</v>
      </c>
    </row>
    <row r="213" spans="1:2" x14ac:dyDescent="0.25">
      <c r="A213" s="7" t="s">
        <v>327</v>
      </c>
      <c r="B213" s="8">
        <v>1</v>
      </c>
    </row>
    <row r="214" spans="1:2" x14ac:dyDescent="0.25">
      <c r="A214" s="7" t="s">
        <v>405</v>
      </c>
      <c r="B214" s="8">
        <v>1</v>
      </c>
    </row>
    <row r="215" spans="1:2" x14ac:dyDescent="0.25">
      <c r="A215" s="7" t="s">
        <v>361</v>
      </c>
      <c r="B215" s="8">
        <v>1</v>
      </c>
    </row>
    <row r="216" spans="1:2" x14ac:dyDescent="0.25">
      <c r="A216" s="7" t="s">
        <v>406</v>
      </c>
      <c r="B216" s="8">
        <v>1</v>
      </c>
    </row>
    <row r="217" spans="1:2" x14ac:dyDescent="0.25">
      <c r="A217" s="7" t="s">
        <v>336</v>
      </c>
      <c r="B217" s="8">
        <v>1</v>
      </c>
    </row>
    <row r="218" spans="1:2" x14ac:dyDescent="0.25">
      <c r="A218" s="7" t="s">
        <v>245</v>
      </c>
      <c r="B218" s="8">
        <v>1</v>
      </c>
    </row>
    <row r="219" spans="1:2" x14ac:dyDescent="0.25">
      <c r="A219" s="7" t="s">
        <v>339</v>
      </c>
      <c r="B219" s="8">
        <v>1</v>
      </c>
    </row>
    <row r="220" spans="1:2" x14ac:dyDescent="0.25">
      <c r="A220" s="7" t="s">
        <v>204</v>
      </c>
      <c r="B220" s="8">
        <v>1</v>
      </c>
    </row>
    <row r="221" spans="1:2" x14ac:dyDescent="0.25">
      <c r="A221" s="7" t="s">
        <v>34</v>
      </c>
      <c r="B221" s="8">
        <v>1</v>
      </c>
    </row>
    <row r="222" spans="1:2" x14ac:dyDescent="0.25">
      <c r="A222" s="7" t="s">
        <v>407</v>
      </c>
      <c r="B222" s="8">
        <v>1</v>
      </c>
    </row>
    <row r="223" spans="1:2" x14ac:dyDescent="0.25">
      <c r="A223" s="7" t="s">
        <v>40</v>
      </c>
      <c r="B223" s="8">
        <v>1</v>
      </c>
    </row>
    <row r="224" spans="1:2" x14ac:dyDescent="0.25">
      <c r="A224" s="7" t="s">
        <v>246</v>
      </c>
      <c r="B224" s="8">
        <v>1</v>
      </c>
    </row>
    <row r="225" spans="1:2" x14ac:dyDescent="0.25">
      <c r="A225" s="7" t="s">
        <v>286</v>
      </c>
      <c r="B225" s="8">
        <v>1</v>
      </c>
    </row>
    <row r="226" spans="1:2" x14ac:dyDescent="0.25">
      <c r="A226" s="7" t="s">
        <v>365</v>
      </c>
      <c r="B226" s="8">
        <v>1</v>
      </c>
    </row>
    <row r="227" spans="1:2" x14ac:dyDescent="0.25">
      <c r="A227" s="7" t="s">
        <v>287</v>
      </c>
      <c r="B227" s="8">
        <v>1</v>
      </c>
    </row>
    <row r="228" spans="1:2" x14ac:dyDescent="0.25">
      <c r="A228" s="7" t="s">
        <v>408</v>
      </c>
      <c r="B228" s="8">
        <v>1</v>
      </c>
    </row>
    <row r="229" spans="1:2" x14ac:dyDescent="0.25">
      <c r="A229" s="7" t="s">
        <v>289</v>
      </c>
      <c r="B229" s="8">
        <v>1</v>
      </c>
    </row>
    <row r="230" spans="1:2" x14ac:dyDescent="0.25">
      <c r="A230" s="7" t="s">
        <v>366</v>
      </c>
      <c r="B230" s="8">
        <v>1</v>
      </c>
    </row>
    <row r="231" spans="1:2" x14ac:dyDescent="0.25">
      <c r="A231" s="7" t="s">
        <v>291</v>
      </c>
      <c r="B231" s="8">
        <v>1</v>
      </c>
    </row>
    <row r="232" spans="1:2" x14ac:dyDescent="0.25">
      <c r="A232" s="7" t="s">
        <v>247</v>
      </c>
      <c r="B232" s="8">
        <v>1</v>
      </c>
    </row>
    <row r="233" spans="1:2" x14ac:dyDescent="0.25">
      <c r="A233" s="7" t="s">
        <v>219</v>
      </c>
      <c r="B233" s="8">
        <v>1</v>
      </c>
    </row>
    <row r="234" spans="1:2" x14ac:dyDescent="0.25">
      <c r="A234" s="7" t="s">
        <v>409</v>
      </c>
      <c r="B234" s="8">
        <v>1</v>
      </c>
    </row>
    <row r="235" spans="1:2" x14ac:dyDescent="0.25">
      <c r="A235" s="7" t="s">
        <v>186</v>
      </c>
      <c r="B235" s="8">
        <v>1</v>
      </c>
    </row>
    <row r="236" spans="1:2" x14ac:dyDescent="0.25">
      <c r="A236" s="7" t="s">
        <v>192</v>
      </c>
      <c r="B236" s="8">
        <v>1</v>
      </c>
    </row>
    <row r="237" spans="1:2" x14ac:dyDescent="0.25">
      <c r="A237" s="7" t="s">
        <v>189</v>
      </c>
      <c r="B237" s="8">
        <v>1</v>
      </c>
    </row>
    <row r="238" spans="1:2" x14ac:dyDescent="0.25">
      <c r="A238" s="7" t="s">
        <v>248</v>
      </c>
      <c r="B238" s="8">
        <v>1</v>
      </c>
    </row>
    <row r="239" spans="1:2" x14ac:dyDescent="0.25">
      <c r="A239" s="7" t="s">
        <v>299</v>
      </c>
      <c r="B239" s="8">
        <v>1</v>
      </c>
    </row>
    <row r="240" spans="1:2" x14ac:dyDescent="0.25">
      <c r="A240" s="7" t="s">
        <v>410</v>
      </c>
      <c r="B240" s="8">
        <v>1</v>
      </c>
    </row>
    <row r="241" spans="1:2" x14ac:dyDescent="0.25">
      <c r="A241" s="7" t="s">
        <v>301</v>
      </c>
      <c r="B241" s="8">
        <v>1</v>
      </c>
    </row>
    <row r="242" spans="1:2" x14ac:dyDescent="0.25">
      <c r="A242" s="7" t="s">
        <v>249</v>
      </c>
      <c r="B242" s="8">
        <v>1</v>
      </c>
    </row>
    <row r="243" spans="1:2" x14ac:dyDescent="0.25">
      <c r="A243" s="7" t="s">
        <v>358</v>
      </c>
      <c r="B243" s="8">
        <v>1</v>
      </c>
    </row>
    <row r="244" spans="1:2" x14ac:dyDescent="0.25">
      <c r="A244" s="7" t="s">
        <v>205</v>
      </c>
      <c r="B244" s="8">
        <v>1</v>
      </c>
    </row>
    <row r="245" spans="1:2" x14ac:dyDescent="0.25">
      <c r="A245" s="7" t="s">
        <v>224</v>
      </c>
      <c r="B245" s="8">
        <v>1</v>
      </c>
    </row>
    <row r="246" spans="1:2" x14ac:dyDescent="0.25">
      <c r="A246" s="7" t="s">
        <v>353</v>
      </c>
      <c r="B246" s="8">
        <v>1</v>
      </c>
    </row>
    <row r="247" spans="1:2" x14ac:dyDescent="0.25">
      <c r="A247" s="7" t="s">
        <v>359</v>
      </c>
      <c r="B247" s="8">
        <v>1</v>
      </c>
    </row>
    <row r="248" spans="1:2" x14ac:dyDescent="0.25">
      <c r="A248" s="7" t="s">
        <v>250</v>
      </c>
      <c r="B248" s="8">
        <v>1</v>
      </c>
    </row>
    <row r="249" spans="1:2" x14ac:dyDescent="0.25">
      <c r="A249" s="7" t="s">
        <v>198</v>
      </c>
      <c r="B249" s="8">
        <v>1</v>
      </c>
    </row>
    <row r="250" spans="1:2" x14ac:dyDescent="0.25">
      <c r="A250" s="7" t="s">
        <v>411</v>
      </c>
      <c r="B250" s="8">
        <v>1</v>
      </c>
    </row>
    <row r="251" spans="1:2" x14ac:dyDescent="0.25">
      <c r="A251" s="7" t="s">
        <v>311</v>
      </c>
      <c r="B251" s="8">
        <v>1</v>
      </c>
    </row>
    <row r="252" spans="1:2" x14ac:dyDescent="0.25">
      <c r="A252" s="7" t="s">
        <v>367</v>
      </c>
      <c r="B252" s="8">
        <v>1</v>
      </c>
    </row>
    <row r="253" spans="1:2" x14ac:dyDescent="0.25">
      <c r="A253" s="7" t="s">
        <v>313</v>
      </c>
      <c r="B253" s="8">
        <v>1</v>
      </c>
    </row>
    <row r="254" spans="1:2" x14ac:dyDescent="0.25">
      <c r="A254" s="7" t="s">
        <v>251</v>
      </c>
      <c r="B254" s="8">
        <v>1</v>
      </c>
    </row>
    <row r="255" spans="1:2" x14ac:dyDescent="0.25">
      <c r="A255" s="7" t="s">
        <v>315</v>
      </c>
      <c r="B255" s="8">
        <v>1</v>
      </c>
    </row>
    <row r="256" spans="1:2" x14ac:dyDescent="0.25">
      <c r="A256" s="7" t="s">
        <v>412</v>
      </c>
      <c r="B256" s="8">
        <v>1</v>
      </c>
    </row>
    <row r="257" spans="1:2" x14ac:dyDescent="0.25">
      <c r="A257" s="7" t="s">
        <v>317</v>
      </c>
      <c r="B257" s="8">
        <v>1</v>
      </c>
    </row>
    <row r="258" spans="1:2" x14ac:dyDescent="0.25">
      <c r="A258" s="7" t="s">
        <v>252</v>
      </c>
      <c r="B258" s="8">
        <v>1</v>
      </c>
    </row>
    <row r="259" spans="1:2" x14ac:dyDescent="0.25">
      <c r="A259" s="7" t="s">
        <v>228</v>
      </c>
      <c r="B259" s="8">
        <v>1</v>
      </c>
    </row>
    <row r="260" spans="1:2" x14ac:dyDescent="0.25">
      <c r="A260" s="7" t="s">
        <v>206</v>
      </c>
      <c r="B260" s="8">
        <v>1</v>
      </c>
    </row>
    <row r="261" spans="1:2" x14ac:dyDescent="0.25">
      <c r="A261" s="7" t="s">
        <v>320</v>
      </c>
      <c r="B261" s="8">
        <v>1</v>
      </c>
    </row>
    <row r="262" spans="1:2" x14ac:dyDescent="0.25">
      <c r="A262" s="7" t="s">
        <v>413</v>
      </c>
      <c r="B262" s="8">
        <v>1</v>
      </c>
    </row>
    <row r="263" spans="1:2" x14ac:dyDescent="0.25">
      <c r="A263" s="7" t="s">
        <v>229</v>
      </c>
      <c r="B263" s="8">
        <v>1</v>
      </c>
    </row>
    <row r="264" spans="1:2" x14ac:dyDescent="0.25">
      <c r="A264" s="7" t="s">
        <v>345</v>
      </c>
      <c r="B264" s="8">
        <v>1</v>
      </c>
    </row>
    <row r="265" spans="1:2" x14ac:dyDescent="0.25">
      <c r="A265" s="7" t="s">
        <v>324</v>
      </c>
      <c r="B265" s="8">
        <v>1</v>
      </c>
    </row>
    <row r="266" spans="1:2" x14ac:dyDescent="0.25">
      <c r="A266" s="7" t="s">
        <v>185</v>
      </c>
      <c r="B266" s="8">
        <v>1</v>
      </c>
    </row>
    <row r="267" spans="1:2" x14ac:dyDescent="0.25">
      <c r="A267" s="7" t="s">
        <v>392</v>
      </c>
      <c r="B267" s="8">
        <v>1</v>
      </c>
    </row>
    <row r="268" spans="1:2" x14ac:dyDescent="0.25">
      <c r="A268" s="7" t="s">
        <v>414</v>
      </c>
      <c r="B268" s="8">
        <v>1</v>
      </c>
    </row>
    <row r="269" spans="1:2" x14ac:dyDescent="0.25">
      <c r="A269" s="7" t="s">
        <v>231</v>
      </c>
      <c r="B269" s="8">
        <v>1</v>
      </c>
    </row>
    <row r="270" spans="1:2" x14ac:dyDescent="0.25">
      <c r="A270" s="7" t="s">
        <v>207</v>
      </c>
      <c r="B270" s="8">
        <v>1</v>
      </c>
    </row>
    <row r="271" spans="1:2" x14ac:dyDescent="0.25">
      <c r="A271" s="7" t="s">
        <v>330</v>
      </c>
      <c r="B271" s="8">
        <v>1</v>
      </c>
    </row>
    <row r="272" spans="1:2" x14ac:dyDescent="0.25">
      <c r="A272" s="7" t="s">
        <v>415</v>
      </c>
      <c r="B272" s="8">
        <v>1</v>
      </c>
    </row>
    <row r="273" spans="1:2" x14ac:dyDescent="0.25">
      <c r="A273" s="7" t="s">
        <v>233</v>
      </c>
      <c r="B273" s="8">
        <v>1</v>
      </c>
    </row>
    <row r="274" spans="1:2" x14ac:dyDescent="0.25">
      <c r="A274" s="7" t="s">
        <v>254</v>
      </c>
      <c r="B274" s="8">
        <v>1</v>
      </c>
    </row>
    <row r="275" spans="1:2" x14ac:dyDescent="0.25">
      <c r="A275" s="7" t="s">
        <v>335</v>
      </c>
      <c r="B275" s="8">
        <v>1</v>
      </c>
    </row>
    <row r="276" spans="1:2" x14ac:dyDescent="0.25">
      <c r="A276" s="7" t="s">
        <v>347</v>
      </c>
      <c r="B276" s="8">
        <v>1</v>
      </c>
    </row>
    <row r="277" spans="1:2" x14ac:dyDescent="0.25">
      <c r="A277" s="7" t="s">
        <v>394</v>
      </c>
      <c r="B277" s="8">
        <v>1</v>
      </c>
    </row>
    <row r="278" spans="1:2" x14ac:dyDescent="0.25">
      <c r="A278" s="7" t="s">
        <v>255</v>
      </c>
      <c r="B278" s="8">
        <v>1</v>
      </c>
    </row>
    <row r="279" spans="1:2" x14ac:dyDescent="0.25">
      <c r="A279" s="7" t="s">
        <v>234</v>
      </c>
      <c r="B279" s="8">
        <v>1</v>
      </c>
    </row>
    <row r="280" spans="1:2" x14ac:dyDescent="0.25">
      <c r="A280" s="7" t="s">
        <v>416</v>
      </c>
      <c r="B280" s="8">
        <v>1</v>
      </c>
    </row>
    <row r="281" spans="1:2" x14ac:dyDescent="0.25">
      <c r="A281" s="7" t="s">
        <v>340</v>
      </c>
      <c r="B281" s="8">
        <v>1</v>
      </c>
    </row>
    <row r="282" spans="1:2" x14ac:dyDescent="0.25">
      <c r="A282" s="7" t="s">
        <v>368</v>
      </c>
      <c r="B282" s="8">
        <v>1</v>
      </c>
    </row>
    <row r="283" spans="1:2" x14ac:dyDescent="0.25">
      <c r="A283" s="7" t="s">
        <v>342</v>
      </c>
      <c r="B283" s="8">
        <v>1</v>
      </c>
    </row>
    <row r="284" spans="1:2" x14ac:dyDescent="0.25">
      <c r="A284" s="7" t="s">
        <v>256</v>
      </c>
      <c r="B284" s="8">
        <v>1</v>
      </c>
    </row>
    <row r="285" spans="1:2" x14ac:dyDescent="0.25">
      <c r="A285" s="7" t="s">
        <v>343</v>
      </c>
      <c r="B285" s="8">
        <v>1</v>
      </c>
    </row>
    <row r="286" spans="1:2" x14ac:dyDescent="0.25">
      <c r="A286" s="7" t="s">
        <v>417</v>
      </c>
      <c r="B286" s="8">
        <v>1</v>
      </c>
    </row>
    <row r="287" spans="1:2" x14ac:dyDescent="0.25">
      <c r="A287" s="7" t="s">
        <v>170</v>
      </c>
      <c r="B287" s="8">
        <v>1</v>
      </c>
    </row>
    <row r="288" spans="1:2" x14ac:dyDescent="0.25">
      <c r="A288" s="7" t="s">
        <v>257</v>
      </c>
      <c r="B288" s="8">
        <v>1</v>
      </c>
    </row>
    <row r="289" spans="1:2" x14ac:dyDescent="0.25">
      <c r="A289" s="7" t="s">
        <v>362</v>
      </c>
      <c r="B289" s="8">
        <v>1</v>
      </c>
    </row>
    <row r="290" spans="1:2" x14ac:dyDescent="0.25">
      <c r="A290" s="7" t="s">
        <v>418</v>
      </c>
      <c r="B290" s="8">
        <v>1</v>
      </c>
    </row>
    <row r="291" spans="1:2" x14ac:dyDescent="0.25">
      <c r="A291" s="7" t="s">
        <v>217</v>
      </c>
      <c r="B291" s="8">
        <v>1</v>
      </c>
    </row>
    <row r="292" spans="1:2" x14ac:dyDescent="0.25">
      <c r="A292" s="7" t="s">
        <v>208</v>
      </c>
      <c r="B292" s="8">
        <v>1</v>
      </c>
    </row>
    <row r="293" spans="1:2" x14ac:dyDescent="0.25">
      <c r="A293" s="7" t="s">
        <v>179</v>
      </c>
      <c r="B293" s="8">
        <v>1</v>
      </c>
    </row>
    <row r="294" spans="1:2" x14ac:dyDescent="0.25">
      <c r="A294" s="7" t="s">
        <v>419</v>
      </c>
      <c r="B294" s="8">
        <v>1</v>
      </c>
    </row>
    <row r="295" spans="1:2" x14ac:dyDescent="0.25">
      <c r="A295" s="7" t="s">
        <v>87</v>
      </c>
      <c r="B295" s="8">
        <v>1</v>
      </c>
    </row>
    <row r="296" spans="1:2" x14ac:dyDescent="0.25">
      <c r="A296" s="7" t="s">
        <v>258</v>
      </c>
      <c r="B296" s="8">
        <v>1</v>
      </c>
    </row>
    <row r="297" spans="1:2" x14ac:dyDescent="0.25">
      <c r="A297" s="7" t="s">
        <v>218</v>
      </c>
      <c r="B297" s="8">
        <v>1</v>
      </c>
    </row>
    <row r="298" spans="1:2" x14ac:dyDescent="0.25">
      <c r="A298" s="7" t="s">
        <v>193</v>
      </c>
      <c r="B298" s="8">
        <v>1</v>
      </c>
    </row>
    <row r="299" spans="1:2" x14ac:dyDescent="0.25">
      <c r="A299" s="7" t="s">
        <v>379</v>
      </c>
      <c r="B299" s="8">
        <v>1</v>
      </c>
    </row>
    <row r="300" spans="1:2" x14ac:dyDescent="0.25">
      <c r="A300" s="7" t="s">
        <v>259</v>
      </c>
      <c r="B300" s="8">
        <v>1</v>
      </c>
    </row>
    <row r="301" spans="1:2" x14ac:dyDescent="0.25">
      <c r="A301" s="7" t="s">
        <v>196</v>
      </c>
      <c r="B301" s="8">
        <v>1</v>
      </c>
    </row>
    <row r="302" spans="1:2" x14ac:dyDescent="0.25">
      <c r="A302" s="7" t="s">
        <v>420</v>
      </c>
      <c r="B302" s="8">
        <v>1</v>
      </c>
    </row>
    <row r="303" spans="1:2" x14ac:dyDescent="0.25">
      <c r="A303" s="7" t="s">
        <v>380</v>
      </c>
      <c r="B303" s="8">
        <v>1</v>
      </c>
    </row>
    <row r="304" spans="1:2" x14ac:dyDescent="0.25">
      <c r="A304" s="7" t="s">
        <v>369</v>
      </c>
      <c r="B304" s="8">
        <v>1</v>
      </c>
    </row>
    <row r="305" spans="1:2" x14ac:dyDescent="0.25">
      <c r="A305" s="7" t="s">
        <v>292</v>
      </c>
      <c r="B305" s="8">
        <v>1</v>
      </c>
    </row>
    <row r="306" spans="1:2" x14ac:dyDescent="0.25">
      <c r="A306" s="7" t="s">
        <v>370</v>
      </c>
      <c r="B306" s="8">
        <v>1</v>
      </c>
    </row>
    <row r="307" spans="1:2" x14ac:dyDescent="0.25">
      <c r="A307" s="7" t="s">
        <v>293</v>
      </c>
      <c r="B307" s="8">
        <v>1</v>
      </c>
    </row>
    <row r="308" spans="1:2" x14ac:dyDescent="0.25">
      <c r="A308" s="7" t="s">
        <v>260</v>
      </c>
      <c r="B308" s="8">
        <v>1</v>
      </c>
    </row>
    <row r="309" spans="1:2" x14ac:dyDescent="0.25">
      <c r="A309" s="7" t="s">
        <v>294</v>
      </c>
      <c r="B309" s="8">
        <v>1</v>
      </c>
    </row>
    <row r="310" spans="1:2" x14ac:dyDescent="0.25">
      <c r="A310" s="7" t="s">
        <v>421</v>
      </c>
      <c r="B310" s="8">
        <v>1</v>
      </c>
    </row>
    <row r="311" spans="1:2" x14ac:dyDescent="0.25">
      <c r="A311" s="7" t="s">
        <v>295</v>
      </c>
      <c r="B311" s="8">
        <v>1</v>
      </c>
    </row>
    <row r="312" spans="1:2" x14ac:dyDescent="0.25">
      <c r="A312" s="7" t="s">
        <v>209</v>
      </c>
      <c r="B312" s="8">
        <v>1</v>
      </c>
    </row>
    <row r="313" spans="1:2" x14ac:dyDescent="0.25">
      <c r="A313" s="7" t="s">
        <v>296</v>
      </c>
      <c r="B313" s="8">
        <v>1</v>
      </c>
    </row>
    <row r="314" spans="1:2" x14ac:dyDescent="0.25">
      <c r="A314" s="7" t="s">
        <v>261</v>
      </c>
      <c r="B314" s="8">
        <v>1</v>
      </c>
    </row>
    <row r="315" spans="1:2" x14ac:dyDescent="0.25">
      <c r="A315" s="7" t="s">
        <v>382</v>
      </c>
      <c r="B315" s="8">
        <v>1</v>
      </c>
    </row>
    <row r="316" spans="1:2" x14ac:dyDescent="0.25">
      <c r="A316" s="7" t="s">
        <v>188</v>
      </c>
      <c r="B316" s="8">
        <v>1</v>
      </c>
    </row>
    <row r="317" spans="1:2" x14ac:dyDescent="0.25">
      <c r="A317" s="7" t="s">
        <v>297</v>
      </c>
      <c r="B317" s="8">
        <v>1</v>
      </c>
    </row>
    <row r="318" spans="1:2" x14ac:dyDescent="0.25">
      <c r="A318" s="7" t="s">
        <v>262</v>
      </c>
      <c r="B318" s="8">
        <v>1</v>
      </c>
    </row>
    <row r="319" spans="1:2" x14ac:dyDescent="0.25">
      <c r="A319" s="7" t="s">
        <v>298</v>
      </c>
      <c r="B319" s="8">
        <v>1</v>
      </c>
    </row>
    <row r="320" spans="1:2" x14ac:dyDescent="0.25">
      <c r="A320" s="7" t="s">
        <v>210</v>
      </c>
      <c r="B320" s="8">
        <v>1</v>
      </c>
    </row>
    <row r="321" spans="1:2" x14ac:dyDescent="0.25">
      <c r="A321" s="7" t="s">
        <v>197</v>
      </c>
      <c r="B321" s="8">
        <v>1</v>
      </c>
    </row>
    <row r="322" spans="1:2" x14ac:dyDescent="0.25">
      <c r="A322" s="7" t="s">
        <v>174</v>
      </c>
      <c r="B322" s="8">
        <v>1</v>
      </c>
    </row>
    <row r="323" spans="1:2" x14ac:dyDescent="0.25">
      <c r="A323" s="7" t="s">
        <v>222</v>
      </c>
      <c r="B323" s="8">
        <v>1</v>
      </c>
    </row>
    <row r="324" spans="1:2" x14ac:dyDescent="0.25">
      <c r="A324" s="7" t="s">
        <v>183</v>
      </c>
      <c r="B324" s="8">
        <v>1</v>
      </c>
    </row>
    <row r="325" spans="1:2" x14ac:dyDescent="0.25">
      <c r="A325" s="7" t="s">
        <v>383</v>
      </c>
      <c r="B325" s="8">
        <v>1</v>
      </c>
    </row>
    <row r="326" spans="1:2" x14ac:dyDescent="0.25">
      <c r="A326" s="7" t="s">
        <v>180</v>
      </c>
      <c r="B326" s="8">
        <v>1</v>
      </c>
    </row>
    <row r="327" spans="1:2" x14ac:dyDescent="0.25">
      <c r="A327" s="7" t="s">
        <v>302</v>
      </c>
      <c r="B327" s="8">
        <v>1</v>
      </c>
    </row>
    <row r="328" spans="1:2" x14ac:dyDescent="0.25">
      <c r="A328" s="7" t="s">
        <v>263</v>
      </c>
      <c r="B328" s="8">
        <v>1</v>
      </c>
    </row>
    <row r="329" spans="1:2" x14ac:dyDescent="0.25">
      <c r="A329" s="7" t="s">
        <v>303</v>
      </c>
      <c r="B329" s="8">
        <v>1</v>
      </c>
    </row>
    <row r="330" spans="1:2" x14ac:dyDescent="0.25">
      <c r="A330" s="7" t="s">
        <v>354</v>
      </c>
      <c r="B330" s="8">
        <v>1</v>
      </c>
    </row>
    <row r="331" spans="1:2" x14ac:dyDescent="0.25">
      <c r="A331" s="7" t="s">
        <v>223</v>
      </c>
      <c r="B331" s="8">
        <v>1</v>
      </c>
    </row>
    <row r="332" spans="1:2" x14ac:dyDescent="0.25">
      <c r="A332" s="7" t="s">
        <v>264</v>
      </c>
      <c r="B332" s="8">
        <v>1</v>
      </c>
    </row>
    <row r="333" spans="1:2" x14ac:dyDescent="0.25">
      <c r="A333" s="7" t="s">
        <v>305</v>
      </c>
      <c r="B333" s="8">
        <v>1</v>
      </c>
    </row>
    <row r="334" spans="1:2" x14ac:dyDescent="0.25">
      <c r="A334" s="7" t="s">
        <v>265</v>
      </c>
      <c r="B334" s="8">
        <v>1</v>
      </c>
    </row>
    <row r="335" spans="1:2" x14ac:dyDescent="0.25">
      <c r="A335" s="7" t="s">
        <v>306</v>
      </c>
      <c r="B335" s="8">
        <v>1</v>
      </c>
    </row>
    <row r="336" spans="1:2" x14ac:dyDescent="0.25">
      <c r="A336" s="7" t="s">
        <v>371</v>
      </c>
      <c r="B336" s="8">
        <v>1</v>
      </c>
    </row>
    <row r="337" spans="1:2" x14ac:dyDescent="0.25">
      <c r="A337" s="7" t="s">
        <v>307</v>
      </c>
      <c r="B337" s="8">
        <v>1</v>
      </c>
    </row>
    <row r="338" spans="1:2" x14ac:dyDescent="0.25">
      <c r="A338" s="7" t="s">
        <v>266</v>
      </c>
      <c r="B338" s="8">
        <v>1</v>
      </c>
    </row>
    <row r="339" spans="1:2" x14ac:dyDescent="0.25">
      <c r="A339" s="7" t="s">
        <v>308</v>
      </c>
      <c r="B339" s="8">
        <v>1</v>
      </c>
    </row>
    <row r="340" spans="1:2" x14ac:dyDescent="0.25">
      <c r="A340" s="7" t="s">
        <v>211</v>
      </c>
      <c r="B340" s="8">
        <v>1</v>
      </c>
    </row>
    <row r="341" spans="1:2" x14ac:dyDescent="0.25">
      <c r="A341" s="7" t="s">
        <v>309</v>
      </c>
      <c r="B341" s="8">
        <v>1</v>
      </c>
    </row>
    <row r="342" spans="1:2" x14ac:dyDescent="0.25">
      <c r="A342" s="7" t="s">
        <v>267</v>
      </c>
      <c r="B342" s="8">
        <v>1</v>
      </c>
    </row>
    <row r="343" spans="1:2" x14ac:dyDescent="0.25">
      <c r="A343" s="7" t="s">
        <v>225</v>
      </c>
      <c r="B343" s="8">
        <v>1</v>
      </c>
    </row>
    <row r="344" spans="1:2" x14ac:dyDescent="0.25">
      <c r="A344" s="7" t="s">
        <v>372</v>
      </c>
      <c r="B344" s="8">
        <v>1</v>
      </c>
    </row>
    <row r="345" spans="1:2" x14ac:dyDescent="0.25">
      <c r="A345" s="7" t="s">
        <v>387</v>
      </c>
      <c r="B345" s="8">
        <v>1</v>
      </c>
    </row>
    <row r="346" spans="1:2" x14ac:dyDescent="0.25">
      <c r="A346" s="7" t="s">
        <v>268</v>
      </c>
      <c r="B346" s="8">
        <v>1</v>
      </c>
    </row>
    <row r="347" spans="1:2" x14ac:dyDescent="0.25">
      <c r="A347" s="7" t="s">
        <v>312</v>
      </c>
      <c r="B347" s="8">
        <v>1</v>
      </c>
    </row>
    <row r="348" spans="1:2" x14ac:dyDescent="0.25">
      <c r="A348" s="7" t="s">
        <v>182</v>
      </c>
      <c r="B348" s="8">
        <v>1</v>
      </c>
    </row>
    <row r="349" spans="1:2" x14ac:dyDescent="0.25">
      <c r="A349" s="7" t="s">
        <v>350</v>
      </c>
      <c r="B349" s="8">
        <v>1</v>
      </c>
    </row>
    <row r="350" spans="1:2" x14ac:dyDescent="0.25">
      <c r="A350" s="7" t="s">
        <v>269</v>
      </c>
      <c r="B350" s="8">
        <v>1</v>
      </c>
    </row>
    <row r="351" spans="1:2" x14ac:dyDescent="0.25">
      <c r="A351" s="7" t="s">
        <v>199</v>
      </c>
      <c r="B351" s="8">
        <v>1</v>
      </c>
    </row>
    <row r="352" spans="1:2" x14ac:dyDescent="0.25">
      <c r="A352" s="7" t="s">
        <v>373</v>
      </c>
      <c r="B352" s="8">
        <v>1</v>
      </c>
    </row>
    <row r="353" spans="1:2" x14ac:dyDescent="0.25">
      <c r="A353" s="7" t="s">
        <v>227</v>
      </c>
      <c r="B353" s="8">
        <v>1</v>
      </c>
    </row>
    <row r="354" spans="1:2" x14ac:dyDescent="0.25">
      <c r="A354" s="7" t="s">
        <v>270</v>
      </c>
      <c r="B354" s="8">
        <v>1</v>
      </c>
    </row>
    <row r="355" spans="1:2" x14ac:dyDescent="0.25">
      <c r="A355" s="7" t="s">
        <v>388</v>
      </c>
      <c r="B355" s="8">
        <v>1</v>
      </c>
    </row>
    <row r="356" spans="1:2" x14ac:dyDescent="0.25">
      <c r="A356" s="7" t="s">
        <v>212</v>
      </c>
      <c r="B356" s="8">
        <v>1</v>
      </c>
    </row>
    <row r="357" spans="1:2" x14ac:dyDescent="0.25">
      <c r="A357" s="7" t="s">
        <v>351</v>
      </c>
      <c r="B357" s="8">
        <v>1</v>
      </c>
    </row>
    <row r="358" spans="1:2" x14ac:dyDescent="0.25">
      <c r="A358" s="7" t="s">
        <v>355</v>
      </c>
      <c r="B358" s="8">
        <v>1</v>
      </c>
    </row>
    <row r="359" spans="1:2" x14ac:dyDescent="0.25">
      <c r="A359" s="7" t="s">
        <v>389</v>
      </c>
      <c r="B359" s="8">
        <v>1</v>
      </c>
    </row>
    <row r="360" spans="1:2" x14ac:dyDescent="0.25">
      <c r="A360" s="7" t="s">
        <v>194</v>
      </c>
      <c r="B360" s="8">
        <v>1</v>
      </c>
    </row>
    <row r="361" spans="1:2" x14ac:dyDescent="0.25">
      <c r="A361" s="7" t="s">
        <v>319</v>
      </c>
      <c r="B361" s="8">
        <v>1</v>
      </c>
    </row>
    <row r="362" spans="1:2" x14ac:dyDescent="0.25">
      <c r="A362" s="7" t="s">
        <v>374</v>
      </c>
      <c r="B362" s="8">
        <v>1</v>
      </c>
    </row>
    <row r="363" spans="1:2" x14ac:dyDescent="0.25">
      <c r="A363" s="7" t="s">
        <v>360</v>
      </c>
      <c r="B363" s="8">
        <v>1</v>
      </c>
    </row>
    <row r="364" spans="1:2" x14ac:dyDescent="0.25">
      <c r="A364" s="7" t="s">
        <v>271</v>
      </c>
      <c r="B364" s="8">
        <v>1</v>
      </c>
    </row>
    <row r="365" spans="1:2" x14ac:dyDescent="0.25">
      <c r="A365" s="7" t="s">
        <v>390</v>
      </c>
      <c r="B365" s="8">
        <v>1</v>
      </c>
    </row>
    <row r="366" spans="1:2" x14ac:dyDescent="0.25">
      <c r="A366" s="7" t="s">
        <v>272</v>
      </c>
      <c r="B366" s="8">
        <v>1</v>
      </c>
    </row>
    <row r="367" spans="1:2" x14ac:dyDescent="0.25">
      <c r="A367" s="7" t="s">
        <v>322</v>
      </c>
      <c r="B367" s="8">
        <v>1</v>
      </c>
    </row>
    <row r="368" spans="1:2" x14ac:dyDescent="0.25">
      <c r="A368" s="7" t="s">
        <v>213</v>
      </c>
      <c r="B368" s="8">
        <v>1</v>
      </c>
    </row>
    <row r="369" spans="1:2" x14ac:dyDescent="0.25">
      <c r="A369" s="7" t="s">
        <v>391</v>
      </c>
      <c r="B369" s="8">
        <v>1</v>
      </c>
    </row>
    <row r="370" spans="1:2" x14ac:dyDescent="0.25">
      <c r="A370" s="7" t="s">
        <v>349</v>
      </c>
      <c r="B370" s="8">
        <v>1</v>
      </c>
    </row>
    <row r="371" spans="1:2" x14ac:dyDescent="0.25">
      <c r="A371" s="7" t="s">
        <v>230</v>
      </c>
      <c r="B371" s="8">
        <v>1</v>
      </c>
    </row>
    <row r="372" spans="1:2" x14ac:dyDescent="0.25">
      <c r="A372" s="7" t="s">
        <v>273</v>
      </c>
      <c r="B372" s="8">
        <v>1</v>
      </c>
    </row>
    <row r="373" spans="1:2" x14ac:dyDescent="0.25">
      <c r="A373" s="7" t="s">
        <v>200</v>
      </c>
      <c r="B373" s="8">
        <v>1</v>
      </c>
    </row>
    <row r="374" spans="1:2" x14ac:dyDescent="0.25">
      <c r="A374" s="7" t="s">
        <v>375</v>
      </c>
      <c r="B374" s="8">
        <v>1</v>
      </c>
    </row>
    <row r="375" spans="1:2" x14ac:dyDescent="0.25">
      <c r="A375" s="7" t="s">
        <v>326</v>
      </c>
      <c r="B375" s="8">
        <v>1</v>
      </c>
    </row>
    <row r="376" spans="1:2" x14ac:dyDescent="0.25">
      <c r="A376" s="7" t="s">
        <v>274</v>
      </c>
      <c r="B376" s="8">
        <v>1</v>
      </c>
    </row>
    <row r="377" spans="1:2" x14ac:dyDescent="0.25">
      <c r="A377" s="7" t="s">
        <v>187</v>
      </c>
      <c r="B377" s="8">
        <v>1</v>
      </c>
    </row>
    <row r="378" spans="1:2" x14ac:dyDescent="0.25">
      <c r="A378" s="7" t="s">
        <v>275</v>
      </c>
      <c r="B378" s="8">
        <v>1</v>
      </c>
    </row>
    <row r="379" spans="1:2" x14ac:dyDescent="0.25">
      <c r="A379" s="7" t="s">
        <v>328</v>
      </c>
      <c r="B379" s="8">
        <v>1</v>
      </c>
    </row>
    <row r="380" spans="1:2" x14ac:dyDescent="0.25">
      <c r="A380" s="7" t="s">
        <v>167</v>
      </c>
      <c r="B380" s="8">
        <v>1</v>
      </c>
    </row>
    <row r="381" spans="1:2" x14ac:dyDescent="0.25">
      <c r="A381" s="7" t="s">
        <v>393</v>
      </c>
      <c r="B381" s="8">
        <v>1</v>
      </c>
    </row>
    <row r="382" spans="1:2" x14ac:dyDescent="0.25">
      <c r="A382" s="7" t="s">
        <v>214</v>
      </c>
      <c r="B382" s="8">
        <v>1</v>
      </c>
    </row>
    <row r="383" spans="1:2" x14ac:dyDescent="0.25">
      <c r="A383" s="7" t="s">
        <v>232</v>
      </c>
      <c r="B383" s="8">
        <v>1</v>
      </c>
    </row>
    <row r="384" spans="1:2" x14ac:dyDescent="0.25">
      <c r="A384" s="7" t="s">
        <v>175</v>
      </c>
      <c r="B384" s="8">
        <v>1</v>
      </c>
    </row>
    <row r="385" spans="1:2" x14ac:dyDescent="0.25">
      <c r="A385" s="7" t="s">
        <v>331</v>
      </c>
      <c r="B385" s="8">
        <v>1</v>
      </c>
    </row>
    <row r="386" spans="1:2" x14ac:dyDescent="0.25">
      <c r="A386" s="7" t="s">
        <v>184</v>
      </c>
      <c r="B386" s="8">
        <v>1</v>
      </c>
    </row>
    <row r="387" spans="1:2" x14ac:dyDescent="0.25">
      <c r="A387" s="7" t="s">
        <v>332</v>
      </c>
      <c r="B387" s="8">
        <v>1</v>
      </c>
    </row>
    <row r="388" spans="1:2" x14ac:dyDescent="0.25">
      <c r="A388" s="7" t="s">
        <v>346</v>
      </c>
      <c r="B388" s="8">
        <v>1</v>
      </c>
    </row>
    <row r="389" spans="1:2" x14ac:dyDescent="0.25">
      <c r="A389" s="7" t="s">
        <v>334</v>
      </c>
      <c r="B389" s="8">
        <v>1</v>
      </c>
    </row>
    <row r="390" spans="1:2" x14ac:dyDescent="0.25">
      <c r="A390" s="7" t="s">
        <v>166</v>
      </c>
      <c r="B390" s="8">
        <v>1</v>
      </c>
    </row>
    <row r="391" spans="1:2" x14ac:dyDescent="0.25">
      <c r="A391" s="7" t="s">
        <v>181</v>
      </c>
      <c r="B391" s="8">
        <v>1</v>
      </c>
    </row>
    <row r="392" spans="1:2" x14ac:dyDescent="0.25">
      <c r="A392" s="7" t="s">
        <v>276</v>
      </c>
      <c r="B392" s="8">
        <v>1</v>
      </c>
    </row>
    <row r="393" spans="1:2" x14ac:dyDescent="0.25">
      <c r="A393" s="7" t="s">
        <v>333</v>
      </c>
      <c r="B393" s="8">
        <v>1</v>
      </c>
    </row>
    <row r="394" spans="1:2" x14ac:dyDescent="0.25">
      <c r="A394" s="7" t="s">
        <v>215</v>
      </c>
      <c r="B394" s="8">
        <v>1</v>
      </c>
    </row>
    <row r="395" spans="1:2" x14ac:dyDescent="0.25">
      <c r="A395" s="7" t="s">
        <v>172</v>
      </c>
      <c r="B395" s="8">
        <v>1</v>
      </c>
    </row>
    <row r="396" spans="1:2" x14ac:dyDescent="0.25">
      <c r="A396" s="7" t="s">
        <v>277</v>
      </c>
      <c r="B396" s="8">
        <v>1</v>
      </c>
    </row>
    <row r="397" spans="1:2" x14ac:dyDescent="0.25">
      <c r="A397" s="7" t="s">
        <v>395</v>
      </c>
      <c r="B397" s="8">
        <v>1</v>
      </c>
    </row>
    <row r="398" spans="1:2" x14ac:dyDescent="0.25">
      <c r="A398" s="7" t="s">
        <v>376</v>
      </c>
      <c r="B398" s="8">
        <v>1</v>
      </c>
    </row>
    <row r="399" spans="1:2" x14ac:dyDescent="0.25">
      <c r="A399" s="7" t="s">
        <v>338</v>
      </c>
      <c r="B399" s="8">
        <v>1</v>
      </c>
    </row>
    <row r="400" spans="1:2" x14ac:dyDescent="0.25">
      <c r="A400" s="7" t="s">
        <v>278</v>
      </c>
      <c r="B400" s="8">
        <v>1</v>
      </c>
    </row>
    <row r="401" spans="1:2" x14ac:dyDescent="0.25">
      <c r="A401" s="7" t="s">
        <v>190</v>
      </c>
      <c r="B401" s="8">
        <v>1</v>
      </c>
    </row>
    <row r="402" spans="1:2" x14ac:dyDescent="0.25">
      <c r="A402" s="7" t="s">
        <v>279</v>
      </c>
      <c r="B402" s="8">
        <v>1</v>
      </c>
    </row>
    <row r="403" spans="1:2" x14ac:dyDescent="0.25">
      <c r="A403" s="7" t="s">
        <v>235</v>
      </c>
      <c r="B403" s="8">
        <v>1</v>
      </c>
    </row>
    <row r="404" spans="1:2" x14ac:dyDescent="0.25">
      <c r="A404" s="7" t="s">
        <v>280</v>
      </c>
      <c r="B404" s="8">
        <v>1</v>
      </c>
    </row>
    <row r="405" spans="1:2" x14ac:dyDescent="0.25">
      <c r="A405" s="7" t="s">
        <v>341</v>
      </c>
      <c r="B405" s="8">
        <v>1</v>
      </c>
    </row>
    <row r="406" spans="1:2" x14ac:dyDescent="0.25">
      <c r="A406" s="7" t="s">
        <v>195</v>
      </c>
      <c r="B406" s="8">
        <v>1</v>
      </c>
    </row>
    <row r="407" spans="1:2" x14ac:dyDescent="0.25">
      <c r="A407" s="7" t="s">
        <v>396</v>
      </c>
      <c r="B407" s="8">
        <v>1</v>
      </c>
    </row>
    <row r="408" spans="1:2" x14ac:dyDescent="0.25">
      <c r="A408" s="7" t="s">
        <v>281</v>
      </c>
      <c r="B408" s="8">
        <v>1</v>
      </c>
    </row>
    <row r="409" spans="1:2" x14ac:dyDescent="0.25">
      <c r="A409" s="7" t="s">
        <v>176</v>
      </c>
      <c r="B409" s="8">
        <v>1</v>
      </c>
    </row>
    <row r="410" spans="1:2" x14ac:dyDescent="0.25">
      <c r="A410" s="7" t="s">
        <v>216</v>
      </c>
      <c r="B410" s="8">
        <v>1</v>
      </c>
    </row>
    <row r="411" spans="1:2" x14ac:dyDescent="0.25">
      <c r="A411" s="7" t="s">
        <v>168</v>
      </c>
      <c r="B411" s="8">
        <v>1</v>
      </c>
    </row>
    <row r="412" spans="1:2" x14ac:dyDescent="0.25">
      <c r="A412" s="7" t="s">
        <v>377</v>
      </c>
      <c r="B412" s="8">
        <v>1</v>
      </c>
    </row>
    <row r="413" spans="1:2" x14ac:dyDescent="0.25">
      <c r="A413" s="7" t="s">
        <v>43</v>
      </c>
      <c r="B413" s="8">
        <v>1</v>
      </c>
    </row>
    <row r="414" spans="1:2" x14ac:dyDescent="0.25">
      <c r="A414" s="7" t="s">
        <v>282</v>
      </c>
      <c r="B414" s="8">
        <v>1</v>
      </c>
    </row>
    <row r="415" spans="1:2" x14ac:dyDescent="0.25">
      <c r="A415" s="7" t="s">
        <v>344</v>
      </c>
      <c r="B415" s="8">
        <v>1</v>
      </c>
    </row>
    <row r="416" spans="1:2" x14ac:dyDescent="0.25">
      <c r="A416" s="7" t="s">
        <v>153</v>
      </c>
      <c r="B416" s="8">
        <v>1</v>
      </c>
    </row>
    <row r="417" spans="1:2" x14ac:dyDescent="0.25">
      <c r="A417" s="7" t="s">
        <v>177</v>
      </c>
      <c r="B417" s="8">
        <v>1</v>
      </c>
    </row>
    <row r="418" spans="1:2" x14ac:dyDescent="0.25">
      <c r="A418" s="7" t="s">
        <v>283</v>
      </c>
      <c r="B418" s="8">
        <v>1</v>
      </c>
    </row>
    <row r="419" spans="1:2" x14ac:dyDescent="0.25">
      <c r="A419" s="7" t="s">
        <v>169</v>
      </c>
      <c r="B419" s="8">
        <v>1</v>
      </c>
    </row>
    <row r="420" spans="1:2" x14ac:dyDescent="0.25">
      <c r="A420" s="7" t="s">
        <v>284</v>
      </c>
      <c r="B420" s="8">
        <v>1</v>
      </c>
    </row>
    <row r="421" spans="1:2" x14ac:dyDescent="0.25">
      <c r="A421" s="7" t="s">
        <v>356</v>
      </c>
      <c r="B421" s="8">
        <v>1</v>
      </c>
    </row>
    <row r="422" spans="1:2" x14ac:dyDescent="0.25">
      <c r="A422" s="7" t="s">
        <v>253</v>
      </c>
      <c r="B422" s="8">
        <v>1</v>
      </c>
    </row>
    <row r="423" spans="1:2" x14ac:dyDescent="0.25">
      <c r="A423" s="7" t="s">
        <v>442</v>
      </c>
      <c r="B423" s="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BFCF-3E78-439B-B78B-03C47A4B9C9E}">
  <dimension ref="A3:B28"/>
  <sheetViews>
    <sheetView workbookViewId="0">
      <selection activeCell="B6" sqref="B6"/>
    </sheetView>
  </sheetViews>
  <sheetFormatPr defaultRowHeight="15" x14ac:dyDescent="0.25"/>
  <cols>
    <col min="1" max="1" width="15.140625" bestFit="1" customWidth="1"/>
    <col min="2" max="2" width="32.85546875" bestFit="1" customWidth="1"/>
  </cols>
  <sheetData>
    <row r="3" spans="1:2" x14ac:dyDescent="0.25">
      <c r="A3" s="6" t="s">
        <v>454</v>
      </c>
      <c r="B3" t="s">
        <v>453</v>
      </c>
    </row>
    <row r="4" spans="1:2" x14ac:dyDescent="0.25">
      <c r="A4" s="7">
        <v>0</v>
      </c>
      <c r="B4" s="8">
        <v>41</v>
      </c>
    </row>
    <row r="5" spans="1:2" x14ac:dyDescent="0.25">
      <c r="A5" s="7">
        <v>1</v>
      </c>
      <c r="B5" s="8">
        <v>45</v>
      </c>
    </row>
    <row r="6" spans="1:2" x14ac:dyDescent="0.25">
      <c r="A6" s="7">
        <v>2</v>
      </c>
      <c r="B6" s="8">
        <v>39</v>
      </c>
    </row>
    <row r="7" spans="1:2" x14ac:dyDescent="0.25">
      <c r="A7" s="7">
        <v>3</v>
      </c>
      <c r="B7" s="8">
        <v>45</v>
      </c>
    </row>
    <row r="8" spans="1:2" x14ac:dyDescent="0.25">
      <c r="A8" s="7">
        <v>4</v>
      </c>
      <c r="B8" s="8">
        <v>35</v>
      </c>
    </row>
    <row r="9" spans="1:2" x14ac:dyDescent="0.25">
      <c r="A9" s="7">
        <v>5</v>
      </c>
      <c r="B9" s="8">
        <v>41</v>
      </c>
    </row>
    <row r="10" spans="1:2" x14ac:dyDescent="0.25">
      <c r="A10" s="7">
        <v>6</v>
      </c>
      <c r="B10" s="8">
        <v>36</v>
      </c>
    </row>
    <row r="11" spans="1:2" x14ac:dyDescent="0.25">
      <c r="A11" s="7">
        <v>7</v>
      </c>
      <c r="B11" s="8">
        <v>42</v>
      </c>
    </row>
    <row r="12" spans="1:2" x14ac:dyDescent="0.25">
      <c r="A12" s="7">
        <v>8</v>
      </c>
      <c r="B12" s="8">
        <v>35</v>
      </c>
    </row>
    <row r="13" spans="1:2" x14ac:dyDescent="0.25">
      <c r="A13" s="7">
        <v>9</v>
      </c>
      <c r="B13" s="8">
        <v>36</v>
      </c>
    </row>
    <row r="14" spans="1:2" x14ac:dyDescent="0.25">
      <c r="A14" s="7">
        <v>10</v>
      </c>
      <c r="B14" s="8">
        <v>45</v>
      </c>
    </row>
    <row r="15" spans="1:2" x14ac:dyDescent="0.25">
      <c r="A15" s="7">
        <v>11</v>
      </c>
      <c r="B15" s="8">
        <v>28</v>
      </c>
    </row>
    <row r="16" spans="1:2" x14ac:dyDescent="0.25">
      <c r="A16" s="7">
        <v>12</v>
      </c>
      <c r="B16" s="8">
        <v>54</v>
      </c>
    </row>
    <row r="17" spans="1:2" x14ac:dyDescent="0.25">
      <c r="A17" s="7">
        <v>13</v>
      </c>
      <c r="B17" s="8">
        <v>51</v>
      </c>
    </row>
    <row r="18" spans="1:2" x14ac:dyDescent="0.25">
      <c r="A18" s="7">
        <v>14</v>
      </c>
      <c r="B18" s="8">
        <v>43</v>
      </c>
    </row>
    <row r="19" spans="1:2" x14ac:dyDescent="0.25">
      <c r="A19" s="7">
        <v>15</v>
      </c>
      <c r="B19" s="8">
        <v>39</v>
      </c>
    </row>
    <row r="20" spans="1:2" x14ac:dyDescent="0.25">
      <c r="A20" s="7">
        <v>16</v>
      </c>
      <c r="B20" s="8">
        <v>35</v>
      </c>
    </row>
    <row r="21" spans="1:2" x14ac:dyDescent="0.25">
      <c r="A21" s="7">
        <v>17</v>
      </c>
      <c r="B21" s="8">
        <v>56</v>
      </c>
    </row>
    <row r="22" spans="1:2" x14ac:dyDescent="0.25">
      <c r="A22" s="7">
        <v>18</v>
      </c>
      <c r="B22" s="8">
        <v>37</v>
      </c>
    </row>
    <row r="23" spans="1:2" x14ac:dyDescent="0.25">
      <c r="A23" s="7">
        <v>19</v>
      </c>
      <c r="B23" s="8">
        <v>43</v>
      </c>
    </row>
    <row r="24" spans="1:2" x14ac:dyDescent="0.25">
      <c r="A24" s="7">
        <v>20</v>
      </c>
      <c r="B24" s="8">
        <v>46</v>
      </c>
    </row>
    <row r="25" spans="1:2" x14ac:dyDescent="0.25">
      <c r="A25" s="7">
        <v>21</v>
      </c>
      <c r="B25" s="8">
        <v>44</v>
      </c>
    </row>
    <row r="26" spans="1:2" x14ac:dyDescent="0.25">
      <c r="A26" s="7">
        <v>22</v>
      </c>
      <c r="B26" s="8">
        <v>53</v>
      </c>
    </row>
    <row r="27" spans="1:2" x14ac:dyDescent="0.25">
      <c r="A27" s="7">
        <v>23</v>
      </c>
      <c r="B27" s="8">
        <v>31</v>
      </c>
    </row>
    <row r="28" spans="1:2" x14ac:dyDescent="0.25">
      <c r="A28" s="7" t="s">
        <v>442</v>
      </c>
      <c r="B28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2F9A-36AE-4028-890B-438E65B45CFC}">
  <dimension ref="A1:B16"/>
  <sheetViews>
    <sheetView workbookViewId="0">
      <selection activeCell="A4" sqref="A4:B15"/>
    </sheetView>
  </sheetViews>
  <sheetFormatPr defaultRowHeight="15" x14ac:dyDescent="0.25"/>
  <cols>
    <col min="1" max="1" width="23.7109375" bestFit="1" customWidth="1"/>
    <col min="2" max="2" width="44.28515625" bestFit="1" customWidth="1"/>
  </cols>
  <sheetData>
    <row r="1" spans="1:2" x14ac:dyDescent="0.25">
      <c r="A1" s="6" t="s">
        <v>429</v>
      </c>
      <c r="B1" t="s">
        <v>457</v>
      </c>
    </row>
    <row r="3" spans="1:2" x14ac:dyDescent="0.25">
      <c r="A3" s="6" t="s">
        <v>441</v>
      </c>
      <c r="B3" t="s">
        <v>456</v>
      </c>
    </row>
    <row r="4" spans="1:2" x14ac:dyDescent="0.25">
      <c r="A4" s="7" t="s">
        <v>176</v>
      </c>
      <c r="B4" s="8">
        <v>3.0297599999999925</v>
      </c>
    </row>
    <row r="5" spans="1:2" x14ac:dyDescent="0.25">
      <c r="A5" s="7" t="s">
        <v>34</v>
      </c>
      <c r="B5" s="8">
        <v>5.3625600000000073</v>
      </c>
    </row>
    <row r="6" spans="1:2" x14ac:dyDescent="0.25">
      <c r="A6" s="7" t="s">
        <v>168</v>
      </c>
      <c r="B6" s="8">
        <v>3.7843199999999477</v>
      </c>
    </row>
    <row r="7" spans="1:2" x14ac:dyDescent="0.25">
      <c r="A7" s="7" t="s">
        <v>343</v>
      </c>
      <c r="B7" s="8">
        <v>2.1772800000000991</v>
      </c>
    </row>
    <row r="8" spans="1:2" x14ac:dyDescent="0.25">
      <c r="A8" s="7" t="s">
        <v>43</v>
      </c>
      <c r="B8" s="8">
        <v>5.0918399999999959</v>
      </c>
    </row>
    <row r="9" spans="1:2" x14ac:dyDescent="0.25">
      <c r="A9" s="7" t="s">
        <v>178</v>
      </c>
      <c r="B9" s="8">
        <v>4.8902399999999346</v>
      </c>
    </row>
    <row r="10" spans="1:2" x14ac:dyDescent="0.25">
      <c r="A10" s="7" t="s">
        <v>344</v>
      </c>
      <c r="B10" s="8">
        <v>4.7289599999999332</v>
      </c>
    </row>
    <row r="11" spans="1:2" x14ac:dyDescent="0.25">
      <c r="A11" s="7" t="s">
        <v>170</v>
      </c>
      <c r="B11" s="8">
        <v>4.9939199999998785</v>
      </c>
    </row>
    <row r="12" spans="1:2" x14ac:dyDescent="0.25">
      <c r="A12" s="7" t="s">
        <v>177</v>
      </c>
      <c r="B12" s="8">
        <v>2.3673599999999695</v>
      </c>
    </row>
    <row r="13" spans="1:2" x14ac:dyDescent="0.25">
      <c r="A13" s="7" t="s">
        <v>40</v>
      </c>
      <c r="B13" s="8">
        <v>5.5468799999999918</v>
      </c>
    </row>
    <row r="14" spans="1:2" x14ac:dyDescent="0.25">
      <c r="A14" s="7" t="s">
        <v>169</v>
      </c>
      <c r="B14" s="8">
        <v>2.551679999999994</v>
      </c>
    </row>
    <row r="15" spans="1:2" x14ac:dyDescent="0.25">
      <c r="A15" s="7" t="s">
        <v>345</v>
      </c>
      <c r="B15" s="8">
        <v>3.9686399999999722</v>
      </c>
    </row>
    <row r="16" spans="1:2" x14ac:dyDescent="0.25">
      <c r="A16" s="7" t="s">
        <v>442</v>
      </c>
      <c r="B16" s="8">
        <v>48.493439999999715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C6F2-7BEF-4851-A04D-917117433200}">
  <dimension ref="A1:B10"/>
  <sheetViews>
    <sheetView workbookViewId="0">
      <selection activeCell="A4" sqref="A4:B9"/>
    </sheetView>
  </sheetViews>
  <sheetFormatPr defaultRowHeight="15" x14ac:dyDescent="0.25"/>
  <cols>
    <col min="1" max="1" width="18.42578125" bestFit="1" customWidth="1"/>
    <col min="2" max="2" width="23" bestFit="1" customWidth="1"/>
  </cols>
  <sheetData>
    <row r="1" spans="1:2" x14ac:dyDescent="0.25">
      <c r="A1" s="6" t="s">
        <v>434</v>
      </c>
      <c r="B1" t="s">
        <v>459</v>
      </c>
    </row>
    <row r="3" spans="1:2" x14ac:dyDescent="0.25">
      <c r="A3" s="6" t="s">
        <v>441</v>
      </c>
      <c r="B3" t="s">
        <v>458</v>
      </c>
    </row>
    <row r="4" spans="1:2" x14ac:dyDescent="0.25">
      <c r="A4" s="7" t="s">
        <v>172</v>
      </c>
      <c r="B4" s="8">
        <v>64.941812136326078</v>
      </c>
    </row>
    <row r="5" spans="1:2" x14ac:dyDescent="0.25">
      <c r="A5" s="7" t="s">
        <v>5</v>
      </c>
      <c r="B5" s="8">
        <v>2373.2940296268007</v>
      </c>
    </row>
    <row r="6" spans="1:2" x14ac:dyDescent="0.25">
      <c r="A6" s="7" t="s">
        <v>166</v>
      </c>
      <c r="B6" s="8">
        <v>89.183789954337712</v>
      </c>
    </row>
    <row r="7" spans="1:2" x14ac:dyDescent="0.25">
      <c r="A7" s="7" t="s">
        <v>281</v>
      </c>
      <c r="B7" s="8">
        <v>55.883404864091425</v>
      </c>
    </row>
    <row r="8" spans="1:2" x14ac:dyDescent="0.25">
      <c r="A8" s="7" t="s">
        <v>3</v>
      </c>
      <c r="B8" s="8">
        <v>785.16075192398841</v>
      </c>
    </row>
    <row r="9" spans="1:2" x14ac:dyDescent="0.25">
      <c r="A9" s="7" t="s">
        <v>301</v>
      </c>
      <c r="B9" s="8">
        <v>108.50694444444886</v>
      </c>
    </row>
    <row r="10" spans="1:2" x14ac:dyDescent="0.25">
      <c r="A10" s="7" t="s">
        <v>442</v>
      </c>
      <c r="B10" s="8">
        <v>3476.9707329499929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BF51-6DB5-4295-94CB-00265357D0B6}">
  <dimension ref="A1:AC1001"/>
  <sheetViews>
    <sheetView tabSelected="1" topLeftCell="P1" workbookViewId="0">
      <selection activeCell="P2" sqref="P2"/>
    </sheetView>
  </sheetViews>
  <sheetFormatPr defaultColWidth="8.85546875" defaultRowHeight="15" x14ac:dyDescent="0.25"/>
  <cols>
    <col min="1" max="1" width="20.28515625" style="1" bestFit="1" customWidth="1"/>
    <col min="2" max="2" width="9.85546875" style="1" bestFit="1" customWidth="1"/>
    <col min="3" max="3" width="9.7109375" style="1" bestFit="1" customWidth="1"/>
    <col min="4" max="4" width="15" style="1" customWidth="1"/>
    <col min="5" max="5" width="15.42578125" style="1" customWidth="1"/>
    <col min="6" max="6" width="30.7109375" style="1" customWidth="1"/>
    <col min="7" max="7" width="19.42578125" style="1" customWidth="1"/>
    <col min="8" max="8" width="26.7109375" style="1" customWidth="1"/>
    <col min="9" max="9" width="46.28515625" style="1" customWidth="1"/>
    <col min="10" max="10" width="24.85546875" style="1" customWidth="1"/>
    <col min="11" max="11" width="25.140625" style="1" customWidth="1"/>
    <col min="12" max="12" width="26.28515625" style="1" customWidth="1"/>
    <col min="13" max="13" width="23" style="1" customWidth="1"/>
    <col min="14" max="14" width="22.5703125" style="1" customWidth="1"/>
    <col min="15" max="15" width="39.85546875" style="1" customWidth="1"/>
    <col min="16" max="16" width="29.140625" style="1" customWidth="1"/>
    <col min="17" max="17" width="25.5703125" style="1" customWidth="1"/>
    <col min="18" max="18" width="41.5703125" style="1" customWidth="1"/>
    <col min="19" max="27" width="8.85546875" style="1"/>
    <col min="28" max="28" width="22.7109375" style="1" customWidth="1"/>
    <col min="29" max="29" width="33" style="1" customWidth="1"/>
    <col min="30" max="16384" width="8.8554687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422</v>
      </c>
      <c r="E1" s="1" t="s">
        <v>423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432</v>
      </c>
      <c r="K1" s="1" t="s">
        <v>433</v>
      </c>
      <c r="L1" s="1" t="s">
        <v>434</v>
      </c>
      <c r="M1" s="1" t="s">
        <v>435</v>
      </c>
      <c r="N1" s="1" t="s">
        <v>436</v>
      </c>
      <c r="O1" s="1" t="s">
        <v>446</v>
      </c>
      <c r="P1" s="1" t="s">
        <v>449</v>
      </c>
      <c r="Q1" s="1" t="s">
        <v>451</v>
      </c>
      <c r="R1" s="1" t="s">
        <v>452</v>
      </c>
      <c r="AA1" s="2"/>
    </row>
    <row r="2" spans="1:29" x14ac:dyDescent="0.25">
      <c r="A2" s="1" t="s">
        <v>3</v>
      </c>
      <c r="B2" s="1">
        <v>0.121036</v>
      </c>
      <c r="C2" s="1">
        <v>0.12492</v>
      </c>
      <c r="D2" s="1">
        <f>IF(pomiar[[#This Row],[Punkt A]]&lt;pomiar[[#This Row],[Punkt B]],1,0)</f>
        <v>1</v>
      </c>
      <c r="E2" s="1">
        <f>IF(pomiar[[#This Row],[Punkt A]]&gt;pomiar[[#This Row],[Punkt B]],1,0)</f>
        <v>0</v>
      </c>
      <c r="F2" s="1">
        <f t="shared" ref="F2:F65" si="0">1/(24*60)</f>
        <v>6.9444444444444447E-4</v>
      </c>
      <c r="G2" s="1">
        <f>IF(pomiar[[#This Row],[czy z B do A]]=1,pomiar[[#This Row],[Punkt A]]-pomiar[[#This Row],[Punkt B]],pomiar[[#This Row],[Punkt B]]-pomiar[[#This Row],[Punkt A]])</f>
        <v>3.8839999999999986E-3</v>
      </c>
      <c r="H2" s="1" t="str">
        <f>LEFT(pomiar[[#This Row],[numer rejestracyjny]],1)</f>
        <v>N</v>
      </c>
      <c r="I2" s="1">
        <f>IF(pomiar[[#This Row],[pierwsza litera rejestracji]]="Z",pomiar[[#This Row],[ile minut jechał]]/pomiar[[#This Row],[ile to jedna minuta w dobie]],0)</f>
        <v>0</v>
      </c>
      <c r="J2" s="1">
        <f t="shared" ref="J2:J65" si="1">1/24</f>
        <v>4.1666666666666664E-2</v>
      </c>
      <c r="K2" s="1">
        <f>pomiar[[#This Row],[ile minut jechał]]/pomiar[[#This Row],[ile h w dobie]]</f>
        <v>9.3215999999999966E-2</v>
      </c>
      <c r="L2" s="1" t="str">
        <f>MID(pomiar[[#This Row],[numer rejestracyjny]],4,2)</f>
        <v>18</v>
      </c>
      <c r="M2" s="3">
        <f>IF(pomiar[[#This Row],[3 i 4 znak rejestracji]]="18",5/pomiar[[#This Row],[ile minut jechał w h]],0)</f>
        <v>53.638860281496761</v>
      </c>
      <c r="N2" s="3">
        <f>5/pomiar[[#This Row],[ile minut jechał w h]]</f>
        <v>53.638860281496761</v>
      </c>
      <c r="O2" s="3">
        <f>IF(pomiar[[#This Row],[prędkość]]&gt;100,1,0)</f>
        <v>0</v>
      </c>
      <c r="P2" s="3">
        <f>IF(pomiar[[#This Row],[prędkość]]&gt;140,1,0)</f>
        <v>0</v>
      </c>
      <c r="Q2" s="3">
        <f>ROUNDDOWN(IF(pomiar[[#This Row],[czy z A do B]]=0,pomiar[[#This Row],[Punkt B]]/pomiar[[#This Row],[ile h w dobie]],pomiar[[#This Row],[Punkt A]]/pomiar[[#This Row],[ile h w dobie]]),0)</f>
        <v>2</v>
      </c>
      <c r="R2" s="3">
        <f>IF(pomiar[[#This Row],[która godzina wyjazdu]]&lt;&gt;24,pomiar[[#This Row],[która godzina wyjazdu]],0)</f>
        <v>2</v>
      </c>
      <c r="AA2" s="2"/>
    </row>
    <row r="3" spans="1:29" x14ac:dyDescent="0.25">
      <c r="A3" s="1" t="s">
        <v>4</v>
      </c>
      <c r="B3" s="1">
        <v>0.92153600000000002</v>
      </c>
      <c r="C3" s="1">
        <v>0.91932400000000003</v>
      </c>
      <c r="D3" s="1">
        <f>IF(pomiar[[#This Row],[Punkt A]]&lt;pomiar[[#This Row],[Punkt B]],1,0)</f>
        <v>0</v>
      </c>
      <c r="E3" s="1">
        <f>IF(pomiar[[#This Row],[Punkt A]]&gt;pomiar[[#This Row],[Punkt B]],1,0)</f>
        <v>1</v>
      </c>
      <c r="F3" s="1">
        <f t="shared" si="0"/>
        <v>6.9444444444444447E-4</v>
      </c>
      <c r="G3" s="1">
        <f>IF(pomiar[[#This Row],[czy z B do A]]=1,pomiar[[#This Row],[Punkt A]]-pomiar[[#This Row],[Punkt B]],pomiar[[#This Row],[Punkt B]]-pomiar[[#This Row],[Punkt A]])</f>
        <v>2.2119999999999918E-3</v>
      </c>
      <c r="H3" s="1" t="str">
        <f>LEFT(pomiar[[#This Row],[numer rejestracyjny]],1)</f>
        <v>G</v>
      </c>
      <c r="I3" s="1">
        <f>IF(pomiar[[#This Row],[pierwsza litera rejestracji]]="Z",pomiar[[#This Row],[ile minut jechał]]/pomiar[[#This Row],[ile to jedna minuta w dobie]],0)</f>
        <v>0</v>
      </c>
      <c r="J3" s="1">
        <f t="shared" si="1"/>
        <v>4.1666666666666664E-2</v>
      </c>
      <c r="K3" s="1">
        <f>pomiar[[#This Row],[ile minut jechał]]/pomiar[[#This Row],[ile h w dobie]]</f>
        <v>5.3087999999999802E-2</v>
      </c>
      <c r="L3" s="1" t="str">
        <f>MID(pomiar[[#This Row],[numer rejestracyjny]],4,2)</f>
        <v>60</v>
      </c>
      <c r="M3" s="3">
        <f>IF(pomiar[[#This Row],[3 i 4 znak rejestracji]]="18",5/pomiar[[#This Row],[ile minut jechał w h]],0)</f>
        <v>0</v>
      </c>
      <c r="N3" s="3">
        <f>5/pomiar[[#This Row],[ile minut jechał w h]]</f>
        <v>94.183242917420486</v>
      </c>
      <c r="O3" s="3">
        <f>IF(pomiar[[#This Row],[prędkość]]&gt;100,1,0)</f>
        <v>0</v>
      </c>
      <c r="P3" s="3">
        <f>IF(pomiar[[#This Row],[prędkość]]&gt;140,1,0)</f>
        <v>0</v>
      </c>
      <c r="Q3" s="3">
        <f>ROUNDDOWN(IF(pomiar[[#This Row],[czy z A do B]]=0,pomiar[[#This Row],[Punkt B]]/pomiar[[#This Row],[ile h w dobie]],pomiar[[#This Row],[Punkt A]]/pomiar[[#This Row],[ile h w dobie]]),0)</f>
        <v>22</v>
      </c>
      <c r="R3" s="3">
        <f>IF(pomiar[[#This Row],[która godzina wyjazdu]]&lt;&gt;24,pomiar[[#This Row],[która godzina wyjazdu]],0)</f>
        <v>22</v>
      </c>
      <c r="AA3" s="2"/>
    </row>
    <row r="4" spans="1:29" x14ac:dyDescent="0.25">
      <c r="A4" s="1" t="s">
        <v>5</v>
      </c>
      <c r="B4" s="1">
        <v>0.43023099999999997</v>
      </c>
      <c r="C4" s="1">
        <v>0.43248700000000001</v>
      </c>
      <c r="D4" s="1">
        <f>IF(pomiar[[#This Row],[Punkt A]]&lt;pomiar[[#This Row],[Punkt B]],1,0)</f>
        <v>1</v>
      </c>
      <c r="E4" s="1">
        <f>IF(pomiar[[#This Row],[Punkt A]]&gt;pomiar[[#This Row],[Punkt B]],1,0)</f>
        <v>0</v>
      </c>
      <c r="F4" s="1">
        <f t="shared" si="0"/>
        <v>6.9444444444444447E-4</v>
      </c>
      <c r="G4" s="1">
        <f>IF(pomiar[[#This Row],[czy z B do A]]=1,pomiar[[#This Row],[Punkt A]]-pomiar[[#This Row],[Punkt B]],pomiar[[#This Row],[Punkt B]]-pomiar[[#This Row],[Punkt A]])</f>
        <v>2.2560000000000358E-3</v>
      </c>
      <c r="H4" s="1" t="str">
        <f>LEFT(pomiar[[#This Row],[numer rejestracyjny]],1)</f>
        <v>N</v>
      </c>
      <c r="I4" s="1">
        <f>IF(pomiar[[#This Row],[pierwsza litera rejestracji]]="Z",pomiar[[#This Row],[ile minut jechał]]/pomiar[[#This Row],[ile to jedna minuta w dobie]],0)</f>
        <v>0</v>
      </c>
      <c r="J4" s="1">
        <f t="shared" si="1"/>
        <v>4.1666666666666664E-2</v>
      </c>
      <c r="K4" s="1">
        <f>pomiar[[#This Row],[ile minut jechał]]/pomiar[[#This Row],[ile h w dobie]]</f>
        <v>5.4144000000000858E-2</v>
      </c>
      <c r="L4" s="1" t="str">
        <f>MID(pomiar[[#This Row],[numer rejestracyjny]],4,2)</f>
        <v>18</v>
      </c>
      <c r="M4" s="3">
        <f>IF(pomiar[[#This Row],[3 i 4 znak rejestracji]]="18",5/pomiar[[#This Row],[ile minut jechał w h]],0)</f>
        <v>92.346335697398061</v>
      </c>
      <c r="N4" s="3">
        <f>5/pomiar[[#This Row],[ile minut jechał w h]]</f>
        <v>92.346335697398061</v>
      </c>
      <c r="O4" s="3">
        <f>IF(pomiar[[#This Row],[prędkość]]&gt;100,1,0)</f>
        <v>0</v>
      </c>
      <c r="P4" s="3">
        <f>IF(pomiar[[#This Row],[prędkość]]&gt;140,1,0)</f>
        <v>0</v>
      </c>
      <c r="Q4" s="3">
        <f>ROUNDDOWN(IF(pomiar[[#This Row],[czy z A do B]]=0,pomiar[[#This Row],[Punkt B]]/pomiar[[#This Row],[ile h w dobie]],pomiar[[#This Row],[Punkt A]]/pomiar[[#This Row],[ile h w dobie]]),0)</f>
        <v>10</v>
      </c>
      <c r="R4" s="3">
        <f>IF(pomiar[[#This Row],[która godzina wyjazdu]]&lt;&gt;24,pomiar[[#This Row],[która godzina wyjazdu]],0)</f>
        <v>10</v>
      </c>
      <c r="AA4" s="2" t="s">
        <v>424</v>
      </c>
      <c r="AB4" s="1" t="s">
        <v>425</v>
      </c>
      <c r="AC4" s="1">
        <f>SUM(pomiar[czy z A do B])</f>
        <v>501</v>
      </c>
    </row>
    <row r="5" spans="1:29" x14ac:dyDescent="0.25">
      <c r="A5" s="1" t="s">
        <v>6</v>
      </c>
      <c r="B5" s="1">
        <v>0.33882099999999998</v>
      </c>
      <c r="C5" s="1">
        <v>0.342389</v>
      </c>
      <c r="D5" s="1">
        <f>IF(pomiar[[#This Row],[Punkt A]]&lt;pomiar[[#This Row],[Punkt B]],1,0)</f>
        <v>1</v>
      </c>
      <c r="E5" s="1">
        <f>IF(pomiar[[#This Row],[Punkt A]]&gt;pomiar[[#This Row],[Punkt B]],1,0)</f>
        <v>0</v>
      </c>
      <c r="F5" s="1">
        <f t="shared" si="0"/>
        <v>6.9444444444444447E-4</v>
      </c>
      <c r="G5" s="1">
        <f>IF(pomiar[[#This Row],[czy z B do A]]=1,pomiar[[#This Row],[Punkt A]]-pomiar[[#This Row],[Punkt B]],pomiar[[#This Row],[Punkt B]]-pomiar[[#This Row],[Punkt A]])</f>
        <v>3.5680000000000156E-3</v>
      </c>
      <c r="H5" s="1" t="str">
        <f>LEFT(pomiar[[#This Row],[numer rejestracyjny]],1)</f>
        <v>C</v>
      </c>
      <c r="I5" s="1">
        <f>IF(pomiar[[#This Row],[pierwsza litera rejestracji]]="Z",pomiar[[#This Row],[ile minut jechał]]/pomiar[[#This Row],[ile to jedna minuta w dobie]],0)</f>
        <v>0</v>
      </c>
      <c r="J5" s="1">
        <f t="shared" si="1"/>
        <v>4.1666666666666664E-2</v>
      </c>
      <c r="K5" s="1">
        <f>pomiar[[#This Row],[ile minut jechał]]/pomiar[[#This Row],[ile h w dobie]]</f>
        <v>8.5632000000000374E-2</v>
      </c>
      <c r="L5" s="1" t="str">
        <f>MID(pomiar[[#This Row],[numer rejestracyjny]],4,2)</f>
        <v>10</v>
      </c>
      <c r="M5" s="3">
        <f>IF(pomiar[[#This Row],[3 i 4 znak rejestracji]]="18",5/pomiar[[#This Row],[ile minut jechał w h]],0)</f>
        <v>0</v>
      </c>
      <c r="N5" s="3">
        <f>5/pomiar[[#This Row],[ile minut jechał w h]]</f>
        <v>58.38938714499227</v>
      </c>
      <c r="O5" s="3">
        <f>IF(pomiar[[#This Row],[prędkość]]&gt;100,1,0)</f>
        <v>0</v>
      </c>
      <c r="P5" s="3">
        <f>IF(pomiar[[#This Row],[prędkość]]&gt;140,1,0)</f>
        <v>0</v>
      </c>
      <c r="Q5" s="3">
        <f>ROUNDDOWN(IF(pomiar[[#This Row],[czy z A do B]]=0,pomiar[[#This Row],[Punkt B]]/pomiar[[#This Row],[ile h w dobie]],pomiar[[#This Row],[Punkt A]]/pomiar[[#This Row],[ile h w dobie]]),0)</f>
        <v>8</v>
      </c>
      <c r="R5" s="3">
        <f>IF(pomiar[[#This Row],[która godzina wyjazdu]]&lt;&gt;24,pomiar[[#This Row],[która godzina wyjazdu]],0)</f>
        <v>8</v>
      </c>
      <c r="AA5" s="2"/>
      <c r="AB5" s="1" t="s">
        <v>426</v>
      </c>
      <c r="AC5" s="1">
        <f>SUM(pomiar[czy z B do A])</f>
        <v>499</v>
      </c>
    </row>
    <row r="6" spans="1:29" x14ac:dyDescent="0.25">
      <c r="A6" s="1" t="s">
        <v>7</v>
      </c>
      <c r="B6" s="1">
        <v>0.16389799999999999</v>
      </c>
      <c r="C6" s="1">
        <v>0.16686999999999999</v>
      </c>
      <c r="D6" s="1">
        <f>IF(pomiar[[#This Row],[Punkt A]]&lt;pomiar[[#This Row],[Punkt B]],1,0)</f>
        <v>1</v>
      </c>
      <c r="E6" s="1">
        <f>IF(pomiar[[#This Row],[Punkt A]]&gt;pomiar[[#This Row],[Punkt B]],1,0)</f>
        <v>0</v>
      </c>
      <c r="F6" s="1">
        <f t="shared" si="0"/>
        <v>6.9444444444444447E-4</v>
      </c>
      <c r="G6" s="1">
        <f>IF(pomiar[[#This Row],[czy z B do A]]=1,pomiar[[#This Row],[Punkt A]]-pomiar[[#This Row],[Punkt B]],pomiar[[#This Row],[Punkt B]]-pomiar[[#This Row],[Punkt A]])</f>
        <v>2.9720000000000024E-3</v>
      </c>
      <c r="H6" s="1" t="str">
        <f>LEFT(pomiar[[#This Row],[numer rejestracyjny]],1)</f>
        <v>S</v>
      </c>
      <c r="I6" s="1">
        <f>IF(pomiar[[#This Row],[pierwsza litera rejestracji]]="Z",pomiar[[#This Row],[ile minut jechał]]/pomiar[[#This Row],[ile to jedna minuta w dobie]],0)</f>
        <v>0</v>
      </c>
      <c r="J6" s="1">
        <f t="shared" si="1"/>
        <v>4.1666666666666664E-2</v>
      </c>
      <c r="K6" s="1">
        <f>pomiar[[#This Row],[ile minut jechał]]/pomiar[[#This Row],[ile h w dobie]]</f>
        <v>7.1328000000000058E-2</v>
      </c>
      <c r="L6" s="1" t="str">
        <f>MID(pomiar[[#This Row],[numer rejestracyjny]],4,2)</f>
        <v>58</v>
      </c>
      <c r="M6" s="3">
        <f>IF(pomiar[[#This Row],[3 i 4 znak rejestracji]]="18",5/pomiar[[#This Row],[ile minut jechał w h]],0)</f>
        <v>0</v>
      </c>
      <c r="N6" s="3">
        <f>5/pomiar[[#This Row],[ile minut jechał w h]]</f>
        <v>70.09869896814709</v>
      </c>
      <c r="O6" s="3">
        <f>IF(pomiar[[#This Row],[prędkość]]&gt;100,1,0)</f>
        <v>0</v>
      </c>
      <c r="P6" s="3">
        <f>IF(pomiar[[#This Row],[prędkość]]&gt;140,1,0)</f>
        <v>0</v>
      </c>
      <c r="Q6" s="3">
        <f>ROUNDDOWN(IF(pomiar[[#This Row],[czy z A do B]]=0,pomiar[[#This Row],[Punkt B]]/pomiar[[#This Row],[ile h w dobie]],pomiar[[#This Row],[Punkt A]]/pomiar[[#This Row],[ile h w dobie]]),0)</f>
        <v>3</v>
      </c>
      <c r="R6" s="3">
        <f>IF(pomiar[[#This Row],[która godzina wyjazdu]]&lt;&gt;24,pomiar[[#This Row],[która godzina wyjazdu]],0)</f>
        <v>3</v>
      </c>
      <c r="AA6" s="2" t="s">
        <v>431</v>
      </c>
      <c r="AB6" s="7" t="s">
        <v>176</v>
      </c>
      <c r="AC6" s="8">
        <v>3.0297599999999925</v>
      </c>
    </row>
    <row r="7" spans="1:29" x14ac:dyDescent="0.25">
      <c r="A7" s="1" t="s">
        <v>8</v>
      </c>
      <c r="B7" s="1">
        <v>0.25012200000000001</v>
      </c>
      <c r="C7" s="1">
        <v>0.24668599999999999</v>
      </c>
      <c r="D7" s="1">
        <f>IF(pomiar[[#This Row],[Punkt A]]&lt;pomiar[[#This Row],[Punkt B]],1,0)</f>
        <v>0</v>
      </c>
      <c r="E7" s="1">
        <f>IF(pomiar[[#This Row],[Punkt A]]&gt;pomiar[[#This Row],[Punkt B]],1,0)</f>
        <v>1</v>
      </c>
      <c r="F7" s="1">
        <f t="shared" si="0"/>
        <v>6.9444444444444447E-4</v>
      </c>
      <c r="G7" s="1">
        <f>IF(pomiar[[#This Row],[czy z B do A]]=1,pomiar[[#This Row],[Punkt A]]-pomiar[[#This Row],[Punkt B]],pomiar[[#This Row],[Punkt B]]-pomiar[[#This Row],[Punkt A]])</f>
        <v>3.4360000000000224E-3</v>
      </c>
      <c r="H7" s="1" t="str">
        <f>LEFT(pomiar[[#This Row],[numer rejestracyjny]],1)</f>
        <v>F</v>
      </c>
      <c r="I7" s="1">
        <f>IF(pomiar[[#This Row],[pierwsza litera rejestracji]]="Z",pomiar[[#This Row],[ile minut jechał]]/pomiar[[#This Row],[ile to jedna minuta w dobie]],0)</f>
        <v>0</v>
      </c>
      <c r="J7" s="1">
        <f t="shared" si="1"/>
        <v>4.1666666666666664E-2</v>
      </c>
      <c r="K7" s="1">
        <f>pomiar[[#This Row],[ile minut jechał]]/pomiar[[#This Row],[ile h w dobie]]</f>
        <v>8.2464000000000537E-2</v>
      </c>
      <c r="L7" s="1" t="str">
        <f>MID(pomiar[[#This Row],[numer rejestracyjny]],4,2)</f>
        <v>88</v>
      </c>
      <c r="M7" s="3">
        <f>IF(pomiar[[#This Row],[3 i 4 znak rejestracji]]="18",5/pomiar[[#This Row],[ile minut jechał w h]],0)</f>
        <v>0</v>
      </c>
      <c r="N7" s="3">
        <f>5/pomiar[[#This Row],[ile minut jechał w h]]</f>
        <v>60.63251843228521</v>
      </c>
      <c r="O7" s="3">
        <f>IF(pomiar[[#This Row],[prędkość]]&gt;100,1,0)</f>
        <v>0</v>
      </c>
      <c r="P7" s="3">
        <f>IF(pomiar[[#This Row],[prędkość]]&gt;140,1,0)</f>
        <v>0</v>
      </c>
      <c r="Q7" s="3">
        <f>ROUNDDOWN(IF(pomiar[[#This Row],[czy z A do B]]=0,pomiar[[#This Row],[Punkt B]]/pomiar[[#This Row],[ile h w dobie]],pomiar[[#This Row],[Punkt A]]/pomiar[[#This Row],[ile h w dobie]]),0)</f>
        <v>5</v>
      </c>
      <c r="R7" s="3">
        <f>IF(pomiar[[#This Row],[która godzina wyjazdu]]&lt;&gt;24,pomiar[[#This Row],[która godzina wyjazdu]],0)</f>
        <v>5</v>
      </c>
      <c r="AA7" s="2"/>
      <c r="AB7" s="7" t="s">
        <v>34</v>
      </c>
      <c r="AC7" s="8">
        <v>5.3625600000000073</v>
      </c>
    </row>
    <row r="8" spans="1:29" x14ac:dyDescent="0.25">
      <c r="A8" s="1" t="s">
        <v>9</v>
      </c>
      <c r="B8" s="1">
        <v>0.20372499999999999</v>
      </c>
      <c r="C8" s="1">
        <v>0.20172899999999999</v>
      </c>
      <c r="D8" s="1">
        <f>IF(pomiar[[#This Row],[Punkt A]]&lt;pomiar[[#This Row],[Punkt B]],1,0)</f>
        <v>0</v>
      </c>
      <c r="E8" s="1">
        <f>IF(pomiar[[#This Row],[Punkt A]]&gt;pomiar[[#This Row],[Punkt B]],1,0)</f>
        <v>1</v>
      </c>
      <c r="F8" s="1">
        <f t="shared" si="0"/>
        <v>6.9444444444444447E-4</v>
      </c>
      <c r="G8" s="1">
        <f>IF(pomiar[[#This Row],[czy z B do A]]=1,pomiar[[#This Row],[Punkt A]]-pomiar[[#This Row],[Punkt B]],pomiar[[#This Row],[Punkt B]]-pomiar[[#This Row],[Punkt A]])</f>
        <v>1.9959999999999978E-3</v>
      </c>
      <c r="H8" s="1" t="str">
        <f>LEFT(pomiar[[#This Row],[numer rejestracyjny]],1)</f>
        <v>B</v>
      </c>
      <c r="I8" s="1">
        <f>IF(pomiar[[#This Row],[pierwsza litera rejestracji]]="Z",pomiar[[#This Row],[ile minut jechał]]/pomiar[[#This Row],[ile to jedna minuta w dobie]],0)</f>
        <v>0</v>
      </c>
      <c r="J8" s="1">
        <f t="shared" si="1"/>
        <v>4.1666666666666664E-2</v>
      </c>
      <c r="K8" s="1">
        <f>pomiar[[#This Row],[ile minut jechał]]/pomiar[[#This Row],[ile h w dobie]]</f>
        <v>4.7903999999999947E-2</v>
      </c>
      <c r="L8" s="1" t="str">
        <f>MID(pomiar[[#This Row],[numer rejestracyjny]],4,2)</f>
        <v>55</v>
      </c>
      <c r="M8" s="3">
        <f>IF(pomiar[[#This Row],[3 i 4 znak rejestracji]]="18",5/pomiar[[#This Row],[ile minut jechał w h]],0)</f>
        <v>0</v>
      </c>
      <c r="N8" s="3">
        <f>5/pomiar[[#This Row],[ile minut jechał w h]]</f>
        <v>104.37541750167013</v>
      </c>
      <c r="O8" s="3">
        <f>IF(pomiar[[#This Row],[prędkość]]&gt;100,1,0)</f>
        <v>1</v>
      </c>
      <c r="P8" s="3">
        <f>IF(pomiar[[#This Row],[prędkość]]&gt;140,1,0)</f>
        <v>0</v>
      </c>
      <c r="Q8" s="3">
        <f>ROUNDDOWN(IF(pomiar[[#This Row],[czy z A do B]]=0,pomiar[[#This Row],[Punkt B]]/pomiar[[#This Row],[ile h w dobie]],pomiar[[#This Row],[Punkt A]]/pomiar[[#This Row],[ile h w dobie]]),0)</f>
        <v>4</v>
      </c>
      <c r="R8" s="3">
        <f>IF(pomiar[[#This Row],[która godzina wyjazdu]]&lt;&gt;24,pomiar[[#This Row],[która godzina wyjazdu]],0)</f>
        <v>4</v>
      </c>
      <c r="AA8" s="2"/>
      <c r="AB8" s="7" t="s">
        <v>168</v>
      </c>
      <c r="AC8" s="8">
        <v>3.7843199999999477</v>
      </c>
    </row>
    <row r="9" spans="1:29" x14ac:dyDescent="0.25">
      <c r="A9" s="1" t="s">
        <v>10</v>
      </c>
      <c r="B9" s="1">
        <v>0.53941499999999998</v>
      </c>
      <c r="C9" s="1">
        <v>0.53671100000000005</v>
      </c>
      <c r="D9" s="1">
        <f>IF(pomiar[[#This Row],[Punkt A]]&lt;pomiar[[#This Row],[Punkt B]],1,0)</f>
        <v>0</v>
      </c>
      <c r="E9" s="1">
        <f>IF(pomiar[[#This Row],[Punkt A]]&gt;pomiar[[#This Row],[Punkt B]],1,0)</f>
        <v>1</v>
      </c>
      <c r="F9" s="1">
        <f t="shared" si="0"/>
        <v>6.9444444444444447E-4</v>
      </c>
      <c r="G9" s="1">
        <f>IF(pomiar[[#This Row],[czy z B do A]]=1,pomiar[[#This Row],[Punkt A]]-pomiar[[#This Row],[Punkt B]],pomiar[[#This Row],[Punkt B]]-pomiar[[#This Row],[Punkt A]])</f>
        <v>2.7039999999999287E-3</v>
      </c>
      <c r="H9" s="1" t="str">
        <f>LEFT(pomiar[[#This Row],[numer rejestracyjny]],1)</f>
        <v>R</v>
      </c>
      <c r="I9" s="1">
        <f>IF(pomiar[[#This Row],[pierwsza litera rejestracji]]="Z",pomiar[[#This Row],[ile minut jechał]]/pomiar[[#This Row],[ile to jedna minuta w dobie]],0)</f>
        <v>0</v>
      </c>
      <c r="J9" s="1">
        <f t="shared" si="1"/>
        <v>4.1666666666666664E-2</v>
      </c>
      <c r="K9" s="1">
        <f>pomiar[[#This Row],[ile minut jechał]]/pomiar[[#This Row],[ile h w dobie]]</f>
        <v>6.4895999999998288E-2</v>
      </c>
      <c r="L9" s="1" t="str">
        <f>MID(pomiar[[#This Row],[numer rejestracyjny]],4,2)</f>
        <v>61</v>
      </c>
      <c r="M9" s="3">
        <f>IF(pomiar[[#This Row],[3 i 4 znak rejestracji]]="18",5/pomiar[[#This Row],[ile minut jechał w h]],0)</f>
        <v>0</v>
      </c>
      <c r="N9" s="3">
        <f>5/pomiar[[#This Row],[ile minut jechał w h]]</f>
        <v>77.04635108481466</v>
      </c>
      <c r="O9" s="3">
        <f>IF(pomiar[[#This Row],[prędkość]]&gt;100,1,0)</f>
        <v>0</v>
      </c>
      <c r="P9" s="3">
        <f>IF(pomiar[[#This Row],[prędkość]]&gt;140,1,0)</f>
        <v>0</v>
      </c>
      <c r="Q9" s="3">
        <f>ROUNDDOWN(IF(pomiar[[#This Row],[czy z A do B]]=0,pomiar[[#This Row],[Punkt B]]/pomiar[[#This Row],[ile h w dobie]],pomiar[[#This Row],[Punkt A]]/pomiar[[#This Row],[ile h w dobie]]),0)</f>
        <v>12</v>
      </c>
      <c r="R9" s="3">
        <f>IF(pomiar[[#This Row],[która godzina wyjazdu]]&lt;&gt;24,pomiar[[#This Row],[która godzina wyjazdu]],0)</f>
        <v>12</v>
      </c>
      <c r="AA9" s="2"/>
      <c r="AB9" s="7" t="s">
        <v>343</v>
      </c>
      <c r="AC9" s="8">
        <v>2.1772800000000991</v>
      </c>
    </row>
    <row r="10" spans="1:29" x14ac:dyDescent="0.25">
      <c r="A10" s="1" t="s">
        <v>11</v>
      </c>
      <c r="B10" s="1">
        <v>0.93227400000000005</v>
      </c>
      <c r="C10" s="1">
        <v>0.93418999999999996</v>
      </c>
      <c r="D10" s="1">
        <f>IF(pomiar[[#This Row],[Punkt A]]&lt;pomiar[[#This Row],[Punkt B]],1,0)</f>
        <v>1</v>
      </c>
      <c r="E10" s="1">
        <f>IF(pomiar[[#This Row],[Punkt A]]&gt;pomiar[[#This Row],[Punkt B]],1,0)</f>
        <v>0</v>
      </c>
      <c r="F10" s="1">
        <f t="shared" si="0"/>
        <v>6.9444444444444447E-4</v>
      </c>
      <c r="G10" s="1">
        <f>IF(pomiar[[#This Row],[czy z B do A]]=1,pomiar[[#This Row],[Punkt A]]-pomiar[[#This Row],[Punkt B]],pomiar[[#This Row],[Punkt B]]-pomiar[[#This Row],[Punkt A]])</f>
        <v>1.9159999999999178E-3</v>
      </c>
      <c r="H10" s="1" t="str">
        <f>LEFT(pomiar[[#This Row],[numer rejestracyjny]],1)</f>
        <v>F</v>
      </c>
      <c r="I10" s="1">
        <f>IF(pomiar[[#This Row],[pierwsza litera rejestracji]]="Z",pomiar[[#This Row],[ile minut jechał]]/pomiar[[#This Row],[ile to jedna minuta w dobie]],0)</f>
        <v>0</v>
      </c>
      <c r="J10" s="1">
        <f t="shared" si="1"/>
        <v>4.1666666666666664E-2</v>
      </c>
      <c r="K10" s="1">
        <f>pomiar[[#This Row],[ile minut jechał]]/pomiar[[#This Row],[ile h w dobie]]</f>
        <v>4.5983999999998026E-2</v>
      </c>
      <c r="L10" s="1" t="str">
        <f>MID(pomiar[[#This Row],[numer rejestracyjny]],4,2)</f>
        <v>79</v>
      </c>
      <c r="M10" s="3">
        <f>IF(pomiar[[#This Row],[3 i 4 znak rejestracji]]="18",5/pomiar[[#This Row],[ile minut jechał w h]],0)</f>
        <v>0</v>
      </c>
      <c r="N10" s="3">
        <f>5/pomiar[[#This Row],[ile minut jechał w h]]</f>
        <v>108.73347251218281</v>
      </c>
      <c r="O10" s="3">
        <f>IF(pomiar[[#This Row],[prędkość]]&gt;100,1,0)</f>
        <v>1</v>
      </c>
      <c r="P10" s="3">
        <f>IF(pomiar[[#This Row],[prędkość]]&gt;140,1,0)</f>
        <v>0</v>
      </c>
      <c r="Q10" s="3">
        <f>ROUNDDOWN(IF(pomiar[[#This Row],[czy z A do B]]=0,pomiar[[#This Row],[Punkt B]]/pomiar[[#This Row],[ile h w dobie]],pomiar[[#This Row],[Punkt A]]/pomiar[[#This Row],[ile h w dobie]]),0)</f>
        <v>22</v>
      </c>
      <c r="R10" s="3">
        <f>IF(pomiar[[#This Row],[która godzina wyjazdu]]&lt;&gt;24,pomiar[[#This Row],[która godzina wyjazdu]],0)</f>
        <v>22</v>
      </c>
      <c r="AA10" s="2"/>
      <c r="AB10" s="7" t="s">
        <v>43</v>
      </c>
      <c r="AC10" s="8">
        <v>5.0918399999999959</v>
      </c>
    </row>
    <row r="11" spans="1:29" x14ac:dyDescent="0.25">
      <c r="A11" s="1" t="s">
        <v>12</v>
      </c>
      <c r="B11" s="1">
        <v>0.65463899999999997</v>
      </c>
      <c r="C11" s="1">
        <v>0.65809899999999999</v>
      </c>
      <c r="D11" s="1">
        <f>IF(pomiar[[#This Row],[Punkt A]]&lt;pomiar[[#This Row],[Punkt B]],1,0)</f>
        <v>1</v>
      </c>
      <c r="E11" s="1">
        <f>IF(pomiar[[#This Row],[Punkt A]]&gt;pomiar[[#This Row],[Punkt B]],1,0)</f>
        <v>0</v>
      </c>
      <c r="F11" s="1">
        <f t="shared" si="0"/>
        <v>6.9444444444444447E-4</v>
      </c>
      <c r="G11" s="1">
        <f>IF(pomiar[[#This Row],[czy z B do A]]=1,pomiar[[#This Row],[Punkt A]]-pomiar[[#This Row],[Punkt B]],pomiar[[#This Row],[Punkt B]]-pomiar[[#This Row],[Punkt A]])</f>
        <v>3.4600000000000186E-3</v>
      </c>
      <c r="H11" s="1" t="str">
        <f>LEFT(pomiar[[#This Row],[numer rejestracyjny]],1)</f>
        <v>N</v>
      </c>
      <c r="I11" s="1">
        <f>IF(pomiar[[#This Row],[pierwsza litera rejestracji]]="Z",pomiar[[#This Row],[ile minut jechał]]/pomiar[[#This Row],[ile to jedna minuta w dobie]],0)</f>
        <v>0</v>
      </c>
      <c r="J11" s="1">
        <f t="shared" si="1"/>
        <v>4.1666666666666664E-2</v>
      </c>
      <c r="K11" s="1">
        <f>pomiar[[#This Row],[ile minut jechał]]/pomiar[[#This Row],[ile h w dobie]]</f>
        <v>8.3040000000000447E-2</v>
      </c>
      <c r="L11" s="1" t="str">
        <f>MID(pomiar[[#This Row],[numer rejestracyjny]],4,2)</f>
        <v>93</v>
      </c>
      <c r="M11" s="3">
        <f>IF(pomiar[[#This Row],[3 i 4 znak rejestracji]]="18",5/pomiar[[#This Row],[ile minut jechał w h]],0)</f>
        <v>0</v>
      </c>
      <c r="N11" s="3">
        <f>5/pomiar[[#This Row],[ile minut jechał w h]]</f>
        <v>60.211946050096017</v>
      </c>
      <c r="O11" s="3">
        <f>IF(pomiar[[#This Row],[prędkość]]&gt;100,1,0)</f>
        <v>0</v>
      </c>
      <c r="P11" s="3">
        <f>IF(pomiar[[#This Row],[prędkość]]&gt;140,1,0)</f>
        <v>0</v>
      </c>
      <c r="Q11" s="3">
        <f>ROUNDDOWN(IF(pomiar[[#This Row],[czy z A do B]]=0,pomiar[[#This Row],[Punkt B]]/pomiar[[#This Row],[ile h w dobie]],pomiar[[#This Row],[Punkt A]]/pomiar[[#This Row],[ile h w dobie]]),0)</f>
        <v>15</v>
      </c>
      <c r="R11" s="3">
        <f>IF(pomiar[[#This Row],[która godzina wyjazdu]]&lt;&gt;24,pomiar[[#This Row],[która godzina wyjazdu]],0)</f>
        <v>15</v>
      </c>
      <c r="AA11" s="2"/>
      <c r="AB11" s="7" t="s">
        <v>178</v>
      </c>
      <c r="AC11" s="8">
        <v>4.8902399999999346</v>
      </c>
    </row>
    <row r="12" spans="1:29" x14ac:dyDescent="0.25">
      <c r="A12" s="1" t="s">
        <v>13</v>
      </c>
      <c r="B12" s="1">
        <v>0.23710300000000001</v>
      </c>
      <c r="C12" s="1">
        <v>0.23566300000000001</v>
      </c>
      <c r="D12" s="1">
        <f>IF(pomiar[[#This Row],[Punkt A]]&lt;pomiar[[#This Row],[Punkt B]],1,0)</f>
        <v>0</v>
      </c>
      <c r="E12" s="1">
        <f>IF(pomiar[[#This Row],[Punkt A]]&gt;pomiar[[#This Row],[Punkt B]],1,0)</f>
        <v>1</v>
      </c>
      <c r="F12" s="1">
        <f t="shared" si="0"/>
        <v>6.9444444444444447E-4</v>
      </c>
      <c r="G12" s="1">
        <f>IF(pomiar[[#This Row],[czy z B do A]]=1,pomiar[[#This Row],[Punkt A]]-pomiar[[#This Row],[Punkt B]],pomiar[[#This Row],[Punkt B]]-pomiar[[#This Row],[Punkt A]])</f>
        <v>1.4399999999999968E-3</v>
      </c>
      <c r="H12" s="1" t="str">
        <f>LEFT(pomiar[[#This Row],[numer rejestracyjny]],1)</f>
        <v>B</v>
      </c>
      <c r="I12" s="1">
        <f>IF(pomiar[[#This Row],[pierwsza litera rejestracji]]="Z",pomiar[[#This Row],[ile minut jechał]]/pomiar[[#This Row],[ile to jedna minuta w dobie]],0)</f>
        <v>0</v>
      </c>
      <c r="J12" s="1">
        <f t="shared" si="1"/>
        <v>4.1666666666666664E-2</v>
      </c>
      <c r="K12" s="1">
        <f>pomiar[[#This Row],[ile minut jechał]]/pomiar[[#This Row],[ile h w dobie]]</f>
        <v>3.4559999999999924E-2</v>
      </c>
      <c r="L12" s="1" t="str">
        <f>MID(pomiar[[#This Row],[numer rejestracyjny]],4,2)</f>
        <v>70</v>
      </c>
      <c r="M12" s="3">
        <f>IF(pomiar[[#This Row],[3 i 4 znak rejestracji]]="18",5/pomiar[[#This Row],[ile minut jechał w h]],0)</f>
        <v>0</v>
      </c>
      <c r="N12" s="3">
        <f>5/pomiar[[#This Row],[ile minut jechał w h]]</f>
        <v>144.67592592592624</v>
      </c>
      <c r="O12" s="3">
        <f>IF(pomiar[[#This Row],[prędkość]]&gt;100,1,0)</f>
        <v>1</v>
      </c>
      <c r="P12" s="3">
        <f>IF(pomiar[[#This Row],[prędkość]]&gt;140,1,0)</f>
        <v>1</v>
      </c>
      <c r="Q12" s="3">
        <f>ROUNDDOWN(IF(pomiar[[#This Row],[czy z A do B]]=0,pomiar[[#This Row],[Punkt B]]/pomiar[[#This Row],[ile h w dobie]],pomiar[[#This Row],[Punkt A]]/pomiar[[#This Row],[ile h w dobie]]),0)</f>
        <v>5</v>
      </c>
      <c r="R12" s="3">
        <f>IF(pomiar[[#This Row],[która godzina wyjazdu]]&lt;&gt;24,pomiar[[#This Row],[która godzina wyjazdu]],0)</f>
        <v>5</v>
      </c>
      <c r="AA12" s="2"/>
      <c r="AB12" s="7" t="s">
        <v>344</v>
      </c>
      <c r="AC12" s="8">
        <v>4.7289599999999332</v>
      </c>
    </row>
    <row r="13" spans="1:29" x14ac:dyDescent="0.25">
      <c r="A13" s="1" t="s">
        <v>14</v>
      </c>
      <c r="B13" s="1">
        <v>0.24673800000000001</v>
      </c>
      <c r="C13" s="1">
        <v>0.24312600000000001</v>
      </c>
      <c r="D13" s="1">
        <f>IF(pomiar[[#This Row],[Punkt A]]&lt;pomiar[[#This Row],[Punkt B]],1,0)</f>
        <v>0</v>
      </c>
      <c r="E13" s="1">
        <f>IF(pomiar[[#This Row],[Punkt A]]&gt;pomiar[[#This Row],[Punkt B]],1,0)</f>
        <v>1</v>
      </c>
      <c r="F13" s="1">
        <f t="shared" si="0"/>
        <v>6.9444444444444447E-4</v>
      </c>
      <c r="G13" s="1">
        <f>IF(pomiar[[#This Row],[czy z B do A]]=1,pomiar[[#This Row],[Punkt A]]-pomiar[[#This Row],[Punkt B]],pomiar[[#This Row],[Punkt B]]-pomiar[[#This Row],[Punkt A]])</f>
        <v>3.6120000000000041E-3</v>
      </c>
      <c r="H13" s="1" t="str">
        <f>LEFT(pomiar[[#This Row],[numer rejestracyjny]],1)</f>
        <v>B</v>
      </c>
      <c r="I13" s="1">
        <f>IF(pomiar[[#This Row],[pierwsza litera rejestracji]]="Z",pomiar[[#This Row],[ile minut jechał]]/pomiar[[#This Row],[ile to jedna minuta w dobie]],0)</f>
        <v>0</v>
      </c>
      <c r="J13" s="1">
        <f t="shared" si="1"/>
        <v>4.1666666666666664E-2</v>
      </c>
      <c r="K13" s="1">
        <f>pomiar[[#This Row],[ile minut jechał]]/pomiar[[#This Row],[ile h w dobie]]</f>
        <v>8.6688000000000098E-2</v>
      </c>
      <c r="L13" s="1" t="str">
        <f>MID(pomiar[[#This Row],[numer rejestracyjny]],4,2)</f>
        <v>65</v>
      </c>
      <c r="M13" s="3">
        <f>IF(pomiar[[#This Row],[3 i 4 znak rejestracji]]="18",5/pomiar[[#This Row],[ile minut jechał w h]],0)</f>
        <v>0</v>
      </c>
      <c r="N13" s="3">
        <f>5/pomiar[[#This Row],[ile minut jechał w h]]</f>
        <v>57.67811000369133</v>
      </c>
      <c r="O13" s="3">
        <f>IF(pomiar[[#This Row],[prędkość]]&gt;100,1,0)</f>
        <v>0</v>
      </c>
      <c r="P13" s="3">
        <f>IF(pomiar[[#This Row],[prędkość]]&gt;140,1,0)</f>
        <v>0</v>
      </c>
      <c r="Q13" s="3">
        <f>ROUNDDOWN(IF(pomiar[[#This Row],[czy z A do B]]=0,pomiar[[#This Row],[Punkt B]]/pomiar[[#This Row],[ile h w dobie]],pomiar[[#This Row],[Punkt A]]/pomiar[[#This Row],[ile h w dobie]]),0)</f>
        <v>5</v>
      </c>
      <c r="R13" s="3">
        <f>IF(pomiar[[#This Row],[która godzina wyjazdu]]&lt;&gt;24,pomiar[[#This Row],[która godzina wyjazdu]],0)</f>
        <v>5</v>
      </c>
      <c r="AA13" s="2"/>
      <c r="AB13" s="7" t="s">
        <v>170</v>
      </c>
      <c r="AC13" s="8">
        <v>4.9939199999998785</v>
      </c>
    </row>
    <row r="14" spans="1:29" x14ac:dyDescent="0.25">
      <c r="A14" s="1" t="s">
        <v>15</v>
      </c>
      <c r="B14" s="1">
        <v>0.66593500000000005</v>
      </c>
      <c r="C14" s="1">
        <v>0.66326300000000005</v>
      </c>
      <c r="D14" s="1">
        <f>IF(pomiar[[#This Row],[Punkt A]]&lt;pomiar[[#This Row],[Punkt B]],1,0)</f>
        <v>0</v>
      </c>
      <c r="E14" s="1">
        <f>IF(pomiar[[#This Row],[Punkt A]]&gt;pomiar[[#This Row],[Punkt B]],1,0)</f>
        <v>1</v>
      </c>
      <c r="F14" s="1">
        <f t="shared" si="0"/>
        <v>6.9444444444444447E-4</v>
      </c>
      <c r="G14" s="1">
        <f>IF(pomiar[[#This Row],[czy z B do A]]=1,pomiar[[#This Row],[Punkt A]]-pomiar[[#This Row],[Punkt B]],pomiar[[#This Row],[Punkt B]]-pomiar[[#This Row],[Punkt A]])</f>
        <v>2.6720000000000077E-3</v>
      </c>
      <c r="H14" s="1" t="str">
        <f>LEFT(pomiar[[#This Row],[numer rejestracyjny]],1)</f>
        <v>D</v>
      </c>
      <c r="I14" s="1">
        <f>IF(pomiar[[#This Row],[pierwsza litera rejestracji]]="Z",pomiar[[#This Row],[ile minut jechał]]/pomiar[[#This Row],[ile to jedna minuta w dobie]],0)</f>
        <v>0</v>
      </c>
      <c r="J14" s="1">
        <f t="shared" si="1"/>
        <v>4.1666666666666664E-2</v>
      </c>
      <c r="K14" s="1">
        <f>pomiar[[#This Row],[ile minut jechał]]/pomiar[[#This Row],[ile h w dobie]]</f>
        <v>6.4128000000000185E-2</v>
      </c>
      <c r="L14" s="1" t="str">
        <f>MID(pomiar[[#This Row],[numer rejestracyjny]],4,2)</f>
        <v>41</v>
      </c>
      <c r="M14" s="3">
        <f>IF(pomiar[[#This Row],[3 i 4 znak rejestracji]]="18",5/pomiar[[#This Row],[ile minut jechał w h]],0)</f>
        <v>0</v>
      </c>
      <c r="N14" s="3">
        <f>5/pomiar[[#This Row],[ile minut jechał w h]]</f>
        <v>77.969061876247281</v>
      </c>
      <c r="O14" s="3">
        <f>IF(pomiar[[#This Row],[prędkość]]&gt;100,1,0)</f>
        <v>0</v>
      </c>
      <c r="P14" s="3">
        <f>IF(pomiar[[#This Row],[prędkość]]&gt;140,1,0)</f>
        <v>0</v>
      </c>
      <c r="Q14" s="3">
        <f>ROUNDDOWN(IF(pomiar[[#This Row],[czy z A do B]]=0,pomiar[[#This Row],[Punkt B]]/pomiar[[#This Row],[ile h w dobie]],pomiar[[#This Row],[Punkt A]]/pomiar[[#This Row],[ile h w dobie]]),0)</f>
        <v>15</v>
      </c>
      <c r="R14" s="3">
        <f>IF(pomiar[[#This Row],[która godzina wyjazdu]]&lt;&gt;24,pomiar[[#This Row],[która godzina wyjazdu]],0)</f>
        <v>15</v>
      </c>
      <c r="AA14" s="2"/>
      <c r="AB14" s="7" t="s">
        <v>177</v>
      </c>
      <c r="AC14" s="8">
        <v>2.3673599999999695</v>
      </c>
    </row>
    <row r="15" spans="1:29" x14ac:dyDescent="0.25">
      <c r="A15" s="1" t="s">
        <v>16</v>
      </c>
      <c r="B15" s="1">
        <v>0.22825400000000001</v>
      </c>
      <c r="C15" s="1">
        <v>0.22492999999999999</v>
      </c>
      <c r="D15" s="1">
        <f>IF(pomiar[[#This Row],[Punkt A]]&lt;pomiar[[#This Row],[Punkt B]],1,0)</f>
        <v>0</v>
      </c>
      <c r="E15" s="1">
        <f>IF(pomiar[[#This Row],[Punkt A]]&gt;pomiar[[#This Row],[Punkt B]],1,0)</f>
        <v>1</v>
      </c>
      <c r="F15" s="1">
        <f t="shared" si="0"/>
        <v>6.9444444444444447E-4</v>
      </c>
      <c r="G15" s="1">
        <f>IF(pomiar[[#This Row],[czy z B do A]]=1,pomiar[[#This Row],[Punkt A]]-pomiar[[#This Row],[Punkt B]],pomiar[[#This Row],[Punkt B]]-pomiar[[#This Row],[Punkt A]])</f>
        <v>3.3240000000000214E-3</v>
      </c>
      <c r="H15" s="1" t="str">
        <f>LEFT(pomiar[[#This Row],[numer rejestracyjny]],1)</f>
        <v>N</v>
      </c>
      <c r="I15" s="1">
        <f>IF(pomiar[[#This Row],[pierwsza litera rejestracji]]="Z",pomiar[[#This Row],[ile minut jechał]]/pomiar[[#This Row],[ile to jedna minuta w dobie]],0)</f>
        <v>0</v>
      </c>
      <c r="J15" s="1">
        <f t="shared" si="1"/>
        <v>4.1666666666666664E-2</v>
      </c>
      <c r="K15" s="1">
        <f>pomiar[[#This Row],[ile minut jechał]]/pomiar[[#This Row],[ile h w dobie]]</f>
        <v>7.9776000000000513E-2</v>
      </c>
      <c r="L15" s="1" t="str">
        <f>MID(pomiar[[#This Row],[numer rejestracyjny]],4,2)</f>
        <v>33</v>
      </c>
      <c r="M15" s="3">
        <f>IF(pomiar[[#This Row],[3 i 4 znak rejestracji]]="18",5/pomiar[[#This Row],[ile minut jechał w h]],0)</f>
        <v>0</v>
      </c>
      <c r="N15" s="3">
        <f>5/pomiar[[#This Row],[ile minut jechał w h]]</f>
        <v>62.675491375851983</v>
      </c>
      <c r="O15" s="3">
        <f>IF(pomiar[[#This Row],[prędkość]]&gt;100,1,0)</f>
        <v>0</v>
      </c>
      <c r="P15" s="3">
        <f>IF(pomiar[[#This Row],[prędkość]]&gt;140,1,0)</f>
        <v>0</v>
      </c>
      <c r="Q15" s="3">
        <f>ROUNDDOWN(IF(pomiar[[#This Row],[czy z A do B]]=0,pomiar[[#This Row],[Punkt B]]/pomiar[[#This Row],[ile h w dobie]],pomiar[[#This Row],[Punkt A]]/pomiar[[#This Row],[ile h w dobie]]),0)</f>
        <v>5</v>
      </c>
      <c r="R15" s="3">
        <f>IF(pomiar[[#This Row],[która godzina wyjazdu]]&lt;&gt;24,pomiar[[#This Row],[która godzina wyjazdu]],0)</f>
        <v>5</v>
      </c>
      <c r="AA15" s="2"/>
      <c r="AB15" s="7" t="s">
        <v>40</v>
      </c>
      <c r="AC15" s="8">
        <v>5.5468799999999918</v>
      </c>
    </row>
    <row r="16" spans="1:29" x14ac:dyDescent="0.25">
      <c r="A16" s="1" t="s">
        <v>17</v>
      </c>
      <c r="B16" s="1">
        <v>0.136911</v>
      </c>
      <c r="C16" s="1">
        <v>0.134159</v>
      </c>
      <c r="D16" s="1">
        <f>IF(pomiar[[#This Row],[Punkt A]]&lt;pomiar[[#This Row],[Punkt B]],1,0)</f>
        <v>0</v>
      </c>
      <c r="E16" s="1">
        <f>IF(pomiar[[#This Row],[Punkt A]]&gt;pomiar[[#This Row],[Punkt B]],1,0)</f>
        <v>1</v>
      </c>
      <c r="F16" s="1">
        <f t="shared" si="0"/>
        <v>6.9444444444444447E-4</v>
      </c>
      <c r="G16" s="1">
        <f>IF(pomiar[[#This Row],[czy z B do A]]=1,pomiar[[#This Row],[Punkt A]]-pomiar[[#This Row],[Punkt B]],pomiar[[#This Row],[Punkt B]]-pomiar[[#This Row],[Punkt A]])</f>
        <v>2.7520000000000044E-3</v>
      </c>
      <c r="H16" s="1" t="str">
        <f>LEFT(pomiar[[#This Row],[numer rejestracyjny]],1)</f>
        <v>K</v>
      </c>
      <c r="I16" s="1">
        <f>IF(pomiar[[#This Row],[pierwsza litera rejestracji]]="Z",pomiar[[#This Row],[ile minut jechał]]/pomiar[[#This Row],[ile to jedna minuta w dobie]],0)</f>
        <v>0</v>
      </c>
      <c r="J16" s="1">
        <f t="shared" si="1"/>
        <v>4.1666666666666664E-2</v>
      </c>
      <c r="K16" s="1">
        <f>pomiar[[#This Row],[ile minut jechał]]/pomiar[[#This Row],[ile h w dobie]]</f>
        <v>6.6048000000000107E-2</v>
      </c>
      <c r="L16" s="1" t="str">
        <f>MID(pomiar[[#This Row],[numer rejestracyjny]],4,2)</f>
        <v>57</v>
      </c>
      <c r="M16" s="3">
        <f>IF(pomiar[[#This Row],[3 i 4 znak rejestracji]]="18",5/pomiar[[#This Row],[ile minut jechał w h]],0)</f>
        <v>0</v>
      </c>
      <c r="N16" s="3">
        <f>5/pomiar[[#This Row],[ile minut jechał w h]]</f>
        <v>75.702519379844844</v>
      </c>
      <c r="O16" s="3">
        <f>IF(pomiar[[#This Row],[prędkość]]&gt;100,1,0)</f>
        <v>0</v>
      </c>
      <c r="P16" s="3">
        <f>IF(pomiar[[#This Row],[prędkość]]&gt;140,1,0)</f>
        <v>0</v>
      </c>
      <c r="Q16" s="3">
        <f>ROUNDDOWN(IF(pomiar[[#This Row],[czy z A do B]]=0,pomiar[[#This Row],[Punkt B]]/pomiar[[#This Row],[ile h w dobie]],pomiar[[#This Row],[Punkt A]]/pomiar[[#This Row],[ile h w dobie]]),0)</f>
        <v>3</v>
      </c>
      <c r="R16" s="3">
        <f>IF(pomiar[[#This Row],[która godzina wyjazdu]]&lt;&gt;24,pomiar[[#This Row],[która godzina wyjazdu]],0)</f>
        <v>3</v>
      </c>
      <c r="AA16" s="2"/>
      <c r="AB16" s="7" t="s">
        <v>169</v>
      </c>
      <c r="AC16" s="8">
        <v>2.551679999999994</v>
      </c>
    </row>
    <row r="17" spans="1:29" x14ac:dyDescent="0.25">
      <c r="A17" s="1" t="s">
        <v>18</v>
      </c>
      <c r="B17" s="1">
        <v>5.8460999999999999E-2</v>
      </c>
      <c r="C17" s="1">
        <v>6.1785E-2</v>
      </c>
      <c r="D17" s="1">
        <f>IF(pomiar[[#This Row],[Punkt A]]&lt;pomiar[[#This Row],[Punkt B]],1,0)</f>
        <v>1</v>
      </c>
      <c r="E17" s="1">
        <f>IF(pomiar[[#This Row],[Punkt A]]&gt;pomiar[[#This Row],[Punkt B]],1,0)</f>
        <v>0</v>
      </c>
      <c r="F17" s="1">
        <f t="shared" si="0"/>
        <v>6.9444444444444447E-4</v>
      </c>
      <c r="G17" s="1">
        <f>IF(pomiar[[#This Row],[czy z B do A]]=1,pomiar[[#This Row],[Punkt A]]-pomiar[[#This Row],[Punkt B]],pomiar[[#This Row],[Punkt B]]-pomiar[[#This Row],[Punkt A]])</f>
        <v>3.3240000000000006E-3</v>
      </c>
      <c r="H17" s="1" t="str">
        <f>LEFT(pomiar[[#This Row],[numer rejestracyjny]],1)</f>
        <v>E</v>
      </c>
      <c r="I17" s="1">
        <f>IF(pomiar[[#This Row],[pierwsza litera rejestracji]]="Z",pomiar[[#This Row],[ile minut jechał]]/pomiar[[#This Row],[ile to jedna minuta w dobie]],0)</f>
        <v>0</v>
      </c>
      <c r="J17" s="1">
        <f t="shared" si="1"/>
        <v>4.1666666666666664E-2</v>
      </c>
      <c r="K17" s="1">
        <f>pomiar[[#This Row],[ile minut jechał]]/pomiar[[#This Row],[ile h w dobie]]</f>
        <v>7.9776000000000014E-2</v>
      </c>
      <c r="L17" s="1" t="str">
        <f>MID(pomiar[[#This Row],[numer rejestracyjny]],4,2)</f>
        <v>89</v>
      </c>
      <c r="M17" s="3">
        <f>IF(pomiar[[#This Row],[3 i 4 znak rejestracji]]="18",5/pomiar[[#This Row],[ile minut jechał w h]],0)</f>
        <v>0</v>
      </c>
      <c r="N17" s="3">
        <f>5/pomiar[[#This Row],[ile minut jechał w h]]</f>
        <v>62.675491375852374</v>
      </c>
      <c r="O17" s="3">
        <f>IF(pomiar[[#This Row],[prędkość]]&gt;100,1,0)</f>
        <v>0</v>
      </c>
      <c r="P17" s="3">
        <f>IF(pomiar[[#This Row],[prędkość]]&gt;140,1,0)</f>
        <v>0</v>
      </c>
      <c r="Q17" s="3">
        <f>ROUNDDOWN(IF(pomiar[[#This Row],[czy z A do B]]=0,pomiar[[#This Row],[Punkt B]]/pomiar[[#This Row],[ile h w dobie]],pomiar[[#This Row],[Punkt A]]/pomiar[[#This Row],[ile h w dobie]]),0)</f>
        <v>1</v>
      </c>
      <c r="R17" s="3">
        <f>IF(pomiar[[#This Row],[która godzina wyjazdu]]&lt;&gt;24,pomiar[[#This Row],[która godzina wyjazdu]],0)</f>
        <v>1</v>
      </c>
      <c r="AA17" s="2"/>
      <c r="AB17" s="7" t="s">
        <v>345</v>
      </c>
      <c r="AC17" s="8">
        <v>3.9686399999999722</v>
      </c>
    </row>
    <row r="18" spans="1:29" x14ac:dyDescent="0.25">
      <c r="A18" s="1" t="s">
        <v>19</v>
      </c>
      <c r="B18" s="1">
        <v>0.324683</v>
      </c>
      <c r="C18" s="1">
        <v>0.32151099999999999</v>
      </c>
      <c r="D18" s="1">
        <f>IF(pomiar[[#This Row],[Punkt A]]&lt;pomiar[[#This Row],[Punkt B]],1,0)</f>
        <v>0</v>
      </c>
      <c r="E18" s="1">
        <f>IF(pomiar[[#This Row],[Punkt A]]&gt;pomiar[[#This Row],[Punkt B]],1,0)</f>
        <v>1</v>
      </c>
      <c r="F18" s="1">
        <f t="shared" si="0"/>
        <v>6.9444444444444447E-4</v>
      </c>
      <c r="G18" s="1">
        <f>IF(pomiar[[#This Row],[czy z B do A]]=1,pomiar[[#This Row],[Punkt A]]-pomiar[[#This Row],[Punkt B]],pomiar[[#This Row],[Punkt B]]-pomiar[[#This Row],[Punkt A]])</f>
        <v>3.1720000000000081E-3</v>
      </c>
      <c r="H18" s="1" t="str">
        <f>LEFT(pomiar[[#This Row],[numer rejestracyjny]],1)</f>
        <v>R</v>
      </c>
      <c r="I18" s="1">
        <f>IF(pomiar[[#This Row],[pierwsza litera rejestracji]]="Z",pomiar[[#This Row],[ile minut jechał]]/pomiar[[#This Row],[ile to jedna minuta w dobie]],0)</f>
        <v>0</v>
      </c>
      <c r="J18" s="1">
        <f t="shared" si="1"/>
        <v>4.1666666666666664E-2</v>
      </c>
      <c r="K18" s="1">
        <f>pomiar[[#This Row],[ile minut jechał]]/pomiar[[#This Row],[ile h w dobie]]</f>
        <v>7.6128000000000196E-2</v>
      </c>
      <c r="L18" s="1" t="str">
        <f>MID(pomiar[[#This Row],[numer rejestracyjny]],4,2)</f>
        <v>50</v>
      </c>
      <c r="M18" s="3">
        <f>IF(pomiar[[#This Row],[3 i 4 znak rejestracji]]="18",5/pomiar[[#This Row],[ile minut jechał w h]],0)</f>
        <v>0</v>
      </c>
      <c r="N18" s="3">
        <f>5/pomiar[[#This Row],[ile minut jechał w h]]</f>
        <v>65.678856662463048</v>
      </c>
      <c r="O18" s="3">
        <f>IF(pomiar[[#This Row],[prędkość]]&gt;100,1,0)</f>
        <v>0</v>
      </c>
      <c r="P18" s="3">
        <f>IF(pomiar[[#This Row],[prędkość]]&gt;140,1,0)</f>
        <v>0</v>
      </c>
      <c r="Q18" s="3">
        <f>ROUNDDOWN(IF(pomiar[[#This Row],[czy z A do B]]=0,pomiar[[#This Row],[Punkt B]]/pomiar[[#This Row],[ile h w dobie]],pomiar[[#This Row],[Punkt A]]/pomiar[[#This Row],[ile h w dobie]]),0)</f>
        <v>7</v>
      </c>
      <c r="R18" s="3">
        <f>IF(pomiar[[#This Row],[która godzina wyjazdu]]&lt;&gt;24,pomiar[[#This Row],[która godzina wyjazdu]],0)</f>
        <v>7</v>
      </c>
      <c r="AA18" s="2" t="s">
        <v>455</v>
      </c>
      <c r="AB18" s="7" t="s">
        <v>172</v>
      </c>
      <c r="AC18" s="8">
        <v>64.941812136326078</v>
      </c>
    </row>
    <row r="19" spans="1:29" x14ac:dyDescent="0.25">
      <c r="A19" s="1" t="s">
        <v>20</v>
      </c>
      <c r="B19" s="1">
        <v>0.127914</v>
      </c>
      <c r="C19" s="1">
        <v>0.12561800000000001</v>
      </c>
      <c r="D19" s="1">
        <f>IF(pomiar[[#This Row],[Punkt A]]&lt;pomiar[[#This Row],[Punkt B]],1,0)</f>
        <v>0</v>
      </c>
      <c r="E19" s="1">
        <f>IF(pomiar[[#This Row],[Punkt A]]&gt;pomiar[[#This Row],[Punkt B]],1,0)</f>
        <v>1</v>
      </c>
      <c r="F19" s="1">
        <f t="shared" si="0"/>
        <v>6.9444444444444447E-4</v>
      </c>
      <c r="G19" s="1">
        <f>IF(pomiar[[#This Row],[czy z B do A]]=1,pomiar[[#This Row],[Punkt A]]-pomiar[[#This Row],[Punkt B]],pomiar[[#This Row],[Punkt B]]-pomiar[[#This Row],[Punkt A]])</f>
        <v>2.2959999999999925E-3</v>
      </c>
      <c r="H19" s="1" t="str">
        <f>LEFT(pomiar[[#This Row],[numer rejestracyjny]],1)</f>
        <v>W</v>
      </c>
      <c r="I19" s="1">
        <f>IF(pomiar[[#This Row],[pierwsza litera rejestracji]]="Z",pomiar[[#This Row],[ile minut jechał]]/pomiar[[#This Row],[ile to jedna minuta w dobie]],0)</f>
        <v>0</v>
      </c>
      <c r="J19" s="1">
        <f t="shared" si="1"/>
        <v>4.1666666666666664E-2</v>
      </c>
      <c r="K19" s="1">
        <f>pomiar[[#This Row],[ile minut jechał]]/pomiar[[#This Row],[ile h w dobie]]</f>
        <v>5.510399999999982E-2</v>
      </c>
      <c r="L19" s="1" t="str">
        <f>MID(pomiar[[#This Row],[numer rejestracyjny]],4,2)</f>
        <v>89</v>
      </c>
      <c r="M19" s="3">
        <f>IF(pomiar[[#This Row],[3 i 4 znak rejestracji]]="18",5/pomiar[[#This Row],[ile minut jechał w h]],0)</f>
        <v>0</v>
      </c>
      <c r="N19" s="3">
        <f>5/pomiar[[#This Row],[ile minut jechał w h]]</f>
        <v>90.737514518002627</v>
      </c>
      <c r="O19" s="3">
        <f>IF(pomiar[[#This Row],[prędkość]]&gt;100,1,0)</f>
        <v>0</v>
      </c>
      <c r="P19" s="3">
        <f>IF(pomiar[[#This Row],[prędkość]]&gt;140,1,0)</f>
        <v>0</v>
      </c>
      <c r="Q19" s="3">
        <f>ROUNDDOWN(IF(pomiar[[#This Row],[czy z A do B]]=0,pomiar[[#This Row],[Punkt B]]/pomiar[[#This Row],[ile h w dobie]],pomiar[[#This Row],[Punkt A]]/pomiar[[#This Row],[ile h w dobie]]),0)</f>
        <v>3</v>
      </c>
      <c r="R19" s="3">
        <f>IF(pomiar[[#This Row],[która godzina wyjazdu]]&lt;&gt;24,pomiar[[#This Row],[która godzina wyjazdu]],0)</f>
        <v>3</v>
      </c>
      <c r="AA19" s="2"/>
      <c r="AB19" s="7" t="s">
        <v>5</v>
      </c>
      <c r="AC19" s="8">
        <v>2373.2940296268007</v>
      </c>
    </row>
    <row r="20" spans="1:29" x14ac:dyDescent="0.25">
      <c r="A20" s="1" t="s">
        <v>21</v>
      </c>
      <c r="B20" s="1">
        <v>0.58114299999999997</v>
      </c>
      <c r="C20" s="1">
        <v>0.58296700000000001</v>
      </c>
      <c r="D20" s="1">
        <f>IF(pomiar[[#This Row],[Punkt A]]&lt;pomiar[[#This Row],[Punkt B]],1,0)</f>
        <v>1</v>
      </c>
      <c r="E20" s="1">
        <f>IF(pomiar[[#This Row],[Punkt A]]&gt;pomiar[[#This Row],[Punkt B]],1,0)</f>
        <v>0</v>
      </c>
      <c r="F20" s="1">
        <f t="shared" si="0"/>
        <v>6.9444444444444447E-4</v>
      </c>
      <c r="G20" s="1">
        <f>IF(pomiar[[#This Row],[czy z B do A]]=1,pomiar[[#This Row],[Punkt A]]-pomiar[[#This Row],[Punkt B]],pomiar[[#This Row],[Punkt B]]-pomiar[[#This Row],[Punkt A]])</f>
        <v>1.8240000000000478E-3</v>
      </c>
      <c r="H20" s="1" t="str">
        <f>LEFT(pomiar[[#This Row],[numer rejestracyjny]],1)</f>
        <v>N</v>
      </c>
      <c r="I20" s="1">
        <f>IF(pomiar[[#This Row],[pierwsza litera rejestracji]]="Z",pomiar[[#This Row],[ile minut jechał]]/pomiar[[#This Row],[ile to jedna minuta w dobie]],0)</f>
        <v>0</v>
      </c>
      <c r="J20" s="1">
        <f t="shared" si="1"/>
        <v>4.1666666666666664E-2</v>
      </c>
      <c r="K20" s="1">
        <f>pomiar[[#This Row],[ile minut jechał]]/pomiar[[#This Row],[ile h w dobie]]</f>
        <v>4.3776000000001147E-2</v>
      </c>
      <c r="L20" s="1" t="str">
        <f>MID(pomiar[[#This Row],[numer rejestracyjny]],4,2)</f>
        <v>23</v>
      </c>
      <c r="M20" s="3">
        <f>IF(pomiar[[#This Row],[3 i 4 znak rejestracji]]="18",5/pomiar[[#This Row],[ile minut jechał w h]],0)</f>
        <v>0</v>
      </c>
      <c r="N20" s="3">
        <f>5/pomiar[[#This Row],[ile minut jechał w h]]</f>
        <v>114.21783625730694</v>
      </c>
      <c r="O20" s="3">
        <f>IF(pomiar[[#This Row],[prędkość]]&gt;100,1,0)</f>
        <v>1</v>
      </c>
      <c r="P20" s="3">
        <f>IF(pomiar[[#This Row],[prędkość]]&gt;140,1,0)</f>
        <v>0</v>
      </c>
      <c r="Q20" s="3">
        <f>ROUNDDOWN(IF(pomiar[[#This Row],[czy z A do B]]=0,pomiar[[#This Row],[Punkt B]]/pomiar[[#This Row],[ile h w dobie]],pomiar[[#This Row],[Punkt A]]/pomiar[[#This Row],[ile h w dobie]]),0)</f>
        <v>13</v>
      </c>
      <c r="R20" s="3">
        <f>IF(pomiar[[#This Row],[która godzina wyjazdu]]&lt;&gt;24,pomiar[[#This Row],[która godzina wyjazdu]],0)</f>
        <v>13</v>
      </c>
      <c r="AA20" s="2"/>
      <c r="AB20" s="7" t="s">
        <v>166</v>
      </c>
      <c r="AC20" s="8">
        <v>89.183789954337712</v>
      </c>
    </row>
    <row r="21" spans="1:29" x14ac:dyDescent="0.25">
      <c r="A21" s="1" t="s">
        <v>22</v>
      </c>
      <c r="B21" s="1">
        <v>7.6165999999999998E-2</v>
      </c>
      <c r="C21" s="1">
        <v>7.9481999999999997E-2</v>
      </c>
      <c r="D21" s="1">
        <f>IF(pomiar[[#This Row],[Punkt A]]&lt;pomiar[[#This Row],[Punkt B]],1,0)</f>
        <v>1</v>
      </c>
      <c r="E21" s="1">
        <f>IF(pomiar[[#This Row],[Punkt A]]&gt;pomiar[[#This Row],[Punkt B]],1,0)</f>
        <v>0</v>
      </c>
      <c r="F21" s="1">
        <f t="shared" si="0"/>
        <v>6.9444444444444447E-4</v>
      </c>
      <c r="G21" s="1">
        <f>IF(pomiar[[#This Row],[czy z B do A]]=1,pomiar[[#This Row],[Punkt A]]-pomiar[[#This Row],[Punkt B]],pomiar[[#This Row],[Punkt B]]-pomiar[[#This Row],[Punkt A]])</f>
        <v>3.3159999999999995E-3</v>
      </c>
      <c r="H21" s="1" t="str">
        <f>LEFT(pomiar[[#This Row],[numer rejestracyjny]],1)</f>
        <v>L</v>
      </c>
      <c r="I21" s="1">
        <f>IF(pomiar[[#This Row],[pierwsza litera rejestracji]]="Z",pomiar[[#This Row],[ile minut jechał]]/pomiar[[#This Row],[ile to jedna minuta w dobie]],0)</f>
        <v>0</v>
      </c>
      <c r="J21" s="1">
        <f t="shared" si="1"/>
        <v>4.1666666666666664E-2</v>
      </c>
      <c r="K21" s="1">
        <f>pomiar[[#This Row],[ile minut jechał]]/pomiar[[#This Row],[ile h w dobie]]</f>
        <v>7.9583999999999988E-2</v>
      </c>
      <c r="L21" s="1" t="str">
        <f>MID(pomiar[[#This Row],[numer rejestracyjny]],4,2)</f>
        <v>72</v>
      </c>
      <c r="M21" s="3">
        <f>IF(pomiar[[#This Row],[3 i 4 znak rejestracji]]="18",5/pomiar[[#This Row],[ile minut jechał w h]],0)</f>
        <v>0</v>
      </c>
      <c r="N21" s="3">
        <f>5/pomiar[[#This Row],[ile minut jechał w h]]</f>
        <v>62.826698833936476</v>
      </c>
      <c r="O21" s="3">
        <f>IF(pomiar[[#This Row],[prędkość]]&gt;100,1,0)</f>
        <v>0</v>
      </c>
      <c r="P21" s="3">
        <f>IF(pomiar[[#This Row],[prędkość]]&gt;140,1,0)</f>
        <v>0</v>
      </c>
      <c r="Q21" s="3">
        <f>ROUNDDOWN(IF(pomiar[[#This Row],[czy z A do B]]=0,pomiar[[#This Row],[Punkt B]]/pomiar[[#This Row],[ile h w dobie]],pomiar[[#This Row],[Punkt A]]/pomiar[[#This Row],[ile h w dobie]]),0)</f>
        <v>1</v>
      </c>
      <c r="R21" s="3">
        <f>IF(pomiar[[#This Row],[która godzina wyjazdu]]&lt;&gt;24,pomiar[[#This Row],[która godzina wyjazdu]],0)</f>
        <v>1</v>
      </c>
      <c r="AA21" s="2"/>
      <c r="AB21" s="7" t="s">
        <v>281</v>
      </c>
      <c r="AC21" s="8">
        <v>55.883404864091425</v>
      </c>
    </row>
    <row r="22" spans="1:29" x14ac:dyDescent="0.25">
      <c r="A22" s="1" t="s">
        <v>23</v>
      </c>
      <c r="B22" s="1">
        <v>0.41572100000000001</v>
      </c>
      <c r="C22" s="1">
        <v>0.414217</v>
      </c>
      <c r="D22" s="1">
        <f>IF(pomiar[[#This Row],[Punkt A]]&lt;pomiar[[#This Row],[Punkt B]],1,0)</f>
        <v>0</v>
      </c>
      <c r="E22" s="1">
        <f>IF(pomiar[[#This Row],[Punkt A]]&gt;pomiar[[#This Row],[Punkt B]],1,0)</f>
        <v>1</v>
      </c>
      <c r="F22" s="1">
        <f t="shared" si="0"/>
        <v>6.9444444444444447E-4</v>
      </c>
      <c r="G22" s="1">
        <f>IF(pomiar[[#This Row],[czy z B do A]]=1,pomiar[[#This Row],[Punkt A]]-pomiar[[#This Row],[Punkt B]],pomiar[[#This Row],[Punkt B]]-pomiar[[#This Row],[Punkt A]])</f>
        <v>1.5040000000000053E-3</v>
      </c>
      <c r="H22" s="1" t="str">
        <f>LEFT(pomiar[[#This Row],[numer rejestracyjny]],1)</f>
        <v>W</v>
      </c>
      <c r="I22" s="1">
        <f>IF(pomiar[[#This Row],[pierwsza litera rejestracji]]="Z",pomiar[[#This Row],[ile minut jechał]]/pomiar[[#This Row],[ile to jedna minuta w dobie]],0)</f>
        <v>0</v>
      </c>
      <c r="J22" s="1">
        <f t="shared" si="1"/>
        <v>4.1666666666666664E-2</v>
      </c>
      <c r="K22" s="1">
        <f>pomiar[[#This Row],[ile minut jechał]]/pomiar[[#This Row],[ile h w dobie]]</f>
        <v>3.6096000000000128E-2</v>
      </c>
      <c r="L22" s="1" t="str">
        <f>MID(pomiar[[#This Row],[numer rejestracyjny]],4,2)</f>
        <v>71</v>
      </c>
      <c r="M22" s="3">
        <f>IF(pomiar[[#This Row],[3 i 4 znak rejestracji]]="18",5/pomiar[[#This Row],[ile minut jechał w h]],0)</f>
        <v>0</v>
      </c>
      <c r="N22" s="3">
        <f>5/pomiar[[#This Row],[ile minut jechał w h]]</f>
        <v>138.5195035460988</v>
      </c>
      <c r="O22" s="3">
        <f>IF(pomiar[[#This Row],[prędkość]]&gt;100,1,0)</f>
        <v>1</v>
      </c>
      <c r="P22" s="3">
        <f>IF(pomiar[[#This Row],[prędkość]]&gt;140,1,0)</f>
        <v>0</v>
      </c>
      <c r="Q22" s="3">
        <f>ROUNDDOWN(IF(pomiar[[#This Row],[czy z A do B]]=0,pomiar[[#This Row],[Punkt B]]/pomiar[[#This Row],[ile h w dobie]],pomiar[[#This Row],[Punkt A]]/pomiar[[#This Row],[ile h w dobie]]),0)</f>
        <v>9</v>
      </c>
      <c r="R22" s="3">
        <f>IF(pomiar[[#This Row],[która godzina wyjazdu]]&lt;&gt;24,pomiar[[#This Row],[która godzina wyjazdu]],0)</f>
        <v>9</v>
      </c>
      <c r="AA22" s="2"/>
      <c r="AB22" s="7" t="s">
        <v>3</v>
      </c>
      <c r="AC22" s="8">
        <v>785.16075192398841</v>
      </c>
    </row>
    <row r="23" spans="1:29" x14ac:dyDescent="0.25">
      <c r="A23" s="1" t="s">
        <v>24</v>
      </c>
      <c r="B23" s="1">
        <v>0.72382100000000005</v>
      </c>
      <c r="C23" s="1">
        <v>0.72524900000000003</v>
      </c>
      <c r="D23" s="1">
        <f>IF(pomiar[[#This Row],[Punkt A]]&lt;pomiar[[#This Row],[Punkt B]],1,0)</f>
        <v>1</v>
      </c>
      <c r="E23" s="1">
        <f>IF(pomiar[[#This Row],[Punkt A]]&gt;pomiar[[#This Row],[Punkt B]],1,0)</f>
        <v>0</v>
      </c>
      <c r="F23" s="1">
        <f t="shared" si="0"/>
        <v>6.9444444444444447E-4</v>
      </c>
      <c r="G23" s="1">
        <f>IF(pomiar[[#This Row],[czy z B do A]]=1,pomiar[[#This Row],[Punkt A]]-pomiar[[#This Row],[Punkt B]],pomiar[[#This Row],[Punkt B]]-pomiar[[#This Row],[Punkt A]])</f>
        <v>1.4279999999999848E-3</v>
      </c>
      <c r="H23" s="1" t="str">
        <f>LEFT(pomiar[[#This Row],[numer rejestracyjny]],1)</f>
        <v>G</v>
      </c>
      <c r="I23" s="1">
        <f>IF(pomiar[[#This Row],[pierwsza litera rejestracji]]="Z",pomiar[[#This Row],[ile minut jechał]]/pomiar[[#This Row],[ile to jedna minuta w dobie]],0)</f>
        <v>0</v>
      </c>
      <c r="J23" s="1">
        <f t="shared" si="1"/>
        <v>4.1666666666666664E-2</v>
      </c>
      <c r="K23" s="1">
        <f>pomiar[[#This Row],[ile minut jechał]]/pomiar[[#This Row],[ile h w dobie]]</f>
        <v>3.4271999999999636E-2</v>
      </c>
      <c r="L23" s="1" t="str">
        <f>MID(pomiar[[#This Row],[numer rejestracyjny]],4,2)</f>
        <v>91</v>
      </c>
      <c r="M23" s="3">
        <f>IF(pomiar[[#This Row],[3 i 4 znak rejestracji]]="18",5/pomiar[[#This Row],[ile minut jechał w h]],0)</f>
        <v>0</v>
      </c>
      <c r="N23" s="3">
        <f>5/pomiar[[#This Row],[ile minut jechał w h]]</f>
        <v>145.89169000933862</v>
      </c>
      <c r="O23" s="3">
        <f>IF(pomiar[[#This Row],[prędkość]]&gt;100,1,0)</f>
        <v>1</v>
      </c>
      <c r="P23" s="3">
        <f>IF(pomiar[[#This Row],[prędkość]]&gt;140,1,0)</f>
        <v>1</v>
      </c>
      <c r="Q23" s="3">
        <f>ROUNDDOWN(IF(pomiar[[#This Row],[czy z A do B]]=0,pomiar[[#This Row],[Punkt B]]/pomiar[[#This Row],[ile h w dobie]],pomiar[[#This Row],[Punkt A]]/pomiar[[#This Row],[ile h w dobie]]),0)</f>
        <v>17</v>
      </c>
      <c r="R23" s="3">
        <f>IF(pomiar[[#This Row],[która godzina wyjazdu]]&lt;&gt;24,pomiar[[#This Row],[która godzina wyjazdu]],0)</f>
        <v>17</v>
      </c>
      <c r="AA23" s="2"/>
      <c r="AB23" s="7" t="s">
        <v>301</v>
      </c>
      <c r="AC23" s="8">
        <v>108.50694444444886</v>
      </c>
    </row>
    <row r="24" spans="1:29" x14ac:dyDescent="0.25">
      <c r="A24" s="1" t="s">
        <v>25</v>
      </c>
      <c r="B24" s="1">
        <v>0.54693899999999995</v>
      </c>
      <c r="C24" s="1">
        <v>0.550423</v>
      </c>
      <c r="D24" s="1">
        <f>IF(pomiar[[#This Row],[Punkt A]]&lt;pomiar[[#This Row],[Punkt B]],1,0)</f>
        <v>1</v>
      </c>
      <c r="E24" s="1">
        <f>IF(pomiar[[#This Row],[Punkt A]]&gt;pomiar[[#This Row],[Punkt B]],1,0)</f>
        <v>0</v>
      </c>
      <c r="F24" s="1">
        <f t="shared" si="0"/>
        <v>6.9444444444444447E-4</v>
      </c>
      <c r="G24" s="1">
        <f>IF(pomiar[[#This Row],[czy z B do A]]=1,pomiar[[#This Row],[Punkt A]]-pomiar[[#This Row],[Punkt B]],pomiar[[#This Row],[Punkt B]]-pomiar[[#This Row],[Punkt A]])</f>
        <v>3.4840000000000426E-3</v>
      </c>
      <c r="H24" s="1" t="str">
        <f>LEFT(pomiar[[#This Row],[numer rejestracyjny]],1)</f>
        <v>D</v>
      </c>
      <c r="I24" s="1">
        <f>IF(pomiar[[#This Row],[pierwsza litera rejestracji]]="Z",pomiar[[#This Row],[ile minut jechał]]/pomiar[[#This Row],[ile to jedna minuta w dobie]],0)</f>
        <v>0</v>
      </c>
      <c r="J24" s="1">
        <f t="shared" si="1"/>
        <v>4.1666666666666664E-2</v>
      </c>
      <c r="K24" s="1">
        <f>pomiar[[#This Row],[ile minut jechał]]/pomiar[[#This Row],[ile h w dobie]]</f>
        <v>8.3616000000001023E-2</v>
      </c>
      <c r="L24" s="1" t="str">
        <f>MID(pomiar[[#This Row],[numer rejestracyjny]],4,2)</f>
        <v>15</v>
      </c>
      <c r="M24" s="3">
        <f>IF(pomiar[[#This Row],[3 i 4 znak rejestracji]]="18",5/pomiar[[#This Row],[ile minut jechał w h]],0)</f>
        <v>0</v>
      </c>
      <c r="N24" s="3">
        <f>5/pomiar[[#This Row],[ile minut jechał w h]]</f>
        <v>59.797168006122497</v>
      </c>
      <c r="O24" s="3">
        <f>IF(pomiar[[#This Row],[prędkość]]&gt;100,1,0)</f>
        <v>0</v>
      </c>
      <c r="P24" s="3">
        <f>IF(pomiar[[#This Row],[prędkość]]&gt;140,1,0)</f>
        <v>0</v>
      </c>
      <c r="Q24" s="3">
        <f>ROUNDDOWN(IF(pomiar[[#This Row],[czy z A do B]]=0,pomiar[[#This Row],[Punkt B]]/pomiar[[#This Row],[ile h w dobie]],pomiar[[#This Row],[Punkt A]]/pomiar[[#This Row],[ile h w dobie]]),0)</f>
        <v>13</v>
      </c>
      <c r="R24" s="3">
        <f>IF(pomiar[[#This Row],[która godzina wyjazdu]]&lt;&gt;24,pomiar[[#This Row],[która godzina wyjazdu]],0)</f>
        <v>13</v>
      </c>
      <c r="AA24" s="2" t="s">
        <v>437</v>
      </c>
      <c r="AB24" s="1" t="s">
        <v>438</v>
      </c>
      <c r="AC24" s="1">
        <f>MAX(pomiar[prędkość])</f>
        <v>149.66475095785989</v>
      </c>
    </row>
    <row r="25" spans="1:29" x14ac:dyDescent="0.25">
      <c r="A25" s="1" t="s">
        <v>26</v>
      </c>
      <c r="B25" s="1">
        <v>0.32196599999999997</v>
      </c>
      <c r="C25" s="1">
        <v>0.32423800000000003</v>
      </c>
      <c r="D25" s="1">
        <f>IF(pomiar[[#This Row],[Punkt A]]&lt;pomiar[[#This Row],[Punkt B]],1,0)</f>
        <v>1</v>
      </c>
      <c r="E25" s="1">
        <f>IF(pomiar[[#This Row],[Punkt A]]&gt;pomiar[[#This Row],[Punkt B]],1,0)</f>
        <v>0</v>
      </c>
      <c r="F25" s="1">
        <f t="shared" si="0"/>
        <v>6.9444444444444447E-4</v>
      </c>
      <c r="G25" s="1">
        <f>IF(pomiar[[#This Row],[czy z B do A]]=1,pomiar[[#This Row],[Punkt A]]-pomiar[[#This Row],[Punkt B]],pomiar[[#This Row],[Punkt B]]-pomiar[[#This Row],[Punkt A]])</f>
        <v>2.2720000000000518E-3</v>
      </c>
      <c r="H25" s="1" t="str">
        <f>LEFT(pomiar[[#This Row],[numer rejestracyjny]],1)</f>
        <v>W</v>
      </c>
      <c r="I25" s="1">
        <f>IF(pomiar[[#This Row],[pierwsza litera rejestracji]]="Z",pomiar[[#This Row],[ile minut jechał]]/pomiar[[#This Row],[ile to jedna minuta w dobie]],0)</f>
        <v>0</v>
      </c>
      <c r="J25" s="1">
        <f t="shared" si="1"/>
        <v>4.1666666666666664E-2</v>
      </c>
      <c r="K25" s="1">
        <f>pomiar[[#This Row],[ile minut jechał]]/pomiar[[#This Row],[ile h w dobie]]</f>
        <v>5.4528000000001242E-2</v>
      </c>
      <c r="L25" s="1" t="str">
        <f>MID(pomiar[[#This Row],[numer rejestracyjny]],4,2)</f>
        <v>52</v>
      </c>
      <c r="M25" s="3">
        <f>IF(pomiar[[#This Row],[3 i 4 znak rejestracji]]="18",5/pomiar[[#This Row],[ile minut jechał w h]],0)</f>
        <v>0</v>
      </c>
      <c r="N25" s="3">
        <f>5/pomiar[[#This Row],[ile minut jechał w h]]</f>
        <v>91.696009389669271</v>
      </c>
      <c r="O25" s="3">
        <f>IF(pomiar[[#This Row],[prędkość]]&gt;100,1,0)</f>
        <v>0</v>
      </c>
      <c r="P25" s="3">
        <f>IF(pomiar[[#This Row],[prędkość]]&gt;140,1,0)</f>
        <v>0</v>
      </c>
      <c r="Q25" s="3">
        <f>ROUNDDOWN(IF(pomiar[[#This Row],[czy z A do B]]=0,pomiar[[#This Row],[Punkt B]]/pomiar[[#This Row],[ile h w dobie]],pomiar[[#This Row],[Punkt A]]/pomiar[[#This Row],[ile h w dobie]]),0)</f>
        <v>7</v>
      </c>
      <c r="R25" s="3">
        <f>IF(pomiar[[#This Row],[która godzina wyjazdu]]&lt;&gt;24,pomiar[[#This Row],[która godzina wyjazdu]],0)</f>
        <v>7</v>
      </c>
      <c r="AA25" s="2"/>
      <c r="AB25" s="1" t="s">
        <v>439</v>
      </c>
      <c r="AC25" s="1" t="str">
        <f>A953</f>
        <v>DJE2146</v>
      </c>
    </row>
    <row r="26" spans="1:29" x14ac:dyDescent="0.25">
      <c r="A26" s="1" t="s">
        <v>27</v>
      </c>
      <c r="B26" s="1">
        <v>0.94908300000000001</v>
      </c>
      <c r="C26" s="1">
        <v>0.94690700000000005</v>
      </c>
      <c r="D26" s="1">
        <f>IF(pomiar[[#This Row],[Punkt A]]&lt;pomiar[[#This Row],[Punkt B]],1,0)</f>
        <v>0</v>
      </c>
      <c r="E26" s="1">
        <f>IF(pomiar[[#This Row],[Punkt A]]&gt;pomiar[[#This Row],[Punkt B]],1,0)</f>
        <v>1</v>
      </c>
      <c r="F26" s="1">
        <f t="shared" si="0"/>
        <v>6.9444444444444447E-4</v>
      </c>
      <c r="G26" s="1">
        <f>IF(pomiar[[#This Row],[czy z B do A]]=1,pomiar[[#This Row],[Punkt A]]-pomiar[[#This Row],[Punkt B]],pomiar[[#This Row],[Punkt B]]-pomiar[[#This Row],[Punkt A]])</f>
        <v>2.1759999999999557E-3</v>
      </c>
      <c r="H26" s="1" t="str">
        <f>LEFT(pomiar[[#This Row],[numer rejestracyjny]],1)</f>
        <v>N</v>
      </c>
      <c r="I26" s="1">
        <f>IF(pomiar[[#This Row],[pierwsza litera rejestracji]]="Z",pomiar[[#This Row],[ile minut jechał]]/pomiar[[#This Row],[ile to jedna minuta w dobie]],0)</f>
        <v>0</v>
      </c>
      <c r="J26" s="1">
        <f t="shared" si="1"/>
        <v>4.1666666666666664E-2</v>
      </c>
      <c r="K26" s="1">
        <f>pomiar[[#This Row],[ile minut jechał]]/pomiar[[#This Row],[ile h w dobie]]</f>
        <v>5.2223999999998938E-2</v>
      </c>
      <c r="L26" s="1" t="str">
        <f>MID(pomiar[[#This Row],[numer rejestracyjny]],4,2)</f>
        <v>79</v>
      </c>
      <c r="M26" s="3">
        <f>IF(pomiar[[#This Row],[3 i 4 znak rejestracji]]="18",5/pomiar[[#This Row],[ile minut jechał w h]],0)</f>
        <v>0</v>
      </c>
      <c r="N26" s="3">
        <f>5/pomiar[[#This Row],[ile minut jechał w h]]</f>
        <v>95.741421568629391</v>
      </c>
      <c r="O26" s="3">
        <f>IF(pomiar[[#This Row],[prędkość]]&gt;100,1,0)</f>
        <v>0</v>
      </c>
      <c r="P26" s="3">
        <f>IF(pomiar[[#This Row],[prędkość]]&gt;140,1,0)</f>
        <v>0</v>
      </c>
      <c r="Q26" s="3">
        <f>ROUNDDOWN(IF(pomiar[[#This Row],[czy z A do B]]=0,pomiar[[#This Row],[Punkt B]]/pomiar[[#This Row],[ile h w dobie]],pomiar[[#This Row],[Punkt A]]/pomiar[[#This Row],[ile h w dobie]]),0)</f>
        <v>22</v>
      </c>
      <c r="R26" s="3">
        <f>IF(pomiar[[#This Row],[która godzina wyjazdu]]&lt;&gt;24,pomiar[[#This Row],[która godzina wyjazdu]],0)</f>
        <v>22</v>
      </c>
      <c r="AA26" s="2"/>
      <c r="AC26" s="1" t="str">
        <f>A685</f>
        <v>NNI5982</v>
      </c>
    </row>
    <row r="27" spans="1:29" x14ac:dyDescent="0.25">
      <c r="A27" s="1" t="s">
        <v>28</v>
      </c>
      <c r="B27" s="1">
        <v>0.38782699999999998</v>
      </c>
      <c r="C27" s="1">
        <v>0.38494699999999998</v>
      </c>
      <c r="D27" s="1">
        <f>IF(pomiar[[#This Row],[Punkt A]]&lt;pomiar[[#This Row],[Punkt B]],1,0)</f>
        <v>0</v>
      </c>
      <c r="E27" s="1">
        <f>IF(pomiar[[#This Row],[Punkt A]]&gt;pomiar[[#This Row],[Punkt B]],1,0)</f>
        <v>1</v>
      </c>
      <c r="F27" s="1">
        <f t="shared" si="0"/>
        <v>6.9444444444444447E-4</v>
      </c>
      <c r="G27" s="1">
        <f>IF(pomiar[[#This Row],[czy z B do A]]=1,pomiar[[#This Row],[Punkt A]]-pomiar[[#This Row],[Punkt B]],pomiar[[#This Row],[Punkt B]]-pomiar[[#This Row],[Punkt A]])</f>
        <v>2.8799999999999937E-3</v>
      </c>
      <c r="H27" s="1" t="str">
        <f>LEFT(pomiar[[#This Row],[numer rejestracyjny]],1)</f>
        <v>W</v>
      </c>
      <c r="I27" s="1">
        <f>IF(pomiar[[#This Row],[pierwsza litera rejestracji]]="Z",pomiar[[#This Row],[ile minut jechał]]/pomiar[[#This Row],[ile to jedna minuta w dobie]],0)</f>
        <v>0</v>
      </c>
      <c r="J27" s="1">
        <f t="shared" si="1"/>
        <v>4.1666666666666664E-2</v>
      </c>
      <c r="K27" s="1">
        <f>pomiar[[#This Row],[ile minut jechał]]/pomiar[[#This Row],[ile h w dobie]]</f>
        <v>6.9119999999999848E-2</v>
      </c>
      <c r="L27" s="1" t="str">
        <f>MID(pomiar[[#This Row],[numer rejestracyjny]],4,2)</f>
        <v>37</v>
      </c>
      <c r="M27" s="3">
        <f>IF(pomiar[[#This Row],[3 i 4 znak rejestracji]]="18",5/pomiar[[#This Row],[ile minut jechał w h]],0)</f>
        <v>0</v>
      </c>
      <c r="N27" s="3">
        <f>5/pomiar[[#This Row],[ile minut jechał w h]]</f>
        <v>72.337962962963118</v>
      </c>
      <c r="O27" s="3">
        <f>IF(pomiar[[#This Row],[prędkość]]&gt;100,1,0)</f>
        <v>0</v>
      </c>
      <c r="P27" s="3">
        <f>IF(pomiar[[#This Row],[prędkość]]&gt;140,1,0)</f>
        <v>0</v>
      </c>
      <c r="Q27" s="3">
        <f>ROUNDDOWN(IF(pomiar[[#This Row],[czy z A do B]]=0,pomiar[[#This Row],[Punkt B]]/pomiar[[#This Row],[ile h w dobie]],pomiar[[#This Row],[Punkt A]]/pomiar[[#This Row],[ile h w dobie]]),0)</f>
        <v>9</v>
      </c>
      <c r="R27" s="3">
        <f>IF(pomiar[[#This Row],[która godzina wyjazdu]]&lt;&gt;24,pomiar[[#This Row],[która godzina wyjazdu]],0)</f>
        <v>9</v>
      </c>
      <c r="AA27" s="2" t="s">
        <v>440</v>
      </c>
      <c r="AB27" s="9" t="s">
        <v>444</v>
      </c>
      <c r="AC27" s="9" t="s">
        <v>445</v>
      </c>
    </row>
    <row r="28" spans="1:29" x14ac:dyDescent="0.25">
      <c r="A28" s="1" t="s">
        <v>29</v>
      </c>
      <c r="B28" s="1">
        <v>5.8074000000000001E-2</v>
      </c>
      <c r="C28" s="1">
        <v>5.5070000000000001E-2</v>
      </c>
      <c r="D28" s="1">
        <f>IF(pomiar[[#This Row],[Punkt A]]&lt;pomiar[[#This Row],[Punkt B]],1,0)</f>
        <v>0</v>
      </c>
      <c r="E28" s="1">
        <f>IF(pomiar[[#This Row],[Punkt A]]&gt;pomiar[[#This Row],[Punkt B]],1,0)</f>
        <v>1</v>
      </c>
      <c r="F28" s="1">
        <f t="shared" si="0"/>
        <v>6.9444444444444447E-4</v>
      </c>
      <c r="G28" s="1">
        <f>IF(pomiar[[#This Row],[czy z B do A]]=1,pomiar[[#This Row],[Punkt A]]-pomiar[[#This Row],[Punkt B]],pomiar[[#This Row],[Punkt B]]-pomiar[[#This Row],[Punkt A]])</f>
        <v>3.0039999999999997E-3</v>
      </c>
      <c r="H28" s="1" t="str">
        <f>LEFT(pomiar[[#This Row],[numer rejestracyjny]],1)</f>
        <v>E</v>
      </c>
      <c r="I28" s="1">
        <f>IF(pomiar[[#This Row],[pierwsza litera rejestracji]]="Z",pomiar[[#This Row],[ile minut jechał]]/pomiar[[#This Row],[ile to jedna minuta w dobie]],0)</f>
        <v>0</v>
      </c>
      <c r="J28" s="1">
        <f t="shared" si="1"/>
        <v>4.1666666666666664E-2</v>
      </c>
      <c r="K28" s="1">
        <f>pomiar[[#This Row],[ile minut jechał]]/pomiar[[#This Row],[ile h w dobie]]</f>
        <v>7.2095999999999993E-2</v>
      </c>
      <c r="L28" s="1" t="str">
        <f>MID(pomiar[[#This Row],[numer rejestracyjny]],4,2)</f>
        <v>46</v>
      </c>
      <c r="M28" s="3">
        <f>IF(pomiar[[#This Row],[3 i 4 znak rejestracji]]="18",5/pomiar[[#This Row],[ile minut jechał w h]],0)</f>
        <v>0</v>
      </c>
      <c r="N28" s="3">
        <f>5/pomiar[[#This Row],[ile minut jechał w h]]</f>
        <v>69.351975144252108</v>
      </c>
      <c r="O28" s="3">
        <f>IF(pomiar[[#This Row],[prędkość]]&gt;100,1,0)</f>
        <v>0</v>
      </c>
      <c r="P28" s="3">
        <f>IF(pomiar[[#This Row],[prędkość]]&gt;140,1,0)</f>
        <v>0</v>
      </c>
      <c r="Q28" s="3">
        <f>ROUNDDOWN(IF(pomiar[[#This Row],[czy z A do B]]=0,pomiar[[#This Row],[Punkt B]]/pomiar[[#This Row],[ile h w dobie]],pomiar[[#This Row],[Punkt A]]/pomiar[[#This Row],[ile h w dobie]]),0)</f>
        <v>1</v>
      </c>
      <c r="R28" s="3">
        <f>IF(pomiar[[#This Row],[która godzina wyjazdu]]&lt;&gt;24,pomiar[[#This Row],[która godzina wyjazdu]],0)</f>
        <v>1</v>
      </c>
      <c r="AA28" s="2"/>
      <c r="AB28" s="7" t="s">
        <v>110</v>
      </c>
      <c r="AC28" s="8">
        <v>30</v>
      </c>
    </row>
    <row r="29" spans="1:29" x14ac:dyDescent="0.25">
      <c r="A29" s="1" t="s">
        <v>30</v>
      </c>
      <c r="B29" s="1">
        <v>7.5792999999999999E-2</v>
      </c>
      <c r="C29" s="1">
        <v>7.8176999999999996E-2</v>
      </c>
      <c r="D29" s="1">
        <f>IF(pomiar[[#This Row],[Punkt A]]&lt;pomiar[[#This Row],[Punkt B]],1,0)</f>
        <v>1</v>
      </c>
      <c r="E29" s="1">
        <f>IF(pomiar[[#This Row],[Punkt A]]&gt;pomiar[[#This Row],[Punkt B]],1,0)</f>
        <v>0</v>
      </c>
      <c r="F29" s="1">
        <f t="shared" si="0"/>
        <v>6.9444444444444447E-4</v>
      </c>
      <c r="G29" s="1">
        <f>IF(pomiar[[#This Row],[czy z B do A]]=1,pomiar[[#This Row],[Punkt A]]-pomiar[[#This Row],[Punkt B]],pomiar[[#This Row],[Punkt B]]-pomiar[[#This Row],[Punkt A]])</f>
        <v>2.3839999999999972E-3</v>
      </c>
      <c r="H29" s="1" t="str">
        <f>LEFT(pomiar[[#This Row],[numer rejestracyjny]],1)</f>
        <v>C</v>
      </c>
      <c r="I29" s="1">
        <f>IF(pomiar[[#This Row],[pierwsza litera rejestracji]]="Z",pomiar[[#This Row],[ile minut jechał]]/pomiar[[#This Row],[ile to jedna minuta w dobie]],0)</f>
        <v>0</v>
      </c>
      <c r="J29" s="1">
        <f t="shared" si="1"/>
        <v>4.1666666666666664E-2</v>
      </c>
      <c r="K29" s="1">
        <f>pomiar[[#This Row],[ile minut jechał]]/pomiar[[#This Row],[ile h w dobie]]</f>
        <v>5.7215999999999934E-2</v>
      </c>
      <c r="L29" s="1" t="str">
        <f>MID(pomiar[[#This Row],[numer rejestracyjny]],4,2)</f>
        <v>46</v>
      </c>
      <c r="M29" s="3">
        <f>IF(pomiar[[#This Row],[3 i 4 znak rejestracji]]="18",5/pomiar[[#This Row],[ile minut jechał w h]],0)</f>
        <v>0</v>
      </c>
      <c r="N29" s="3">
        <f>5/pomiar[[#This Row],[ile minut jechał w h]]</f>
        <v>87.388143176733877</v>
      </c>
      <c r="O29" s="3">
        <f>IF(pomiar[[#This Row],[prędkość]]&gt;100,1,0)</f>
        <v>0</v>
      </c>
      <c r="P29" s="3">
        <f>IF(pomiar[[#This Row],[prędkość]]&gt;140,1,0)</f>
        <v>0</v>
      </c>
      <c r="Q29" s="3">
        <f>ROUNDDOWN(IF(pomiar[[#This Row],[czy z A do B]]=0,pomiar[[#This Row],[Punkt B]]/pomiar[[#This Row],[ile h w dobie]],pomiar[[#This Row],[Punkt A]]/pomiar[[#This Row],[ile h w dobie]]),0)</f>
        <v>1</v>
      </c>
      <c r="R29" s="3">
        <f>IF(pomiar[[#This Row],[która godzina wyjazdu]]&lt;&gt;24,pomiar[[#This Row],[która godzina wyjazdu]],0)</f>
        <v>1</v>
      </c>
      <c r="AA29" s="2"/>
      <c r="AB29" s="7" t="s">
        <v>5</v>
      </c>
      <c r="AC29" s="8">
        <v>29</v>
      </c>
    </row>
    <row r="30" spans="1:29" x14ac:dyDescent="0.25">
      <c r="A30" s="1" t="s">
        <v>31</v>
      </c>
      <c r="B30" s="1">
        <v>0.20865400000000001</v>
      </c>
      <c r="C30" s="1">
        <v>0.21079800000000001</v>
      </c>
      <c r="D30" s="1">
        <f>IF(pomiar[[#This Row],[Punkt A]]&lt;pomiar[[#This Row],[Punkt B]],1,0)</f>
        <v>1</v>
      </c>
      <c r="E30" s="1">
        <f>IF(pomiar[[#This Row],[Punkt A]]&gt;pomiar[[#This Row],[Punkt B]],1,0)</f>
        <v>0</v>
      </c>
      <c r="F30" s="1">
        <f t="shared" si="0"/>
        <v>6.9444444444444447E-4</v>
      </c>
      <c r="G30" s="1">
        <f>IF(pomiar[[#This Row],[czy z B do A]]=1,pomiar[[#This Row],[Punkt A]]-pomiar[[#This Row],[Punkt B]],pomiar[[#This Row],[Punkt B]]-pomiar[[#This Row],[Punkt A]])</f>
        <v>2.144000000000007E-3</v>
      </c>
      <c r="H30" s="1" t="str">
        <f>LEFT(pomiar[[#This Row],[numer rejestracyjny]],1)</f>
        <v>C</v>
      </c>
      <c r="I30" s="1">
        <f>IF(pomiar[[#This Row],[pierwsza litera rejestracji]]="Z",pomiar[[#This Row],[ile minut jechał]]/pomiar[[#This Row],[ile to jedna minuta w dobie]],0)</f>
        <v>0</v>
      </c>
      <c r="J30" s="1">
        <f t="shared" si="1"/>
        <v>4.1666666666666664E-2</v>
      </c>
      <c r="K30" s="1">
        <f>pomiar[[#This Row],[ile minut jechał]]/pomiar[[#This Row],[ile h w dobie]]</f>
        <v>5.1456000000000168E-2</v>
      </c>
      <c r="L30" s="1" t="str">
        <f>MID(pomiar[[#This Row],[numer rejestracyjny]],4,2)</f>
        <v>22</v>
      </c>
      <c r="M30" s="3">
        <f>IF(pomiar[[#This Row],[3 i 4 znak rejestracji]]="18",5/pomiar[[#This Row],[ile minut jechał w h]],0)</f>
        <v>0</v>
      </c>
      <c r="N30" s="3">
        <f>5/pomiar[[#This Row],[ile minut jechał w h]]</f>
        <v>97.170398009949935</v>
      </c>
      <c r="O30" s="3">
        <f>IF(pomiar[[#This Row],[prędkość]]&gt;100,1,0)</f>
        <v>0</v>
      </c>
      <c r="P30" s="3">
        <f>IF(pomiar[[#This Row],[prędkość]]&gt;140,1,0)</f>
        <v>0</v>
      </c>
      <c r="Q30" s="3">
        <f>ROUNDDOWN(IF(pomiar[[#This Row],[czy z A do B]]=0,pomiar[[#This Row],[Punkt B]]/pomiar[[#This Row],[ile h w dobie]],pomiar[[#This Row],[Punkt A]]/pomiar[[#This Row],[ile h w dobie]]),0)</f>
        <v>5</v>
      </c>
      <c r="R30" s="3">
        <f>IF(pomiar[[#This Row],[która godzina wyjazdu]]&lt;&gt;24,pomiar[[#This Row],[która godzina wyjazdu]],0)</f>
        <v>5</v>
      </c>
      <c r="AA30" s="2"/>
      <c r="AB30" s="7" t="s">
        <v>164</v>
      </c>
      <c r="AC30" s="8">
        <v>27</v>
      </c>
    </row>
    <row r="31" spans="1:29" x14ac:dyDescent="0.25">
      <c r="A31" s="1" t="s">
        <v>32</v>
      </c>
      <c r="B31" s="1">
        <v>0.959372</v>
      </c>
      <c r="C31" s="1">
        <v>0.956704</v>
      </c>
      <c r="D31" s="1">
        <f>IF(pomiar[[#This Row],[Punkt A]]&lt;pomiar[[#This Row],[Punkt B]],1,0)</f>
        <v>0</v>
      </c>
      <c r="E31" s="1">
        <f>IF(pomiar[[#This Row],[Punkt A]]&gt;pomiar[[#This Row],[Punkt B]],1,0)</f>
        <v>1</v>
      </c>
      <c r="F31" s="1">
        <f t="shared" si="0"/>
        <v>6.9444444444444447E-4</v>
      </c>
      <c r="G31" s="1">
        <f>IF(pomiar[[#This Row],[czy z B do A]]=1,pomiar[[#This Row],[Punkt A]]-pomiar[[#This Row],[Punkt B]],pomiar[[#This Row],[Punkt B]]-pomiar[[#This Row],[Punkt A]])</f>
        <v>2.6680000000000037E-3</v>
      </c>
      <c r="H31" s="1" t="str">
        <f>LEFT(pomiar[[#This Row],[numer rejestracyjny]],1)</f>
        <v>O</v>
      </c>
      <c r="I31" s="1">
        <f>IF(pomiar[[#This Row],[pierwsza litera rejestracji]]="Z",pomiar[[#This Row],[ile minut jechał]]/pomiar[[#This Row],[ile to jedna minuta w dobie]],0)</f>
        <v>0</v>
      </c>
      <c r="J31" s="1">
        <f t="shared" si="1"/>
        <v>4.1666666666666664E-2</v>
      </c>
      <c r="K31" s="1">
        <f>pomiar[[#This Row],[ile minut jechał]]/pomiar[[#This Row],[ile h w dobie]]</f>
        <v>6.4032000000000089E-2</v>
      </c>
      <c r="L31" s="1" t="str">
        <f>MID(pomiar[[#This Row],[numer rejestracyjny]],4,2)</f>
        <v>55</v>
      </c>
      <c r="M31" s="3">
        <f>IF(pomiar[[#This Row],[3 i 4 znak rejestracji]]="18",5/pomiar[[#This Row],[ile minut jechał w h]],0)</f>
        <v>0</v>
      </c>
      <c r="N31" s="3">
        <f>5/pomiar[[#This Row],[ile minut jechał w h]]</f>
        <v>78.085957021489151</v>
      </c>
      <c r="O31" s="3">
        <f>IF(pomiar[[#This Row],[prędkość]]&gt;100,1,0)</f>
        <v>0</v>
      </c>
      <c r="P31" s="3">
        <f>IF(pomiar[[#This Row],[prędkość]]&gt;140,1,0)</f>
        <v>0</v>
      </c>
      <c r="Q31" s="3">
        <f>ROUNDDOWN(IF(pomiar[[#This Row],[czy z A do B]]=0,pomiar[[#This Row],[Punkt B]]/pomiar[[#This Row],[ile h w dobie]],pomiar[[#This Row],[Punkt A]]/pomiar[[#This Row],[ile h w dobie]]),0)</f>
        <v>22</v>
      </c>
      <c r="R31" s="3">
        <f>IF(pomiar[[#This Row],[która godzina wyjazdu]]&lt;&gt;24,pomiar[[#This Row],[która godzina wyjazdu]],0)</f>
        <v>22</v>
      </c>
      <c r="AA31" s="2"/>
      <c r="AB31" s="7" t="s">
        <v>48</v>
      </c>
      <c r="AC31" s="8">
        <v>21</v>
      </c>
    </row>
    <row r="32" spans="1:29" x14ac:dyDescent="0.25">
      <c r="A32" s="1" t="s">
        <v>33</v>
      </c>
      <c r="B32" s="1">
        <v>0.92453600000000002</v>
      </c>
      <c r="C32" s="1">
        <v>0.92642400000000003</v>
      </c>
      <c r="D32" s="1">
        <f>IF(pomiar[[#This Row],[Punkt A]]&lt;pomiar[[#This Row],[Punkt B]],1,0)</f>
        <v>1</v>
      </c>
      <c r="E32" s="1">
        <f>IF(pomiar[[#This Row],[Punkt A]]&gt;pomiar[[#This Row],[Punkt B]],1,0)</f>
        <v>0</v>
      </c>
      <c r="F32" s="1">
        <f t="shared" si="0"/>
        <v>6.9444444444444447E-4</v>
      </c>
      <c r="G32" s="1">
        <f>IF(pomiar[[#This Row],[czy z B do A]]=1,pomiar[[#This Row],[Punkt A]]-pomiar[[#This Row],[Punkt B]],pomiar[[#This Row],[Punkt B]]-pomiar[[#This Row],[Punkt A]])</f>
        <v>1.8880000000000008E-3</v>
      </c>
      <c r="H32" s="1" t="str">
        <f>LEFT(pomiar[[#This Row],[numer rejestracyjny]],1)</f>
        <v>W</v>
      </c>
      <c r="I32" s="1">
        <f>IF(pomiar[[#This Row],[pierwsza litera rejestracji]]="Z",pomiar[[#This Row],[ile minut jechał]]/pomiar[[#This Row],[ile to jedna minuta w dobie]],0)</f>
        <v>0</v>
      </c>
      <c r="J32" s="1">
        <f t="shared" si="1"/>
        <v>4.1666666666666664E-2</v>
      </c>
      <c r="K32" s="1">
        <f>pomiar[[#This Row],[ile minut jechał]]/pomiar[[#This Row],[ile h w dobie]]</f>
        <v>4.5312000000000019E-2</v>
      </c>
      <c r="L32" s="1" t="str">
        <f>MID(pomiar[[#This Row],[numer rejestracyjny]],4,2)</f>
        <v>13</v>
      </c>
      <c r="M32" s="3">
        <f>IF(pomiar[[#This Row],[3 i 4 znak rejestracji]]="18",5/pomiar[[#This Row],[ile minut jechał w h]],0)</f>
        <v>0</v>
      </c>
      <c r="N32" s="3">
        <f>5/pomiar[[#This Row],[ile minut jechał w h]]</f>
        <v>110.34604519774007</v>
      </c>
      <c r="O32" s="3">
        <f>IF(pomiar[[#This Row],[prędkość]]&gt;100,1,0)</f>
        <v>1</v>
      </c>
      <c r="P32" s="3">
        <f>IF(pomiar[[#This Row],[prędkość]]&gt;140,1,0)</f>
        <v>0</v>
      </c>
      <c r="Q32" s="3">
        <f>ROUNDDOWN(IF(pomiar[[#This Row],[czy z A do B]]=0,pomiar[[#This Row],[Punkt B]]/pomiar[[#This Row],[ile h w dobie]],pomiar[[#This Row],[Punkt A]]/pomiar[[#This Row],[ile h w dobie]]),0)</f>
        <v>22</v>
      </c>
      <c r="R32" s="3">
        <f>IF(pomiar[[#This Row],[która godzina wyjazdu]]&lt;&gt;24,pomiar[[#This Row],[która godzina wyjazdu]],0)</f>
        <v>22</v>
      </c>
      <c r="AA32" s="2"/>
      <c r="AB32" s="7" t="s">
        <v>119</v>
      </c>
      <c r="AC32" s="8">
        <v>21</v>
      </c>
    </row>
    <row r="33" spans="1:29" x14ac:dyDescent="0.25">
      <c r="A33" s="1" t="s">
        <v>34</v>
      </c>
      <c r="B33" s="1">
        <v>0.23633899999999999</v>
      </c>
      <c r="C33" s="1">
        <v>0.23261499999999999</v>
      </c>
      <c r="D33" s="1">
        <f>IF(pomiar[[#This Row],[Punkt A]]&lt;pomiar[[#This Row],[Punkt B]],1,0)</f>
        <v>0</v>
      </c>
      <c r="E33" s="1">
        <f>IF(pomiar[[#This Row],[Punkt A]]&gt;pomiar[[#This Row],[Punkt B]],1,0)</f>
        <v>1</v>
      </c>
      <c r="F33" s="1">
        <f t="shared" si="0"/>
        <v>6.9444444444444447E-4</v>
      </c>
      <c r="G33" s="1">
        <f>IF(pomiar[[#This Row],[czy z B do A]]=1,pomiar[[#This Row],[Punkt A]]-pomiar[[#This Row],[Punkt B]],pomiar[[#This Row],[Punkt B]]-pomiar[[#This Row],[Punkt A]])</f>
        <v>3.7240000000000051E-3</v>
      </c>
      <c r="H33" s="1" t="str">
        <f>LEFT(pomiar[[#This Row],[numer rejestracyjny]],1)</f>
        <v>Z</v>
      </c>
      <c r="I33" s="1">
        <f>IF(pomiar[[#This Row],[pierwsza litera rejestracji]]="Z",pomiar[[#This Row],[ile minut jechał]]/pomiar[[#This Row],[ile to jedna minuta w dobie]],0)</f>
        <v>5.3625600000000073</v>
      </c>
      <c r="J33" s="1">
        <f t="shared" si="1"/>
        <v>4.1666666666666664E-2</v>
      </c>
      <c r="K33" s="1">
        <f>pomiar[[#This Row],[ile minut jechał]]/pomiar[[#This Row],[ile h w dobie]]</f>
        <v>8.9376000000000122E-2</v>
      </c>
      <c r="L33" s="1" t="str">
        <f>MID(pomiar[[#This Row],[numer rejestracyjny]],4,2)</f>
        <v>63</v>
      </c>
      <c r="M33" s="3">
        <f>IF(pomiar[[#This Row],[3 i 4 znak rejestracji]]="18",5/pomiar[[#This Row],[ile minut jechał w h]],0)</f>
        <v>0</v>
      </c>
      <c r="N33" s="3">
        <f>5/pomiar[[#This Row],[ile minut jechał w h]]</f>
        <v>55.943430003580303</v>
      </c>
      <c r="O33" s="3">
        <f>IF(pomiar[[#This Row],[prędkość]]&gt;100,1,0)</f>
        <v>0</v>
      </c>
      <c r="P33" s="3">
        <f>IF(pomiar[[#This Row],[prędkość]]&gt;140,1,0)</f>
        <v>0</v>
      </c>
      <c r="Q33" s="3">
        <f>ROUNDDOWN(IF(pomiar[[#This Row],[czy z A do B]]=0,pomiar[[#This Row],[Punkt B]]/pomiar[[#This Row],[ile h w dobie]],pomiar[[#This Row],[Punkt A]]/pomiar[[#This Row],[ile h w dobie]]),0)</f>
        <v>5</v>
      </c>
      <c r="R33" s="3">
        <f>IF(pomiar[[#This Row],[która godzina wyjazdu]]&lt;&gt;24,pomiar[[#This Row],[która godzina wyjazdu]],0)</f>
        <v>5</v>
      </c>
      <c r="AA33" s="2"/>
      <c r="AB33" s="7" t="s">
        <v>42</v>
      </c>
      <c r="AC33" s="8">
        <v>21</v>
      </c>
    </row>
    <row r="34" spans="1:29" x14ac:dyDescent="0.25">
      <c r="A34" s="1" t="s">
        <v>35</v>
      </c>
      <c r="B34" s="1">
        <v>0.66373000000000004</v>
      </c>
      <c r="C34" s="1">
        <v>0.66111399999999998</v>
      </c>
      <c r="D34" s="1">
        <f>IF(pomiar[[#This Row],[Punkt A]]&lt;pomiar[[#This Row],[Punkt B]],1,0)</f>
        <v>0</v>
      </c>
      <c r="E34" s="1">
        <f>IF(pomiar[[#This Row],[Punkt A]]&gt;pomiar[[#This Row],[Punkt B]],1,0)</f>
        <v>1</v>
      </c>
      <c r="F34" s="1">
        <f t="shared" si="0"/>
        <v>6.9444444444444447E-4</v>
      </c>
      <c r="G34" s="1">
        <f>IF(pomiar[[#This Row],[czy z B do A]]=1,pomiar[[#This Row],[Punkt A]]-pomiar[[#This Row],[Punkt B]],pomiar[[#This Row],[Punkt B]]-pomiar[[#This Row],[Punkt A]])</f>
        <v>2.6160000000000627E-3</v>
      </c>
      <c r="H34" s="1" t="str">
        <f>LEFT(pomiar[[#This Row],[numer rejestracyjny]],1)</f>
        <v>K</v>
      </c>
      <c r="I34" s="1">
        <f>IF(pomiar[[#This Row],[pierwsza litera rejestracji]]="Z",pomiar[[#This Row],[ile minut jechał]]/pomiar[[#This Row],[ile to jedna minuta w dobie]],0)</f>
        <v>0</v>
      </c>
      <c r="J34" s="1">
        <f t="shared" si="1"/>
        <v>4.1666666666666664E-2</v>
      </c>
      <c r="K34" s="1">
        <f>pomiar[[#This Row],[ile minut jechał]]/pomiar[[#This Row],[ile h w dobie]]</f>
        <v>6.2784000000001505E-2</v>
      </c>
      <c r="L34" s="1" t="str">
        <f>MID(pomiar[[#This Row],[numer rejestracyjny]],4,2)</f>
        <v>70</v>
      </c>
      <c r="M34" s="3">
        <f>IF(pomiar[[#This Row],[3 i 4 znak rejestracji]]="18",5/pomiar[[#This Row],[ile minut jechał w h]],0)</f>
        <v>0</v>
      </c>
      <c r="N34" s="3">
        <f>5/pomiar[[#This Row],[ile minut jechał w h]]</f>
        <v>79.638124362893095</v>
      </c>
      <c r="O34" s="3">
        <f>IF(pomiar[[#This Row],[prędkość]]&gt;100,1,0)</f>
        <v>0</v>
      </c>
      <c r="P34" s="3">
        <f>IF(pomiar[[#This Row],[prędkość]]&gt;140,1,0)</f>
        <v>0</v>
      </c>
      <c r="Q34" s="3">
        <f>ROUNDDOWN(IF(pomiar[[#This Row],[czy z A do B]]=0,pomiar[[#This Row],[Punkt B]]/pomiar[[#This Row],[ile h w dobie]],pomiar[[#This Row],[Punkt A]]/pomiar[[#This Row],[ile h w dobie]]),0)</f>
        <v>15</v>
      </c>
      <c r="R34" s="3">
        <f>IF(pomiar[[#This Row],[która godzina wyjazdu]]&lt;&gt;24,pomiar[[#This Row],[która godzina wyjazdu]],0)</f>
        <v>15</v>
      </c>
      <c r="AA34" s="2"/>
      <c r="AB34" s="7" t="s">
        <v>88</v>
      </c>
      <c r="AC34" s="8">
        <v>20</v>
      </c>
    </row>
    <row r="35" spans="1:29" x14ac:dyDescent="0.25">
      <c r="A35" s="1" t="s">
        <v>36</v>
      </c>
      <c r="B35" s="1">
        <v>0.220334</v>
      </c>
      <c r="C35" s="1">
        <v>0.22331400000000001</v>
      </c>
      <c r="D35" s="1">
        <f>IF(pomiar[[#This Row],[Punkt A]]&lt;pomiar[[#This Row],[Punkt B]],1,0)</f>
        <v>1</v>
      </c>
      <c r="E35" s="1">
        <f>IF(pomiar[[#This Row],[Punkt A]]&gt;pomiar[[#This Row],[Punkt B]],1,0)</f>
        <v>0</v>
      </c>
      <c r="F35" s="1">
        <f t="shared" si="0"/>
        <v>6.9444444444444447E-4</v>
      </c>
      <c r="G35" s="1">
        <f>IF(pomiar[[#This Row],[czy z B do A]]=1,pomiar[[#This Row],[Punkt A]]-pomiar[[#This Row],[Punkt B]],pomiar[[#This Row],[Punkt B]]-pomiar[[#This Row],[Punkt A]])</f>
        <v>2.9800000000000104E-3</v>
      </c>
      <c r="H35" s="1" t="str">
        <f>LEFT(pomiar[[#This Row],[numer rejestracyjny]],1)</f>
        <v>C</v>
      </c>
      <c r="I35" s="1">
        <f>IF(pomiar[[#This Row],[pierwsza litera rejestracji]]="Z",pomiar[[#This Row],[ile minut jechał]]/pomiar[[#This Row],[ile to jedna minuta w dobie]],0)</f>
        <v>0</v>
      </c>
      <c r="J35" s="1">
        <f t="shared" si="1"/>
        <v>4.1666666666666664E-2</v>
      </c>
      <c r="K35" s="1">
        <f>pomiar[[#This Row],[ile minut jechał]]/pomiar[[#This Row],[ile h w dobie]]</f>
        <v>7.152000000000025E-2</v>
      </c>
      <c r="L35" s="1" t="str">
        <f>MID(pomiar[[#This Row],[numer rejestracyjny]],4,2)</f>
        <v>92</v>
      </c>
      <c r="M35" s="3">
        <f>IF(pomiar[[#This Row],[3 i 4 znak rejestracji]]="18",5/pomiar[[#This Row],[ile minut jechał w h]],0)</f>
        <v>0</v>
      </c>
      <c r="N35" s="3">
        <f>5/pomiar[[#This Row],[ile minut jechał w h]]</f>
        <v>69.910514541386775</v>
      </c>
      <c r="O35" s="3">
        <f>IF(pomiar[[#This Row],[prędkość]]&gt;100,1,0)</f>
        <v>0</v>
      </c>
      <c r="P35" s="3">
        <f>IF(pomiar[[#This Row],[prędkość]]&gt;140,1,0)</f>
        <v>0</v>
      </c>
      <c r="Q35" s="3">
        <f>ROUNDDOWN(IF(pomiar[[#This Row],[czy z A do B]]=0,pomiar[[#This Row],[Punkt B]]/pomiar[[#This Row],[ile h w dobie]],pomiar[[#This Row],[Punkt A]]/pomiar[[#This Row],[ile h w dobie]]),0)</f>
        <v>5</v>
      </c>
      <c r="R35" s="3">
        <f>IF(pomiar[[#This Row],[która godzina wyjazdu]]&lt;&gt;24,pomiar[[#This Row],[która godzina wyjazdu]],0)</f>
        <v>5</v>
      </c>
      <c r="AA35" s="2"/>
      <c r="AB35" s="7" t="s">
        <v>76</v>
      </c>
      <c r="AC35" s="8">
        <v>18</v>
      </c>
    </row>
    <row r="36" spans="1:29" x14ac:dyDescent="0.25">
      <c r="A36" s="1" t="s">
        <v>37</v>
      </c>
      <c r="B36" s="1">
        <v>0.43002600000000002</v>
      </c>
      <c r="C36" s="1">
        <v>0.42713400000000001</v>
      </c>
      <c r="D36" s="1">
        <f>IF(pomiar[[#This Row],[Punkt A]]&lt;pomiar[[#This Row],[Punkt B]],1,0)</f>
        <v>0</v>
      </c>
      <c r="E36" s="1">
        <f>IF(pomiar[[#This Row],[Punkt A]]&gt;pomiar[[#This Row],[Punkt B]],1,0)</f>
        <v>1</v>
      </c>
      <c r="F36" s="1">
        <f t="shared" si="0"/>
        <v>6.9444444444444447E-4</v>
      </c>
      <c r="G36" s="1">
        <f>IF(pomiar[[#This Row],[czy z B do A]]=1,pomiar[[#This Row],[Punkt A]]-pomiar[[#This Row],[Punkt B]],pomiar[[#This Row],[Punkt B]]-pomiar[[#This Row],[Punkt A]])</f>
        <v>2.8920000000000057E-3</v>
      </c>
      <c r="H36" s="1" t="str">
        <f>LEFT(pomiar[[#This Row],[numer rejestracyjny]],1)</f>
        <v>W</v>
      </c>
      <c r="I36" s="1">
        <f>IF(pomiar[[#This Row],[pierwsza litera rejestracji]]="Z",pomiar[[#This Row],[ile minut jechał]]/pomiar[[#This Row],[ile to jedna minuta w dobie]],0)</f>
        <v>0</v>
      </c>
      <c r="J36" s="1">
        <f t="shared" si="1"/>
        <v>4.1666666666666664E-2</v>
      </c>
      <c r="K36" s="1">
        <f>pomiar[[#This Row],[ile minut jechał]]/pomiar[[#This Row],[ile h w dobie]]</f>
        <v>6.9408000000000136E-2</v>
      </c>
      <c r="L36" s="1" t="str">
        <f>MID(pomiar[[#This Row],[numer rejestracyjny]],4,2)</f>
        <v>73</v>
      </c>
      <c r="M36" s="3">
        <f>IF(pomiar[[#This Row],[3 i 4 znak rejestracji]]="18",5/pomiar[[#This Row],[ile minut jechał w h]],0)</f>
        <v>0</v>
      </c>
      <c r="N36" s="3">
        <f>5/pomiar[[#This Row],[ile minut jechał w h]]</f>
        <v>72.037805440294932</v>
      </c>
      <c r="O36" s="3">
        <f>IF(pomiar[[#This Row],[prędkość]]&gt;100,1,0)</f>
        <v>0</v>
      </c>
      <c r="P36" s="3">
        <f>IF(pomiar[[#This Row],[prędkość]]&gt;140,1,0)</f>
        <v>0</v>
      </c>
      <c r="Q36" s="3">
        <f>ROUNDDOWN(IF(pomiar[[#This Row],[czy z A do B]]=0,pomiar[[#This Row],[Punkt B]]/pomiar[[#This Row],[ile h w dobie]],pomiar[[#This Row],[Punkt A]]/pomiar[[#This Row],[ile h w dobie]]),0)</f>
        <v>10</v>
      </c>
      <c r="R36" s="3">
        <f>IF(pomiar[[#This Row],[która godzina wyjazdu]]&lt;&gt;24,pomiar[[#This Row],[która godzina wyjazdu]],0)</f>
        <v>10</v>
      </c>
      <c r="AA36" s="2"/>
      <c r="AB36" s="7" t="s">
        <v>61</v>
      </c>
      <c r="AC36" s="8">
        <v>10</v>
      </c>
    </row>
    <row r="37" spans="1:29" x14ac:dyDescent="0.25">
      <c r="A37" s="1" t="s">
        <v>38</v>
      </c>
      <c r="B37" s="1">
        <v>0.62783900000000004</v>
      </c>
      <c r="C37" s="1">
        <v>0.62973500000000004</v>
      </c>
      <c r="D37" s="1">
        <f>IF(pomiar[[#This Row],[Punkt A]]&lt;pomiar[[#This Row],[Punkt B]],1,0)</f>
        <v>1</v>
      </c>
      <c r="E37" s="1">
        <f>IF(pomiar[[#This Row],[Punkt A]]&gt;pomiar[[#This Row],[Punkt B]],1,0)</f>
        <v>0</v>
      </c>
      <c r="F37" s="1">
        <f t="shared" si="0"/>
        <v>6.9444444444444447E-4</v>
      </c>
      <c r="G37" s="1">
        <f>IF(pomiar[[#This Row],[czy z B do A]]=1,pomiar[[#This Row],[Punkt A]]-pomiar[[#This Row],[Punkt B]],pomiar[[#This Row],[Punkt B]]-pomiar[[#This Row],[Punkt A]])</f>
        <v>1.8960000000000088E-3</v>
      </c>
      <c r="H37" s="1" t="str">
        <f>LEFT(pomiar[[#This Row],[numer rejestracyjny]],1)</f>
        <v>B</v>
      </c>
      <c r="I37" s="1">
        <f>IF(pomiar[[#This Row],[pierwsza litera rejestracji]]="Z",pomiar[[#This Row],[ile minut jechał]]/pomiar[[#This Row],[ile to jedna minuta w dobie]],0)</f>
        <v>0</v>
      </c>
      <c r="J37" s="1">
        <f t="shared" si="1"/>
        <v>4.1666666666666664E-2</v>
      </c>
      <c r="K37" s="1">
        <f>pomiar[[#This Row],[ile minut jechał]]/pomiar[[#This Row],[ile h w dobie]]</f>
        <v>4.5504000000000211E-2</v>
      </c>
      <c r="L37" s="1" t="str">
        <f>MID(pomiar[[#This Row],[numer rejestracyjny]],4,2)</f>
        <v>32</v>
      </c>
      <c r="M37" s="3">
        <f>IF(pomiar[[#This Row],[3 i 4 znak rejestracji]]="18",5/pomiar[[#This Row],[ile minut jechał w h]],0)</f>
        <v>0</v>
      </c>
      <c r="N37" s="3">
        <f>5/pomiar[[#This Row],[ile minut jechał w h]]</f>
        <v>109.88045007032298</v>
      </c>
      <c r="O37" s="3">
        <f>IF(pomiar[[#This Row],[prędkość]]&gt;100,1,0)</f>
        <v>1</v>
      </c>
      <c r="P37" s="3">
        <f>IF(pomiar[[#This Row],[prędkość]]&gt;140,1,0)</f>
        <v>0</v>
      </c>
      <c r="Q37" s="3">
        <f>ROUNDDOWN(IF(pomiar[[#This Row],[czy z A do B]]=0,pomiar[[#This Row],[Punkt B]]/pomiar[[#This Row],[ile h w dobie]],pomiar[[#This Row],[Punkt A]]/pomiar[[#This Row],[ile h w dobie]]),0)</f>
        <v>15</v>
      </c>
      <c r="R37" s="3">
        <f>IF(pomiar[[#This Row],[która godzina wyjazdu]]&lt;&gt;24,pomiar[[#This Row],[która godzina wyjazdu]],0)</f>
        <v>15</v>
      </c>
      <c r="AA37" s="2"/>
      <c r="AB37" s="7" t="s">
        <v>12</v>
      </c>
      <c r="AC37" s="8">
        <v>10</v>
      </c>
    </row>
    <row r="38" spans="1:29" x14ac:dyDescent="0.25">
      <c r="A38" s="1" t="s">
        <v>39</v>
      </c>
      <c r="B38" s="1">
        <v>0.72344799999999998</v>
      </c>
      <c r="C38" s="1">
        <v>0.72086399999999995</v>
      </c>
      <c r="D38" s="1">
        <f>IF(pomiar[[#This Row],[Punkt A]]&lt;pomiar[[#This Row],[Punkt B]],1,0)</f>
        <v>0</v>
      </c>
      <c r="E38" s="1">
        <f>IF(pomiar[[#This Row],[Punkt A]]&gt;pomiar[[#This Row],[Punkt B]],1,0)</f>
        <v>1</v>
      </c>
      <c r="F38" s="1">
        <f t="shared" si="0"/>
        <v>6.9444444444444447E-4</v>
      </c>
      <c r="G38" s="1">
        <f>IF(pomiar[[#This Row],[czy z B do A]]=1,pomiar[[#This Row],[Punkt A]]-pomiar[[#This Row],[Punkt B]],pomiar[[#This Row],[Punkt B]]-pomiar[[#This Row],[Punkt A]])</f>
        <v>2.5840000000000307E-3</v>
      </c>
      <c r="H38" s="1" t="str">
        <f>LEFT(pomiar[[#This Row],[numer rejestracyjny]],1)</f>
        <v>W</v>
      </c>
      <c r="I38" s="1">
        <f>IF(pomiar[[#This Row],[pierwsza litera rejestracji]]="Z",pomiar[[#This Row],[ile minut jechał]]/pomiar[[#This Row],[ile to jedna minuta w dobie]],0)</f>
        <v>0</v>
      </c>
      <c r="J38" s="1">
        <f t="shared" si="1"/>
        <v>4.1666666666666664E-2</v>
      </c>
      <c r="K38" s="1">
        <f>pomiar[[#This Row],[ile minut jechał]]/pomiar[[#This Row],[ile h w dobie]]</f>
        <v>6.2016000000000737E-2</v>
      </c>
      <c r="L38" s="1" t="str">
        <f>MID(pomiar[[#This Row],[numer rejestracyjny]],4,2)</f>
        <v>36</v>
      </c>
      <c r="M38" s="3">
        <f>IF(pomiar[[#This Row],[3 i 4 znak rejestracji]]="18",5/pomiar[[#This Row],[ile minut jechał w h]],0)</f>
        <v>0</v>
      </c>
      <c r="N38" s="3">
        <f>5/pomiar[[#This Row],[ile minut jechał w h]]</f>
        <v>80.624355005159003</v>
      </c>
      <c r="O38" s="3">
        <f>IF(pomiar[[#This Row],[prędkość]]&gt;100,1,0)</f>
        <v>0</v>
      </c>
      <c r="P38" s="3">
        <f>IF(pomiar[[#This Row],[prędkość]]&gt;140,1,0)</f>
        <v>0</v>
      </c>
      <c r="Q38" s="3">
        <f>ROUNDDOWN(IF(pomiar[[#This Row],[czy z A do B]]=0,pomiar[[#This Row],[Punkt B]]/pomiar[[#This Row],[ile h w dobie]],pomiar[[#This Row],[Punkt A]]/pomiar[[#This Row],[ile h w dobie]]),0)</f>
        <v>17</v>
      </c>
      <c r="R38" s="3">
        <f>IF(pomiar[[#This Row],[która godzina wyjazdu]]&lt;&gt;24,pomiar[[#This Row],[która godzina wyjazdu]],0)</f>
        <v>17</v>
      </c>
      <c r="AA38" s="2" t="s">
        <v>447</v>
      </c>
      <c r="AB38" s="1">
        <f>SUM(pomiar[czy predkosc przekroczona o 10 km/h])</f>
        <v>278</v>
      </c>
    </row>
    <row r="39" spans="1:29" x14ac:dyDescent="0.25">
      <c r="A39" s="1" t="s">
        <v>40</v>
      </c>
      <c r="B39" s="1">
        <v>8.9300000000000004E-2</v>
      </c>
      <c r="C39" s="1">
        <v>9.3151999999999999E-2</v>
      </c>
      <c r="D39" s="1">
        <f>IF(pomiar[[#This Row],[Punkt A]]&lt;pomiar[[#This Row],[Punkt B]],1,0)</f>
        <v>1</v>
      </c>
      <c r="E39" s="1">
        <f>IF(pomiar[[#This Row],[Punkt A]]&gt;pomiar[[#This Row],[Punkt B]],1,0)</f>
        <v>0</v>
      </c>
      <c r="F39" s="1">
        <f t="shared" si="0"/>
        <v>6.9444444444444447E-4</v>
      </c>
      <c r="G39" s="1">
        <f>IF(pomiar[[#This Row],[czy z B do A]]=1,pomiar[[#This Row],[Punkt A]]-pomiar[[#This Row],[Punkt B]],pomiar[[#This Row],[Punkt B]]-pomiar[[#This Row],[Punkt A]])</f>
        <v>3.8519999999999943E-3</v>
      </c>
      <c r="H39" s="1" t="str">
        <f>LEFT(pomiar[[#This Row],[numer rejestracyjny]],1)</f>
        <v>Z</v>
      </c>
      <c r="I39" s="1">
        <f>IF(pomiar[[#This Row],[pierwsza litera rejestracji]]="Z",pomiar[[#This Row],[ile minut jechał]]/pomiar[[#This Row],[ile to jedna minuta w dobie]],0)</f>
        <v>5.5468799999999918</v>
      </c>
      <c r="J39" s="1">
        <f t="shared" si="1"/>
        <v>4.1666666666666664E-2</v>
      </c>
      <c r="K39" s="1">
        <f>pomiar[[#This Row],[ile minut jechał]]/pomiar[[#This Row],[ile h w dobie]]</f>
        <v>9.2447999999999864E-2</v>
      </c>
      <c r="L39" s="1" t="str">
        <f>MID(pomiar[[#This Row],[numer rejestracyjny]],4,2)</f>
        <v>21</v>
      </c>
      <c r="M39" s="3">
        <f>IF(pomiar[[#This Row],[3 i 4 znak rejestracji]]="18",5/pomiar[[#This Row],[ile minut jechał w h]],0)</f>
        <v>0</v>
      </c>
      <c r="N39" s="3">
        <f>5/pomiar[[#This Row],[ile minut jechał w h]]</f>
        <v>54.084458290065847</v>
      </c>
      <c r="O39" s="3">
        <f>IF(pomiar[[#This Row],[prędkość]]&gt;100,1,0)</f>
        <v>0</v>
      </c>
      <c r="P39" s="3">
        <f>IF(pomiar[[#This Row],[prędkość]]&gt;140,1,0)</f>
        <v>0</v>
      </c>
      <c r="Q39" s="3">
        <f>ROUNDDOWN(IF(pomiar[[#This Row],[czy z A do B]]=0,pomiar[[#This Row],[Punkt B]]/pomiar[[#This Row],[ile h w dobie]],pomiar[[#This Row],[Punkt A]]/pomiar[[#This Row],[ile h w dobie]]),0)</f>
        <v>2</v>
      </c>
      <c r="R39" s="3">
        <f>IF(pomiar[[#This Row],[która godzina wyjazdu]]&lt;&gt;24,pomiar[[#This Row],[która godzina wyjazdu]],0)</f>
        <v>2</v>
      </c>
      <c r="AA39" s="2" t="s">
        <v>448</v>
      </c>
      <c r="AB39" s="1">
        <f>SUM(pomiar[ile osob przekroczylo o 50])</f>
        <v>37</v>
      </c>
    </row>
    <row r="40" spans="1:29" x14ac:dyDescent="0.25">
      <c r="A40" s="1" t="s">
        <v>41</v>
      </c>
      <c r="B40" s="1">
        <v>0.89808900000000003</v>
      </c>
      <c r="C40" s="1">
        <v>0.900501</v>
      </c>
      <c r="D40" s="1">
        <f>IF(pomiar[[#This Row],[Punkt A]]&lt;pomiar[[#This Row],[Punkt B]],1,0)</f>
        <v>1</v>
      </c>
      <c r="E40" s="1">
        <f>IF(pomiar[[#This Row],[Punkt A]]&gt;pomiar[[#This Row],[Punkt B]],1,0)</f>
        <v>0</v>
      </c>
      <c r="F40" s="1">
        <f t="shared" si="0"/>
        <v>6.9444444444444447E-4</v>
      </c>
      <c r="G40" s="1">
        <f>IF(pomiar[[#This Row],[czy z B do A]]=1,pomiar[[#This Row],[Punkt A]]-pomiar[[#This Row],[Punkt B]],pomiar[[#This Row],[Punkt B]]-pomiar[[#This Row],[Punkt A]])</f>
        <v>2.4119999999999697E-3</v>
      </c>
      <c r="H40" s="1" t="str">
        <f>LEFT(pomiar[[#This Row],[numer rejestracyjny]],1)</f>
        <v>C</v>
      </c>
      <c r="I40" s="1">
        <f>IF(pomiar[[#This Row],[pierwsza litera rejestracji]]="Z",pomiar[[#This Row],[ile minut jechał]]/pomiar[[#This Row],[ile to jedna minuta w dobie]],0)</f>
        <v>0</v>
      </c>
      <c r="J40" s="1">
        <f t="shared" si="1"/>
        <v>4.1666666666666664E-2</v>
      </c>
      <c r="K40" s="1">
        <f>pomiar[[#This Row],[ile minut jechał]]/pomiar[[#This Row],[ile h w dobie]]</f>
        <v>5.7887999999999273E-2</v>
      </c>
      <c r="L40" s="1" t="str">
        <f>MID(pomiar[[#This Row],[numer rejestracyjny]],4,2)</f>
        <v>25</v>
      </c>
      <c r="M40" s="3">
        <f>IF(pomiar[[#This Row],[3 i 4 znak rejestracji]]="18",5/pomiar[[#This Row],[ile minut jechał w h]],0)</f>
        <v>0</v>
      </c>
      <c r="N40" s="3">
        <f>5/pomiar[[#This Row],[ile minut jechał w h]]</f>
        <v>86.373687119956855</v>
      </c>
      <c r="O40" s="3">
        <f>IF(pomiar[[#This Row],[prędkość]]&gt;100,1,0)</f>
        <v>0</v>
      </c>
      <c r="P40" s="3">
        <f>IF(pomiar[[#This Row],[prędkość]]&gt;140,1,0)</f>
        <v>0</v>
      </c>
      <c r="Q40" s="3">
        <f>ROUNDDOWN(IF(pomiar[[#This Row],[czy z A do B]]=0,pomiar[[#This Row],[Punkt B]]/pomiar[[#This Row],[ile h w dobie]],pomiar[[#This Row],[Punkt A]]/pomiar[[#This Row],[ile h w dobie]]),0)</f>
        <v>21</v>
      </c>
      <c r="R40" s="3">
        <f>IF(pomiar[[#This Row],[która godzina wyjazdu]]&lt;&gt;24,pomiar[[#This Row],[która godzina wyjazdu]],0)</f>
        <v>21</v>
      </c>
      <c r="AA40" s="2" t="s">
        <v>450</v>
      </c>
      <c r="AB40" s="9" t="s">
        <v>454</v>
      </c>
      <c r="AC40" s="9" t="s">
        <v>453</v>
      </c>
    </row>
    <row r="41" spans="1:29" x14ac:dyDescent="0.25">
      <c r="A41" s="1" t="s">
        <v>42</v>
      </c>
      <c r="B41" s="1">
        <v>0.54968600000000001</v>
      </c>
      <c r="C41" s="1">
        <v>0.55359800000000003</v>
      </c>
      <c r="D41" s="1">
        <f>IF(pomiar[[#This Row],[Punkt A]]&lt;pomiar[[#This Row],[Punkt B]],1,0)</f>
        <v>1</v>
      </c>
      <c r="E41" s="1">
        <f>IF(pomiar[[#This Row],[Punkt A]]&gt;pomiar[[#This Row],[Punkt B]],1,0)</f>
        <v>0</v>
      </c>
      <c r="F41" s="1">
        <f t="shared" si="0"/>
        <v>6.9444444444444447E-4</v>
      </c>
      <c r="G41" s="1">
        <f>IF(pomiar[[#This Row],[czy z B do A]]=1,pomiar[[#This Row],[Punkt A]]-pomiar[[#This Row],[Punkt B]],pomiar[[#This Row],[Punkt B]]-pomiar[[#This Row],[Punkt A]])</f>
        <v>3.9120000000000266E-3</v>
      </c>
      <c r="H41" s="1" t="str">
        <f>LEFT(pomiar[[#This Row],[numer rejestracyjny]],1)</f>
        <v>N</v>
      </c>
      <c r="I41" s="1">
        <f>IF(pomiar[[#This Row],[pierwsza litera rejestracji]]="Z",pomiar[[#This Row],[ile minut jechał]]/pomiar[[#This Row],[ile to jedna minuta w dobie]],0)</f>
        <v>0</v>
      </c>
      <c r="J41" s="1">
        <f t="shared" si="1"/>
        <v>4.1666666666666664E-2</v>
      </c>
      <c r="K41" s="1">
        <f>pomiar[[#This Row],[ile minut jechał]]/pomiar[[#This Row],[ile h w dobie]]</f>
        <v>9.3888000000000638E-2</v>
      </c>
      <c r="L41" s="1" t="str">
        <f>MID(pomiar[[#This Row],[numer rejestracyjny]],4,2)</f>
        <v>59</v>
      </c>
      <c r="M41" s="3">
        <f>IF(pomiar[[#This Row],[3 i 4 znak rejestracji]]="18",5/pomiar[[#This Row],[ile minut jechał w h]],0)</f>
        <v>0</v>
      </c>
      <c r="N41" s="3">
        <f>5/pomiar[[#This Row],[ile minut jechał w h]]</f>
        <v>53.254942058622682</v>
      </c>
      <c r="O41" s="3">
        <f>IF(pomiar[[#This Row],[prędkość]]&gt;100,1,0)</f>
        <v>0</v>
      </c>
      <c r="P41" s="3">
        <f>IF(pomiar[[#This Row],[prędkość]]&gt;140,1,0)</f>
        <v>0</v>
      </c>
      <c r="Q41" s="3">
        <f>ROUNDDOWN(IF(pomiar[[#This Row],[czy z A do B]]=0,pomiar[[#This Row],[Punkt B]]/pomiar[[#This Row],[ile h w dobie]],pomiar[[#This Row],[Punkt A]]/pomiar[[#This Row],[ile h w dobie]]),0)</f>
        <v>13</v>
      </c>
      <c r="R41" s="3">
        <f>IF(pomiar[[#This Row],[która godzina wyjazdu]]&lt;&gt;24,pomiar[[#This Row],[która godzina wyjazdu]],0)</f>
        <v>13</v>
      </c>
      <c r="AA41" s="2"/>
      <c r="AB41" s="7">
        <v>0</v>
      </c>
      <c r="AC41" s="8">
        <v>41</v>
      </c>
    </row>
    <row r="42" spans="1:29" x14ac:dyDescent="0.25">
      <c r="A42" s="1" t="s">
        <v>43</v>
      </c>
      <c r="B42" s="1">
        <v>2.5205000000000002E-2</v>
      </c>
      <c r="C42" s="1">
        <v>2.8740999999999999E-2</v>
      </c>
      <c r="D42" s="1">
        <f>IF(pomiar[[#This Row],[Punkt A]]&lt;pomiar[[#This Row],[Punkt B]],1,0)</f>
        <v>1</v>
      </c>
      <c r="E42" s="1">
        <f>IF(pomiar[[#This Row],[Punkt A]]&gt;pomiar[[#This Row],[Punkt B]],1,0)</f>
        <v>0</v>
      </c>
      <c r="F42" s="1">
        <f t="shared" si="0"/>
        <v>6.9444444444444447E-4</v>
      </c>
      <c r="G42" s="1">
        <f>IF(pomiar[[#This Row],[czy z B do A]]=1,pomiar[[#This Row],[Punkt A]]-pomiar[[#This Row],[Punkt B]],pomiar[[#This Row],[Punkt B]]-pomiar[[#This Row],[Punkt A]])</f>
        <v>3.5359999999999975E-3</v>
      </c>
      <c r="H42" s="1" t="str">
        <f>LEFT(pomiar[[#This Row],[numer rejestracyjny]],1)</f>
        <v>Z</v>
      </c>
      <c r="I42" s="1">
        <f>IF(pomiar[[#This Row],[pierwsza litera rejestracji]]="Z",pomiar[[#This Row],[ile minut jechał]]/pomiar[[#This Row],[ile to jedna minuta w dobie]],0)</f>
        <v>5.0918399999999959</v>
      </c>
      <c r="J42" s="1">
        <f t="shared" si="1"/>
        <v>4.1666666666666664E-2</v>
      </c>
      <c r="K42" s="1">
        <f>pomiar[[#This Row],[ile minut jechał]]/pomiar[[#This Row],[ile h w dobie]]</f>
        <v>8.4863999999999939E-2</v>
      </c>
      <c r="L42" s="1" t="str">
        <f>MID(pomiar[[#This Row],[numer rejestracyjny]],4,2)</f>
        <v>27</v>
      </c>
      <c r="M42" s="3">
        <f>IF(pomiar[[#This Row],[3 i 4 znak rejestracji]]="18",5/pomiar[[#This Row],[ile minut jechał w h]],0)</f>
        <v>0</v>
      </c>
      <c r="N42" s="3">
        <f>5/pomiar[[#This Row],[ile minut jechał w h]]</f>
        <v>58.917797888386168</v>
      </c>
      <c r="O42" s="3">
        <f>IF(pomiar[[#This Row],[prędkość]]&gt;100,1,0)</f>
        <v>0</v>
      </c>
      <c r="P42" s="3">
        <f>IF(pomiar[[#This Row],[prędkość]]&gt;140,1,0)</f>
        <v>0</v>
      </c>
      <c r="Q42" s="3">
        <f>ROUNDDOWN(IF(pomiar[[#This Row],[czy z A do B]]=0,pomiar[[#This Row],[Punkt B]]/pomiar[[#This Row],[ile h w dobie]],pomiar[[#This Row],[Punkt A]]/pomiar[[#This Row],[ile h w dobie]]),0)</f>
        <v>0</v>
      </c>
      <c r="R42" s="3">
        <f>IF(pomiar[[#This Row],[która godzina wyjazdu]]&lt;&gt;24,pomiar[[#This Row],[która godzina wyjazdu]],0)</f>
        <v>0</v>
      </c>
      <c r="AA42" s="2"/>
      <c r="AB42" s="7">
        <v>1</v>
      </c>
      <c r="AC42" s="8">
        <v>45</v>
      </c>
    </row>
    <row r="43" spans="1:29" x14ac:dyDescent="0.25">
      <c r="A43" s="1" t="s">
        <v>44</v>
      </c>
      <c r="B43" s="1">
        <v>0.74113899999999999</v>
      </c>
      <c r="C43" s="1">
        <v>0.74283100000000002</v>
      </c>
      <c r="D43" s="1">
        <f>IF(pomiar[[#This Row],[Punkt A]]&lt;pomiar[[#This Row],[Punkt B]],1,0)</f>
        <v>1</v>
      </c>
      <c r="E43" s="1">
        <f>IF(pomiar[[#This Row],[Punkt A]]&gt;pomiar[[#This Row],[Punkt B]],1,0)</f>
        <v>0</v>
      </c>
      <c r="F43" s="1">
        <f t="shared" si="0"/>
        <v>6.9444444444444447E-4</v>
      </c>
      <c r="G43" s="1">
        <f>IF(pomiar[[#This Row],[czy z B do A]]=1,pomiar[[#This Row],[Punkt A]]-pomiar[[#This Row],[Punkt B]],pomiar[[#This Row],[Punkt B]]-pomiar[[#This Row],[Punkt A]])</f>
        <v>1.6920000000000268E-3</v>
      </c>
      <c r="H43" s="1" t="str">
        <f>LEFT(pomiar[[#This Row],[numer rejestracyjny]],1)</f>
        <v>C</v>
      </c>
      <c r="I43" s="1">
        <f>IF(pomiar[[#This Row],[pierwsza litera rejestracji]]="Z",pomiar[[#This Row],[ile minut jechał]]/pomiar[[#This Row],[ile to jedna minuta w dobie]],0)</f>
        <v>0</v>
      </c>
      <c r="J43" s="1">
        <f t="shared" si="1"/>
        <v>4.1666666666666664E-2</v>
      </c>
      <c r="K43" s="1">
        <f>pomiar[[#This Row],[ile minut jechał]]/pomiar[[#This Row],[ile h w dobie]]</f>
        <v>4.0608000000000644E-2</v>
      </c>
      <c r="L43" s="1" t="str">
        <f>MID(pomiar[[#This Row],[numer rejestracyjny]],4,2)</f>
        <v>49</v>
      </c>
      <c r="M43" s="3">
        <f>IF(pomiar[[#This Row],[3 i 4 znak rejestracji]]="18",5/pomiar[[#This Row],[ile minut jechał w h]],0)</f>
        <v>0</v>
      </c>
      <c r="N43" s="3">
        <f>5/pomiar[[#This Row],[ile minut jechał w h]]</f>
        <v>123.12844759653075</v>
      </c>
      <c r="O43" s="3">
        <f>IF(pomiar[[#This Row],[prędkość]]&gt;100,1,0)</f>
        <v>1</v>
      </c>
      <c r="P43" s="3">
        <f>IF(pomiar[[#This Row],[prędkość]]&gt;140,1,0)</f>
        <v>0</v>
      </c>
      <c r="Q43" s="3">
        <f>ROUNDDOWN(IF(pomiar[[#This Row],[czy z A do B]]=0,pomiar[[#This Row],[Punkt B]]/pomiar[[#This Row],[ile h w dobie]],pomiar[[#This Row],[Punkt A]]/pomiar[[#This Row],[ile h w dobie]]),0)</f>
        <v>17</v>
      </c>
      <c r="R43" s="3">
        <f>IF(pomiar[[#This Row],[która godzina wyjazdu]]&lt;&gt;24,pomiar[[#This Row],[która godzina wyjazdu]],0)</f>
        <v>17</v>
      </c>
      <c r="AA43" s="2"/>
      <c r="AB43" s="7">
        <v>2</v>
      </c>
      <c r="AC43" s="8">
        <v>39</v>
      </c>
    </row>
    <row r="44" spans="1:29" x14ac:dyDescent="0.25">
      <c r="A44" s="1" t="s">
        <v>45</v>
      </c>
      <c r="B44" s="1">
        <v>0.45712199999999997</v>
      </c>
      <c r="C44" s="1">
        <v>0.45935799999999999</v>
      </c>
      <c r="D44" s="1">
        <f>IF(pomiar[[#This Row],[Punkt A]]&lt;pomiar[[#This Row],[Punkt B]],1,0)</f>
        <v>1</v>
      </c>
      <c r="E44" s="1">
        <f>IF(pomiar[[#This Row],[Punkt A]]&gt;pomiar[[#This Row],[Punkt B]],1,0)</f>
        <v>0</v>
      </c>
      <c r="F44" s="1">
        <f t="shared" si="0"/>
        <v>6.9444444444444447E-4</v>
      </c>
      <c r="G44" s="1">
        <f>IF(pomiar[[#This Row],[czy z B do A]]=1,pomiar[[#This Row],[Punkt A]]-pomiar[[#This Row],[Punkt B]],pomiar[[#This Row],[Punkt B]]-pomiar[[#This Row],[Punkt A]])</f>
        <v>2.2360000000000158E-3</v>
      </c>
      <c r="H44" s="1" t="str">
        <f>LEFT(pomiar[[#This Row],[numer rejestracyjny]],1)</f>
        <v>G</v>
      </c>
      <c r="I44" s="1">
        <f>IF(pomiar[[#This Row],[pierwsza litera rejestracji]]="Z",pomiar[[#This Row],[ile minut jechał]]/pomiar[[#This Row],[ile to jedna minuta w dobie]],0)</f>
        <v>0</v>
      </c>
      <c r="J44" s="1">
        <f t="shared" si="1"/>
        <v>4.1666666666666664E-2</v>
      </c>
      <c r="K44" s="1">
        <f>pomiar[[#This Row],[ile minut jechał]]/pomiar[[#This Row],[ile h w dobie]]</f>
        <v>5.3664000000000378E-2</v>
      </c>
      <c r="L44" s="1" t="str">
        <f>MID(pomiar[[#This Row],[numer rejestracyjny]],4,2)</f>
        <v>67</v>
      </c>
      <c r="M44" s="3">
        <f>IF(pomiar[[#This Row],[3 i 4 znak rejestracji]]="18",5/pomiar[[#This Row],[ile minut jechał w h]],0)</f>
        <v>0</v>
      </c>
      <c r="N44" s="3">
        <f>5/pomiar[[#This Row],[ile minut jechał w h]]</f>
        <v>93.172331544423912</v>
      </c>
      <c r="O44" s="3">
        <f>IF(pomiar[[#This Row],[prędkość]]&gt;100,1,0)</f>
        <v>0</v>
      </c>
      <c r="P44" s="3">
        <f>IF(pomiar[[#This Row],[prędkość]]&gt;140,1,0)</f>
        <v>0</v>
      </c>
      <c r="Q44" s="3">
        <f>ROUNDDOWN(IF(pomiar[[#This Row],[czy z A do B]]=0,pomiar[[#This Row],[Punkt B]]/pomiar[[#This Row],[ile h w dobie]],pomiar[[#This Row],[Punkt A]]/pomiar[[#This Row],[ile h w dobie]]),0)</f>
        <v>10</v>
      </c>
      <c r="R44" s="3">
        <f>IF(pomiar[[#This Row],[która godzina wyjazdu]]&lt;&gt;24,pomiar[[#This Row],[która godzina wyjazdu]],0)</f>
        <v>10</v>
      </c>
      <c r="AA44" s="2"/>
      <c r="AB44" s="7">
        <v>3</v>
      </c>
      <c r="AC44" s="8">
        <v>45</v>
      </c>
    </row>
    <row r="45" spans="1:29" x14ac:dyDescent="0.25">
      <c r="A45" s="1" t="s">
        <v>46</v>
      </c>
      <c r="B45" s="1">
        <v>0.26977200000000001</v>
      </c>
      <c r="C45" s="1">
        <v>0.2661</v>
      </c>
      <c r="D45" s="1">
        <f>IF(pomiar[[#This Row],[Punkt A]]&lt;pomiar[[#This Row],[Punkt B]],1,0)</f>
        <v>0</v>
      </c>
      <c r="E45" s="1">
        <f>IF(pomiar[[#This Row],[Punkt A]]&gt;pomiar[[#This Row],[Punkt B]],1,0)</f>
        <v>1</v>
      </c>
      <c r="F45" s="1">
        <f t="shared" si="0"/>
        <v>6.9444444444444447E-4</v>
      </c>
      <c r="G45" s="1">
        <f>IF(pomiar[[#This Row],[czy z B do A]]=1,pomiar[[#This Row],[Punkt A]]-pomiar[[#This Row],[Punkt B]],pomiar[[#This Row],[Punkt B]]-pomiar[[#This Row],[Punkt A]])</f>
        <v>3.6720000000000086E-3</v>
      </c>
      <c r="H45" s="1" t="str">
        <f>LEFT(pomiar[[#This Row],[numer rejestracyjny]],1)</f>
        <v>F</v>
      </c>
      <c r="I45" s="1">
        <f>IF(pomiar[[#This Row],[pierwsza litera rejestracji]]="Z",pomiar[[#This Row],[ile minut jechał]]/pomiar[[#This Row],[ile to jedna minuta w dobie]],0)</f>
        <v>0</v>
      </c>
      <c r="J45" s="1">
        <f t="shared" si="1"/>
        <v>4.1666666666666664E-2</v>
      </c>
      <c r="K45" s="1">
        <f>pomiar[[#This Row],[ile minut jechał]]/pomiar[[#This Row],[ile h w dobie]]</f>
        <v>8.8128000000000206E-2</v>
      </c>
      <c r="L45" s="1" t="str">
        <f>MID(pomiar[[#This Row],[numer rejestracyjny]],4,2)</f>
        <v>92</v>
      </c>
      <c r="M45" s="3">
        <f>IF(pomiar[[#This Row],[3 i 4 znak rejestracji]]="18",5/pomiar[[#This Row],[ile minut jechał w h]],0)</f>
        <v>0</v>
      </c>
      <c r="N45" s="3">
        <f>5/pomiar[[#This Row],[ile minut jechał w h]]</f>
        <v>56.735657225853174</v>
      </c>
      <c r="O45" s="3">
        <f>IF(pomiar[[#This Row],[prędkość]]&gt;100,1,0)</f>
        <v>0</v>
      </c>
      <c r="P45" s="3">
        <f>IF(pomiar[[#This Row],[prędkość]]&gt;140,1,0)</f>
        <v>0</v>
      </c>
      <c r="Q45" s="3">
        <f>ROUNDDOWN(IF(pomiar[[#This Row],[czy z A do B]]=0,pomiar[[#This Row],[Punkt B]]/pomiar[[#This Row],[ile h w dobie]],pomiar[[#This Row],[Punkt A]]/pomiar[[#This Row],[ile h w dobie]]),0)</f>
        <v>6</v>
      </c>
      <c r="R45" s="3">
        <f>IF(pomiar[[#This Row],[która godzina wyjazdu]]&lt;&gt;24,pomiar[[#This Row],[która godzina wyjazdu]],0)</f>
        <v>6</v>
      </c>
      <c r="AA45" s="2"/>
      <c r="AB45" s="7">
        <v>4</v>
      </c>
      <c r="AC45" s="8">
        <v>35</v>
      </c>
    </row>
    <row r="46" spans="1:29" x14ac:dyDescent="0.25">
      <c r="A46" s="1" t="s">
        <v>47</v>
      </c>
      <c r="B46" s="1">
        <v>0.193527</v>
      </c>
      <c r="C46" s="1">
        <v>0.18987100000000001</v>
      </c>
      <c r="D46" s="1">
        <f>IF(pomiar[[#This Row],[Punkt A]]&lt;pomiar[[#This Row],[Punkt B]],1,0)</f>
        <v>0</v>
      </c>
      <c r="E46" s="1">
        <f>IF(pomiar[[#This Row],[Punkt A]]&gt;pomiar[[#This Row],[Punkt B]],1,0)</f>
        <v>1</v>
      </c>
      <c r="F46" s="1">
        <f t="shared" si="0"/>
        <v>6.9444444444444447E-4</v>
      </c>
      <c r="G46" s="1">
        <f>IF(pomiar[[#This Row],[czy z B do A]]=1,pomiar[[#This Row],[Punkt A]]-pomiar[[#This Row],[Punkt B]],pomiar[[#This Row],[Punkt B]]-pomiar[[#This Row],[Punkt A]])</f>
        <v>3.6559999999999926E-3</v>
      </c>
      <c r="H46" s="1" t="str">
        <f>LEFT(pomiar[[#This Row],[numer rejestracyjny]],1)</f>
        <v>F</v>
      </c>
      <c r="I46" s="1">
        <f>IF(pomiar[[#This Row],[pierwsza litera rejestracji]]="Z",pomiar[[#This Row],[ile minut jechał]]/pomiar[[#This Row],[ile to jedna minuta w dobie]],0)</f>
        <v>0</v>
      </c>
      <c r="J46" s="1">
        <f t="shared" si="1"/>
        <v>4.1666666666666664E-2</v>
      </c>
      <c r="K46" s="1">
        <f>pomiar[[#This Row],[ile minut jechał]]/pomiar[[#This Row],[ile h w dobie]]</f>
        <v>8.7743999999999822E-2</v>
      </c>
      <c r="L46" s="1" t="str">
        <f>MID(pomiar[[#This Row],[numer rejestracyjny]],4,2)</f>
        <v>12</v>
      </c>
      <c r="M46" s="3">
        <f>IF(pomiar[[#This Row],[3 i 4 znak rejestracji]]="18",5/pomiar[[#This Row],[ile minut jechał w h]],0)</f>
        <v>0</v>
      </c>
      <c r="N46" s="3">
        <f>5/pomiar[[#This Row],[ile minut jechał w h]]</f>
        <v>56.983953318745556</v>
      </c>
      <c r="O46" s="3">
        <f>IF(pomiar[[#This Row],[prędkość]]&gt;100,1,0)</f>
        <v>0</v>
      </c>
      <c r="P46" s="3">
        <f>IF(pomiar[[#This Row],[prędkość]]&gt;140,1,0)</f>
        <v>0</v>
      </c>
      <c r="Q46" s="3">
        <f>ROUNDDOWN(IF(pomiar[[#This Row],[czy z A do B]]=0,pomiar[[#This Row],[Punkt B]]/pomiar[[#This Row],[ile h w dobie]],pomiar[[#This Row],[Punkt A]]/pomiar[[#This Row],[ile h w dobie]]),0)</f>
        <v>4</v>
      </c>
      <c r="R46" s="3">
        <f>IF(pomiar[[#This Row],[która godzina wyjazdu]]&lt;&gt;24,pomiar[[#This Row],[która godzina wyjazdu]],0)</f>
        <v>4</v>
      </c>
      <c r="AA46" s="2"/>
      <c r="AB46" s="7">
        <v>5</v>
      </c>
      <c r="AC46" s="8">
        <v>41</v>
      </c>
    </row>
    <row r="47" spans="1:29" x14ac:dyDescent="0.25">
      <c r="A47" s="1" t="s">
        <v>48</v>
      </c>
      <c r="B47" s="1">
        <v>0.73745799999999995</v>
      </c>
      <c r="C47" s="1">
        <v>0.73368199999999995</v>
      </c>
      <c r="D47" s="1">
        <f>IF(pomiar[[#This Row],[Punkt A]]&lt;pomiar[[#This Row],[Punkt B]],1,0)</f>
        <v>0</v>
      </c>
      <c r="E47" s="1">
        <f>IF(pomiar[[#This Row],[Punkt A]]&gt;pomiar[[#This Row],[Punkt B]],1,0)</f>
        <v>1</v>
      </c>
      <c r="F47" s="1">
        <f t="shared" si="0"/>
        <v>6.9444444444444447E-4</v>
      </c>
      <c r="G47" s="1">
        <f>IF(pomiar[[#This Row],[czy z B do A]]=1,pomiar[[#This Row],[Punkt A]]-pomiar[[#This Row],[Punkt B]],pomiar[[#This Row],[Punkt B]]-pomiar[[#This Row],[Punkt A]])</f>
        <v>3.7760000000000016E-3</v>
      </c>
      <c r="H47" s="1" t="str">
        <f>LEFT(pomiar[[#This Row],[numer rejestracyjny]],1)</f>
        <v>N</v>
      </c>
      <c r="I47" s="1">
        <f>IF(pomiar[[#This Row],[pierwsza litera rejestracji]]="Z",pomiar[[#This Row],[ile minut jechał]]/pomiar[[#This Row],[ile to jedna minuta w dobie]],0)</f>
        <v>0</v>
      </c>
      <c r="J47" s="1">
        <f t="shared" si="1"/>
        <v>4.1666666666666664E-2</v>
      </c>
      <c r="K47" s="1">
        <f>pomiar[[#This Row],[ile minut jechał]]/pomiar[[#This Row],[ile h w dobie]]</f>
        <v>9.0624000000000038E-2</v>
      </c>
      <c r="L47" s="1" t="str">
        <f>MID(pomiar[[#This Row],[numer rejestracyjny]],4,2)</f>
        <v>75</v>
      </c>
      <c r="M47" s="3">
        <f>IF(pomiar[[#This Row],[3 i 4 znak rejestracji]]="18",5/pomiar[[#This Row],[ile minut jechał w h]],0)</f>
        <v>0</v>
      </c>
      <c r="N47" s="3">
        <f>5/pomiar[[#This Row],[ile minut jechał w h]]</f>
        <v>55.173022598870034</v>
      </c>
      <c r="O47" s="3">
        <f>IF(pomiar[[#This Row],[prędkość]]&gt;100,1,0)</f>
        <v>0</v>
      </c>
      <c r="P47" s="3">
        <f>IF(pomiar[[#This Row],[prędkość]]&gt;140,1,0)</f>
        <v>0</v>
      </c>
      <c r="Q47" s="3">
        <f>ROUNDDOWN(IF(pomiar[[#This Row],[czy z A do B]]=0,pomiar[[#This Row],[Punkt B]]/pomiar[[#This Row],[ile h w dobie]],pomiar[[#This Row],[Punkt A]]/pomiar[[#This Row],[ile h w dobie]]),0)</f>
        <v>17</v>
      </c>
      <c r="R47" s="3">
        <f>IF(pomiar[[#This Row],[która godzina wyjazdu]]&lt;&gt;24,pomiar[[#This Row],[która godzina wyjazdu]],0)</f>
        <v>17</v>
      </c>
      <c r="AA47" s="2"/>
      <c r="AB47" s="7">
        <v>6</v>
      </c>
      <c r="AC47" s="8">
        <v>36</v>
      </c>
    </row>
    <row r="48" spans="1:29" x14ac:dyDescent="0.25">
      <c r="A48" s="1" t="s">
        <v>49</v>
      </c>
      <c r="B48" s="1">
        <v>0.29613200000000001</v>
      </c>
      <c r="C48" s="1">
        <v>0.29450799999999999</v>
      </c>
      <c r="D48" s="1">
        <f>IF(pomiar[[#This Row],[Punkt A]]&lt;pomiar[[#This Row],[Punkt B]],1,0)</f>
        <v>0</v>
      </c>
      <c r="E48" s="1">
        <f>IF(pomiar[[#This Row],[Punkt A]]&gt;pomiar[[#This Row],[Punkt B]],1,0)</f>
        <v>1</v>
      </c>
      <c r="F48" s="1">
        <f t="shared" si="0"/>
        <v>6.9444444444444447E-4</v>
      </c>
      <c r="G48" s="1">
        <f>IF(pomiar[[#This Row],[czy z B do A]]=1,pomiar[[#This Row],[Punkt A]]-pomiar[[#This Row],[Punkt B]],pomiar[[#This Row],[Punkt B]]-pomiar[[#This Row],[Punkt A]])</f>
        <v>1.6240000000000143E-3</v>
      </c>
      <c r="H48" s="1" t="str">
        <f>LEFT(pomiar[[#This Row],[numer rejestracyjny]],1)</f>
        <v>S</v>
      </c>
      <c r="I48" s="1">
        <f>IF(pomiar[[#This Row],[pierwsza litera rejestracji]]="Z",pomiar[[#This Row],[ile minut jechał]]/pomiar[[#This Row],[ile to jedna minuta w dobie]],0)</f>
        <v>0</v>
      </c>
      <c r="J48" s="1">
        <f t="shared" si="1"/>
        <v>4.1666666666666664E-2</v>
      </c>
      <c r="K48" s="1">
        <f>pomiar[[#This Row],[ile minut jechał]]/pomiar[[#This Row],[ile h w dobie]]</f>
        <v>3.8976000000000344E-2</v>
      </c>
      <c r="L48" s="1" t="str">
        <f>MID(pomiar[[#This Row],[numer rejestracyjny]],4,2)</f>
        <v>10</v>
      </c>
      <c r="M48" s="3">
        <f>IF(pomiar[[#This Row],[3 i 4 znak rejestracji]]="18",5/pomiar[[#This Row],[ile minut jechał w h]],0)</f>
        <v>0</v>
      </c>
      <c r="N48" s="3">
        <f>5/pomiar[[#This Row],[ile minut jechał w h]]</f>
        <v>128.28407224958835</v>
      </c>
      <c r="O48" s="3">
        <f>IF(pomiar[[#This Row],[prędkość]]&gt;100,1,0)</f>
        <v>1</v>
      </c>
      <c r="P48" s="3">
        <f>IF(pomiar[[#This Row],[prędkość]]&gt;140,1,0)</f>
        <v>0</v>
      </c>
      <c r="Q48" s="3">
        <f>ROUNDDOWN(IF(pomiar[[#This Row],[czy z A do B]]=0,pomiar[[#This Row],[Punkt B]]/pomiar[[#This Row],[ile h w dobie]],pomiar[[#This Row],[Punkt A]]/pomiar[[#This Row],[ile h w dobie]]),0)</f>
        <v>7</v>
      </c>
      <c r="R48" s="3">
        <f>IF(pomiar[[#This Row],[która godzina wyjazdu]]&lt;&gt;24,pomiar[[#This Row],[która godzina wyjazdu]],0)</f>
        <v>7</v>
      </c>
      <c r="AA48" s="2"/>
      <c r="AB48" s="7">
        <v>7</v>
      </c>
      <c r="AC48" s="8">
        <v>42</v>
      </c>
    </row>
    <row r="49" spans="1:29" x14ac:dyDescent="0.25">
      <c r="A49" s="1" t="s">
        <v>50</v>
      </c>
      <c r="B49" s="1">
        <v>0.55866400000000005</v>
      </c>
      <c r="C49" s="1">
        <v>0.55554400000000004</v>
      </c>
      <c r="D49" s="1">
        <f>IF(pomiar[[#This Row],[Punkt A]]&lt;pomiar[[#This Row],[Punkt B]],1,0)</f>
        <v>0</v>
      </c>
      <c r="E49" s="1">
        <f>IF(pomiar[[#This Row],[Punkt A]]&gt;pomiar[[#This Row],[Punkt B]],1,0)</f>
        <v>1</v>
      </c>
      <c r="F49" s="1">
        <f t="shared" si="0"/>
        <v>6.9444444444444447E-4</v>
      </c>
      <c r="G49" s="1">
        <f>IF(pomiar[[#This Row],[czy z B do A]]=1,pomiar[[#This Row],[Punkt A]]-pomiar[[#This Row],[Punkt B]],pomiar[[#This Row],[Punkt B]]-pomiar[[#This Row],[Punkt A]])</f>
        <v>3.1200000000000117E-3</v>
      </c>
      <c r="H49" s="1" t="str">
        <f>LEFT(pomiar[[#This Row],[numer rejestracyjny]],1)</f>
        <v>N</v>
      </c>
      <c r="I49" s="1">
        <f>IF(pomiar[[#This Row],[pierwsza litera rejestracji]]="Z",pomiar[[#This Row],[ile minut jechał]]/pomiar[[#This Row],[ile to jedna minuta w dobie]],0)</f>
        <v>0</v>
      </c>
      <c r="J49" s="1">
        <f t="shared" si="1"/>
        <v>4.1666666666666664E-2</v>
      </c>
      <c r="K49" s="1">
        <f>pomiar[[#This Row],[ile minut jechał]]/pomiar[[#This Row],[ile h w dobie]]</f>
        <v>7.488000000000028E-2</v>
      </c>
      <c r="L49" s="1" t="str">
        <f>MID(pomiar[[#This Row],[numer rejestracyjny]],4,2)</f>
        <v>12</v>
      </c>
      <c r="M49" s="3">
        <f>IF(pomiar[[#This Row],[3 i 4 znak rejestracji]]="18",5/pomiar[[#This Row],[ile minut jechał w h]],0)</f>
        <v>0</v>
      </c>
      <c r="N49" s="3">
        <f>5/pomiar[[#This Row],[ile minut jechał w h]]</f>
        <v>66.773504273504031</v>
      </c>
      <c r="O49" s="3">
        <f>IF(pomiar[[#This Row],[prędkość]]&gt;100,1,0)</f>
        <v>0</v>
      </c>
      <c r="P49" s="3">
        <f>IF(pomiar[[#This Row],[prędkość]]&gt;140,1,0)</f>
        <v>0</v>
      </c>
      <c r="Q49" s="3">
        <f>ROUNDDOWN(IF(pomiar[[#This Row],[czy z A do B]]=0,pomiar[[#This Row],[Punkt B]]/pomiar[[#This Row],[ile h w dobie]],pomiar[[#This Row],[Punkt A]]/pomiar[[#This Row],[ile h w dobie]]),0)</f>
        <v>13</v>
      </c>
      <c r="R49" s="3">
        <f>IF(pomiar[[#This Row],[która godzina wyjazdu]]&lt;&gt;24,pomiar[[#This Row],[która godzina wyjazdu]],0)</f>
        <v>13</v>
      </c>
      <c r="AA49" s="2"/>
      <c r="AB49" s="7">
        <v>8</v>
      </c>
      <c r="AC49" s="8">
        <v>35</v>
      </c>
    </row>
    <row r="50" spans="1:29" x14ac:dyDescent="0.25">
      <c r="A50" s="1" t="s">
        <v>51</v>
      </c>
      <c r="B50" s="1">
        <v>0.46306999999999998</v>
      </c>
      <c r="C50" s="1">
        <v>0.466978</v>
      </c>
      <c r="D50" s="1">
        <f>IF(pomiar[[#This Row],[Punkt A]]&lt;pomiar[[#This Row],[Punkt B]],1,0)</f>
        <v>1</v>
      </c>
      <c r="E50" s="1">
        <f>IF(pomiar[[#This Row],[Punkt A]]&gt;pomiar[[#This Row],[Punkt B]],1,0)</f>
        <v>0</v>
      </c>
      <c r="F50" s="1">
        <f t="shared" si="0"/>
        <v>6.9444444444444447E-4</v>
      </c>
      <c r="G50" s="1">
        <f>IF(pomiar[[#This Row],[czy z B do A]]=1,pomiar[[#This Row],[Punkt A]]-pomiar[[#This Row],[Punkt B]],pomiar[[#This Row],[Punkt B]]-pomiar[[#This Row],[Punkt A]])</f>
        <v>3.9080000000000226E-3</v>
      </c>
      <c r="H50" s="1" t="str">
        <f>LEFT(pomiar[[#This Row],[numer rejestracyjny]],1)</f>
        <v>R</v>
      </c>
      <c r="I50" s="1">
        <f>IF(pomiar[[#This Row],[pierwsza litera rejestracji]]="Z",pomiar[[#This Row],[ile minut jechał]]/pomiar[[#This Row],[ile to jedna minuta w dobie]],0)</f>
        <v>0</v>
      </c>
      <c r="J50" s="1">
        <f t="shared" si="1"/>
        <v>4.1666666666666664E-2</v>
      </c>
      <c r="K50" s="1">
        <f>pomiar[[#This Row],[ile minut jechał]]/pomiar[[#This Row],[ile h w dobie]]</f>
        <v>9.3792000000000542E-2</v>
      </c>
      <c r="L50" s="1" t="str">
        <f>MID(pomiar[[#This Row],[numer rejestracyjny]],4,2)</f>
        <v>84</v>
      </c>
      <c r="M50" s="3">
        <f>IF(pomiar[[#This Row],[3 i 4 znak rejestracji]]="18",5/pomiar[[#This Row],[ile minut jechał w h]],0)</f>
        <v>0</v>
      </c>
      <c r="N50" s="3">
        <f>5/pomiar[[#This Row],[ile minut jechał w h]]</f>
        <v>53.309450699419685</v>
      </c>
      <c r="O50" s="3">
        <f>IF(pomiar[[#This Row],[prędkość]]&gt;100,1,0)</f>
        <v>0</v>
      </c>
      <c r="P50" s="3">
        <f>IF(pomiar[[#This Row],[prędkość]]&gt;140,1,0)</f>
        <v>0</v>
      </c>
      <c r="Q50" s="3">
        <f>ROUNDDOWN(IF(pomiar[[#This Row],[czy z A do B]]=0,pomiar[[#This Row],[Punkt B]]/pomiar[[#This Row],[ile h w dobie]],pomiar[[#This Row],[Punkt A]]/pomiar[[#This Row],[ile h w dobie]]),0)</f>
        <v>11</v>
      </c>
      <c r="R50" s="3">
        <f>IF(pomiar[[#This Row],[która godzina wyjazdu]]&lt;&gt;24,pomiar[[#This Row],[która godzina wyjazdu]],0)</f>
        <v>11</v>
      </c>
      <c r="AB50" s="7">
        <v>9</v>
      </c>
      <c r="AC50" s="8">
        <v>36</v>
      </c>
    </row>
    <row r="51" spans="1:29" x14ac:dyDescent="0.25">
      <c r="A51" s="1" t="s">
        <v>52</v>
      </c>
      <c r="B51" s="1">
        <v>0.20654</v>
      </c>
      <c r="C51" s="1">
        <v>0.20846000000000001</v>
      </c>
      <c r="D51" s="1">
        <f>IF(pomiar[[#This Row],[Punkt A]]&lt;pomiar[[#This Row],[Punkt B]],1,0)</f>
        <v>1</v>
      </c>
      <c r="E51" s="1">
        <f>IF(pomiar[[#This Row],[Punkt A]]&gt;pomiar[[#This Row],[Punkt B]],1,0)</f>
        <v>0</v>
      </c>
      <c r="F51" s="1">
        <f t="shared" si="0"/>
        <v>6.9444444444444447E-4</v>
      </c>
      <c r="G51" s="1">
        <f>IF(pomiar[[#This Row],[czy z B do A]]=1,pomiar[[#This Row],[Punkt A]]-pomiar[[#This Row],[Punkt B]],pomiar[[#This Row],[Punkt B]]-pomiar[[#This Row],[Punkt A]])</f>
        <v>1.920000000000005E-3</v>
      </c>
      <c r="H51" s="1" t="str">
        <f>LEFT(pomiar[[#This Row],[numer rejestracyjny]],1)</f>
        <v>W</v>
      </c>
      <c r="I51" s="1">
        <f>IF(pomiar[[#This Row],[pierwsza litera rejestracji]]="Z",pomiar[[#This Row],[ile minut jechał]]/pomiar[[#This Row],[ile to jedna minuta w dobie]],0)</f>
        <v>0</v>
      </c>
      <c r="J51" s="1">
        <f t="shared" si="1"/>
        <v>4.1666666666666664E-2</v>
      </c>
      <c r="K51" s="1">
        <f>pomiar[[#This Row],[ile minut jechał]]/pomiar[[#This Row],[ile h w dobie]]</f>
        <v>4.6080000000000121E-2</v>
      </c>
      <c r="L51" s="1" t="str">
        <f>MID(pomiar[[#This Row],[numer rejestracyjny]],4,2)</f>
        <v>95</v>
      </c>
      <c r="M51" s="3">
        <f>IF(pomiar[[#This Row],[3 i 4 znak rejestracji]]="18",5/pomiar[[#This Row],[ile minut jechał w h]],0)</f>
        <v>0</v>
      </c>
      <c r="N51" s="3">
        <f>5/pomiar[[#This Row],[ile minut jechał w h]]</f>
        <v>108.50694444444416</v>
      </c>
      <c r="O51" s="3">
        <f>IF(pomiar[[#This Row],[prędkość]]&gt;100,1,0)</f>
        <v>1</v>
      </c>
      <c r="P51" s="3">
        <f>IF(pomiar[[#This Row],[prędkość]]&gt;140,1,0)</f>
        <v>0</v>
      </c>
      <c r="Q51" s="3">
        <f>ROUNDDOWN(IF(pomiar[[#This Row],[czy z A do B]]=0,pomiar[[#This Row],[Punkt B]]/pomiar[[#This Row],[ile h w dobie]],pomiar[[#This Row],[Punkt A]]/pomiar[[#This Row],[ile h w dobie]]),0)</f>
        <v>4</v>
      </c>
      <c r="R51" s="3">
        <f>IF(pomiar[[#This Row],[która godzina wyjazdu]]&lt;&gt;24,pomiar[[#This Row],[która godzina wyjazdu]],0)</f>
        <v>4</v>
      </c>
      <c r="AB51" s="7">
        <v>10</v>
      </c>
      <c r="AC51" s="8">
        <v>45</v>
      </c>
    </row>
    <row r="52" spans="1:29" x14ac:dyDescent="0.25">
      <c r="A52" s="1" t="s">
        <v>53</v>
      </c>
      <c r="B52" s="1">
        <v>0.86371399999999998</v>
      </c>
      <c r="C52" s="1">
        <v>0.86516999999999999</v>
      </c>
      <c r="D52" s="1">
        <f>IF(pomiar[[#This Row],[Punkt A]]&lt;pomiar[[#This Row],[Punkt B]],1,0)</f>
        <v>1</v>
      </c>
      <c r="E52" s="1">
        <f>IF(pomiar[[#This Row],[Punkt A]]&gt;pomiar[[#This Row],[Punkt B]],1,0)</f>
        <v>0</v>
      </c>
      <c r="F52" s="1">
        <f t="shared" si="0"/>
        <v>6.9444444444444447E-4</v>
      </c>
      <c r="G52" s="1">
        <f>IF(pomiar[[#This Row],[czy z B do A]]=1,pomiar[[#This Row],[Punkt A]]-pomiar[[#This Row],[Punkt B]],pomiar[[#This Row],[Punkt B]]-pomiar[[#This Row],[Punkt A]])</f>
        <v>1.4560000000000128E-3</v>
      </c>
      <c r="H52" s="1" t="str">
        <f>LEFT(pomiar[[#This Row],[numer rejestracyjny]],1)</f>
        <v>S</v>
      </c>
      <c r="I52" s="1">
        <f>IF(pomiar[[#This Row],[pierwsza litera rejestracji]]="Z",pomiar[[#This Row],[ile minut jechał]]/pomiar[[#This Row],[ile to jedna minuta w dobie]],0)</f>
        <v>0</v>
      </c>
      <c r="J52" s="1">
        <f t="shared" si="1"/>
        <v>4.1666666666666664E-2</v>
      </c>
      <c r="K52" s="1">
        <f>pomiar[[#This Row],[ile minut jechał]]/pomiar[[#This Row],[ile h w dobie]]</f>
        <v>3.4944000000000308E-2</v>
      </c>
      <c r="L52" s="1" t="str">
        <f>MID(pomiar[[#This Row],[numer rejestracyjny]],4,2)</f>
        <v>97</v>
      </c>
      <c r="M52" s="3">
        <f>IF(pomiar[[#This Row],[3 i 4 znak rejestracji]]="18",5/pomiar[[#This Row],[ile minut jechał w h]],0)</f>
        <v>0</v>
      </c>
      <c r="N52" s="3">
        <f>5/pomiar[[#This Row],[ile minut jechał w h]]</f>
        <v>143.08608058607933</v>
      </c>
      <c r="O52" s="3">
        <f>IF(pomiar[[#This Row],[prędkość]]&gt;100,1,0)</f>
        <v>1</v>
      </c>
      <c r="P52" s="3">
        <f>IF(pomiar[[#This Row],[prędkość]]&gt;140,1,0)</f>
        <v>1</v>
      </c>
      <c r="Q52" s="3">
        <f>ROUNDDOWN(IF(pomiar[[#This Row],[czy z A do B]]=0,pomiar[[#This Row],[Punkt B]]/pomiar[[#This Row],[ile h w dobie]],pomiar[[#This Row],[Punkt A]]/pomiar[[#This Row],[ile h w dobie]]),0)</f>
        <v>20</v>
      </c>
      <c r="R52" s="3">
        <f>IF(pomiar[[#This Row],[która godzina wyjazdu]]&lt;&gt;24,pomiar[[#This Row],[która godzina wyjazdu]],0)</f>
        <v>20</v>
      </c>
      <c r="AB52" s="7">
        <v>11</v>
      </c>
      <c r="AC52" s="8">
        <v>28</v>
      </c>
    </row>
    <row r="53" spans="1:29" x14ac:dyDescent="0.25">
      <c r="A53" s="1" t="s">
        <v>54</v>
      </c>
      <c r="B53" s="1">
        <v>0.83620700000000003</v>
      </c>
      <c r="C53" s="1">
        <v>0.83887500000000004</v>
      </c>
      <c r="D53" s="1">
        <f>IF(pomiar[[#This Row],[Punkt A]]&lt;pomiar[[#This Row],[Punkt B]],1,0)</f>
        <v>1</v>
      </c>
      <c r="E53" s="1">
        <f>IF(pomiar[[#This Row],[Punkt A]]&gt;pomiar[[#This Row],[Punkt B]],1,0)</f>
        <v>0</v>
      </c>
      <c r="F53" s="1">
        <f t="shared" si="0"/>
        <v>6.9444444444444447E-4</v>
      </c>
      <c r="G53" s="1">
        <f>IF(pomiar[[#This Row],[czy z B do A]]=1,pomiar[[#This Row],[Punkt A]]-pomiar[[#This Row],[Punkt B]],pomiar[[#This Row],[Punkt B]]-pomiar[[#This Row],[Punkt A]])</f>
        <v>2.6680000000000037E-3</v>
      </c>
      <c r="H53" s="1" t="str">
        <f>LEFT(pomiar[[#This Row],[numer rejestracyjny]],1)</f>
        <v>T</v>
      </c>
      <c r="I53" s="1">
        <f>IF(pomiar[[#This Row],[pierwsza litera rejestracji]]="Z",pomiar[[#This Row],[ile minut jechał]]/pomiar[[#This Row],[ile to jedna minuta w dobie]],0)</f>
        <v>0</v>
      </c>
      <c r="J53" s="1">
        <f t="shared" si="1"/>
        <v>4.1666666666666664E-2</v>
      </c>
      <c r="K53" s="1">
        <f>pomiar[[#This Row],[ile minut jechał]]/pomiar[[#This Row],[ile h w dobie]]</f>
        <v>6.4032000000000089E-2</v>
      </c>
      <c r="L53" s="1" t="str">
        <f>MID(pomiar[[#This Row],[numer rejestracyjny]],4,2)</f>
        <v>86</v>
      </c>
      <c r="M53" s="3">
        <f>IF(pomiar[[#This Row],[3 i 4 znak rejestracji]]="18",5/pomiar[[#This Row],[ile minut jechał w h]],0)</f>
        <v>0</v>
      </c>
      <c r="N53" s="3">
        <f>5/pomiar[[#This Row],[ile minut jechał w h]]</f>
        <v>78.085957021489151</v>
      </c>
      <c r="O53" s="3">
        <f>IF(pomiar[[#This Row],[prędkość]]&gt;100,1,0)</f>
        <v>0</v>
      </c>
      <c r="P53" s="3">
        <f>IF(pomiar[[#This Row],[prędkość]]&gt;140,1,0)</f>
        <v>0</v>
      </c>
      <c r="Q53" s="3">
        <f>ROUNDDOWN(IF(pomiar[[#This Row],[czy z A do B]]=0,pomiar[[#This Row],[Punkt B]]/pomiar[[#This Row],[ile h w dobie]],pomiar[[#This Row],[Punkt A]]/pomiar[[#This Row],[ile h w dobie]]),0)</f>
        <v>20</v>
      </c>
      <c r="R53" s="3">
        <f>IF(pomiar[[#This Row],[która godzina wyjazdu]]&lt;&gt;24,pomiar[[#This Row],[która godzina wyjazdu]],0)</f>
        <v>20</v>
      </c>
      <c r="AB53" s="7">
        <v>12</v>
      </c>
      <c r="AC53" s="8">
        <v>54</v>
      </c>
    </row>
    <row r="54" spans="1:29" x14ac:dyDescent="0.25">
      <c r="A54" s="1" t="s">
        <v>55</v>
      </c>
      <c r="B54" s="1">
        <v>0.83164899999999997</v>
      </c>
      <c r="C54" s="1">
        <v>0.82985699999999996</v>
      </c>
      <c r="D54" s="1">
        <f>IF(pomiar[[#This Row],[Punkt A]]&lt;pomiar[[#This Row],[Punkt B]],1,0)</f>
        <v>0</v>
      </c>
      <c r="E54" s="1">
        <f>IF(pomiar[[#This Row],[Punkt A]]&gt;pomiar[[#This Row],[Punkt B]],1,0)</f>
        <v>1</v>
      </c>
      <c r="F54" s="1">
        <f t="shared" si="0"/>
        <v>6.9444444444444447E-4</v>
      </c>
      <c r="G54" s="1">
        <f>IF(pomiar[[#This Row],[czy z B do A]]=1,pomiar[[#This Row],[Punkt A]]-pomiar[[#This Row],[Punkt B]],pomiar[[#This Row],[Punkt B]]-pomiar[[#This Row],[Punkt A]])</f>
        <v>1.7920000000000158E-3</v>
      </c>
      <c r="H54" s="1" t="str">
        <f>LEFT(pomiar[[#This Row],[numer rejestracyjny]],1)</f>
        <v>B</v>
      </c>
      <c r="I54" s="1">
        <f>IF(pomiar[[#This Row],[pierwsza litera rejestracji]]="Z",pomiar[[#This Row],[ile minut jechał]]/pomiar[[#This Row],[ile to jedna minuta w dobie]],0)</f>
        <v>0</v>
      </c>
      <c r="J54" s="1">
        <f t="shared" si="1"/>
        <v>4.1666666666666664E-2</v>
      </c>
      <c r="K54" s="1">
        <f>pomiar[[#This Row],[ile minut jechał]]/pomiar[[#This Row],[ile h w dobie]]</f>
        <v>4.3008000000000379E-2</v>
      </c>
      <c r="L54" s="1" t="str">
        <f>MID(pomiar[[#This Row],[numer rejestracyjny]],4,2)</f>
        <v>24</v>
      </c>
      <c r="M54" s="3">
        <f>IF(pomiar[[#This Row],[3 i 4 znak rejestracji]]="18",5/pomiar[[#This Row],[ile minut jechał w h]],0)</f>
        <v>0</v>
      </c>
      <c r="N54" s="3">
        <f>5/pomiar[[#This Row],[ile minut jechał w h]]</f>
        <v>116.25744047618944</v>
      </c>
      <c r="O54" s="3">
        <f>IF(pomiar[[#This Row],[prędkość]]&gt;100,1,0)</f>
        <v>1</v>
      </c>
      <c r="P54" s="3">
        <f>IF(pomiar[[#This Row],[prędkość]]&gt;140,1,0)</f>
        <v>0</v>
      </c>
      <c r="Q54" s="3">
        <f>ROUNDDOWN(IF(pomiar[[#This Row],[czy z A do B]]=0,pomiar[[#This Row],[Punkt B]]/pomiar[[#This Row],[ile h w dobie]],pomiar[[#This Row],[Punkt A]]/pomiar[[#This Row],[ile h w dobie]]),0)</f>
        <v>19</v>
      </c>
      <c r="R54" s="3">
        <f>IF(pomiar[[#This Row],[która godzina wyjazdu]]&lt;&gt;24,pomiar[[#This Row],[która godzina wyjazdu]],0)</f>
        <v>19</v>
      </c>
      <c r="AB54" s="7">
        <v>13</v>
      </c>
      <c r="AC54" s="8">
        <v>51</v>
      </c>
    </row>
    <row r="55" spans="1:29" x14ac:dyDescent="0.25">
      <c r="A55" s="1" t="s">
        <v>56</v>
      </c>
      <c r="B55" s="1">
        <v>0.62158000000000002</v>
      </c>
      <c r="C55" s="1">
        <v>0.61829199999999995</v>
      </c>
      <c r="D55" s="1">
        <f>IF(pomiar[[#This Row],[Punkt A]]&lt;pomiar[[#This Row],[Punkt B]],1,0)</f>
        <v>0</v>
      </c>
      <c r="E55" s="1">
        <f>IF(pomiar[[#This Row],[Punkt A]]&gt;pomiar[[#This Row],[Punkt B]],1,0)</f>
        <v>1</v>
      </c>
      <c r="F55" s="1">
        <f t="shared" si="0"/>
        <v>6.9444444444444447E-4</v>
      </c>
      <c r="G55" s="1">
        <f>IF(pomiar[[#This Row],[czy z B do A]]=1,pomiar[[#This Row],[Punkt A]]-pomiar[[#This Row],[Punkt B]],pomiar[[#This Row],[Punkt B]]-pomiar[[#This Row],[Punkt A]])</f>
        <v>3.2880000000000686E-3</v>
      </c>
      <c r="H55" s="1" t="str">
        <f>LEFT(pomiar[[#This Row],[numer rejestracyjny]],1)</f>
        <v>W</v>
      </c>
      <c r="I55" s="1">
        <f>IF(pomiar[[#This Row],[pierwsza litera rejestracji]]="Z",pomiar[[#This Row],[ile minut jechał]]/pomiar[[#This Row],[ile to jedna minuta w dobie]],0)</f>
        <v>0</v>
      </c>
      <c r="J55" s="1">
        <f t="shared" si="1"/>
        <v>4.1666666666666664E-2</v>
      </c>
      <c r="K55" s="1">
        <f>pomiar[[#This Row],[ile minut jechał]]/pomiar[[#This Row],[ile h w dobie]]</f>
        <v>7.8912000000001647E-2</v>
      </c>
      <c r="L55" s="1" t="str">
        <f>MID(pomiar[[#This Row],[numer rejestracyjny]],4,2)</f>
        <v>14</v>
      </c>
      <c r="M55" s="3">
        <f>IF(pomiar[[#This Row],[3 i 4 znak rejestracji]]="18",5/pomiar[[#This Row],[ile minut jechał w h]],0)</f>
        <v>0</v>
      </c>
      <c r="N55" s="3">
        <f>5/pomiar[[#This Row],[ile minut jechał w h]]</f>
        <v>63.361719383615871</v>
      </c>
      <c r="O55" s="3">
        <f>IF(pomiar[[#This Row],[prędkość]]&gt;100,1,0)</f>
        <v>0</v>
      </c>
      <c r="P55" s="3">
        <f>IF(pomiar[[#This Row],[prędkość]]&gt;140,1,0)</f>
        <v>0</v>
      </c>
      <c r="Q55" s="3">
        <f>ROUNDDOWN(IF(pomiar[[#This Row],[czy z A do B]]=0,pomiar[[#This Row],[Punkt B]]/pomiar[[#This Row],[ile h w dobie]],pomiar[[#This Row],[Punkt A]]/pomiar[[#This Row],[ile h w dobie]]),0)</f>
        <v>14</v>
      </c>
      <c r="R55" s="3">
        <f>IF(pomiar[[#This Row],[która godzina wyjazdu]]&lt;&gt;24,pomiar[[#This Row],[która godzina wyjazdu]],0)</f>
        <v>14</v>
      </c>
      <c r="AB55" s="7">
        <v>14</v>
      </c>
      <c r="AC55" s="8">
        <v>43</v>
      </c>
    </row>
    <row r="56" spans="1:29" x14ac:dyDescent="0.25">
      <c r="A56" s="1" t="s">
        <v>57</v>
      </c>
      <c r="B56" s="1">
        <v>0.34653200000000001</v>
      </c>
      <c r="C56" s="1">
        <v>0.34881600000000001</v>
      </c>
      <c r="D56" s="1">
        <f>IF(pomiar[[#This Row],[Punkt A]]&lt;pomiar[[#This Row],[Punkt B]],1,0)</f>
        <v>1</v>
      </c>
      <c r="E56" s="1">
        <f>IF(pomiar[[#This Row],[Punkt A]]&gt;pomiar[[#This Row],[Punkt B]],1,0)</f>
        <v>0</v>
      </c>
      <c r="F56" s="1">
        <f t="shared" si="0"/>
        <v>6.9444444444444447E-4</v>
      </c>
      <c r="G56" s="1">
        <f>IF(pomiar[[#This Row],[czy z B do A]]=1,pomiar[[#This Row],[Punkt A]]-pomiar[[#This Row],[Punkt B]],pomiar[[#This Row],[Punkt B]]-pomiar[[#This Row],[Punkt A]])</f>
        <v>2.2840000000000082E-3</v>
      </c>
      <c r="H56" s="1" t="str">
        <f>LEFT(pomiar[[#This Row],[numer rejestracyjny]],1)</f>
        <v>E</v>
      </c>
      <c r="I56" s="1">
        <f>IF(pomiar[[#This Row],[pierwsza litera rejestracji]]="Z",pomiar[[#This Row],[ile minut jechał]]/pomiar[[#This Row],[ile to jedna minuta w dobie]],0)</f>
        <v>0</v>
      </c>
      <c r="J56" s="1">
        <f t="shared" si="1"/>
        <v>4.1666666666666664E-2</v>
      </c>
      <c r="K56" s="1">
        <f>pomiar[[#This Row],[ile minut jechał]]/pomiar[[#This Row],[ile h w dobie]]</f>
        <v>5.4816000000000198E-2</v>
      </c>
      <c r="L56" s="1" t="str">
        <f>MID(pomiar[[#This Row],[numer rejestracyjny]],4,2)</f>
        <v>78</v>
      </c>
      <c r="M56" s="3">
        <f>IF(pomiar[[#This Row],[3 i 4 znak rejestracji]]="18",5/pomiar[[#This Row],[ile minut jechał w h]],0)</f>
        <v>0</v>
      </c>
      <c r="N56" s="3">
        <f>5/pomiar[[#This Row],[ile minut jechał w h]]</f>
        <v>91.214244016345262</v>
      </c>
      <c r="O56" s="3">
        <f>IF(pomiar[[#This Row],[prędkość]]&gt;100,1,0)</f>
        <v>0</v>
      </c>
      <c r="P56" s="3">
        <f>IF(pomiar[[#This Row],[prędkość]]&gt;140,1,0)</f>
        <v>0</v>
      </c>
      <c r="Q56" s="3">
        <f>ROUNDDOWN(IF(pomiar[[#This Row],[czy z A do B]]=0,pomiar[[#This Row],[Punkt B]]/pomiar[[#This Row],[ile h w dobie]],pomiar[[#This Row],[Punkt A]]/pomiar[[#This Row],[ile h w dobie]]),0)</f>
        <v>8</v>
      </c>
      <c r="R56" s="3">
        <f>IF(pomiar[[#This Row],[która godzina wyjazdu]]&lt;&gt;24,pomiar[[#This Row],[która godzina wyjazdu]],0)</f>
        <v>8</v>
      </c>
      <c r="AB56" s="7">
        <v>15</v>
      </c>
      <c r="AC56" s="8">
        <v>39</v>
      </c>
    </row>
    <row r="57" spans="1:29" x14ac:dyDescent="0.25">
      <c r="A57" s="1" t="s">
        <v>58</v>
      </c>
      <c r="B57" s="1">
        <v>0.95849399999999996</v>
      </c>
      <c r="C57" s="1">
        <v>0.96079800000000004</v>
      </c>
      <c r="D57" s="1">
        <f>IF(pomiar[[#This Row],[Punkt A]]&lt;pomiar[[#This Row],[Punkt B]],1,0)</f>
        <v>1</v>
      </c>
      <c r="E57" s="1">
        <f>IF(pomiar[[#This Row],[Punkt A]]&gt;pomiar[[#This Row],[Punkt B]],1,0)</f>
        <v>0</v>
      </c>
      <c r="F57" s="1">
        <f t="shared" si="0"/>
        <v>6.9444444444444447E-4</v>
      </c>
      <c r="G57" s="1">
        <f>IF(pomiar[[#This Row],[czy z B do A]]=1,pomiar[[#This Row],[Punkt A]]-pomiar[[#This Row],[Punkt B]],pomiar[[#This Row],[Punkt B]]-pomiar[[#This Row],[Punkt A]])</f>
        <v>2.3040000000000838E-3</v>
      </c>
      <c r="H57" s="1" t="str">
        <f>LEFT(pomiar[[#This Row],[numer rejestracyjny]],1)</f>
        <v>E</v>
      </c>
      <c r="I57" s="1">
        <f>IF(pomiar[[#This Row],[pierwsza litera rejestracji]]="Z",pomiar[[#This Row],[ile minut jechał]]/pomiar[[#This Row],[ile to jedna minuta w dobie]],0)</f>
        <v>0</v>
      </c>
      <c r="J57" s="1">
        <f t="shared" si="1"/>
        <v>4.1666666666666664E-2</v>
      </c>
      <c r="K57" s="1">
        <f>pomiar[[#This Row],[ile minut jechał]]/pomiar[[#This Row],[ile h w dobie]]</f>
        <v>5.529600000000201E-2</v>
      </c>
      <c r="L57" s="1" t="str">
        <f>MID(pomiar[[#This Row],[numer rejestracyjny]],4,2)</f>
        <v>96</v>
      </c>
      <c r="M57" s="3">
        <f>IF(pomiar[[#This Row],[3 i 4 znak rejestracji]]="18",5/pomiar[[#This Row],[ile minut jechał w h]],0)</f>
        <v>0</v>
      </c>
      <c r="N57" s="3">
        <f>5/pomiar[[#This Row],[ile minut jechał w h]]</f>
        <v>90.422453703700413</v>
      </c>
      <c r="O57" s="3">
        <f>IF(pomiar[[#This Row],[prędkość]]&gt;100,1,0)</f>
        <v>0</v>
      </c>
      <c r="P57" s="3">
        <f>IF(pomiar[[#This Row],[prędkość]]&gt;140,1,0)</f>
        <v>0</v>
      </c>
      <c r="Q57" s="3">
        <f>ROUNDDOWN(IF(pomiar[[#This Row],[czy z A do B]]=0,pomiar[[#This Row],[Punkt B]]/pomiar[[#This Row],[ile h w dobie]],pomiar[[#This Row],[Punkt A]]/pomiar[[#This Row],[ile h w dobie]]),0)</f>
        <v>23</v>
      </c>
      <c r="R57" s="3">
        <f>IF(pomiar[[#This Row],[która godzina wyjazdu]]&lt;&gt;24,pomiar[[#This Row],[która godzina wyjazdu]],0)</f>
        <v>23</v>
      </c>
      <c r="AB57" s="7">
        <v>16</v>
      </c>
      <c r="AC57" s="8">
        <v>35</v>
      </c>
    </row>
    <row r="58" spans="1:29" x14ac:dyDescent="0.25">
      <c r="A58" s="1" t="s">
        <v>59</v>
      </c>
      <c r="B58" s="1">
        <v>0.88663099999999995</v>
      </c>
      <c r="C58" s="1">
        <v>0.888683</v>
      </c>
      <c r="D58" s="1">
        <f>IF(pomiar[[#This Row],[Punkt A]]&lt;pomiar[[#This Row],[Punkt B]],1,0)</f>
        <v>1</v>
      </c>
      <c r="E58" s="1">
        <f>IF(pomiar[[#This Row],[Punkt A]]&gt;pomiar[[#This Row],[Punkt B]],1,0)</f>
        <v>0</v>
      </c>
      <c r="F58" s="1">
        <f t="shared" si="0"/>
        <v>6.9444444444444447E-4</v>
      </c>
      <c r="G58" s="1">
        <f>IF(pomiar[[#This Row],[czy z B do A]]=1,pomiar[[#This Row],[Punkt A]]-pomiar[[#This Row],[Punkt B]],pomiar[[#This Row],[Punkt B]]-pomiar[[#This Row],[Punkt A]])</f>
        <v>2.0520000000000538E-3</v>
      </c>
      <c r="H58" s="1" t="str">
        <f>LEFT(pomiar[[#This Row],[numer rejestracyjny]],1)</f>
        <v>C</v>
      </c>
      <c r="I58" s="1">
        <f>IF(pomiar[[#This Row],[pierwsza litera rejestracji]]="Z",pomiar[[#This Row],[ile minut jechał]]/pomiar[[#This Row],[ile to jedna minuta w dobie]],0)</f>
        <v>0</v>
      </c>
      <c r="J58" s="1">
        <f t="shared" si="1"/>
        <v>4.1666666666666664E-2</v>
      </c>
      <c r="K58" s="1">
        <f>pomiar[[#This Row],[ile minut jechał]]/pomiar[[#This Row],[ile h w dobie]]</f>
        <v>4.9248000000001291E-2</v>
      </c>
      <c r="L58" s="1" t="str">
        <f>MID(pomiar[[#This Row],[numer rejestracyjny]],4,2)</f>
        <v>74</v>
      </c>
      <c r="M58" s="3">
        <f>IF(pomiar[[#This Row],[3 i 4 znak rejestracji]]="18",5/pomiar[[#This Row],[ile minut jechał w h]],0)</f>
        <v>0</v>
      </c>
      <c r="N58" s="3">
        <f>5/pomiar[[#This Row],[ile minut jechał w h]]</f>
        <v>101.52696556205062</v>
      </c>
      <c r="O58" s="3">
        <f>IF(pomiar[[#This Row],[prędkość]]&gt;100,1,0)</f>
        <v>1</v>
      </c>
      <c r="P58" s="3">
        <f>IF(pomiar[[#This Row],[prędkość]]&gt;140,1,0)</f>
        <v>0</v>
      </c>
      <c r="Q58" s="3">
        <f>ROUNDDOWN(IF(pomiar[[#This Row],[czy z A do B]]=0,pomiar[[#This Row],[Punkt B]]/pomiar[[#This Row],[ile h w dobie]],pomiar[[#This Row],[Punkt A]]/pomiar[[#This Row],[ile h w dobie]]),0)</f>
        <v>21</v>
      </c>
      <c r="R58" s="3">
        <f>IF(pomiar[[#This Row],[która godzina wyjazdu]]&lt;&gt;24,pomiar[[#This Row],[która godzina wyjazdu]],0)</f>
        <v>21</v>
      </c>
      <c r="AB58" s="7">
        <v>17</v>
      </c>
      <c r="AC58" s="8">
        <v>56</v>
      </c>
    </row>
    <row r="59" spans="1:29" x14ac:dyDescent="0.25">
      <c r="A59" s="1" t="s">
        <v>60</v>
      </c>
      <c r="B59" s="1">
        <v>0.54649099999999995</v>
      </c>
      <c r="C59" s="1">
        <v>0.54815899999999995</v>
      </c>
      <c r="D59" s="1">
        <f>IF(pomiar[[#This Row],[Punkt A]]&lt;pomiar[[#This Row],[Punkt B]],1,0)</f>
        <v>1</v>
      </c>
      <c r="E59" s="1">
        <f>IF(pomiar[[#This Row],[Punkt A]]&gt;pomiar[[#This Row],[Punkt B]],1,0)</f>
        <v>0</v>
      </c>
      <c r="F59" s="1">
        <f t="shared" si="0"/>
        <v>6.9444444444444447E-4</v>
      </c>
      <c r="G59" s="1">
        <f>IF(pomiar[[#This Row],[czy z B do A]]=1,pomiar[[#This Row],[Punkt A]]-pomiar[[#This Row],[Punkt B]],pomiar[[#This Row],[Punkt B]]-pomiar[[#This Row],[Punkt A]])</f>
        <v>1.6680000000000028E-3</v>
      </c>
      <c r="H59" s="1" t="str">
        <f>LEFT(pomiar[[#This Row],[numer rejestracyjny]],1)</f>
        <v>W</v>
      </c>
      <c r="I59" s="1">
        <f>IF(pomiar[[#This Row],[pierwsza litera rejestracji]]="Z",pomiar[[#This Row],[ile minut jechał]]/pomiar[[#This Row],[ile to jedna minuta w dobie]],0)</f>
        <v>0</v>
      </c>
      <c r="J59" s="1">
        <f t="shared" si="1"/>
        <v>4.1666666666666664E-2</v>
      </c>
      <c r="K59" s="1">
        <f>pomiar[[#This Row],[ile minut jechał]]/pomiar[[#This Row],[ile h w dobie]]</f>
        <v>4.0032000000000068E-2</v>
      </c>
      <c r="L59" s="1" t="str">
        <f>MID(pomiar[[#This Row],[numer rejestracyjny]],4,2)</f>
        <v>86</v>
      </c>
      <c r="M59" s="3">
        <f>IF(pomiar[[#This Row],[3 i 4 znak rejestracji]]="18",5/pomiar[[#This Row],[ile minut jechał w h]],0)</f>
        <v>0</v>
      </c>
      <c r="N59" s="3">
        <f>5/pomiar[[#This Row],[ile minut jechał w h]]</f>
        <v>124.90007993605094</v>
      </c>
      <c r="O59" s="3">
        <f>IF(pomiar[[#This Row],[prędkość]]&gt;100,1,0)</f>
        <v>1</v>
      </c>
      <c r="P59" s="3">
        <f>IF(pomiar[[#This Row],[prędkość]]&gt;140,1,0)</f>
        <v>0</v>
      </c>
      <c r="Q59" s="3">
        <f>ROUNDDOWN(IF(pomiar[[#This Row],[czy z A do B]]=0,pomiar[[#This Row],[Punkt B]]/pomiar[[#This Row],[ile h w dobie]],pomiar[[#This Row],[Punkt A]]/pomiar[[#This Row],[ile h w dobie]]),0)</f>
        <v>13</v>
      </c>
      <c r="R59" s="3">
        <f>IF(pomiar[[#This Row],[która godzina wyjazdu]]&lt;&gt;24,pomiar[[#This Row],[która godzina wyjazdu]],0)</f>
        <v>13</v>
      </c>
      <c r="AB59" s="7">
        <v>18</v>
      </c>
      <c r="AC59" s="8">
        <v>37</v>
      </c>
    </row>
    <row r="60" spans="1:29" x14ac:dyDescent="0.25">
      <c r="A60" s="1" t="s">
        <v>61</v>
      </c>
      <c r="B60" s="1">
        <v>0.715557</v>
      </c>
      <c r="C60" s="1">
        <v>0.71916100000000005</v>
      </c>
      <c r="D60" s="1">
        <f>IF(pomiar[[#This Row],[Punkt A]]&lt;pomiar[[#This Row],[Punkt B]],1,0)</f>
        <v>1</v>
      </c>
      <c r="E60" s="1">
        <f>IF(pomiar[[#This Row],[Punkt A]]&gt;pomiar[[#This Row],[Punkt B]],1,0)</f>
        <v>0</v>
      </c>
      <c r="F60" s="1">
        <f t="shared" si="0"/>
        <v>6.9444444444444447E-4</v>
      </c>
      <c r="G60" s="1">
        <f>IF(pomiar[[#This Row],[czy z B do A]]=1,pomiar[[#This Row],[Punkt A]]-pomiar[[#This Row],[Punkt B]],pomiar[[#This Row],[Punkt B]]-pomiar[[#This Row],[Punkt A]])</f>
        <v>3.6040000000000516E-3</v>
      </c>
      <c r="H60" s="1" t="str">
        <f>LEFT(pomiar[[#This Row],[numer rejestracyjny]],1)</f>
        <v>N</v>
      </c>
      <c r="I60" s="1">
        <f>IF(pomiar[[#This Row],[pierwsza litera rejestracji]]="Z",pomiar[[#This Row],[ile minut jechał]]/pomiar[[#This Row],[ile to jedna minuta w dobie]],0)</f>
        <v>0</v>
      </c>
      <c r="J60" s="1">
        <f t="shared" si="1"/>
        <v>4.1666666666666664E-2</v>
      </c>
      <c r="K60" s="1">
        <f>pomiar[[#This Row],[ile minut jechał]]/pomiar[[#This Row],[ile h w dobie]]</f>
        <v>8.6496000000001239E-2</v>
      </c>
      <c r="L60" s="1" t="str">
        <f>MID(pomiar[[#This Row],[numer rejestracyjny]],4,2)</f>
        <v>35</v>
      </c>
      <c r="M60" s="3">
        <f>IF(pomiar[[#This Row],[3 i 4 znak rejestracji]]="18",5/pomiar[[#This Row],[ile minut jechał w h]],0)</f>
        <v>0</v>
      </c>
      <c r="N60" s="3">
        <f>5/pomiar[[#This Row],[ile minut jechał w h]]</f>
        <v>57.806141324453485</v>
      </c>
      <c r="O60" s="3">
        <f>IF(pomiar[[#This Row],[prędkość]]&gt;100,1,0)</f>
        <v>0</v>
      </c>
      <c r="P60" s="3">
        <f>IF(pomiar[[#This Row],[prędkość]]&gt;140,1,0)</f>
        <v>0</v>
      </c>
      <c r="Q60" s="3">
        <f>ROUNDDOWN(IF(pomiar[[#This Row],[czy z A do B]]=0,pomiar[[#This Row],[Punkt B]]/pomiar[[#This Row],[ile h w dobie]],pomiar[[#This Row],[Punkt A]]/pomiar[[#This Row],[ile h w dobie]]),0)</f>
        <v>17</v>
      </c>
      <c r="R60" s="3">
        <f>IF(pomiar[[#This Row],[która godzina wyjazdu]]&lt;&gt;24,pomiar[[#This Row],[która godzina wyjazdu]],0)</f>
        <v>17</v>
      </c>
      <c r="AB60" s="7">
        <v>19</v>
      </c>
      <c r="AC60" s="8">
        <v>43</v>
      </c>
    </row>
    <row r="61" spans="1:29" x14ac:dyDescent="0.25">
      <c r="A61" s="1" t="s">
        <v>62</v>
      </c>
      <c r="B61" s="1">
        <v>0.95039600000000002</v>
      </c>
      <c r="C61" s="1">
        <v>0.95372400000000002</v>
      </c>
      <c r="D61" s="1">
        <f>IF(pomiar[[#This Row],[Punkt A]]&lt;pomiar[[#This Row],[Punkt B]],1,0)</f>
        <v>1</v>
      </c>
      <c r="E61" s="1">
        <f>IF(pomiar[[#This Row],[Punkt A]]&gt;pomiar[[#This Row],[Punkt B]],1,0)</f>
        <v>0</v>
      </c>
      <c r="F61" s="1">
        <f t="shared" si="0"/>
        <v>6.9444444444444447E-4</v>
      </c>
      <c r="G61" s="1">
        <f>IF(pomiar[[#This Row],[czy z B do A]]=1,pomiar[[#This Row],[Punkt A]]-pomiar[[#This Row],[Punkt B]],pomiar[[#This Row],[Punkt B]]-pomiar[[#This Row],[Punkt A]])</f>
        <v>3.3279999999999976E-3</v>
      </c>
      <c r="H61" s="1" t="str">
        <f>LEFT(pomiar[[#This Row],[numer rejestracyjny]],1)</f>
        <v>C</v>
      </c>
      <c r="I61" s="1">
        <f>IF(pomiar[[#This Row],[pierwsza litera rejestracji]]="Z",pomiar[[#This Row],[ile minut jechał]]/pomiar[[#This Row],[ile to jedna minuta w dobie]],0)</f>
        <v>0</v>
      </c>
      <c r="J61" s="1">
        <f t="shared" si="1"/>
        <v>4.1666666666666664E-2</v>
      </c>
      <c r="K61" s="1">
        <f>pomiar[[#This Row],[ile minut jechał]]/pomiar[[#This Row],[ile h w dobie]]</f>
        <v>7.9871999999999943E-2</v>
      </c>
      <c r="L61" s="1" t="str">
        <f>MID(pomiar[[#This Row],[numer rejestracyjny]],4,2)</f>
        <v>12</v>
      </c>
      <c r="M61" s="3">
        <f>IF(pomiar[[#This Row],[3 i 4 znak rejestracji]]="18",5/pomiar[[#This Row],[ile minut jechał w h]],0)</f>
        <v>0</v>
      </c>
      <c r="N61" s="3">
        <f>5/pomiar[[#This Row],[ile minut jechał w h]]</f>
        <v>62.600160256410298</v>
      </c>
      <c r="O61" s="3">
        <f>IF(pomiar[[#This Row],[prędkość]]&gt;100,1,0)</f>
        <v>0</v>
      </c>
      <c r="P61" s="3">
        <f>IF(pomiar[[#This Row],[prędkość]]&gt;140,1,0)</f>
        <v>0</v>
      </c>
      <c r="Q61" s="3">
        <f>ROUNDDOWN(IF(pomiar[[#This Row],[czy z A do B]]=0,pomiar[[#This Row],[Punkt B]]/pomiar[[#This Row],[ile h w dobie]],pomiar[[#This Row],[Punkt A]]/pomiar[[#This Row],[ile h w dobie]]),0)</f>
        <v>22</v>
      </c>
      <c r="R61" s="3">
        <f>IF(pomiar[[#This Row],[która godzina wyjazdu]]&lt;&gt;24,pomiar[[#This Row],[która godzina wyjazdu]],0)</f>
        <v>22</v>
      </c>
      <c r="AB61" s="7">
        <v>20</v>
      </c>
      <c r="AC61" s="8">
        <v>46</v>
      </c>
    </row>
    <row r="62" spans="1:29" x14ac:dyDescent="0.25">
      <c r="A62" s="1" t="s">
        <v>63</v>
      </c>
      <c r="B62" s="1">
        <v>0.703264</v>
      </c>
      <c r="C62" s="1">
        <v>0.70138800000000001</v>
      </c>
      <c r="D62" s="1">
        <f>IF(pomiar[[#This Row],[Punkt A]]&lt;pomiar[[#This Row],[Punkt B]],1,0)</f>
        <v>0</v>
      </c>
      <c r="E62" s="1">
        <f>IF(pomiar[[#This Row],[Punkt A]]&gt;pomiar[[#This Row],[Punkt B]],1,0)</f>
        <v>1</v>
      </c>
      <c r="F62" s="1">
        <f t="shared" si="0"/>
        <v>6.9444444444444447E-4</v>
      </c>
      <c r="G62" s="1">
        <f>IF(pomiar[[#This Row],[czy z B do A]]=1,pomiar[[#This Row],[Punkt A]]-pomiar[[#This Row],[Punkt B]],pomiar[[#This Row],[Punkt B]]-pomiar[[#This Row],[Punkt A]])</f>
        <v>1.8759999999999888E-3</v>
      </c>
      <c r="H62" s="1" t="str">
        <f>LEFT(pomiar[[#This Row],[numer rejestracyjny]],1)</f>
        <v>S</v>
      </c>
      <c r="I62" s="1">
        <f>IF(pomiar[[#This Row],[pierwsza litera rejestracji]]="Z",pomiar[[#This Row],[ile minut jechał]]/pomiar[[#This Row],[ile to jedna minuta w dobie]],0)</f>
        <v>0</v>
      </c>
      <c r="J62" s="1">
        <f t="shared" si="1"/>
        <v>4.1666666666666664E-2</v>
      </c>
      <c r="K62" s="1">
        <f>pomiar[[#This Row],[ile minut jechał]]/pomiar[[#This Row],[ile h w dobie]]</f>
        <v>4.5023999999999731E-2</v>
      </c>
      <c r="L62" s="1" t="str">
        <f>MID(pomiar[[#This Row],[numer rejestracyjny]],4,2)</f>
        <v>20</v>
      </c>
      <c r="M62" s="3">
        <f>IF(pomiar[[#This Row],[3 i 4 znak rejestracji]]="18",5/pomiar[[#This Row],[ile minut jechał w h]],0)</f>
        <v>0</v>
      </c>
      <c r="N62" s="3">
        <f>5/pomiar[[#This Row],[ile minut jechał w h]]</f>
        <v>111.05188343994381</v>
      </c>
      <c r="O62" s="3">
        <f>IF(pomiar[[#This Row],[prędkość]]&gt;100,1,0)</f>
        <v>1</v>
      </c>
      <c r="P62" s="3">
        <f>IF(pomiar[[#This Row],[prędkość]]&gt;140,1,0)</f>
        <v>0</v>
      </c>
      <c r="Q62" s="3">
        <f>ROUNDDOWN(IF(pomiar[[#This Row],[czy z A do B]]=0,pomiar[[#This Row],[Punkt B]]/pomiar[[#This Row],[ile h w dobie]],pomiar[[#This Row],[Punkt A]]/pomiar[[#This Row],[ile h w dobie]]),0)</f>
        <v>16</v>
      </c>
      <c r="R62" s="3">
        <f>IF(pomiar[[#This Row],[która godzina wyjazdu]]&lt;&gt;24,pomiar[[#This Row],[która godzina wyjazdu]],0)</f>
        <v>16</v>
      </c>
      <c r="AB62" s="7">
        <v>21</v>
      </c>
      <c r="AC62" s="8">
        <v>44</v>
      </c>
    </row>
    <row r="63" spans="1:29" x14ac:dyDescent="0.25">
      <c r="A63" s="1" t="s">
        <v>64</v>
      </c>
      <c r="B63" s="1">
        <v>0.122056</v>
      </c>
      <c r="C63" s="1">
        <v>0.12371600000000001</v>
      </c>
      <c r="D63" s="1">
        <f>IF(pomiar[[#This Row],[Punkt A]]&lt;pomiar[[#This Row],[Punkt B]],1,0)</f>
        <v>1</v>
      </c>
      <c r="E63" s="1">
        <f>IF(pomiar[[#This Row],[Punkt A]]&gt;pomiar[[#This Row],[Punkt B]],1,0)</f>
        <v>0</v>
      </c>
      <c r="F63" s="1">
        <f t="shared" si="0"/>
        <v>6.9444444444444447E-4</v>
      </c>
      <c r="G63" s="1">
        <f>IF(pomiar[[#This Row],[czy z B do A]]=1,pomiar[[#This Row],[Punkt A]]-pomiar[[#This Row],[Punkt B]],pomiar[[#This Row],[Punkt B]]-pomiar[[#This Row],[Punkt A]])</f>
        <v>1.6600000000000087E-3</v>
      </c>
      <c r="H63" s="1" t="str">
        <f>LEFT(pomiar[[#This Row],[numer rejestracyjny]],1)</f>
        <v>W</v>
      </c>
      <c r="I63" s="1">
        <f>IF(pomiar[[#This Row],[pierwsza litera rejestracji]]="Z",pomiar[[#This Row],[ile minut jechał]]/pomiar[[#This Row],[ile to jedna minuta w dobie]],0)</f>
        <v>0</v>
      </c>
      <c r="J63" s="1">
        <f t="shared" si="1"/>
        <v>4.1666666666666664E-2</v>
      </c>
      <c r="K63" s="1">
        <f>pomiar[[#This Row],[ile minut jechał]]/pomiar[[#This Row],[ile h w dobie]]</f>
        <v>3.9840000000000209E-2</v>
      </c>
      <c r="L63" s="1" t="str">
        <f>MID(pomiar[[#This Row],[numer rejestracyjny]],4,2)</f>
        <v>91</v>
      </c>
      <c r="M63" s="3">
        <f>IF(pomiar[[#This Row],[3 i 4 znak rejestracji]]="18",5/pomiar[[#This Row],[ile minut jechał w h]],0)</f>
        <v>0</v>
      </c>
      <c r="N63" s="3">
        <f>5/pomiar[[#This Row],[ile minut jechał w h]]</f>
        <v>125.50200803212786</v>
      </c>
      <c r="O63" s="3">
        <f>IF(pomiar[[#This Row],[prędkość]]&gt;100,1,0)</f>
        <v>1</v>
      </c>
      <c r="P63" s="3">
        <f>IF(pomiar[[#This Row],[prędkość]]&gt;140,1,0)</f>
        <v>0</v>
      </c>
      <c r="Q63" s="3">
        <f>ROUNDDOWN(IF(pomiar[[#This Row],[czy z A do B]]=0,pomiar[[#This Row],[Punkt B]]/pomiar[[#This Row],[ile h w dobie]],pomiar[[#This Row],[Punkt A]]/pomiar[[#This Row],[ile h w dobie]]),0)</f>
        <v>2</v>
      </c>
      <c r="R63" s="3">
        <f>IF(pomiar[[#This Row],[która godzina wyjazdu]]&lt;&gt;24,pomiar[[#This Row],[która godzina wyjazdu]],0)</f>
        <v>2</v>
      </c>
      <c r="AB63" s="7">
        <v>22</v>
      </c>
      <c r="AC63" s="8">
        <v>53</v>
      </c>
    </row>
    <row r="64" spans="1:29" x14ac:dyDescent="0.25">
      <c r="A64" s="1" t="s">
        <v>65</v>
      </c>
      <c r="B64" s="1">
        <v>0.21684999999999999</v>
      </c>
      <c r="C64" s="1">
        <v>0.21870999999999999</v>
      </c>
      <c r="D64" s="1">
        <f>IF(pomiar[[#This Row],[Punkt A]]&lt;pomiar[[#This Row],[Punkt B]],1,0)</f>
        <v>1</v>
      </c>
      <c r="E64" s="1">
        <f>IF(pomiar[[#This Row],[Punkt A]]&gt;pomiar[[#This Row],[Punkt B]],1,0)</f>
        <v>0</v>
      </c>
      <c r="F64" s="1">
        <f t="shared" si="0"/>
        <v>6.9444444444444447E-4</v>
      </c>
      <c r="G64" s="1">
        <f>IF(pomiar[[#This Row],[czy z B do A]]=1,pomiar[[#This Row],[Punkt A]]-pomiar[[#This Row],[Punkt B]],pomiar[[#This Row],[Punkt B]]-pomiar[[#This Row],[Punkt A]])</f>
        <v>1.8600000000000005E-3</v>
      </c>
      <c r="H64" s="1" t="str">
        <f>LEFT(pomiar[[#This Row],[numer rejestracyjny]],1)</f>
        <v>N</v>
      </c>
      <c r="I64" s="1">
        <f>IF(pomiar[[#This Row],[pierwsza litera rejestracji]]="Z",pomiar[[#This Row],[ile minut jechał]]/pomiar[[#This Row],[ile to jedna minuta w dobie]],0)</f>
        <v>0</v>
      </c>
      <c r="J64" s="1">
        <f t="shared" si="1"/>
        <v>4.1666666666666664E-2</v>
      </c>
      <c r="K64" s="1">
        <f>pomiar[[#This Row],[ile minut jechał]]/pomiar[[#This Row],[ile h w dobie]]</f>
        <v>4.4640000000000013E-2</v>
      </c>
      <c r="L64" s="1" t="str">
        <f>MID(pomiar[[#This Row],[numer rejestracyjny]],4,2)</f>
        <v>61</v>
      </c>
      <c r="M64" s="3">
        <f>IF(pomiar[[#This Row],[3 i 4 znak rejestracji]]="18",5/pomiar[[#This Row],[ile minut jechał w h]],0)</f>
        <v>0</v>
      </c>
      <c r="N64" s="3">
        <f>5/pomiar[[#This Row],[ile minut jechał w h]]</f>
        <v>112.00716845878132</v>
      </c>
      <c r="O64" s="3">
        <f>IF(pomiar[[#This Row],[prędkość]]&gt;100,1,0)</f>
        <v>1</v>
      </c>
      <c r="P64" s="3">
        <f>IF(pomiar[[#This Row],[prędkość]]&gt;140,1,0)</f>
        <v>0</v>
      </c>
      <c r="Q64" s="3">
        <f>ROUNDDOWN(IF(pomiar[[#This Row],[czy z A do B]]=0,pomiar[[#This Row],[Punkt B]]/pomiar[[#This Row],[ile h w dobie]],pomiar[[#This Row],[Punkt A]]/pomiar[[#This Row],[ile h w dobie]]),0)</f>
        <v>5</v>
      </c>
      <c r="R64" s="3">
        <f>IF(pomiar[[#This Row],[która godzina wyjazdu]]&lt;&gt;24,pomiar[[#This Row],[która godzina wyjazdu]],0)</f>
        <v>5</v>
      </c>
      <c r="AB64" s="7">
        <v>23</v>
      </c>
      <c r="AC64" s="8">
        <v>31</v>
      </c>
    </row>
    <row r="65" spans="1:18" x14ac:dyDescent="0.25">
      <c r="A65" s="1" t="s">
        <v>66</v>
      </c>
      <c r="B65" s="1">
        <v>0.79385700000000003</v>
      </c>
      <c r="C65" s="1">
        <v>0.79043699999999995</v>
      </c>
      <c r="D65" s="1">
        <f>IF(pomiar[[#This Row],[Punkt A]]&lt;pomiar[[#This Row],[Punkt B]],1,0)</f>
        <v>0</v>
      </c>
      <c r="E65" s="1">
        <f>IF(pomiar[[#This Row],[Punkt A]]&gt;pomiar[[#This Row],[Punkt B]],1,0)</f>
        <v>1</v>
      </c>
      <c r="F65" s="1">
        <f t="shared" si="0"/>
        <v>6.9444444444444447E-4</v>
      </c>
      <c r="G65" s="1">
        <f>IF(pomiar[[#This Row],[czy z B do A]]=1,pomiar[[#This Row],[Punkt A]]-pomiar[[#This Row],[Punkt B]],pomiar[[#This Row],[Punkt B]]-pomiar[[#This Row],[Punkt A]])</f>
        <v>3.4200000000000896E-3</v>
      </c>
      <c r="H65" s="1" t="str">
        <f>LEFT(pomiar[[#This Row],[numer rejestracyjny]],1)</f>
        <v>C</v>
      </c>
      <c r="I65" s="1">
        <f>IF(pomiar[[#This Row],[pierwsza litera rejestracji]]="Z",pomiar[[#This Row],[ile minut jechał]]/pomiar[[#This Row],[ile to jedna minuta w dobie]],0)</f>
        <v>0</v>
      </c>
      <c r="J65" s="1">
        <f t="shared" si="1"/>
        <v>4.1666666666666664E-2</v>
      </c>
      <c r="K65" s="1">
        <f>pomiar[[#This Row],[ile minut jechał]]/pomiar[[#This Row],[ile h w dobie]]</f>
        <v>8.2080000000002151E-2</v>
      </c>
      <c r="L65" s="1" t="str">
        <f>MID(pomiar[[#This Row],[numer rejestracyjny]],4,2)</f>
        <v>81</v>
      </c>
      <c r="M65" s="3">
        <f>IF(pomiar[[#This Row],[3 i 4 znak rejestracji]]="18",5/pomiar[[#This Row],[ile minut jechał w h]],0)</f>
        <v>0</v>
      </c>
      <c r="N65" s="3">
        <f>5/pomiar[[#This Row],[ile minut jechał w h]]</f>
        <v>60.916179337230375</v>
      </c>
      <c r="O65" s="3">
        <f>IF(pomiar[[#This Row],[prędkość]]&gt;100,1,0)</f>
        <v>0</v>
      </c>
      <c r="P65" s="3">
        <f>IF(pomiar[[#This Row],[prędkość]]&gt;140,1,0)</f>
        <v>0</v>
      </c>
      <c r="Q65" s="3">
        <f>ROUNDDOWN(IF(pomiar[[#This Row],[czy z A do B]]=0,pomiar[[#This Row],[Punkt B]]/pomiar[[#This Row],[ile h w dobie]],pomiar[[#This Row],[Punkt A]]/pomiar[[#This Row],[ile h w dobie]]),0)</f>
        <v>18</v>
      </c>
      <c r="R65" s="3">
        <f>IF(pomiar[[#This Row],[która godzina wyjazdu]]&lt;&gt;24,pomiar[[#This Row],[która godzina wyjazdu]],0)</f>
        <v>18</v>
      </c>
    </row>
    <row r="66" spans="1:18" x14ac:dyDescent="0.25">
      <c r="A66" s="1" t="s">
        <v>67</v>
      </c>
      <c r="B66" s="1">
        <v>6.5331E-2</v>
      </c>
      <c r="C66" s="1">
        <v>6.2547000000000005E-2</v>
      </c>
      <c r="D66" s="1">
        <f>IF(pomiar[[#This Row],[Punkt A]]&lt;pomiar[[#This Row],[Punkt B]],1,0)</f>
        <v>0</v>
      </c>
      <c r="E66" s="1">
        <f>IF(pomiar[[#This Row],[Punkt A]]&gt;pomiar[[#This Row],[Punkt B]],1,0)</f>
        <v>1</v>
      </c>
      <c r="F66" s="1">
        <f t="shared" ref="F66:F129" si="2">1/(24*60)</f>
        <v>6.9444444444444447E-4</v>
      </c>
      <c r="G66" s="1">
        <f>IF(pomiar[[#This Row],[czy z B do A]]=1,pomiar[[#This Row],[Punkt A]]-pomiar[[#This Row],[Punkt B]],pomiar[[#This Row],[Punkt B]]-pomiar[[#This Row],[Punkt A]])</f>
        <v>2.7839999999999948E-3</v>
      </c>
      <c r="H66" s="1" t="str">
        <f>LEFT(pomiar[[#This Row],[numer rejestracyjny]],1)</f>
        <v>T</v>
      </c>
      <c r="I66" s="1">
        <f>IF(pomiar[[#This Row],[pierwsza litera rejestracji]]="Z",pomiar[[#This Row],[ile minut jechał]]/pomiar[[#This Row],[ile to jedna minuta w dobie]],0)</f>
        <v>0</v>
      </c>
      <c r="J66" s="1">
        <f t="shared" ref="J66:J129" si="3">1/24</f>
        <v>4.1666666666666664E-2</v>
      </c>
      <c r="K66" s="1">
        <f>pomiar[[#This Row],[ile minut jechał]]/pomiar[[#This Row],[ile h w dobie]]</f>
        <v>6.6815999999999875E-2</v>
      </c>
      <c r="L66" s="1" t="str">
        <f>MID(pomiar[[#This Row],[numer rejestracyjny]],4,2)</f>
        <v>60</v>
      </c>
      <c r="M66" s="3">
        <f>IF(pomiar[[#This Row],[3 i 4 znak rejestracji]]="18",5/pomiar[[#This Row],[ile minut jechał w h]],0)</f>
        <v>0</v>
      </c>
      <c r="N66" s="3">
        <f>5/pomiar[[#This Row],[ile minut jechał w h]]</f>
        <v>74.832375478927347</v>
      </c>
      <c r="O66" s="3">
        <f>IF(pomiar[[#This Row],[prędkość]]&gt;100,1,0)</f>
        <v>0</v>
      </c>
      <c r="P66" s="3">
        <f>IF(pomiar[[#This Row],[prędkość]]&gt;140,1,0)</f>
        <v>0</v>
      </c>
      <c r="Q66" s="3">
        <f>ROUNDDOWN(IF(pomiar[[#This Row],[czy z A do B]]=0,pomiar[[#This Row],[Punkt B]]/pomiar[[#This Row],[ile h w dobie]],pomiar[[#This Row],[Punkt A]]/pomiar[[#This Row],[ile h w dobie]]),0)</f>
        <v>1</v>
      </c>
      <c r="R66" s="3">
        <f>IF(pomiar[[#This Row],[która godzina wyjazdu]]&lt;&gt;24,pomiar[[#This Row],[która godzina wyjazdu]],0)</f>
        <v>1</v>
      </c>
    </row>
    <row r="67" spans="1:18" x14ac:dyDescent="0.25">
      <c r="A67" s="1" t="s">
        <v>68</v>
      </c>
      <c r="B67" s="1">
        <v>0.58044700000000005</v>
      </c>
      <c r="C67" s="1">
        <v>0.58282699999999998</v>
      </c>
      <c r="D67" s="1">
        <f>IF(pomiar[[#This Row],[Punkt A]]&lt;pomiar[[#This Row],[Punkt B]],1,0)</f>
        <v>1</v>
      </c>
      <c r="E67" s="1">
        <f>IF(pomiar[[#This Row],[Punkt A]]&gt;pomiar[[#This Row],[Punkt B]],1,0)</f>
        <v>0</v>
      </c>
      <c r="F67" s="1">
        <f t="shared" si="2"/>
        <v>6.9444444444444447E-4</v>
      </c>
      <c r="G67" s="1">
        <f>IF(pomiar[[#This Row],[czy z B do A]]=1,pomiar[[#This Row],[Punkt A]]-pomiar[[#This Row],[Punkt B]],pomiar[[#This Row],[Punkt B]]-pomiar[[#This Row],[Punkt A]])</f>
        <v>2.3799999999999377E-3</v>
      </c>
      <c r="H67" s="1" t="str">
        <f>LEFT(pomiar[[#This Row],[numer rejestracyjny]],1)</f>
        <v>C</v>
      </c>
      <c r="I67" s="1">
        <f>IF(pomiar[[#This Row],[pierwsza litera rejestracji]]="Z",pomiar[[#This Row],[ile minut jechał]]/pomiar[[#This Row],[ile to jedna minuta w dobie]],0)</f>
        <v>0</v>
      </c>
      <c r="J67" s="1">
        <f t="shared" si="3"/>
        <v>4.1666666666666664E-2</v>
      </c>
      <c r="K67" s="1">
        <f>pomiar[[#This Row],[ile minut jechał]]/pomiar[[#This Row],[ile h w dobie]]</f>
        <v>5.7119999999998505E-2</v>
      </c>
      <c r="L67" s="1" t="str">
        <f>MID(pomiar[[#This Row],[numer rejestracyjny]],4,2)</f>
        <v>44</v>
      </c>
      <c r="M67" s="3">
        <f>IF(pomiar[[#This Row],[3 i 4 znak rejestracji]]="18",5/pomiar[[#This Row],[ile minut jechał w h]],0)</f>
        <v>0</v>
      </c>
      <c r="N67" s="3">
        <f>5/pomiar[[#This Row],[ile minut jechał w h]]</f>
        <v>87.535014005604538</v>
      </c>
      <c r="O67" s="3">
        <f>IF(pomiar[[#This Row],[prędkość]]&gt;100,1,0)</f>
        <v>0</v>
      </c>
      <c r="P67" s="3">
        <f>IF(pomiar[[#This Row],[prędkość]]&gt;140,1,0)</f>
        <v>0</v>
      </c>
      <c r="Q67" s="3">
        <f>ROUNDDOWN(IF(pomiar[[#This Row],[czy z A do B]]=0,pomiar[[#This Row],[Punkt B]]/pomiar[[#This Row],[ile h w dobie]],pomiar[[#This Row],[Punkt A]]/pomiar[[#This Row],[ile h w dobie]]),0)</f>
        <v>13</v>
      </c>
      <c r="R67" s="3">
        <f>IF(pomiar[[#This Row],[która godzina wyjazdu]]&lt;&gt;24,pomiar[[#This Row],[która godzina wyjazdu]],0)</f>
        <v>13</v>
      </c>
    </row>
    <row r="68" spans="1:18" x14ac:dyDescent="0.25">
      <c r="A68" s="1" t="s">
        <v>69</v>
      </c>
      <c r="B68" s="1">
        <v>1.8766999999999999E-2</v>
      </c>
      <c r="C68" s="1">
        <v>2.1031000000000001E-2</v>
      </c>
      <c r="D68" s="1">
        <f>IF(pomiar[[#This Row],[Punkt A]]&lt;pomiar[[#This Row],[Punkt B]],1,0)</f>
        <v>1</v>
      </c>
      <c r="E68" s="1">
        <f>IF(pomiar[[#This Row],[Punkt A]]&gt;pomiar[[#This Row],[Punkt B]],1,0)</f>
        <v>0</v>
      </c>
      <c r="F68" s="1">
        <f t="shared" si="2"/>
        <v>6.9444444444444447E-4</v>
      </c>
      <c r="G68" s="1">
        <f>IF(pomiar[[#This Row],[czy z B do A]]=1,pomiar[[#This Row],[Punkt A]]-pomiar[[#This Row],[Punkt B]],pomiar[[#This Row],[Punkt B]]-pomiar[[#This Row],[Punkt A]])</f>
        <v>2.2640000000000021E-3</v>
      </c>
      <c r="H68" s="1" t="str">
        <f>LEFT(pomiar[[#This Row],[numer rejestracyjny]],1)</f>
        <v>N</v>
      </c>
      <c r="I68" s="1">
        <f>IF(pomiar[[#This Row],[pierwsza litera rejestracji]]="Z",pomiar[[#This Row],[ile minut jechał]]/pomiar[[#This Row],[ile to jedna minuta w dobie]],0)</f>
        <v>0</v>
      </c>
      <c r="J68" s="1">
        <f t="shared" si="3"/>
        <v>4.1666666666666664E-2</v>
      </c>
      <c r="K68" s="1">
        <f>pomiar[[#This Row],[ile minut jechał]]/pomiar[[#This Row],[ile h w dobie]]</f>
        <v>5.4336000000000051E-2</v>
      </c>
      <c r="L68" s="1" t="str">
        <f>MID(pomiar[[#This Row],[numer rejestracyjny]],4,2)</f>
        <v>20</v>
      </c>
      <c r="M68" s="3">
        <f>IF(pomiar[[#This Row],[3 i 4 znak rejestracji]]="18",5/pomiar[[#This Row],[ile minut jechał w h]],0)</f>
        <v>0</v>
      </c>
      <c r="N68" s="3">
        <f>5/pomiar[[#This Row],[ile minut jechał w h]]</f>
        <v>92.020023557125938</v>
      </c>
      <c r="O68" s="3">
        <f>IF(pomiar[[#This Row],[prędkość]]&gt;100,1,0)</f>
        <v>0</v>
      </c>
      <c r="P68" s="3">
        <f>IF(pomiar[[#This Row],[prędkość]]&gt;140,1,0)</f>
        <v>0</v>
      </c>
      <c r="Q68" s="3">
        <f>ROUNDDOWN(IF(pomiar[[#This Row],[czy z A do B]]=0,pomiar[[#This Row],[Punkt B]]/pomiar[[#This Row],[ile h w dobie]],pomiar[[#This Row],[Punkt A]]/pomiar[[#This Row],[ile h w dobie]]),0)</f>
        <v>0</v>
      </c>
      <c r="R68" s="3">
        <f>IF(pomiar[[#This Row],[która godzina wyjazdu]]&lt;&gt;24,pomiar[[#This Row],[która godzina wyjazdu]],0)</f>
        <v>0</v>
      </c>
    </row>
    <row r="69" spans="1:18" x14ac:dyDescent="0.25">
      <c r="A69" s="1" t="s">
        <v>70</v>
      </c>
      <c r="B69" s="1">
        <v>0.51825500000000002</v>
      </c>
      <c r="C69" s="1">
        <v>0.51454299999999997</v>
      </c>
      <c r="D69" s="1">
        <f>IF(pomiar[[#This Row],[Punkt A]]&lt;pomiar[[#This Row],[Punkt B]],1,0)</f>
        <v>0</v>
      </c>
      <c r="E69" s="1">
        <f>IF(pomiar[[#This Row],[Punkt A]]&gt;pomiar[[#This Row],[Punkt B]],1,0)</f>
        <v>1</v>
      </c>
      <c r="F69" s="1">
        <f t="shared" si="2"/>
        <v>6.9444444444444447E-4</v>
      </c>
      <c r="G69" s="1">
        <f>IF(pomiar[[#This Row],[czy z B do A]]=1,pomiar[[#This Row],[Punkt A]]-pomiar[[#This Row],[Punkt B]],pomiar[[#This Row],[Punkt B]]-pomiar[[#This Row],[Punkt A]])</f>
        <v>3.7120000000000486E-3</v>
      </c>
      <c r="H69" s="1" t="str">
        <f>LEFT(pomiar[[#This Row],[numer rejestracyjny]],1)</f>
        <v>L</v>
      </c>
      <c r="I69" s="1">
        <f>IF(pomiar[[#This Row],[pierwsza litera rejestracji]]="Z",pomiar[[#This Row],[ile minut jechał]]/pomiar[[#This Row],[ile to jedna minuta w dobie]],0)</f>
        <v>0</v>
      </c>
      <c r="J69" s="1">
        <f t="shared" si="3"/>
        <v>4.1666666666666664E-2</v>
      </c>
      <c r="K69" s="1">
        <f>pomiar[[#This Row],[ile minut jechał]]/pomiar[[#This Row],[ile h w dobie]]</f>
        <v>8.9088000000001166E-2</v>
      </c>
      <c r="L69" s="1" t="str">
        <f>MID(pomiar[[#This Row],[numer rejestracyjny]],4,2)</f>
        <v>97</v>
      </c>
      <c r="M69" s="3">
        <f>IF(pomiar[[#This Row],[3 i 4 znak rejestracji]]="18",5/pomiar[[#This Row],[ile minut jechał w h]],0)</f>
        <v>0</v>
      </c>
      <c r="N69" s="3">
        <f>5/pomiar[[#This Row],[ile minut jechał w h]]</f>
        <v>56.124281609194668</v>
      </c>
      <c r="O69" s="3">
        <f>IF(pomiar[[#This Row],[prędkość]]&gt;100,1,0)</f>
        <v>0</v>
      </c>
      <c r="P69" s="3">
        <f>IF(pomiar[[#This Row],[prędkość]]&gt;140,1,0)</f>
        <v>0</v>
      </c>
      <c r="Q69" s="3">
        <f>ROUNDDOWN(IF(pomiar[[#This Row],[czy z A do B]]=0,pomiar[[#This Row],[Punkt B]]/pomiar[[#This Row],[ile h w dobie]],pomiar[[#This Row],[Punkt A]]/pomiar[[#This Row],[ile h w dobie]]),0)</f>
        <v>12</v>
      </c>
      <c r="R69" s="3">
        <f>IF(pomiar[[#This Row],[która godzina wyjazdu]]&lt;&gt;24,pomiar[[#This Row],[która godzina wyjazdu]],0)</f>
        <v>12</v>
      </c>
    </row>
    <row r="70" spans="1:18" x14ac:dyDescent="0.25">
      <c r="A70" s="1" t="s">
        <v>71</v>
      </c>
      <c r="B70" s="1">
        <v>0.83702100000000002</v>
      </c>
      <c r="C70" s="1">
        <v>0.83974899999999997</v>
      </c>
      <c r="D70" s="1">
        <f>IF(pomiar[[#This Row],[Punkt A]]&lt;pomiar[[#This Row],[Punkt B]],1,0)</f>
        <v>1</v>
      </c>
      <c r="E70" s="1">
        <f>IF(pomiar[[#This Row],[Punkt A]]&gt;pomiar[[#This Row],[Punkt B]],1,0)</f>
        <v>0</v>
      </c>
      <c r="F70" s="1">
        <f t="shared" si="2"/>
        <v>6.9444444444444447E-4</v>
      </c>
      <c r="G70" s="1">
        <f>IF(pomiar[[#This Row],[czy z B do A]]=1,pomiar[[#This Row],[Punkt A]]-pomiar[[#This Row],[Punkt B]],pomiar[[#This Row],[Punkt B]]-pomiar[[#This Row],[Punkt A]])</f>
        <v>2.7279999999999527E-3</v>
      </c>
      <c r="H70" s="1" t="str">
        <f>LEFT(pomiar[[#This Row],[numer rejestracyjny]],1)</f>
        <v>D</v>
      </c>
      <c r="I70" s="1">
        <f>IF(pomiar[[#This Row],[pierwsza litera rejestracji]]="Z",pomiar[[#This Row],[ile minut jechał]]/pomiar[[#This Row],[ile to jedna minuta w dobie]],0)</f>
        <v>0</v>
      </c>
      <c r="J70" s="1">
        <f t="shared" si="3"/>
        <v>4.1666666666666664E-2</v>
      </c>
      <c r="K70" s="1">
        <f>pomiar[[#This Row],[ile minut jechał]]/pomiar[[#This Row],[ile h w dobie]]</f>
        <v>6.5471999999998864E-2</v>
      </c>
      <c r="L70" s="1" t="str">
        <f>MID(pomiar[[#This Row],[numer rejestracyjny]],4,2)</f>
        <v>14</v>
      </c>
      <c r="M70" s="3">
        <f>IF(pomiar[[#This Row],[3 i 4 znak rejestracji]]="18",5/pomiar[[#This Row],[ile minut jechał w h]],0)</f>
        <v>0</v>
      </c>
      <c r="N70" s="3">
        <f>5/pomiar[[#This Row],[ile minut jechał w h]]</f>
        <v>76.368523949170438</v>
      </c>
      <c r="O70" s="3">
        <f>IF(pomiar[[#This Row],[prędkość]]&gt;100,1,0)</f>
        <v>0</v>
      </c>
      <c r="P70" s="3">
        <f>IF(pomiar[[#This Row],[prędkość]]&gt;140,1,0)</f>
        <v>0</v>
      </c>
      <c r="Q70" s="3">
        <f>ROUNDDOWN(IF(pomiar[[#This Row],[czy z A do B]]=0,pomiar[[#This Row],[Punkt B]]/pomiar[[#This Row],[ile h w dobie]],pomiar[[#This Row],[Punkt A]]/pomiar[[#This Row],[ile h w dobie]]),0)</f>
        <v>20</v>
      </c>
      <c r="R70" s="3">
        <f>IF(pomiar[[#This Row],[która godzina wyjazdu]]&lt;&gt;24,pomiar[[#This Row],[która godzina wyjazdu]],0)</f>
        <v>20</v>
      </c>
    </row>
    <row r="71" spans="1:18" x14ac:dyDescent="0.25">
      <c r="A71" s="1" t="s">
        <v>72</v>
      </c>
      <c r="B71" s="1">
        <v>0.53334199999999998</v>
      </c>
      <c r="C71" s="1">
        <v>0.52953799999999995</v>
      </c>
      <c r="D71" s="1">
        <f>IF(pomiar[[#This Row],[Punkt A]]&lt;pomiar[[#This Row],[Punkt B]],1,0)</f>
        <v>0</v>
      </c>
      <c r="E71" s="1">
        <f>IF(pomiar[[#This Row],[Punkt A]]&gt;pomiar[[#This Row],[Punkt B]],1,0)</f>
        <v>1</v>
      </c>
      <c r="F71" s="1">
        <f t="shared" si="2"/>
        <v>6.9444444444444447E-4</v>
      </c>
      <c r="G71" s="1">
        <f>IF(pomiar[[#This Row],[czy z B do A]]=1,pomiar[[#This Row],[Punkt A]]-pomiar[[#This Row],[Punkt B]],pomiar[[#This Row],[Punkt B]]-pomiar[[#This Row],[Punkt A]])</f>
        <v>3.8040000000000296E-3</v>
      </c>
      <c r="H71" s="1" t="str">
        <f>LEFT(pomiar[[#This Row],[numer rejestracyjny]],1)</f>
        <v>G</v>
      </c>
      <c r="I71" s="1">
        <f>IF(pomiar[[#This Row],[pierwsza litera rejestracji]]="Z",pomiar[[#This Row],[ile minut jechał]]/pomiar[[#This Row],[ile to jedna minuta w dobie]],0)</f>
        <v>0</v>
      </c>
      <c r="J71" s="1">
        <f t="shared" si="3"/>
        <v>4.1666666666666664E-2</v>
      </c>
      <c r="K71" s="1">
        <f>pomiar[[#This Row],[ile minut jechał]]/pomiar[[#This Row],[ile h w dobie]]</f>
        <v>9.129600000000071E-2</v>
      </c>
      <c r="L71" s="1" t="str">
        <f>MID(pomiar[[#This Row],[numer rejestracyjny]],4,2)</f>
        <v>21</v>
      </c>
      <c r="M71" s="3">
        <f>IF(pomiar[[#This Row],[3 i 4 znak rejestracji]]="18",5/pomiar[[#This Row],[ile minut jechał w h]],0)</f>
        <v>0</v>
      </c>
      <c r="N71" s="3">
        <f>5/pomiar[[#This Row],[ile minut jechał w h]]</f>
        <v>54.766912022432102</v>
      </c>
      <c r="O71" s="3">
        <f>IF(pomiar[[#This Row],[prędkość]]&gt;100,1,0)</f>
        <v>0</v>
      </c>
      <c r="P71" s="3">
        <f>IF(pomiar[[#This Row],[prędkość]]&gt;140,1,0)</f>
        <v>0</v>
      </c>
      <c r="Q71" s="3">
        <f>ROUNDDOWN(IF(pomiar[[#This Row],[czy z A do B]]=0,pomiar[[#This Row],[Punkt B]]/pomiar[[#This Row],[ile h w dobie]],pomiar[[#This Row],[Punkt A]]/pomiar[[#This Row],[ile h w dobie]]),0)</f>
        <v>12</v>
      </c>
      <c r="R71" s="3">
        <f>IF(pomiar[[#This Row],[która godzina wyjazdu]]&lt;&gt;24,pomiar[[#This Row],[która godzina wyjazdu]],0)</f>
        <v>12</v>
      </c>
    </row>
    <row r="72" spans="1:18" x14ac:dyDescent="0.25">
      <c r="A72" s="1" t="s">
        <v>73</v>
      </c>
      <c r="B72" s="1">
        <v>0.73590199999999995</v>
      </c>
      <c r="C72" s="1">
        <v>0.738062</v>
      </c>
      <c r="D72" s="1">
        <f>IF(pomiar[[#This Row],[Punkt A]]&lt;pomiar[[#This Row],[Punkt B]],1,0)</f>
        <v>1</v>
      </c>
      <c r="E72" s="1">
        <f>IF(pomiar[[#This Row],[Punkt A]]&gt;pomiar[[#This Row],[Punkt B]],1,0)</f>
        <v>0</v>
      </c>
      <c r="F72" s="1">
        <f t="shared" si="2"/>
        <v>6.9444444444444447E-4</v>
      </c>
      <c r="G72" s="1">
        <f>IF(pomiar[[#This Row],[czy z B do A]]=1,pomiar[[#This Row],[Punkt A]]-pomiar[[#This Row],[Punkt B]],pomiar[[#This Row],[Punkt B]]-pomiar[[#This Row],[Punkt A]])</f>
        <v>2.1600000000000508E-3</v>
      </c>
      <c r="H72" s="1" t="str">
        <f>LEFT(pomiar[[#This Row],[numer rejestracyjny]],1)</f>
        <v>N</v>
      </c>
      <c r="I72" s="1">
        <f>IF(pomiar[[#This Row],[pierwsza litera rejestracji]]="Z",pomiar[[#This Row],[ile minut jechał]]/pomiar[[#This Row],[ile to jedna minuta w dobie]],0)</f>
        <v>0</v>
      </c>
      <c r="J72" s="1">
        <f t="shared" si="3"/>
        <v>4.1666666666666664E-2</v>
      </c>
      <c r="K72" s="1">
        <f>pomiar[[#This Row],[ile minut jechał]]/pomiar[[#This Row],[ile h w dobie]]</f>
        <v>5.1840000000001218E-2</v>
      </c>
      <c r="L72" s="1" t="str">
        <f>MID(pomiar[[#This Row],[numer rejestracyjny]],4,2)</f>
        <v>84</v>
      </c>
      <c r="M72" s="3">
        <f>IF(pomiar[[#This Row],[3 i 4 znak rejestracji]]="18",5/pomiar[[#This Row],[ile minut jechał w h]],0)</f>
        <v>0</v>
      </c>
      <c r="N72" s="3">
        <f>5/pomiar[[#This Row],[ile minut jechał w h]]</f>
        <v>96.450617283948347</v>
      </c>
      <c r="O72" s="3">
        <f>IF(pomiar[[#This Row],[prędkość]]&gt;100,1,0)</f>
        <v>0</v>
      </c>
      <c r="P72" s="3">
        <f>IF(pomiar[[#This Row],[prędkość]]&gt;140,1,0)</f>
        <v>0</v>
      </c>
      <c r="Q72" s="3">
        <f>ROUNDDOWN(IF(pomiar[[#This Row],[czy z A do B]]=0,pomiar[[#This Row],[Punkt B]]/pomiar[[#This Row],[ile h w dobie]],pomiar[[#This Row],[Punkt A]]/pomiar[[#This Row],[ile h w dobie]]),0)</f>
        <v>17</v>
      </c>
      <c r="R72" s="3">
        <f>IF(pomiar[[#This Row],[która godzina wyjazdu]]&lt;&gt;24,pomiar[[#This Row],[która godzina wyjazdu]],0)</f>
        <v>17</v>
      </c>
    </row>
    <row r="73" spans="1:18" x14ac:dyDescent="0.25">
      <c r="A73" s="1" t="s">
        <v>74</v>
      </c>
      <c r="B73" s="1">
        <v>0.39306200000000002</v>
      </c>
      <c r="C73" s="1">
        <v>0.39612599999999998</v>
      </c>
      <c r="D73" s="1">
        <f>IF(pomiar[[#This Row],[Punkt A]]&lt;pomiar[[#This Row],[Punkt B]],1,0)</f>
        <v>1</v>
      </c>
      <c r="E73" s="1">
        <f>IF(pomiar[[#This Row],[Punkt A]]&gt;pomiar[[#This Row],[Punkt B]],1,0)</f>
        <v>0</v>
      </c>
      <c r="F73" s="1">
        <f t="shared" si="2"/>
        <v>6.9444444444444447E-4</v>
      </c>
      <c r="G73" s="1">
        <f>IF(pomiar[[#This Row],[czy z B do A]]=1,pomiar[[#This Row],[Punkt A]]-pomiar[[#This Row],[Punkt B]],pomiar[[#This Row],[Punkt B]]-pomiar[[#This Row],[Punkt A]])</f>
        <v>3.0639999999999556E-3</v>
      </c>
      <c r="H73" s="1" t="str">
        <f>LEFT(pomiar[[#This Row],[numer rejestracyjny]],1)</f>
        <v>F</v>
      </c>
      <c r="I73" s="1">
        <f>IF(pomiar[[#This Row],[pierwsza litera rejestracji]]="Z",pomiar[[#This Row],[ile minut jechał]]/pomiar[[#This Row],[ile to jedna minuta w dobie]],0)</f>
        <v>0</v>
      </c>
      <c r="J73" s="1">
        <f t="shared" si="3"/>
        <v>4.1666666666666664E-2</v>
      </c>
      <c r="K73" s="1">
        <f>pomiar[[#This Row],[ile minut jechał]]/pomiar[[#This Row],[ile h w dobie]]</f>
        <v>7.3535999999998936E-2</v>
      </c>
      <c r="L73" s="1" t="str">
        <f>MID(pomiar[[#This Row],[numer rejestracyjny]],4,2)</f>
        <v>89</v>
      </c>
      <c r="M73" s="3">
        <f>IF(pomiar[[#This Row],[3 i 4 znak rejestracji]]="18",5/pomiar[[#This Row],[ile minut jechał w h]],0)</f>
        <v>0</v>
      </c>
      <c r="N73" s="3">
        <f>5/pomiar[[#This Row],[ile minut jechał w h]]</f>
        <v>67.993907745866949</v>
      </c>
      <c r="O73" s="3">
        <f>IF(pomiar[[#This Row],[prędkość]]&gt;100,1,0)</f>
        <v>0</v>
      </c>
      <c r="P73" s="3">
        <f>IF(pomiar[[#This Row],[prędkość]]&gt;140,1,0)</f>
        <v>0</v>
      </c>
      <c r="Q73" s="3">
        <f>ROUNDDOWN(IF(pomiar[[#This Row],[czy z A do B]]=0,pomiar[[#This Row],[Punkt B]]/pomiar[[#This Row],[ile h w dobie]],pomiar[[#This Row],[Punkt A]]/pomiar[[#This Row],[ile h w dobie]]),0)</f>
        <v>9</v>
      </c>
      <c r="R73" s="3">
        <f>IF(pomiar[[#This Row],[która godzina wyjazdu]]&lt;&gt;24,pomiar[[#This Row],[która godzina wyjazdu]],0)</f>
        <v>9</v>
      </c>
    </row>
    <row r="74" spans="1:18" x14ac:dyDescent="0.25">
      <c r="A74" s="1" t="s">
        <v>75</v>
      </c>
      <c r="B74" s="1">
        <v>0.57475200000000004</v>
      </c>
      <c r="C74" s="1">
        <v>0.57793600000000001</v>
      </c>
      <c r="D74" s="1">
        <f>IF(pomiar[[#This Row],[Punkt A]]&lt;pomiar[[#This Row],[Punkt B]],1,0)</f>
        <v>1</v>
      </c>
      <c r="E74" s="1">
        <f>IF(pomiar[[#This Row],[Punkt A]]&gt;pomiar[[#This Row],[Punkt B]],1,0)</f>
        <v>0</v>
      </c>
      <c r="F74" s="1">
        <f t="shared" si="2"/>
        <v>6.9444444444444447E-4</v>
      </c>
      <c r="G74" s="1">
        <f>IF(pomiar[[#This Row],[czy z B do A]]=1,pomiar[[#This Row],[Punkt A]]-pomiar[[#This Row],[Punkt B]],pomiar[[#This Row],[Punkt B]]-pomiar[[#This Row],[Punkt A]])</f>
        <v>3.1839999999999646E-3</v>
      </c>
      <c r="H74" s="1" t="str">
        <f>LEFT(pomiar[[#This Row],[numer rejestracyjny]],1)</f>
        <v>N</v>
      </c>
      <c r="I74" s="1">
        <f>IF(pomiar[[#This Row],[pierwsza litera rejestracji]]="Z",pomiar[[#This Row],[ile minut jechał]]/pomiar[[#This Row],[ile to jedna minuta w dobie]],0)</f>
        <v>0</v>
      </c>
      <c r="J74" s="1">
        <f t="shared" si="3"/>
        <v>4.1666666666666664E-2</v>
      </c>
      <c r="K74" s="1">
        <f>pomiar[[#This Row],[ile minut jechał]]/pomiar[[#This Row],[ile h w dobie]]</f>
        <v>7.6415999999999151E-2</v>
      </c>
      <c r="L74" s="1" t="str">
        <f>MID(pomiar[[#This Row],[numer rejestracyjny]],4,2)</f>
        <v>96</v>
      </c>
      <c r="M74" s="3">
        <f>IF(pomiar[[#This Row],[3 i 4 znak rejestracji]]="18",5/pomiar[[#This Row],[ile minut jechał w h]],0)</f>
        <v>0</v>
      </c>
      <c r="N74" s="3">
        <f>5/pomiar[[#This Row],[ile minut jechał w h]]</f>
        <v>65.431323283082804</v>
      </c>
      <c r="O74" s="3">
        <f>IF(pomiar[[#This Row],[prędkość]]&gt;100,1,0)</f>
        <v>0</v>
      </c>
      <c r="P74" s="3">
        <f>IF(pomiar[[#This Row],[prędkość]]&gt;140,1,0)</f>
        <v>0</v>
      </c>
      <c r="Q74" s="3">
        <f>ROUNDDOWN(IF(pomiar[[#This Row],[czy z A do B]]=0,pomiar[[#This Row],[Punkt B]]/pomiar[[#This Row],[ile h w dobie]],pomiar[[#This Row],[Punkt A]]/pomiar[[#This Row],[ile h w dobie]]),0)</f>
        <v>13</v>
      </c>
      <c r="R74" s="3">
        <f>IF(pomiar[[#This Row],[która godzina wyjazdu]]&lt;&gt;24,pomiar[[#This Row],[która godzina wyjazdu]],0)</f>
        <v>13</v>
      </c>
    </row>
    <row r="75" spans="1:18" x14ac:dyDescent="0.25">
      <c r="A75" s="1" t="s">
        <v>76</v>
      </c>
      <c r="B75" s="1">
        <v>0.85006000000000004</v>
      </c>
      <c r="C75" s="1">
        <v>0.85299599999999998</v>
      </c>
      <c r="D75" s="1">
        <f>IF(pomiar[[#This Row],[Punkt A]]&lt;pomiar[[#This Row],[Punkt B]],1,0)</f>
        <v>1</v>
      </c>
      <c r="E75" s="1">
        <f>IF(pomiar[[#This Row],[Punkt A]]&gt;pomiar[[#This Row],[Punkt B]],1,0)</f>
        <v>0</v>
      </c>
      <c r="F75" s="1">
        <f t="shared" si="2"/>
        <v>6.9444444444444447E-4</v>
      </c>
      <c r="G75" s="1">
        <f>IF(pomiar[[#This Row],[czy z B do A]]=1,pomiar[[#This Row],[Punkt A]]-pomiar[[#This Row],[Punkt B]],pomiar[[#This Row],[Punkt B]]-pomiar[[#This Row],[Punkt A]])</f>
        <v>2.9359999999999387E-3</v>
      </c>
      <c r="H75" s="1" t="str">
        <f>LEFT(pomiar[[#This Row],[numer rejestracyjny]],1)</f>
        <v>N</v>
      </c>
      <c r="I75" s="1">
        <f>IF(pomiar[[#This Row],[pierwsza litera rejestracji]]="Z",pomiar[[#This Row],[ile minut jechał]]/pomiar[[#This Row],[ile to jedna minuta w dobie]],0)</f>
        <v>0</v>
      </c>
      <c r="J75" s="1">
        <f t="shared" si="3"/>
        <v>4.1666666666666664E-2</v>
      </c>
      <c r="K75" s="1">
        <f>pomiar[[#This Row],[ile minut jechał]]/pomiar[[#This Row],[ile h w dobie]]</f>
        <v>7.0463999999998528E-2</v>
      </c>
      <c r="L75" s="1" t="str">
        <f>MID(pomiar[[#This Row],[numer rejestracyjny]],4,2)</f>
        <v>45</v>
      </c>
      <c r="M75" s="3">
        <f>IF(pomiar[[#This Row],[3 i 4 znak rejestracji]]="18",5/pomiar[[#This Row],[ile minut jechał w h]],0)</f>
        <v>0</v>
      </c>
      <c r="N75" s="3">
        <f>5/pomiar[[#This Row],[ile minut jechał w h]]</f>
        <v>70.95821980018313</v>
      </c>
      <c r="O75" s="3">
        <f>IF(pomiar[[#This Row],[prędkość]]&gt;100,1,0)</f>
        <v>0</v>
      </c>
      <c r="P75" s="3">
        <f>IF(pomiar[[#This Row],[prędkość]]&gt;140,1,0)</f>
        <v>0</v>
      </c>
      <c r="Q75" s="3">
        <f>ROUNDDOWN(IF(pomiar[[#This Row],[czy z A do B]]=0,pomiar[[#This Row],[Punkt B]]/pomiar[[#This Row],[ile h w dobie]],pomiar[[#This Row],[Punkt A]]/pomiar[[#This Row],[ile h w dobie]]),0)</f>
        <v>20</v>
      </c>
      <c r="R75" s="3">
        <f>IF(pomiar[[#This Row],[która godzina wyjazdu]]&lt;&gt;24,pomiar[[#This Row],[która godzina wyjazdu]],0)</f>
        <v>20</v>
      </c>
    </row>
    <row r="76" spans="1:18" x14ac:dyDescent="0.25">
      <c r="A76" s="1" t="s">
        <v>77</v>
      </c>
      <c r="B76" s="1">
        <v>0.51857500000000001</v>
      </c>
      <c r="C76" s="1">
        <v>0.51999099999999998</v>
      </c>
      <c r="D76" s="1">
        <f>IF(pomiar[[#This Row],[Punkt A]]&lt;pomiar[[#This Row],[Punkt B]],1,0)</f>
        <v>1</v>
      </c>
      <c r="E76" s="1">
        <f>IF(pomiar[[#This Row],[Punkt A]]&gt;pomiar[[#This Row],[Punkt B]],1,0)</f>
        <v>0</v>
      </c>
      <c r="F76" s="1">
        <f t="shared" si="2"/>
        <v>6.9444444444444447E-4</v>
      </c>
      <c r="G76" s="1">
        <f>IF(pomiar[[#This Row],[czy z B do A]]=1,pomiar[[#This Row],[Punkt A]]-pomiar[[#This Row],[Punkt B]],pomiar[[#This Row],[Punkt B]]-pomiar[[#This Row],[Punkt A]])</f>
        <v>1.4159999999999728E-3</v>
      </c>
      <c r="H76" s="1" t="str">
        <f>LEFT(pomiar[[#This Row],[numer rejestracyjny]],1)</f>
        <v>C</v>
      </c>
      <c r="I76" s="1">
        <f>IF(pomiar[[#This Row],[pierwsza litera rejestracji]]="Z",pomiar[[#This Row],[ile minut jechał]]/pomiar[[#This Row],[ile to jedna minuta w dobie]],0)</f>
        <v>0</v>
      </c>
      <c r="J76" s="1">
        <f t="shared" si="3"/>
        <v>4.1666666666666664E-2</v>
      </c>
      <c r="K76" s="1">
        <f>pomiar[[#This Row],[ile minut jechał]]/pomiar[[#This Row],[ile h w dobie]]</f>
        <v>3.3983999999999348E-2</v>
      </c>
      <c r="L76" s="1" t="str">
        <f>MID(pomiar[[#This Row],[numer rejestracyjny]],4,2)</f>
        <v>77</v>
      </c>
      <c r="M76" s="3">
        <f>IF(pomiar[[#This Row],[3 i 4 znak rejestracji]]="18",5/pomiar[[#This Row],[ile minut jechał w h]],0)</f>
        <v>0</v>
      </c>
      <c r="N76" s="3">
        <f>5/pomiar[[#This Row],[ile minut jechał w h]]</f>
        <v>147.12806026365629</v>
      </c>
      <c r="O76" s="3">
        <f>IF(pomiar[[#This Row],[prędkość]]&gt;100,1,0)</f>
        <v>1</v>
      </c>
      <c r="P76" s="3">
        <f>IF(pomiar[[#This Row],[prędkość]]&gt;140,1,0)</f>
        <v>1</v>
      </c>
      <c r="Q76" s="3">
        <f>ROUNDDOWN(IF(pomiar[[#This Row],[czy z A do B]]=0,pomiar[[#This Row],[Punkt B]]/pomiar[[#This Row],[ile h w dobie]],pomiar[[#This Row],[Punkt A]]/pomiar[[#This Row],[ile h w dobie]]),0)</f>
        <v>12</v>
      </c>
      <c r="R76" s="3">
        <f>IF(pomiar[[#This Row],[która godzina wyjazdu]]&lt;&gt;24,pomiar[[#This Row],[która godzina wyjazdu]],0)</f>
        <v>12</v>
      </c>
    </row>
    <row r="77" spans="1:18" x14ac:dyDescent="0.25">
      <c r="A77" s="1" t="s">
        <v>78</v>
      </c>
      <c r="B77" s="1">
        <v>0.86746599999999996</v>
      </c>
      <c r="C77" s="1">
        <v>0.86568199999999995</v>
      </c>
      <c r="D77" s="1">
        <f>IF(pomiar[[#This Row],[Punkt A]]&lt;pomiar[[#This Row],[Punkt B]],1,0)</f>
        <v>0</v>
      </c>
      <c r="E77" s="1">
        <f>IF(pomiar[[#This Row],[Punkt A]]&gt;pomiar[[#This Row],[Punkt B]],1,0)</f>
        <v>1</v>
      </c>
      <c r="F77" s="1">
        <f t="shared" si="2"/>
        <v>6.9444444444444447E-4</v>
      </c>
      <c r="G77" s="1">
        <f>IF(pomiar[[#This Row],[czy z B do A]]=1,pomiar[[#This Row],[Punkt A]]-pomiar[[#This Row],[Punkt B]],pomiar[[#This Row],[Punkt B]]-pomiar[[#This Row],[Punkt A]])</f>
        <v>1.7840000000000078E-3</v>
      </c>
      <c r="H77" s="1" t="str">
        <f>LEFT(pomiar[[#This Row],[numer rejestracyjny]],1)</f>
        <v>K</v>
      </c>
      <c r="I77" s="1">
        <f>IF(pomiar[[#This Row],[pierwsza litera rejestracji]]="Z",pomiar[[#This Row],[ile minut jechał]]/pomiar[[#This Row],[ile to jedna minuta w dobie]],0)</f>
        <v>0</v>
      </c>
      <c r="J77" s="1">
        <f t="shared" si="3"/>
        <v>4.1666666666666664E-2</v>
      </c>
      <c r="K77" s="1">
        <f>pomiar[[#This Row],[ile minut jechał]]/pomiar[[#This Row],[ile h w dobie]]</f>
        <v>4.2816000000000187E-2</v>
      </c>
      <c r="L77" s="1" t="str">
        <f>MID(pomiar[[#This Row],[numer rejestracyjny]],4,2)</f>
        <v>64</v>
      </c>
      <c r="M77" s="3">
        <f>IF(pomiar[[#This Row],[3 i 4 znak rejestracji]]="18",5/pomiar[[#This Row],[ile minut jechał w h]],0)</f>
        <v>0</v>
      </c>
      <c r="N77" s="3">
        <f>5/pomiar[[#This Row],[ile minut jechał w h]]</f>
        <v>116.77877428998454</v>
      </c>
      <c r="O77" s="3">
        <f>IF(pomiar[[#This Row],[prędkość]]&gt;100,1,0)</f>
        <v>1</v>
      </c>
      <c r="P77" s="3">
        <f>IF(pomiar[[#This Row],[prędkość]]&gt;140,1,0)</f>
        <v>0</v>
      </c>
      <c r="Q77" s="3">
        <f>ROUNDDOWN(IF(pomiar[[#This Row],[czy z A do B]]=0,pomiar[[#This Row],[Punkt B]]/pomiar[[#This Row],[ile h w dobie]],pomiar[[#This Row],[Punkt A]]/pomiar[[#This Row],[ile h w dobie]]),0)</f>
        <v>20</v>
      </c>
      <c r="R77" s="3">
        <f>IF(pomiar[[#This Row],[która godzina wyjazdu]]&lt;&gt;24,pomiar[[#This Row],[która godzina wyjazdu]],0)</f>
        <v>20</v>
      </c>
    </row>
    <row r="78" spans="1:18" x14ac:dyDescent="0.25">
      <c r="A78" s="1" t="s">
        <v>79</v>
      </c>
      <c r="B78" s="1">
        <v>0.39455000000000001</v>
      </c>
      <c r="C78" s="1">
        <v>0.39648600000000001</v>
      </c>
      <c r="D78" s="1">
        <f>IF(pomiar[[#This Row],[Punkt A]]&lt;pomiar[[#This Row],[Punkt B]],1,0)</f>
        <v>1</v>
      </c>
      <c r="E78" s="1">
        <f>IF(pomiar[[#This Row],[Punkt A]]&gt;pomiar[[#This Row],[Punkt B]],1,0)</f>
        <v>0</v>
      </c>
      <c r="F78" s="1">
        <f t="shared" si="2"/>
        <v>6.9444444444444447E-4</v>
      </c>
      <c r="G78" s="1">
        <f>IF(pomiar[[#This Row],[czy z B do A]]=1,pomiar[[#This Row],[Punkt A]]-pomiar[[#This Row],[Punkt B]],pomiar[[#This Row],[Punkt B]]-pomiar[[#This Row],[Punkt A]])</f>
        <v>1.9359999999999933E-3</v>
      </c>
      <c r="H78" s="1" t="str">
        <f>LEFT(pomiar[[#This Row],[numer rejestracyjny]],1)</f>
        <v>W</v>
      </c>
      <c r="I78" s="1">
        <f>IF(pomiar[[#This Row],[pierwsza litera rejestracji]]="Z",pomiar[[#This Row],[ile minut jechał]]/pomiar[[#This Row],[ile to jedna minuta w dobie]],0)</f>
        <v>0</v>
      </c>
      <c r="J78" s="1">
        <f t="shared" si="3"/>
        <v>4.1666666666666664E-2</v>
      </c>
      <c r="K78" s="1">
        <f>pomiar[[#This Row],[ile minut jechał]]/pomiar[[#This Row],[ile h w dobie]]</f>
        <v>4.6463999999999839E-2</v>
      </c>
      <c r="L78" s="1" t="str">
        <f>MID(pomiar[[#This Row],[numer rejestracyjny]],4,2)</f>
        <v>70</v>
      </c>
      <c r="M78" s="3">
        <f>IF(pomiar[[#This Row],[3 i 4 znak rejestracji]]="18",5/pomiar[[#This Row],[ile minut jechał w h]],0)</f>
        <v>0</v>
      </c>
      <c r="N78" s="3">
        <f>5/pomiar[[#This Row],[ile minut jechał w h]]</f>
        <v>107.61019283746595</v>
      </c>
      <c r="O78" s="3">
        <f>IF(pomiar[[#This Row],[prędkość]]&gt;100,1,0)</f>
        <v>1</v>
      </c>
      <c r="P78" s="3">
        <f>IF(pomiar[[#This Row],[prędkość]]&gt;140,1,0)</f>
        <v>0</v>
      </c>
      <c r="Q78" s="3">
        <f>ROUNDDOWN(IF(pomiar[[#This Row],[czy z A do B]]=0,pomiar[[#This Row],[Punkt B]]/pomiar[[#This Row],[ile h w dobie]],pomiar[[#This Row],[Punkt A]]/pomiar[[#This Row],[ile h w dobie]]),0)</f>
        <v>9</v>
      </c>
      <c r="R78" s="3">
        <f>IF(pomiar[[#This Row],[która godzina wyjazdu]]&lt;&gt;24,pomiar[[#This Row],[która godzina wyjazdu]],0)</f>
        <v>9</v>
      </c>
    </row>
    <row r="79" spans="1:18" x14ac:dyDescent="0.25">
      <c r="A79" s="1" t="s">
        <v>80</v>
      </c>
      <c r="B79" s="1">
        <v>0.26555499999999999</v>
      </c>
      <c r="C79" s="1">
        <v>0.26725100000000002</v>
      </c>
      <c r="D79" s="1">
        <f>IF(pomiar[[#This Row],[Punkt A]]&lt;pomiar[[#This Row],[Punkt B]],1,0)</f>
        <v>1</v>
      </c>
      <c r="E79" s="1">
        <f>IF(pomiar[[#This Row],[Punkt A]]&gt;pomiar[[#This Row],[Punkt B]],1,0)</f>
        <v>0</v>
      </c>
      <c r="F79" s="1">
        <f t="shared" si="2"/>
        <v>6.9444444444444447E-4</v>
      </c>
      <c r="G79" s="1">
        <f>IF(pomiar[[#This Row],[czy z B do A]]=1,pomiar[[#This Row],[Punkt A]]-pomiar[[#This Row],[Punkt B]],pomiar[[#This Row],[Punkt B]]-pomiar[[#This Row],[Punkt A]])</f>
        <v>1.6960000000000308E-3</v>
      </c>
      <c r="H79" s="1" t="str">
        <f>LEFT(pomiar[[#This Row],[numer rejestracyjny]],1)</f>
        <v>R</v>
      </c>
      <c r="I79" s="1">
        <f>IF(pomiar[[#This Row],[pierwsza litera rejestracji]]="Z",pomiar[[#This Row],[ile minut jechał]]/pomiar[[#This Row],[ile to jedna minuta w dobie]],0)</f>
        <v>0</v>
      </c>
      <c r="J79" s="1">
        <f t="shared" si="3"/>
        <v>4.1666666666666664E-2</v>
      </c>
      <c r="K79" s="1">
        <f>pomiar[[#This Row],[ile minut jechał]]/pomiar[[#This Row],[ile h w dobie]]</f>
        <v>4.070400000000074E-2</v>
      </c>
      <c r="L79" s="1" t="str">
        <f>MID(pomiar[[#This Row],[numer rejestracyjny]],4,2)</f>
        <v>24</v>
      </c>
      <c r="M79" s="3">
        <f>IF(pomiar[[#This Row],[3 i 4 znak rejestracji]]="18",5/pomiar[[#This Row],[ile minut jechał w h]],0)</f>
        <v>0</v>
      </c>
      <c r="N79" s="3">
        <f>5/pomiar[[#This Row],[ile minut jechał w h]]</f>
        <v>122.83805031446317</v>
      </c>
      <c r="O79" s="3">
        <f>IF(pomiar[[#This Row],[prędkość]]&gt;100,1,0)</f>
        <v>1</v>
      </c>
      <c r="P79" s="3">
        <f>IF(pomiar[[#This Row],[prędkość]]&gt;140,1,0)</f>
        <v>0</v>
      </c>
      <c r="Q79" s="3">
        <f>ROUNDDOWN(IF(pomiar[[#This Row],[czy z A do B]]=0,pomiar[[#This Row],[Punkt B]]/pomiar[[#This Row],[ile h w dobie]],pomiar[[#This Row],[Punkt A]]/pomiar[[#This Row],[ile h w dobie]]),0)</f>
        <v>6</v>
      </c>
      <c r="R79" s="3">
        <f>IF(pomiar[[#This Row],[która godzina wyjazdu]]&lt;&gt;24,pomiar[[#This Row],[która godzina wyjazdu]],0)</f>
        <v>6</v>
      </c>
    </row>
    <row r="80" spans="1:18" x14ac:dyDescent="0.25">
      <c r="A80" s="1" t="s">
        <v>81</v>
      </c>
      <c r="B80" s="1">
        <v>0.73143899999999995</v>
      </c>
      <c r="C80" s="1">
        <v>0.73288699999999996</v>
      </c>
      <c r="D80" s="1">
        <f>IF(pomiar[[#This Row],[Punkt A]]&lt;pomiar[[#This Row],[Punkt B]],1,0)</f>
        <v>1</v>
      </c>
      <c r="E80" s="1">
        <f>IF(pomiar[[#This Row],[Punkt A]]&gt;pomiar[[#This Row],[Punkt B]],1,0)</f>
        <v>0</v>
      </c>
      <c r="F80" s="1">
        <f t="shared" si="2"/>
        <v>6.9444444444444447E-4</v>
      </c>
      <c r="G80" s="1">
        <f>IF(pomiar[[#This Row],[czy z B do A]]=1,pomiar[[#This Row],[Punkt A]]-pomiar[[#This Row],[Punkt B]],pomiar[[#This Row],[Punkt B]]-pomiar[[#This Row],[Punkt A]])</f>
        <v>1.4480000000000048E-3</v>
      </c>
      <c r="H80" s="1" t="str">
        <f>LEFT(pomiar[[#This Row],[numer rejestracyjny]],1)</f>
        <v>E</v>
      </c>
      <c r="I80" s="1">
        <f>IF(pomiar[[#This Row],[pierwsza litera rejestracji]]="Z",pomiar[[#This Row],[ile minut jechał]]/pomiar[[#This Row],[ile to jedna minuta w dobie]],0)</f>
        <v>0</v>
      </c>
      <c r="J80" s="1">
        <f t="shared" si="3"/>
        <v>4.1666666666666664E-2</v>
      </c>
      <c r="K80" s="1">
        <f>pomiar[[#This Row],[ile minut jechał]]/pomiar[[#This Row],[ile h w dobie]]</f>
        <v>3.4752000000000116E-2</v>
      </c>
      <c r="L80" s="1" t="str">
        <f>MID(pomiar[[#This Row],[numer rejestracyjny]],4,2)</f>
        <v>73</v>
      </c>
      <c r="M80" s="3">
        <f>IF(pomiar[[#This Row],[3 i 4 znak rejestracji]]="18",5/pomiar[[#This Row],[ile minut jechał w h]],0)</f>
        <v>0</v>
      </c>
      <c r="N80" s="3">
        <f>5/pomiar[[#This Row],[ile minut jechał w h]]</f>
        <v>143.87661141804739</v>
      </c>
      <c r="O80" s="3">
        <f>IF(pomiar[[#This Row],[prędkość]]&gt;100,1,0)</f>
        <v>1</v>
      </c>
      <c r="P80" s="3">
        <f>IF(pomiar[[#This Row],[prędkość]]&gt;140,1,0)</f>
        <v>1</v>
      </c>
      <c r="Q80" s="3">
        <f>ROUNDDOWN(IF(pomiar[[#This Row],[czy z A do B]]=0,pomiar[[#This Row],[Punkt B]]/pomiar[[#This Row],[ile h w dobie]],pomiar[[#This Row],[Punkt A]]/pomiar[[#This Row],[ile h w dobie]]),0)</f>
        <v>17</v>
      </c>
      <c r="R80" s="3">
        <f>IF(pomiar[[#This Row],[która godzina wyjazdu]]&lt;&gt;24,pomiar[[#This Row],[która godzina wyjazdu]],0)</f>
        <v>17</v>
      </c>
    </row>
    <row r="81" spans="1:18" x14ac:dyDescent="0.25">
      <c r="A81" s="1" t="s">
        <v>82</v>
      </c>
      <c r="B81" s="1">
        <v>0.60814999999999997</v>
      </c>
      <c r="C81" s="1">
        <v>0.61146599999999995</v>
      </c>
      <c r="D81" s="1">
        <f>IF(pomiar[[#This Row],[Punkt A]]&lt;pomiar[[#This Row],[Punkt B]],1,0)</f>
        <v>1</v>
      </c>
      <c r="E81" s="1">
        <f>IF(pomiar[[#This Row],[Punkt A]]&gt;pomiar[[#This Row],[Punkt B]],1,0)</f>
        <v>0</v>
      </c>
      <c r="F81" s="1">
        <f t="shared" si="2"/>
        <v>6.9444444444444447E-4</v>
      </c>
      <c r="G81" s="1">
        <f>IF(pomiar[[#This Row],[czy z B do A]]=1,pomiar[[#This Row],[Punkt A]]-pomiar[[#This Row],[Punkt B]],pomiar[[#This Row],[Punkt B]]-pomiar[[#This Row],[Punkt A]])</f>
        <v>3.3159999999999856E-3</v>
      </c>
      <c r="H81" s="1" t="str">
        <f>LEFT(pomiar[[#This Row],[numer rejestracyjny]],1)</f>
        <v>E</v>
      </c>
      <c r="I81" s="1">
        <f>IF(pomiar[[#This Row],[pierwsza litera rejestracji]]="Z",pomiar[[#This Row],[ile minut jechał]]/pomiar[[#This Row],[ile to jedna minuta w dobie]],0)</f>
        <v>0</v>
      </c>
      <c r="J81" s="1">
        <f t="shared" si="3"/>
        <v>4.1666666666666664E-2</v>
      </c>
      <c r="K81" s="1">
        <f>pomiar[[#This Row],[ile minut jechał]]/pomiar[[#This Row],[ile h w dobie]]</f>
        <v>7.9583999999999655E-2</v>
      </c>
      <c r="L81" s="1" t="str">
        <f>MID(pomiar[[#This Row],[numer rejestracyjny]],4,2)</f>
        <v>45</v>
      </c>
      <c r="M81" s="3">
        <f>IF(pomiar[[#This Row],[3 i 4 znak rejestracji]]="18",5/pomiar[[#This Row],[ile minut jechał w h]],0)</f>
        <v>0</v>
      </c>
      <c r="N81" s="3">
        <f>5/pomiar[[#This Row],[ile minut jechał w h]]</f>
        <v>62.826698833936739</v>
      </c>
      <c r="O81" s="3">
        <f>IF(pomiar[[#This Row],[prędkość]]&gt;100,1,0)</f>
        <v>0</v>
      </c>
      <c r="P81" s="3">
        <f>IF(pomiar[[#This Row],[prędkość]]&gt;140,1,0)</f>
        <v>0</v>
      </c>
      <c r="Q81" s="3">
        <f>ROUNDDOWN(IF(pomiar[[#This Row],[czy z A do B]]=0,pomiar[[#This Row],[Punkt B]]/pomiar[[#This Row],[ile h w dobie]],pomiar[[#This Row],[Punkt A]]/pomiar[[#This Row],[ile h w dobie]]),0)</f>
        <v>14</v>
      </c>
      <c r="R81" s="3">
        <f>IF(pomiar[[#This Row],[która godzina wyjazdu]]&lt;&gt;24,pomiar[[#This Row],[która godzina wyjazdu]],0)</f>
        <v>14</v>
      </c>
    </row>
    <row r="82" spans="1:18" x14ac:dyDescent="0.25">
      <c r="A82" s="1" t="s">
        <v>83</v>
      </c>
      <c r="B82" s="1">
        <v>0.78575300000000003</v>
      </c>
      <c r="C82" s="1">
        <v>0.789157</v>
      </c>
      <c r="D82" s="1">
        <f>IF(pomiar[[#This Row],[Punkt A]]&lt;pomiar[[#This Row],[Punkt B]],1,0)</f>
        <v>1</v>
      </c>
      <c r="E82" s="1">
        <f>IF(pomiar[[#This Row],[Punkt A]]&gt;pomiar[[#This Row],[Punkt B]],1,0)</f>
        <v>0</v>
      </c>
      <c r="F82" s="1">
        <f t="shared" si="2"/>
        <v>6.9444444444444447E-4</v>
      </c>
      <c r="G82" s="1">
        <f>IF(pomiar[[#This Row],[czy z B do A]]=1,pomiar[[#This Row],[Punkt A]]-pomiar[[#This Row],[Punkt B]],pomiar[[#This Row],[Punkt B]]-pomiar[[#This Row],[Punkt A]])</f>
        <v>3.4039999999999626E-3</v>
      </c>
      <c r="H82" s="1" t="str">
        <f>LEFT(pomiar[[#This Row],[numer rejestracyjny]],1)</f>
        <v>G</v>
      </c>
      <c r="I82" s="1">
        <f>IF(pomiar[[#This Row],[pierwsza litera rejestracji]]="Z",pomiar[[#This Row],[ile minut jechał]]/pomiar[[#This Row],[ile to jedna minuta w dobie]],0)</f>
        <v>0</v>
      </c>
      <c r="J82" s="1">
        <f t="shared" si="3"/>
        <v>4.1666666666666664E-2</v>
      </c>
      <c r="K82" s="1">
        <f>pomiar[[#This Row],[ile minut jechał]]/pomiar[[#This Row],[ile h w dobie]]</f>
        <v>8.1695999999999103E-2</v>
      </c>
      <c r="L82" s="1" t="str">
        <f>MID(pomiar[[#This Row],[numer rejestracyjny]],4,2)</f>
        <v>66</v>
      </c>
      <c r="M82" s="3">
        <f>IF(pomiar[[#This Row],[3 i 4 znak rejestracji]]="18",5/pomiar[[#This Row],[ile minut jechał w h]],0)</f>
        <v>0</v>
      </c>
      <c r="N82" s="3">
        <f>5/pomiar[[#This Row],[ile minut jechał w h]]</f>
        <v>61.202506854681438</v>
      </c>
      <c r="O82" s="3">
        <f>IF(pomiar[[#This Row],[prędkość]]&gt;100,1,0)</f>
        <v>0</v>
      </c>
      <c r="P82" s="3">
        <f>IF(pomiar[[#This Row],[prędkość]]&gt;140,1,0)</f>
        <v>0</v>
      </c>
      <c r="Q82" s="3">
        <f>ROUNDDOWN(IF(pomiar[[#This Row],[czy z A do B]]=0,pomiar[[#This Row],[Punkt B]]/pomiar[[#This Row],[ile h w dobie]],pomiar[[#This Row],[Punkt A]]/pomiar[[#This Row],[ile h w dobie]]),0)</f>
        <v>18</v>
      </c>
      <c r="R82" s="3">
        <f>IF(pomiar[[#This Row],[która godzina wyjazdu]]&lt;&gt;24,pomiar[[#This Row],[która godzina wyjazdu]],0)</f>
        <v>18</v>
      </c>
    </row>
    <row r="83" spans="1:18" x14ac:dyDescent="0.25">
      <c r="A83" s="1" t="s">
        <v>84</v>
      </c>
      <c r="B83" s="1">
        <v>0.80414699999999995</v>
      </c>
      <c r="C83" s="1">
        <v>0.80682699999999996</v>
      </c>
      <c r="D83" s="1">
        <f>IF(pomiar[[#This Row],[Punkt A]]&lt;pomiar[[#This Row],[Punkt B]],1,0)</f>
        <v>1</v>
      </c>
      <c r="E83" s="1">
        <f>IF(pomiar[[#This Row],[Punkt A]]&gt;pomiar[[#This Row],[Punkt B]],1,0)</f>
        <v>0</v>
      </c>
      <c r="F83" s="1">
        <f t="shared" si="2"/>
        <v>6.9444444444444447E-4</v>
      </c>
      <c r="G83" s="1">
        <f>IF(pomiar[[#This Row],[czy z B do A]]=1,pomiar[[#This Row],[Punkt A]]-pomiar[[#This Row],[Punkt B]],pomiar[[#This Row],[Punkt B]]-pomiar[[#This Row],[Punkt A]])</f>
        <v>2.6800000000000157E-3</v>
      </c>
      <c r="H83" s="1" t="str">
        <f>LEFT(pomiar[[#This Row],[numer rejestracyjny]],1)</f>
        <v>N</v>
      </c>
      <c r="I83" s="1">
        <f>IF(pomiar[[#This Row],[pierwsza litera rejestracji]]="Z",pomiar[[#This Row],[ile minut jechał]]/pomiar[[#This Row],[ile to jedna minuta w dobie]],0)</f>
        <v>0</v>
      </c>
      <c r="J83" s="1">
        <f t="shared" si="3"/>
        <v>4.1666666666666664E-2</v>
      </c>
      <c r="K83" s="1">
        <f>pomiar[[#This Row],[ile minut jechał]]/pomiar[[#This Row],[ile h w dobie]]</f>
        <v>6.4320000000000377E-2</v>
      </c>
      <c r="L83" s="1" t="str">
        <f>MID(pomiar[[#This Row],[numer rejestracyjny]],4,2)</f>
        <v>94</v>
      </c>
      <c r="M83" s="3">
        <f>IF(pomiar[[#This Row],[3 i 4 znak rejestracji]]="18",5/pomiar[[#This Row],[ile minut jechał w h]],0)</f>
        <v>0</v>
      </c>
      <c r="N83" s="3">
        <f>5/pomiar[[#This Row],[ile minut jechał w h]]</f>
        <v>77.736318407959743</v>
      </c>
      <c r="O83" s="3">
        <f>IF(pomiar[[#This Row],[prędkość]]&gt;100,1,0)</f>
        <v>0</v>
      </c>
      <c r="P83" s="3">
        <f>IF(pomiar[[#This Row],[prędkość]]&gt;140,1,0)</f>
        <v>0</v>
      </c>
      <c r="Q83" s="3">
        <f>ROUNDDOWN(IF(pomiar[[#This Row],[czy z A do B]]=0,pomiar[[#This Row],[Punkt B]]/pomiar[[#This Row],[ile h w dobie]],pomiar[[#This Row],[Punkt A]]/pomiar[[#This Row],[ile h w dobie]]),0)</f>
        <v>19</v>
      </c>
      <c r="R83" s="3">
        <f>IF(pomiar[[#This Row],[która godzina wyjazdu]]&lt;&gt;24,pomiar[[#This Row],[która godzina wyjazdu]],0)</f>
        <v>19</v>
      </c>
    </row>
    <row r="84" spans="1:18" x14ac:dyDescent="0.25">
      <c r="A84" s="1" t="s">
        <v>85</v>
      </c>
      <c r="B84" s="1">
        <v>0.23138</v>
      </c>
      <c r="C84" s="1">
        <v>0.23502799999999999</v>
      </c>
      <c r="D84" s="1">
        <f>IF(pomiar[[#This Row],[Punkt A]]&lt;pomiar[[#This Row],[Punkt B]],1,0)</f>
        <v>1</v>
      </c>
      <c r="E84" s="1">
        <f>IF(pomiar[[#This Row],[Punkt A]]&gt;pomiar[[#This Row],[Punkt B]],1,0)</f>
        <v>0</v>
      </c>
      <c r="F84" s="1">
        <f t="shared" si="2"/>
        <v>6.9444444444444447E-4</v>
      </c>
      <c r="G84" s="1">
        <f>IF(pomiar[[#This Row],[czy z B do A]]=1,pomiar[[#This Row],[Punkt A]]-pomiar[[#This Row],[Punkt B]],pomiar[[#This Row],[Punkt B]]-pomiar[[#This Row],[Punkt A]])</f>
        <v>3.6479999999999846E-3</v>
      </c>
      <c r="H84" s="1" t="str">
        <f>LEFT(pomiar[[#This Row],[numer rejestracyjny]],1)</f>
        <v>D</v>
      </c>
      <c r="I84" s="1">
        <f>IF(pomiar[[#This Row],[pierwsza litera rejestracji]]="Z",pomiar[[#This Row],[ile minut jechał]]/pomiar[[#This Row],[ile to jedna minuta w dobie]],0)</f>
        <v>0</v>
      </c>
      <c r="J84" s="1">
        <f t="shared" si="3"/>
        <v>4.1666666666666664E-2</v>
      </c>
      <c r="K84" s="1">
        <f>pomiar[[#This Row],[ile minut jechał]]/pomiar[[#This Row],[ile h w dobie]]</f>
        <v>8.755199999999963E-2</v>
      </c>
      <c r="L84" s="1" t="str">
        <f>MID(pomiar[[#This Row],[numer rejestracyjny]],4,2)</f>
        <v>55</v>
      </c>
      <c r="M84" s="3">
        <f>IF(pomiar[[#This Row],[3 i 4 znak rejestracji]]="18",5/pomiar[[#This Row],[ile minut jechał w h]],0)</f>
        <v>0</v>
      </c>
      <c r="N84" s="3">
        <f>5/pomiar[[#This Row],[ile minut jechał w h]]</f>
        <v>57.108918128655212</v>
      </c>
      <c r="O84" s="3">
        <f>IF(pomiar[[#This Row],[prędkość]]&gt;100,1,0)</f>
        <v>0</v>
      </c>
      <c r="P84" s="3">
        <f>IF(pomiar[[#This Row],[prędkość]]&gt;140,1,0)</f>
        <v>0</v>
      </c>
      <c r="Q84" s="3">
        <f>ROUNDDOWN(IF(pomiar[[#This Row],[czy z A do B]]=0,pomiar[[#This Row],[Punkt B]]/pomiar[[#This Row],[ile h w dobie]],pomiar[[#This Row],[Punkt A]]/pomiar[[#This Row],[ile h w dobie]]),0)</f>
        <v>5</v>
      </c>
      <c r="R84" s="3">
        <f>IF(pomiar[[#This Row],[która godzina wyjazdu]]&lt;&gt;24,pomiar[[#This Row],[która godzina wyjazdu]],0)</f>
        <v>5</v>
      </c>
    </row>
    <row r="85" spans="1:18" x14ac:dyDescent="0.25">
      <c r="A85" s="1" t="s">
        <v>86</v>
      </c>
      <c r="B85" s="1">
        <v>0.49402400000000002</v>
      </c>
      <c r="C85" s="1">
        <v>0.49656800000000001</v>
      </c>
      <c r="D85" s="1">
        <f>IF(pomiar[[#This Row],[Punkt A]]&lt;pomiar[[#This Row],[Punkt B]],1,0)</f>
        <v>1</v>
      </c>
      <c r="E85" s="1">
        <f>IF(pomiar[[#This Row],[Punkt A]]&gt;pomiar[[#This Row],[Punkt B]],1,0)</f>
        <v>0</v>
      </c>
      <c r="F85" s="1">
        <f t="shared" si="2"/>
        <v>6.9444444444444447E-4</v>
      </c>
      <c r="G85" s="1">
        <f>IF(pomiar[[#This Row],[czy z B do A]]=1,pomiar[[#This Row],[Punkt A]]-pomiar[[#This Row],[Punkt B]],pomiar[[#This Row],[Punkt B]]-pomiar[[#This Row],[Punkt A]])</f>
        <v>2.5439999999999907E-3</v>
      </c>
      <c r="H85" s="1" t="str">
        <f>LEFT(pomiar[[#This Row],[numer rejestracyjny]],1)</f>
        <v>E</v>
      </c>
      <c r="I85" s="1">
        <f>IF(pomiar[[#This Row],[pierwsza litera rejestracji]]="Z",pomiar[[#This Row],[ile minut jechał]]/pomiar[[#This Row],[ile to jedna minuta w dobie]],0)</f>
        <v>0</v>
      </c>
      <c r="J85" s="1">
        <f t="shared" si="3"/>
        <v>4.1666666666666664E-2</v>
      </c>
      <c r="K85" s="1">
        <f>pomiar[[#This Row],[ile minut jechał]]/pomiar[[#This Row],[ile h w dobie]]</f>
        <v>6.1055999999999777E-2</v>
      </c>
      <c r="L85" s="1" t="str">
        <f>MID(pomiar[[#This Row],[numer rejestracyjny]],4,2)</f>
        <v>14</v>
      </c>
      <c r="M85" s="3">
        <f>IF(pomiar[[#This Row],[3 i 4 znak rejestracji]]="18",5/pomiar[[#This Row],[ile minut jechał w h]],0)</f>
        <v>0</v>
      </c>
      <c r="N85" s="3">
        <f>5/pomiar[[#This Row],[ile minut jechał w h]]</f>
        <v>81.892033542977245</v>
      </c>
      <c r="O85" s="3">
        <f>IF(pomiar[[#This Row],[prędkość]]&gt;100,1,0)</f>
        <v>0</v>
      </c>
      <c r="P85" s="3">
        <f>IF(pomiar[[#This Row],[prędkość]]&gt;140,1,0)</f>
        <v>0</v>
      </c>
      <c r="Q85" s="3">
        <f>ROUNDDOWN(IF(pomiar[[#This Row],[czy z A do B]]=0,pomiar[[#This Row],[Punkt B]]/pomiar[[#This Row],[ile h w dobie]],pomiar[[#This Row],[Punkt A]]/pomiar[[#This Row],[ile h w dobie]]),0)</f>
        <v>11</v>
      </c>
      <c r="R85" s="3">
        <f>IF(pomiar[[#This Row],[która godzina wyjazdu]]&lt;&gt;24,pomiar[[#This Row],[która godzina wyjazdu]],0)</f>
        <v>11</v>
      </c>
    </row>
    <row r="86" spans="1:18" x14ac:dyDescent="0.25">
      <c r="A86" s="1" t="s">
        <v>87</v>
      </c>
      <c r="B86" s="1">
        <v>0.386492</v>
      </c>
      <c r="C86" s="1">
        <v>0.38474799999999998</v>
      </c>
      <c r="D86" s="1">
        <f>IF(pomiar[[#This Row],[Punkt A]]&lt;pomiar[[#This Row],[Punkt B]],1,0)</f>
        <v>0</v>
      </c>
      <c r="E86" s="1">
        <f>IF(pomiar[[#This Row],[Punkt A]]&gt;pomiar[[#This Row],[Punkt B]],1,0)</f>
        <v>1</v>
      </c>
      <c r="F86" s="1">
        <f t="shared" si="2"/>
        <v>6.9444444444444447E-4</v>
      </c>
      <c r="G86" s="1">
        <f>IF(pomiar[[#This Row],[czy z B do A]]=1,pomiar[[#This Row],[Punkt A]]-pomiar[[#This Row],[Punkt B]],pomiar[[#This Row],[Punkt B]]-pomiar[[#This Row],[Punkt A]])</f>
        <v>1.7440000000000233E-3</v>
      </c>
      <c r="H86" s="1" t="str">
        <f>LEFT(pomiar[[#This Row],[numer rejestracyjny]],1)</f>
        <v>P</v>
      </c>
      <c r="I86" s="1">
        <f>IF(pomiar[[#This Row],[pierwsza litera rejestracji]]="Z",pomiar[[#This Row],[ile minut jechał]]/pomiar[[#This Row],[ile to jedna minuta w dobie]],0)</f>
        <v>0</v>
      </c>
      <c r="J86" s="1">
        <f t="shared" si="3"/>
        <v>4.1666666666666664E-2</v>
      </c>
      <c r="K86" s="1">
        <f>pomiar[[#This Row],[ile minut jechał]]/pomiar[[#This Row],[ile h w dobie]]</f>
        <v>4.1856000000000559E-2</v>
      </c>
      <c r="L86" s="1" t="str">
        <f>MID(pomiar[[#This Row],[numer rejestracyjny]],4,2)</f>
        <v>85</v>
      </c>
      <c r="M86" s="3">
        <f>IF(pomiar[[#This Row],[3 i 4 znak rejestracji]]="18",5/pomiar[[#This Row],[ile minut jechał w h]],0)</f>
        <v>0</v>
      </c>
      <c r="N86" s="3">
        <f>5/pomiar[[#This Row],[ile minut jechał w h]]</f>
        <v>119.45718654434091</v>
      </c>
      <c r="O86" s="3">
        <f>IF(pomiar[[#This Row],[prędkość]]&gt;100,1,0)</f>
        <v>1</v>
      </c>
      <c r="P86" s="3">
        <f>IF(pomiar[[#This Row],[prędkość]]&gt;140,1,0)</f>
        <v>0</v>
      </c>
      <c r="Q86" s="3">
        <f>ROUNDDOWN(IF(pomiar[[#This Row],[czy z A do B]]=0,pomiar[[#This Row],[Punkt B]]/pomiar[[#This Row],[ile h w dobie]],pomiar[[#This Row],[Punkt A]]/pomiar[[#This Row],[ile h w dobie]]),0)</f>
        <v>9</v>
      </c>
      <c r="R86" s="3">
        <f>IF(pomiar[[#This Row],[która godzina wyjazdu]]&lt;&gt;24,pomiar[[#This Row],[która godzina wyjazdu]],0)</f>
        <v>9</v>
      </c>
    </row>
    <row r="87" spans="1:18" x14ac:dyDescent="0.25">
      <c r="A87" s="1" t="s">
        <v>88</v>
      </c>
      <c r="B87" s="1">
        <v>0.14188400000000001</v>
      </c>
      <c r="C87" s="1">
        <v>0.14574799999999999</v>
      </c>
      <c r="D87" s="1">
        <f>IF(pomiar[[#This Row],[Punkt A]]&lt;pomiar[[#This Row],[Punkt B]],1,0)</f>
        <v>1</v>
      </c>
      <c r="E87" s="1">
        <f>IF(pomiar[[#This Row],[Punkt A]]&gt;pomiar[[#This Row],[Punkt B]],1,0)</f>
        <v>0</v>
      </c>
      <c r="F87" s="1">
        <f t="shared" si="2"/>
        <v>6.9444444444444447E-4</v>
      </c>
      <c r="G87" s="1">
        <f>IF(pomiar[[#This Row],[czy z B do A]]=1,pomiar[[#This Row],[Punkt A]]-pomiar[[#This Row],[Punkt B]],pomiar[[#This Row],[Punkt B]]-pomiar[[#This Row],[Punkt A]])</f>
        <v>3.8639999999999786E-3</v>
      </c>
      <c r="H87" s="1" t="str">
        <f>LEFT(pomiar[[#This Row],[numer rejestracyjny]],1)</f>
        <v>R</v>
      </c>
      <c r="I87" s="1">
        <f>IF(pomiar[[#This Row],[pierwsza litera rejestracji]]="Z",pomiar[[#This Row],[ile minut jechał]]/pomiar[[#This Row],[ile to jedna minuta w dobie]],0)</f>
        <v>0</v>
      </c>
      <c r="J87" s="1">
        <f t="shared" si="3"/>
        <v>4.1666666666666664E-2</v>
      </c>
      <c r="K87" s="1">
        <f>pomiar[[#This Row],[ile minut jechał]]/pomiar[[#This Row],[ile h w dobie]]</f>
        <v>9.2735999999999486E-2</v>
      </c>
      <c r="L87" s="1" t="str">
        <f>MID(pomiar[[#This Row],[numer rejestracyjny]],4,2)</f>
        <v>71</v>
      </c>
      <c r="M87" s="3">
        <f>IF(pomiar[[#This Row],[3 i 4 znak rejestracji]]="18",5/pomiar[[#This Row],[ile minut jechał w h]],0)</f>
        <v>0</v>
      </c>
      <c r="N87" s="3">
        <f>5/pomiar[[#This Row],[ile minut jechał w h]]</f>
        <v>53.916494133885735</v>
      </c>
      <c r="O87" s="3">
        <f>IF(pomiar[[#This Row],[prędkość]]&gt;100,1,0)</f>
        <v>0</v>
      </c>
      <c r="P87" s="3">
        <f>IF(pomiar[[#This Row],[prędkość]]&gt;140,1,0)</f>
        <v>0</v>
      </c>
      <c r="Q87" s="3">
        <f>ROUNDDOWN(IF(pomiar[[#This Row],[czy z A do B]]=0,pomiar[[#This Row],[Punkt B]]/pomiar[[#This Row],[ile h w dobie]],pomiar[[#This Row],[Punkt A]]/pomiar[[#This Row],[ile h w dobie]]),0)</f>
        <v>3</v>
      </c>
      <c r="R87" s="3">
        <f>IF(pomiar[[#This Row],[która godzina wyjazdu]]&lt;&gt;24,pomiar[[#This Row],[która godzina wyjazdu]],0)</f>
        <v>3</v>
      </c>
    </row>
    <row r="88" spans="1:18" x14ac:dyDescent="0.25">
      <c r="A88" s="1" t="s">
        <v>89</v>
      </c>
      <c r="B88" s="1">
        <v>0.54971199999999998</v>
      </c>
      <c r="C88" s="1">
        <v>0.54660399999999998</v>
      </c>
      <c r="D88" s="1">
        <f>IF(pomiar[[#This Row],[Punkt A]]&lt;pomiar[[#This Row],[Punkt B]],1,0)</f>
        <v>0</v>
      </c>
      <c r="E88" s="1">
        <f>IF(pomiar[[#This Row],[Punkt A]]&gt;pomiar[[#This Row],[Punkt B]],1,0)</f>
        <v>1</v>
      </c>
      <c r="F88" s="1">
        <f t="shared" si="2"/>
        <v>6.9444444444444447E-4</v>
      </c>
      <c r="G88" s="1">
        <f>IF(pomiar[[#This Row],[czy z B do A]]=1,pomiar[[#This Row],[Punkt A]]-pomiar[[#This Row],[Punkt B]],pomiar[[#This Row],[Punkt B]]-pomiar[[#This Row],[Punkt A]])</f>
        <v>3.1079999999999997E-3</v>
      </c>
      <c r="H88" s="1" t="str">
        <f>LEFT(pomiar[[#This Row],[numer rejestracyjny]],1)</f>
        <v>W</v>
      </c>
      <c r="I88" s="1">
        <f>IF(pomiar[[#This Row],[pierwsza litera rejestracji]]="Z",pomiar[[#This Row],[ile minut jechał]]/pomiar[[#This Row],[ile to jedna minuta w dobie]],0)</f>
        <v>0</v>
      </c>
      <c r="J88" s="1">
        <f t="shared" si="3"/>
        <v>4.1666666666666664E-2</v>
      </c>
      <c r="K88" s="1">
        <f>pomiar[[#This Row],[ile minut jechał]]/pomiar[[#This Row],[ile h w dobie]]</f>
        <v>7.4591999999999992E-2</v>
      </c>
      <c r="L88" s="1" t="str">
        <f>MID(pomiar[[#This Row],[numer rejestracyjny]],4,2)</f>
        <v>72</v>
      </c>
      <c r="M88" s="3">
        <f>IF(pomiar[[#This Row],[3 i 4 znak rejestracji]]="18",5/pomiar[[#This Row],[ile minut jechał w h]],0)</f>
        <v>0</v>
      </c>
      <c r="N88" s="3">
        <f>5/pomiar[[#This Row],[ile minut jechał w h]]</f>
        <v>67.031317031317045</v>
      </c>
      <c r="O88" s="3">
        <f>IF(pomiar[[#This Row],[prędkość]]&gt;100,1,0)</f>
        <v>0</v>
      </c>
      <c r="P88" s="3">
        <f>IF(pomiar[[#This Row],[prędkość]]&gt;140,1,0)</f>
        <v>0</v>
      </c>
      <c r="Q88" s="3">
        <f>ROUNDDOWN(IF(pomiar[[#This Row],[czy z A do B]]=0,pomiar[[#This Row],[Punkt B]]/pomiar[[#This Row],[ile h w dobie]],pomiar[[#This Row],[Punkt A]]/pomiar[[#This Row],[ile h w dobie]]),0)</f>
        <v>13</v>
      </c>
      <c r="R88" s="3">
        <f>IF(pomiar[[#This Row],[która godzina wyjazdu]]&lt;&gt;24,pomiar[[#This Row],[która godzina wyjazdu]],0)</f>
        <v>13</v>
      </c>
    </row>
    <row r="89" spans="1:18" x14ac:dyDescent="0.25">
      <c r="A89" s="1" t="s">
        <v>90</v>
      </c>
      <c r="B89" s="1">
        <v>0.90169999999999995</v>
      </c>
      <c r="C89" s="1">
        <v>0.90521200000000002</v>
      </c>
      <c r="D89" s="1">
        <f>IF(pomiar[[#This Row],[Punkt A]]&lt;pomiar[[#This Row],[Punkt B]],1,0)</f>
        <v>1</v>
      </c>
      <c r="E89" s="1">
        <f>IF(pomiar[[#This Row],[Punkt A]]&gt;pomiar[[#This Row],[Punkt B]],1,0)</f>
        <v>0</v>
      </c>
      <c r="F89" s="1">
        <f t="shared" si="2"/>
        <v>6.9444444444444447E-4</v>
      </c>
      <c r="G89" s="1">
        <f>IF(pomiar[[#This Row],[czy z B do A]]=1,pomiar[[#This Row],[Punkt A]]-pomiar[[#This Row],[Punkt B]],pomiar[[#This Row],[Punkt B]]-pomiar[[#This Row],[Punkt A]])</f>
        <v>3.5120000000000706E-3</v>
      </c>
      <c r="H89" s="1" t="str">
        <f>LEFT(pomiar[[#This Row],[numer rejestracyjny]],1)</f>
        <v>C</v>
      </c>
      <c r="I89" s="1">
        <f>IF(pomiar[[#This Row],[pierwsza litera rejestracji]]="Z",pomiar[[#This Row],[ile minut jechał]]/pomiar[[#This Row],[ile to jedna minuta w dobie]],0)</f>
        <v>0</v>
      </c>
      <c r="J89" s="1">
        <f t="shared" si="3"/>
        <v>4.1666666666666664E-2</v>
      </c>
      <c r="K89" s="1">
        <f>pomiar[[#This Row],[ile minut jechał]]/pomiar[[#This Row],[ile h w dobie]]</f>
        <v>8.4288000000001695E-2</v>
      </c>
      <c r="L89" s="1" t="str">
        <f>MID(pomiar[[#This Row],[numer rejestracyjny]],4,2)</f>
        <v>54</v>
      </c>
      <c r="M89" s="3">
        <f>IF(pomiar[[#This Row],[3 i 4 znak rejestracji]]="18",5/pomiar[[#This Row],[ile minut jechał w h]],0)</f>
        <v>0</v>
      </c>
      <c r="N89" s="3">
        <f>5/pomiar[[#This Row],[ile minut jechał w h]]</f>
        <v>59.320425208806704</v>
      </c>
      <c r="O89" s="3">
        <f>IF(pomiar[[#This Row],[prędkość]]&gt;100,1,0)</f>
        <v>0</v>
      </c>
      <c r="P89" s="3">
        <f>IF(pomiar[[#This Row],[prędkość]]&gt;140,1,0)</f>
        <v>0</v>
      </c>
      <c r="Q89" s="3">
        <f>ROUNDDOWN(IF(pomiar[[#This Row],[czy z A do B]]=0,pomiar[[#This Row],[Punkt B]]/pomiar[[#This Row],[ile h w dobie]],pomiar[[#This Row],[Punkt A]]/pomiar[[#This Row],[ile h w dobie]]),0)</f>
        <v>21</v>
      </c>
      <c r="R89" s="3">
        <f>IF(pomiar[[#This Row],[która godzina wyjazdu]]&lt;&gt;24,pomiar[[#This Row],[która godzina wyjazdu]],0)</f>
        <v>21</v>
      </c>
    </row>
    <row r="90" spans="1:18" x14ac:dyDescent="0.25">
      <c r="A90" s="1" t="s">
        <v>91</v>
      </c>
      <c r="B90" s="1">
        <v>2.0478E-2</v>
      </c>
      <c r="C90" s="1">
        <v>1.7805999999999999E-2</v>
      </c>
      <c r="D90" s="1">
        <f>IF(pomiar[[#This Row],[Punkt A]]&lt;pomiar[[#This Row],[Punkt B]],1,0)</f>
        <v>0</v>
      </c>
      <c r="E90" s="1">
        <f>IF(pomiar[[#This Row],[Punkt A]]&gt;pomiar[[#This Row],[Punkt B]],1,0)</f>
        <v>1</v>
      </c>
      <c r="F90" s="1">
        <f t="shared" si="2"/>
        <v>6.9444444444444447E-4</v>
      </c>
      <c r="G90" s="1">
        <f>IF(pomiar[[#This Row],[czy z B do A]]=1,pomiar[[#This Row],[Punkt A]]-pomiar[[#This Row],[Punkt B]],pomiar[[#This Row],[Punkt B]]-pomiar[[#This Row],[Punkt A]])</f>
        <v>2.6720000000000008E-3</v>
      </c>
      <c r="H90" s="1" t="str">
        <f>LEFT(pomiar[[#This Row],[numer rejestracyjny]],1)</f>
        <v>T</v>
      </c>
      <c r="I90" s="1">
        <f>IF(pomiar[[#This Row],[pierwsza litera rejestracji]]="Z",pomiar[[#This Row],[ile minut jechał]]/pomiar[[#This Row],[ile to jedna minuta w dobie]],0)</f>
        <v>0</v>
      </c>
      <c r="J90" s="1">
        <f t="shared" si="3"/>
        <v>4.1666666666666664E-2</v>
      </c>
      <c r="K90" s="1">
        <f>pomiar[[#This Row],[ile minut jechał]]/pomiar[[#This Row],[ile h w dobie]]</f>
        <v>6.4128000000000018E-2</v>
      </c>
      <c r="L90" s="1" t="str">
        <f>MID(pomiar[[#This Row],[numer rejestracyjny]],4,2)</f>
        <v>25</v>
      </c>
      <c r="M90" s="3">
        <f>IF(pomiar[[#This Row],[3 i 4 znak rejestracji]]="18",5/pomiar[[#This Row],[ile minut jechał w h]],0)</f>
        <v>0</v>
      </c>
      <c r="N90" s="3">
        <f>5/pomiar[[#This Row],[ile minut jechał w h]]</f>
        <v>77.96906187624748</v>
      </c>
      <c r="O90" s="3">
        <f>IF(pomiar[[#This Row],[prędkość]]&gt;100,1,0)</f>
        <v>0</v>
      </c>
      <c r="P90" s="3">
        <f>IF(pomiar[[#This Row],[prędkość]]&gt;140,1,0)</f>
        <v>0</v>
      </c>
      <c r="Q90" s="3">
        <f>ROUNDDOWN(IF(pomiar[[#This Row],[czy z A do B]]=0,pomiar[[#This Row],[Punkt B]]/pomiar[[#This Row],[ile h w dobie]],pomiar[[#This Row],[Punkt A]]/pomiar[[#This Row],[ile h w dobie]]),0)</f>
        <v>0</v>
      </c>
      <c r="R90" s="3">
        <f>IF(pomiar[[#This Row],[która godzina wyjazdu]]&lt;&gt;24,pomiar[[#This Row],[która godzina wyjazdu]],0)</f>
        <v>0</v>
      </c>
    </row>
    <row r="91" spans="1:18" x14ac:dyDescent="0.25">
      <c r="A91" s="1" t="s">
        <v>92</v>
      </c>
      <c r="B91" s="1">
        <v>0.52953499999999998</v>
      </c>
      <c r="C91" s="1">
        <v>0.52674299999999996</v>
      </c>
      <c r="D91" s="1">
        <f>IF(pomiar[[#This Row],[Punkt A]]&lt;pomiar[[#This Row],[Punkt B]],1,0)</f>
        <v>0</v>
      </c>
      <c r="E91" s="1">
        <f>IF(pomiar[[#This Row],[Punkt A]]&gt;pomiar[[#This Row],[Punkt B]],1,0)</f>
        <v>1</v>
      </c>
      <c r="F91" s="1">
        <f t="shared" si="2"/>
        <v>6.9444444444444447E-4</v>
      </c>
      <c r="G91" s="1">
        <f>IF(pomiar[[#This Row],[czy z B do A]]=1,pomiar[[#This Row],[Punkt A]]-pomiar[[#This Row],[Punkt B]],pomiar[[#This Row],[Punkt B]]-pomiar[[#This Row],[Punkt A]])</f>
        <v>2.7920000000000167E-3</v>
      </c>
      <c r="H91" s="1" t="str">
        <f>LEFT(pomiar[[#This Row],[numer rejestracyjny]],1)</f>
        <v>E</v>
      </c>
      <c r="I91" s="1">
        <f>IF(pomiar[[#This Row],[pierwsza litera rejestracji]]="Z",pomiar[[#This Row],[ile minut jechał]]/pomiar[[#This Row],[ile to jedna minuta w dobie]],0)</f>
        <v>0</v>
      </c>
      <c r="J91" s="1">
        <f t="shared" si="3"/>
        <v>4.1666666666666664E-2</v>
      </c>
      <c r="K91" s="1">
        <f>pomiar[[#This Row],[ile minut jechał]]/pomiar[[#This Row],[ile h w dobie]]</f>
        <v>6.7008000000000401E-2</v>
      </c>
      <c r="L91" s="1" t="str">
        <f>MID(pomiar[[#This Row],[numer rejestracyjny]],4,2)</f>
        <v>95</v>
      </c>
      <c r="M91" s="3">
        <f>IF(pomiar[[#This Row],[3 i 4 znak rejestracji]]="18",5/pomiar[[#This Row],[ile minut jechał w h]],0)</f>
        <v>0</v>
      </c>
      <c r="N91" s="3">
        <f>5/pomiar[[#This Row],[ile minut jechał w h]]</f>
        <v>74.617956064947023</v>
      </c>
      <c r="O91" s="3">
        <f>IF(pomiar[[#This Row],[prędkość]]&gt;100,1,0)</f>
        <v>0</v>
      </c>
      <c r="P91" s="3">
        <f>IF(pomiar[[#This Row],[prędkość]]&gt;140,1,0)</f>
        <v>0</v>
      </c>
      <c r="Q91" s="3">
        <f>ROUNDDOWN(IF(pomiar[[#This Row],[czy z A do B]]=0,pomiar[[#This Row],[Punkt B]]/pomiar[[#This Row],[ile h w dobie]],pomiar[[#This Row],[Punkt A]]/pomiar[[#This Row],[ile h w dobie]]),0)</f>
        <v>12</v>
      </c>
      <c r="R91" s="3">
        <f>IF(pomiar[[#This Row],[która godzina wyjazdu]]&lt;&gt;24,pomiar[[#This Row],[która godzina wyjazdu]],0)</f>
        <v>12</v>
      </c>
    </row>
    <row r="92" spans="1:18" x14ac:dyDescent="0.25">
      <c r="A92" s="1" t="s">
        <v>93</v>
      </c>
      <c r="B92" s="1">
        <v>0.53350699999999995</v>
      </c>
      <c r="C92" s="1">
        <v>0.53640699999999997</v>
      </c>
      <c r="D92" s="1">
        <f>IF(pomiar[[#This Row],[Punkt A]]&lt;pomiar[[#This Row],[Punkt B]],1,0)</f>
        <v>1</v>
      </c>
      <c r="E92" s="1">
        <f>IF(pomiar[[#This Row],[Punkt A]]&gt;pomiar[[#This Row],[Punkt B]],1,0)</f>
        <v>0</v>
      </c>
      <c r="F92" s="1">
        <f t="shared" si="2"/>
        <v>6.9444444444444447E-4</v>
      </c>
      <c r="G92" s="1">
        <f>IF(pomiar[[#This Row],[czy z B do A]]=1,pomiar[[#This Row],[Punkt A]]-pomiar[[#This Row],[Punkt B]],pomiar[[#This Row],[Punkt B]]-pomiar[[#This Row],[Punkt A]])</f>
        <v>2.9000000000000137E-3</v>
      </c>
      <c r="H92" s="1" t="str">
        <f>LEFT(pomiar[[#This Row],[numer rejestracyjny]],1)</f>
        <v>B</v>
      </c>
      <c r="I92" s="1">
        <f>IF(pomiar[[#This Row],[pierwsza litera rejestracji]]="Z",pomiar[[#This Row],[ile minut jechał]]/pomiar[[#This Row],[ile to jedna minuta w dobie]],0)</f>
        <v>0</v>
      </c>
      <c r="J92" s="1">
        <f t="shared" si="3"/>
        <v>4.1666666666666664E-2</v>
      </c>
      <c r="K92" s="1">
        <f>pomiar[[#This Row],[ile minut jechał]]/pomiar[[#This Row],[ile h w dobie]]</f>
        <v>6.9600000000000328E-2</v>
      </c>
      <c r="L92" s="1" t="str">
        <f>MID(pomiar[[#This Row],[numer rejestracyjny]],4,2)</f>
        <v>69</v>
      </c>
      <c r="M92" s="3">
        <f>IF(pomiar[[#This Row],[3 i 4 znak rejestracji]]="18",5/pomiar[[#This Row],[ile minut jechał w h]],0)</f>
        <v>0</v>
      </c>
      <c r="N92" s="3">
        <f>5/pomiar[[#This Row],[ile minut jechał w h]]</f>
        <v>71.839080459769775</v>
      </c>
      <c r="O92" s="3">
        <f>IF(pomiar[[#This Row],[prędkość]]&gt;100,1,0)</f>
        <v>0</v>
      </c>
      <c r="P92" s="3">
        <f>IF(pomiar[[#This Row],[prędkość]]&gt;140,1,0)</f>
        <v>0</v>
      </c>
      <c r="Q92" s="3">
        <f>ROUNDDOWN(IF(pomiar[[#This Row],[czy z A do B]]=0,pomiar[[#This Row],[Punkt B]]/pomiar[[#This Row],[ile h w dobie]],pomiar[[#This Row],[Punkt A]]/pomiar[[#This Row],[ile h w dobie]]),0)</f>
        <v>12</v>
      </c>
      <c r="R92" s="3">
        <f>IF(pomiar[[#This Row],[która godzina wyjazdu]]&lt;&gt;24,pomiar[[#This Row],[która godzina wyjazdu]],0)</f>
        <v>12</v>
      </c>
    </row>
    <row r="93" spans="1:18" x14ac:dyDescent="0.25">
      <c r="A93" s="1" t="s">
        <v>94</v>
      </c>
      <c r="B93" s="1">
        <v>0.24371599999999999</v>
      </c>
      <c r="C93" s="1">
        <v>0.24526400000000001</v>
      </c>
      <c r="D93" s="1">
        <f>IF(pomiar[[#This Row],[Punkt A]]&lt;pomiar[[#This Row],[Punkt B]],1,0)</f>
        <v>1</v>
      </c>
      <c r="E93" s="1">
        <f>IF(pomiar[[#This Row],[Punkt A]]&gt;pomiar[[#This Row],[Punkt B]],1,0)</f>
        <v>0</v>
      </c>
      <c r="F93" s="1">
        <f t="shared" si="2"/>
        <v>6.9444444444444447E-4</v>
      </c>
      <c r="G93" s="1">
        <f>IF(pomiar[[#This Row],[czy z B do A]]=1,pomiar[[#This Row],[Punkt A]]-pomiar[[#This Row],[Punkt B]],pomiar[[#This Row],[Punkt B]]-pomiar[[#This Row],[Punkt A]])</f>
        <v>1.5480000000000216E-3</v>
      </c>
      <c r="H93" s="1" t="str">
        <f>LEFT(pomiar[[#This Row],[numer rejestracyjny]],1)</f>
        <v>T</v>
      </c>
      <c r="I93" s="1">
        <f>IF(pomiar[[#This Row],[pierwsza litera rejestracji]]="Z",pomiar[[#This Row],[ile minut jechał]]/pomiar[[#This Row],[ile to jedna minuta w dobie]],0)</f>
        <v>0</v>
      </c>
      <c r="J93" s="1">
        <f t="shared" si="3"/>
        <v>4.1666666666666664E-2</v>
      </c>
      <c r="K93" s="1">
        <f>pomiar[[#This Row],[ile minut jechał]]/pomiar[[#This Row],[ile h w dobie]]</f>
        <v>3.7152000000000518E-2</v>
      </c>
      <c r="L93" s="1" t="str">
        <f>MID(pomiar[[#This Row],[numer rejestracyjny]],4,2)</f>
        <v>45</v>
      </c>
      <c r="M93" s="3">
        <f>IF(pomiar[[#This Row],[3 i 4 znak rejestracji]]="18",5/pomiar[[#This Row],[ile minut jechał w h]],0)</f>
        <v>0</v>
      </c>
      <c r="N93" s="3">
        <f>5/pomiar[[#This Row],[ile minut jechał w h]]</f>
        <v>134.58225667527805</v>
      </c>
      <c r="O93" s="3">
        <f>IF(pomiar[[#This Row],[prędkość]]&gt;100,1,0)</f>
        <v>1</v>
      </c>
      <c r="P93" s="3">
        <f>IF(pomiar[[#This Row],[prędkość]]&gt;140,1,0)</f>
        <v>0</v>
      </c>
      <c r="Q93" s="3">
        <f>ROUNDDOWN(IF(pomiar[[#This Row],[czy z A do B]]=0,pomiar[[#This Row],[Punkt B]]/pomiar[[#This Row],[ile h w dobie]],pomiar[[#This Row],[Punkt A]]/pomiar[[#This Row],[ile h w dobie]]),0)</f>
        <v>5</v>
      </c>
      <c r="R93" s="3">
        <f>IF(pomiar[[#This Row],[która godzina wyjazdu]]&lt;&gt;24,pomiar[[#This Row],[która godzina wyjazdu]],0)</f>
        <v>5</v>
      </c>
    </row>
    <row r="94" spans="1:18" x14ac:dyDescent="0.25">
      <c r="A94" s="1" t="s">
        <v>95</v>
      </c>
      <c r="B94" s="1">
        <v>0.94168399999999997</v>
      </c>
      <c r="C94" s="1">
        <v>0.94411999999999996</v>
      </c>
      <c r="D94" s="1">
        <f>IF(pomiar[[#This Row],[Punkt A]]&lt;pomiar[[#This Row],[Punkt B]],1,0)</f>
        <v>1</v>
      </c>
      <c r="E94" s="1">
        <f>IF(pomiar[[#This Row],[Punkt A]]&gt;pomiar[[#This Row],[Punkt B]],1,0)</f>
        <v>0</v>
      </c>
      <c r="F94" s="1">
        <f t="shared" si="2"/>
        <v>6.9444444444444447E-4</v>
      </c>
      <c r="G94" s="1">
        <f>IF(pomiar[[#This Row],[czy z B do A]]=1,pomiar[[#This Row],[Punkt A]]-pomiar[[#This Row],[Punkt B]],pomiar[[#This Row],[Punkt B]]-pomiar[[#This Row],[Punkt A]])</f>
        <v>2.4359999999999937E-3</v>
      </c>
      <c r="H94" s="1" t="str">
        <f>LEFT(pomiar[[#This Row],[numer rejestracyjny]],1)</f>
        <v>R</v>
      </c>
      <c r="I94" s="1">
        <f>IF(pomiar[[#This Row],[pierwsza litera rejestracji]]="Z",pomiar[[#This Row],[ile minut jechał]]/pomiar[[#This Row],[ile to jedna minuta w dobie]],0)</f>
        <v>0</v>
      </c>
      <c r="J94" s="1">
        <f t="shared" si="3"/>
        <v>4.1666666666666664E-2</v>
      </c>
      <c r="K94" s="1">
        <f>pomiar[[#This Row],[ile minut jechał]]/pomiar[[#This Row],[ile h w dobie]]</f>
        <v>5.8463999999999849E-2</v>
      </c>
      <c r="L94" s="1" t="str">
        <f>MID(pomiar[[#This Row],[numer rejestracyjny]],4,2)</f>
        <v>36</v>
      </c>
      <c r="M94" s="3">
        <f>IF(pomiar[[#This Row],[3 i 4 znak rejestracji]]="18",5/pomiar[[#This Row],[ile minut jechał w h]],0)</f>
        <v>0</v>
      </c>
      <c r="N94" s="3">
        <f>5/pomiar[[#This Row],[ile minut jechał w h]]</f>
        <v>85.522714833059879</v>
      </c>
      <c r="O94" s="3">
        <f>IF(pomiar[[#This Row],[prędkość]]&gt;100,1,0)</f>
        <v>0</v>
      </c>
      <c r="P94" s="3">
        <f>IF(pomiar[[#This Row],[prędkość]]&gt;140,1,0)</f>
        <v>0</v>
      </c>
      <c r="Q94" s="3">
        <f>ROUNDDOWN(IF(pomiar[[#This Row],[czy z A do B]]=0,pomiar[[#This Row],[Punkt B]]/pomiar[[#This Row],[ile h w dobie]],pomiar[[#This Row],[Punkt A]]/pomiar[[#This Row],[ile h w dobie]]),0)</f>
        <v>22</v>
      </c>
      <c r="R94" s="3">
        <f>IF(pomiar[[#This Row],[która godzina wyjazdu]]&lt;&gt;24,pomiar[[#This Row],[która godzina wyjazdu]],0)</f>
        <v>22</v>
      </c>
    </row>
    <row r="95" spans="1:18" x14ac:dyDescent="0.25">
      <c r="A95" s="1" t="s">
        <v>96</v>
      </c>
      <c r="B95" s="1">
        <v>2.5318E-2</v>
      </c>
      <c r="C95" s="1">
        <v>2.8625999999999999E-2</v>
      </c>
      <c r="D95" s="1">
        <f>IF(pomiar[[#This Row],[Punkt A]]&lt;pomiar[[#This Row],[Punkt B]],1,0)</f>
        <v>1</v>
      </c>
      <c r="E95" s="1">
        <f>IF(pomiar[[#This Row],[Punkt A]]&gt;pomiar[[#This Row],[Punkt B]],1,0)</f>
        <v>0</v>
      </c>
      <c r="F95" s="1">
        <f t="shared" si="2"/>
        <v>6.9444444444444447E-4</v>
      </c>
      <c r="G95" s="1">
        <f>IF(pomiar[[#This Row],[czy z B do A]]=1,pomiar[[#This Row],[Punkt A]]-pomiar[[#This Row],[Punkt B]],pomiar[[#This Row],[Punkt B]]-pomiar[[#This Row],[Punkt A]])</f>
        <v>3.3079999999999984E-3</v>
      </c>
      <c r="H95" s="1" t="str">
        <f>LEFT(pomiar[[#This Row],[numer rejestracyjny]],1)</f>
        <v>D</v>
      </c>
      <c r="I95" s="1">
        <f>IF(pomiar[[#This Row],[pierwsza litera rejestracji]]="Z",pomiar[[#This Row],[ile minut jechał]]/pomiar[[#This Row],[ile to jedna minuta w dobie]],0)</f>
        <v>0</v>
      </c>
      <c r="J95" s="1">
        <f t="shared" si="3"/>
        <v>4.1666666666666664E-2</v>
      </c>
      <c r="K95" s="1">
        <f>pomiar[[#This Row],[ile minut jechał]]/pomiar[[#This Row],[ile h w dobie]]</f>
        <v>7.9391999999999963E-2</v>
      </c>
      <c r="L95" s="1" t="str">
        <f>MID(pomiar[[#This Row],[numer rejestracyjny]],4,2)</f>
        <v>82</v>
      </c>
      <c r="M95" s="3">
        <f>IF(pomiar[[#This Row],[3 i 4 znak rejestracji]]="18",5/pomiar[[#This Row],[ile minut jechał w h]],0)</f>
        <v>0</v>
      </c>
      <c r="N95" s="3">
        <f>5/pomiar[[#This Row],[ile minut jechał w h]]</f>
        <v>62.978637646110471</v>
      </c>
      <c r="O95" s="3">
        <f>IF(pomiar[[#This Row],[prędkość]]&gt;100,1,0)</f>
        <v>0</v>
      </c>
      <c r="P95" s="3">
        <f>IF(pomiar[[#This Row],[prędkość]]&gt;140,1,0)</f>
        <v>0</v>
      </c>
      <c r="Q95" s="3">
        <f>ROUNDDOWN(IF(pomiar[[#This Row],[czy z A do B]]=0,pomiar[[#This Row],[Punkt B]]/pomiar[[#This Row],[ile h w dobie]],pomiar[[#This Row],[Punkt A]]/pomiar[[#This Row],[ile h w dobie]]),0)</f>
        <v>0</v>
      </c>
      <c r="R95" s="3">
        <f>IF(pomiar[[#This Row],[która godzina wyjazdu]]&lt;&gt;24,pomiar[[#This Row],[która godzina wyjazdu]],0)</f>
        <v>0</v>
      </c>
    </row>
    <row r="96" spans="1:18" x14ac:dyDescent="0.25">
      <c r="A96" s="1" t="s">
        <v>97</v>
      </c>
      <c r="B96" s="1">
        <v>0.116232</v>
      </c>
      <c r="C96" s="1">
        <v>0.11791600000000001</v>
      </c>
      <c r="D96" s="1">
        <f>IF(pomiar[[#This Row],[Punkt A]]&lt;pomiar[[#This Row],[Punkt B]],1,0)</f>
        <v>1</v>
      </c>
      <c r="E96" s="1">
        <f>IF(pomiar[[#This Row],[Punkt A]]&gt;pomiar[[#This Row],[Punkt B]],1,0)</f>
        <v>0</v>
      </c>
      <c r="F96" s="1">
        <f t="shared" si="2"/>
        <v>6.9444444444444447E-4</v>
      </c>
      <c r="G96" s="1">
        <f>IF(pomiar[[#This Row],[czy z B do A]]=1,pomiar[[#This Row],[Punkt A]]-pomiar[[#This Row],[Punkt B]],pomiar[[#This Row],[Punkt B]]-pomiar[[#This Row],[Punkt A]])</f>
        <v>1.6840000000000049E-3</v>
      </c>
      <c r="H96" s="1" t="str">
        <f>LEFT(pomiar[[#This Row],[numer rejestracyjny]],1)</f>
        <v>K</v>
      </c>
      <c r="I96" s="1">
        <f>IF(pomiar[[#This Row],[pierwsza litera rejestracji]]="Z",pomiar[[#This Row],[ile minut jechał]]/pomiar[[#This Row],[ile to jedna minuta w dobie]],0)</f>
        <v>0</v>
      </c>
      <c r="J96" s="1">
        <f t="shared" si="3"/>
        <v>4.1666666666666664E-2</v>
      </c>
      <c r="K96" s="1">
        <f>pomiar[[#This Row],[ile minut jechał]]/pomiar[[#This Row],[ile h w dobie]]</f>
        <v>4.0416000000000118E-2</v>
      </c>
      <c r="L96" s="1" t="str">
        <f>MID(pomiar[[#This Row],[numer rejestracyjny]],4,2)</f>
        <v>38</v>
      </c>
      <c r="M96" s="3">
        <f>IF(pomiar[[#This Row],[3 i 4 znak rejestracji]]="18",5/pomiar[[#This Row],[ile minut jechał w h]],0)</f>
        <v>0</v>
      </c>
      <c r="N96" s="3">
        <f>5/pomiar[[#This Row],[ile minut jechał w h]]</f>
        <v>123.71338083927121</v>
      </c>
      <c r="O96" s="3">
        <f>IF(pomiar[[#This Row],[prędkość]]&gt;100,1,0)</f>
        <v>1</v>
      </c>
      <c r="P96" s="3">
        <f>IF(pomiar[[#This Row],[prędkość]]&gt;140,1,0)</f>
        <v>0</v>
      </c>
      <c r="Q96" s="3">
        <f>ROUNDDOWN(IF(pomiar[[#This Row],[czy z A do B]]=0,pomiar[[#This Row],[Punkt B]]/pomiar[[#This Row],[ile h w dobie]],pomiar[[#This Row],[Punkt A]]/pomiar[[#This Row],[ile h w dobie]]),0)</f>
        <v>2</v>
      </c>
      <c r="R96" s="3">
        <f>IF(pomiar[[#This Row],[która godzina wyjazdu]]&lt;&gt;24,pomiar[[#This Row],[która godzina wyjazdu]],0)</f>
        <v>2</v>
      </c>
    </row>
    <row r="97" spans="1:18" x14ac:dyDescent="0.25">
      <c r="A97" s="1" t="s">
        <v>98</v>
      </c>
      <c r="B97" s="1">
        <v>0.51822299999999999</v>
      </c>
      <c r="C97" s="1">
        <v>0.52104300000000003</v>
      </c>
      <c r="D97" s="1">
        <f>IF(pomiar[[#This Row],[Punkt A]]&lt;pomiar[[#This Row],[Punkt B]],1,0)</f>
        <v>1</v>
      </c>
      <c r="E97" s="1">
        <f>IF(pomiar[[#This Row],[Punkt A]]&gt;pomiar[[#This Row],[Punkt B]],1,0)</f>
        <v>0</v>
      </c>
      <c r="F97" s="1">
        <f t="shared" si="2"/>
        <v>6.9444444444444447E-4</v>
      </c>
      <c r="G97" s="1">
        <f>IF(pomiar[[#This Row],[czy z B do A]]=1,pomiar[[#This Row],[Punkt A]]-pomiar[[#This Row],[Punkt B]],pomiar[[#This Row],[Punkt B]]-pomiar[[#This Row],[Punkt A]])</f>
        <v>2.8200000000000447E-3</v>
      </c>
      <c r="H97" s="1" t="str">
        <f>LEFT(pomiar[[#This Row],[numer rejestracyjny]],1)</f>
        <v>R</v>
      </c>
      <c r="I97" s="1">
        <f>IF(pomiar[[#This Row],[pierwsza litera rejestracji]]="Z",pomiar[[#This Row],[ile minut jechał]]/pomiar[[#This Row],[ile to jedna minuta w dobie]],0)</f>
        <v>0</v>
      </c>
      <c r="J97" s="1">
        <f t="shared" si="3"/>
        <v>4.1666666666666664E-2</v>
      </c>
      <c r="K97" s="1">
        <f>pomiar[[#This Row],[ile minut jechał]]/pomiar[[#This Row],[ile h w dobie]]</f>
        <v>6.7680000000001073E-2</v>
      </c>
      <c r="L97" s="1" t="str">
        <f>MID(pomiar[[#This Row],[numer rejestracyjny]],4,2)</f>
        <v>34</v>
      </c>
      <c r="M97" s="3">
        <f>IF(pomiar[[#This Row],[3 i 4 znak rejestracji]]="18",5/pomiar[[#This Row],[ile minut jechał w h]],0)</f>
        <v>0</v>
      </c>
      <c r="N97" s="3">
        <f>5/pomiar[[#This Row],[ile minut jechał w h]]</f>
        <v>73.877068557918449</v>
      </c>
      <c r="O97" s="3">
        <f>IF(pomiar[[#This Row],[prędkość]]&gt;100,1,0)</f>
        <v>0</v>
      </c>
      <c r="P97" s="3">
        <f>IF(pomiar[[#This Row],[prędkość]]&gt;140,1,0)</f>
        <v>0</v>
      </c>
      <c r="Q97" s="3">
        <f>ROUNDDOWN(IF(pomiar[[#This Row],[czy z A do B]]=0,pomiar[[#This Row],[Punkt B]]/pomiar[[#This Row],[ile h w dobie]],pomiar[[#This Row],[Punkt A]]/pomiar[[#This Row],[ile h w dobie]]),0)</f>
        <v>12</v>
      </c>
      <c r="R97" s="3">
        <f>IF(pomiar[[#This Row],[która godzina wyjazdu]]&lt;&gt;24,pomiar[[#This Row],[która godzina wyjazdu]],0)</f>
        <v>12</v>
      </c>
    </row>
    <row r="98" spans="1:18" x14ac:dyDescent="0.25">
      <c r="A98" s="1" t="s">
        <v>99</v>
      </c>
      <c r="B98" s="1">
        <v>0.56562500000000004</v>
      </c>
      <c r="C98" s="1">
        <v>0.56870900000000002</v>
      </c>
      <c r="D98" s="1">
        <f>IF(pomiar[[#This Row],[Punkt A]]&lt;pomiar[[#This Row],[Punkt B]],1,0)</f>
        <v>1</v>
      </c>
      <c r="E98" s="1">
        <f>IF(pomiar[[#This Row],[Punkt A]]&gt;pomiar[[#This Row],[Punkt B]],1,0)</f>
        <v>0</v>
      </c>
      <c r="F98" s="1">
        <f t="shared" si="2"/>
        <v>6.9444444444444447E-4</v>
      </c>
      <c r="G98" s="1">
        <f>IF(pomiar[[#This Row],[czy z B do A]]=1,pomiar[[#This Row],[Punkt A]]-pomiar[[#This Row],[Punkt B]],pomiar[[#This Row],[Punkt B]]-pomiar[[#This Row],[Punkt A]])</f>
        <v>3.0839999999999756E-3</v>
      </c>
      <c r="H98" s="1" t="str">
        <f>LEFT(pomiar[[#This Row],[numer rejestracyjny]],1)</f>
        <v>L</v>
      </c>
      <c r="I98" s="1">
        <f>IF(pomiar[[#This Row],[pierwsza litera rejestracji]]="Z",pomiar[[#This Row],[ile minut jechał]]/pomiar[[#This Row],[ile to jedna minuta w dobie]],0)</f>
        <v>0</v>
      </c>
      <c r="J98" s="1">
        <f t="shared" si="3"/>
        <v>4.1666666666666664E-2</v>
      </c>
      <c r="K98" s="1">
        <f>pomiar[[#This Row],[ile minut jechał]]/pomiar[[#This Row],[ile h w dobie]]</f>
        <v>7.4015999999999416E-2</v>
      </c>
      <c r="L98" s="1" t="str">
        <f>MID(pomiar[[#This Row],[numer rejestracyjny]],4,2)</f>
        <v>50</v>
      </c>
      <c r="M98" s="3">
        <f>IF(pomiar[[#This Row],[3 i 4 znak rejestracji]]="18",5/pomiar[[#This Row],[ile minut jechał w h]],0)</f>
        <v>0</v>
      </c>
      <c r="N98" s="3">
        <f>5/pomiar[[#This Row],[ile minut jechał w h]]</f>
        <v>67.552961521833652</v>
      </c>
      <c r="O98" s="3">
        <f>IF(pomiar[[#This Row],[prędkość]]&gt;100,1,0)</f>
        <v>0</v>
      </c>
      <c r="P98" s="3">
        <f>IF(pomiar[[#This Row],[prędkość]]&gt;140,1,0)</f>
        <v>0</v>
      </c>
      <c r="Q98" s="3">
        <f>ROUNDDOWN(IF(pomiar[[#This Row],[czy z A do B]]=0,pomiar[[#This Row],[Punkt B]]/pomiar[[#This Row],[ile h w dobie]],pomiar[[#This Row],[Punkt A]]/pomiar[[#This Row],[ile h w dobie]]),0)</f>
        <v>13</v>
      </c>
      <c r="R98" s="3">
        <f>IF(pomiar[[#This Row],[która godzina wyjazdu]]&lt;&gt;24,pomiar[[#This Row],[która godzina wyjazdu]],0)</f>
        <v>13</v>
      </c>
    </row>
    <row r="99" spans="1:18" x14ac:dyDescent="0.25">
      <c r="A99" s="1" t="s">
        <v>100</v>
      </c>
      <c r="B99" s="1">
        <v>0.44529800000000003</v>
      </c>
      <c r="C99" s="1">
        <v>0.44776199999999999</v>
      </c>
      <c r="D99" s="1">
        <f>IF(pomiar[[#This Row],[Punkt A]]&lt;pomiar[[#This Row],[Punkt B]],1,0)</f>
        <v>1</v>
      </c>
      <c r="E99" s="1">
        <f>IF(pomiar[[#This Row],[Punkt A]]&gt;pomiar[[#This Row],[Punkt B]],1,0)</f>
        <v>0</v>
      </c>
      <c r="F99" s="1">
        <f t="shared" si="2"/>
        <v>6.9444444444444447E-4</v>
      </c>
      <c r="G99" s="1">
        <f>IF(pomiar[[#This Row],[czy z B do A]]=1,pomiar[[#This Row],[Punkt A]]-pomiar[[#This Row],[Punkt B]],pomiar[[#This Row],[Punkt B]]-pomiar[[#This Row],[Punkt A]])</f>
        <v>2.4639999999999662E-3</v>
      </c>
      <c r="H99" s="1" t="str">
        <f>LEFT(pomiar[[#This Row],[numer rejestracyjny]],1)</f>
        <v>E</v>
      </c>
      <c r="I99" s="1">
        <f>IF(pomiar[[#This Row],[pierwsza litera rejestracji]]="Z",pomiar[[#This Row],[ile minut jechał]]/pomiar[[#This Row],[ile to jedna minuta w dobie]],0)</f>
        <v>0</v>
      </c>
      <c r="J99" s="1">
        <f t="shared" si="3"/>
        <v>4.1666666666666664E-2</v>
      </c>
      <c r="K99" s="1">
        <f>pomiar[[#This Row],[ile minut jechał]]/pomiar[[#This Row],[ile h w dobie]]</f>
        <v>5.9135999999999189E-2</v>
      </c>
      <c r="L99" s="1" t="str">
        <f>MID(pomiar[[#This Row],[numer rejestracyjny]],4,2)</f>
        <v>27</v>
      </c>
      <c r="M99" s="3">
        <f>IF(pomiar[[#This Row],[3 i 4 znak rejestracji]]="18",5/pomiar[[#This Row],[ile minut jechał w h]],0)</f>
        <v>0</v>
      </c>
      <c r="N99" s="3">
        <f>5/pomiar[[#This Row],[ile minut jechał w h]]</f>
        <v>84.550865800866958</v>
      </c>
      <c r="O99" s="3">
        <f>IF(pomiar[[#This Row],[prędkość]]&gt;100,1,0)</f>
        <v>0</v>
      </c>
      <c r="P99" s="3">
        <f>IF(pomiar[[#This Row],[prędkość]]&gt;140,1,0)</f>
        <v>0</v>
      </c>
      <c r="Q99" s="3">
        <f>ROUNDDOWN(IF(pomiar[[#This Row],[czy z A do B]]=0,pomiar[[#This Row],[Punkt B]]/pomiar[[#This Row],[ile h w dobie]],pomiar[[#This Row],[Punkt A]]/pomiar[[#This Row],[ile h w dobie]]),0)</f>
        <v>10</v>
      </c>
      <c r="R99" s="3">
        <f>IF(pomiar[[#This Row],[która godzina wyjazdu]]&lt;&gt;24,pomiar[[#This Row],[która godzina wyjazdu]],0)</f>
        <v>10</v>
      </c>
    </row>
    <row r="100" spans="1:18" x14ac:dyDescent="0.25">
      <c r="A100" s="1" t="s">
        <v>101</v>
      </c>
      <c r="B100" s="1">
        <v>0.76018399999999997</v>
      </c>
      <c r="C100" s="1">
        <v>0.75855600000000001</v>
      </c>
      <c r="D100" s="1">
        <f>IF(pomiar[[#This Row],[Punkt A]]&lt;pomiar[[#This Row],[Punkt B]],1,0)</f>
        <v>0</v>
      </c>
      <c r="E100" s="1">
        <f>IF(pomiar[[#This Row],[Punkt A]]&gt;pomiar[[#This Row],[Punkt B]],1,0)</f>
        <v>1</v>
      </c>
      <c r="F100" s="1">
        <f t="shared" si="2"/>
        <v>6.9444444444444447E-4</v>
      </c>
      <c r="G100" s="1">
        <f>IF(pomiar[[#This Row],[czy z B do A]]=1,pomiar[[#This Row],[Punkt A]]-pomiar[[#This Row],[Punkt B]],pomiar[[#This Row],[Punkt B]]-pomiar[[#This Row],[Punkt A]])</f>
        <v>1.6279999999999628E-3</v>
      </c>
      <c r="H100" s="1" t="str">
        <f>LEFT(pomiar[[#This Row],[numer rejestracyjny]],1)</f>
        <v>D</v>
      </c>
      <c r="I100" s="1">
        <f>IF(pomiar[[#This Row],[pierwsza litera rejestracji]]="Z",pomiar[[#This Row],[ile minut jechał]]/pomiar[[#This Row],[ile to jedna minuta w dobie]],0)</f>
        <v>0</v>
      </c>
      <c r="J100" s="1">
        <f t="shared" si="3"/>
        <v>4.1666666666666664E-2</v>
      </c>
      <c r="K100" s="1">
        <f>pomiar[[#This Row],[ile minut jechał]]/pomiar[[#This Row],[ile h w dobie]]</f>
        <v>3.9071999999999107E-2</v>
      </c>
      <c r="L100" s="1" t="str">
        <f>MID(pomiar[[#This Row],[numer rejestracyjny]],4,2)</f>
        <v>39</v>
      </c>
      <c r="M100" s="3">
        <f>IF(pomiar[[#This Row],[3 i 4 znak rejestracji]]="18",5/pomiar[[#This Row],[ile minut jechał w h]],0)</f>
        <v>0</v>
      </c>
      <c r="N100" s="3">
        <f>5/pomiar[[#This Row],[ile minut jechał w h]]</f>
        <v>127.96887796888089</v>
      </c>
      <c r="O100" s="3">
        <f>IF(pomiar[[#This Row],[prędkość]]&gt;100,1,0)</f>
        <v>1</v>
      </c>
      <c r="P100" s="3">
        <f>IF(pomiar[[#This Row],[prędkość]]&gt;140,1,0)</f>
        <v>0</v>
      </c>
      <c r="Q100" s="3">
        <f>ROUNDDOWN(IF(pomiar[[#This Row],[czy z A do B]]=0,pomiar[[#This Row],[Punkt B]]/pomiar[[#This Row],[ile h w dobie]],pomiar[[#This Row],[Punkt A]]/pomiar[[#This Row],[ile h w dobie]]),0)</f>
        <v>18</v>
      </c>
      <c r="R100" s="3">
        <f>IF(pomiar[[#This Row],[która godzina wyjazdu]]&lt;&gt;24,pomiar[[#This Row],[która godzina wyjazdu]],0)</f>
        <v>18</v>
      </c>
    </row>
    <row r="101" spans="1:18" x14ac:dyDescent="0.25">
      <c r="A101" s="1" t="s">
        <v>102</v>
      </c>
      <c r="B101" s="1">
        <v>0.84344600000000003</v>
      </c>
      <c r="C101" s="1">
        <v>0.84693399999999996</v>
      </c>
      <c r="D101" s="1">
        <f>IF(pomiar[[#This Row],[Punkt A]]&lt;pomiar[[#This Row],[Punkt B]],1,0)</f>
        <v>1</v>
      </c>
      <c r="E101" s="1">
        <f>IF(pomiar[[#This Row],[Punkt A]]&gt;pomiar[[#This Row],[Punkt B]],1,0)</f>
        <v>0</v>
      </c>
      <c r="F101" s="1">
        <f t="shared" si="2"/>
        <v>6.9444444444444447E-4</v>
      </c>
      <c r="G101" s="1">
        <f>IF(pomiar[[#This Row],[czy z B do A]]=1,pomiar[[#This Row],[Punkt A]]-pomiar[[#This Row],[Punkt B]],pomiar[[#This Row],[Punkt B]]-pomiar[[#This Row],[Punkt A]])</f>
        <v>3.4879999999999356E-3</v>
      </c>
      <c r="H101" s="1" t="str">
        <f>LEFT(pomiar[[#This Row],[numer rejestracyjny]],1)</f>
        <v>K</v>
      </c>
      <c r="I101" s="1">
        <f>IF(pomiar[[#This Row],[pierwsza litera rejestracji]]="Z",pomiar[[#This Row],[ile minut jechał]]/pomiar[[#This Row],[ile to jedna minuta w dobie]],0)</f>
        <v>0</v>
      </c>
      <c r="J101" s="1">
        <f t="shared" si="3"/>
        <v>4.1666666666666664E-2</v>
      </c>
      <c r="K101" s="1">
        <f>pomiar[[#This Row],[ile minut jechał]]/pomiar[[#This Row],[ile h w dobie]]</f>
        <v>8.3711999999998454E-2</v>
      </c>
      <c r="L101" s="1" t="str">
        <f>MID(pomiar[[#This Row],[numer rejestracyjny]],4,2)</f>
        <v>21</v>
      </c>
      <c r="M101" s="3">
        <f>IF(pomiar[[#This Row],[3 i 4 znak rejestracji]]="18",5/pomiar[[#This Row],[ile minut jechał w h]],0)</f>
        <v>0</v>
      </c>
      <c r="N101" s="3">
        <f>5/pomiar[[#This Row],[ile minut jechał w h]]</f>
        <v>59.728593272172354</v>
      </c>
      <c r="O101" s="3">
        <f>IF(pomiar[[#This Row],[prędkość]]&gt;100,1,0)</f>
        <v>0</v>
      </c>
      <c r="P101" s="3">
        <f>IF(pomiar[[#This Row],[prędkość]]&gt;140,1,0)</f>
        <v>0</v>
      </c>
      <c r="Q101" s="3">
        <f>ROUNDDOWN(IF(pomiar[[#This Row],[czy z A do B]]=0,pomiar[[#This Row],[Punkt B]]/pomiar[[#This Row],[ile h w dobie]],pomiar[[#This Row],[Punkt A]]/pomiar[[#This Row],[ile h w dobie]]),0)</f>
        <v>20</v>
      </c>
      <c r="R101" s="3">
        <f>IF(pomiar[[#This Row],[która godzina wyjazdu]]&lt;&gt;24,pomiar[[#This Row],[która godzina wyjazdu]],0)</f>
        <v>20</v>
      </c>
    </row>
    <row r="102" spans="1:18" x14ac:dyDescent="0.25">
      <c r="A102" s="1" t="s">
        <v>103</v>
      </c>
      <c r="B102" s="1">
        <v>0.31938899999999998</v>
      </c>
      <c r="C102" s="1">
        <v>0.31539299999999998</v>
      </c>
      <c r="D102" s="1">
        <f>IF(pomiar[[#This Row],[Punkt A]]&lt;pomiar[[#This Row],[Punkt B]],1,0)</f>
        <v>0</v>
      </c>
      <c r="E102" s="1">
        <f>IF(pomiar[[#This Row],[Punkt A]]&gt;pomiar[[#This Row],[Punkt B]],1,0)</f>
        <v>1</v>
      </c>
      <c r="F102" s="1">
        <f t="shared" si="2"/>
        <v>6.9444444444444447E-4</v>
      </c>
      <c r="G102" s="1">
        <f>IF(pomiar[[#This Row],[czy z B do A]]=1,pomiar[[#This Row],[Punkt A]]-pomiar[[#This Row],[Punkt B]],pomiar[[#This Row],[Punkt B]]-pomiar[[#This Row],[Punkt A]])</f>
        <v>3.9959999999999996E-3</v>
      </c>
      <c r="H102" s="1" t="str">
        <f>LEFT(pomiar[[#This Row],[numer rejestracyjny]],1)</f>
        <v>F</v>
      </c>
      <c r="I102" s="1">
        <f>IF(pomiar[[#This Row],[pierwsza litera rejestracji]]="Z",pomiar[[#This Row],[ile minut jechał]]/pomiar[[#This Row],[ile to jedna minuta w dobie]],0)</f>
        <v>0</v>
      </c>
      <c r="J102" s="1">
        <f t="shared" si="3"/>
        <v>4.1666666666666664E-2</v>
      </c>
      <c r="K102" s="1">
        <f>pomiar[[#This Row],[ile minut jechał]]/pomiar[[#This Row],[ile h w dobie]]</f>
        <v>9.5903999999999989E-2</v>
      </c>
      <c r="L102" s="1" t="str">
        <f>MID(pomiar[[#This Row],[numer rejestracyjny]],4,2)</f>
        <v>19</v>
      </c>
      <c r="M102" s="3">
        <f>IF(pomiar[[#This Row],[3 i 4 znak rejestracji]]="18",5/pomiar[[#This Row],[ile minut jechał w h]],0)</f>
        <v>0</v>
      </c>
      <c r="N102" s="3">
        <f>5/pomiar[[#This Row],[ile minut jechał w h]]</f>
        <v>52.135468802135478</v>
      </c>
      <c r="O102" s="3">
        <f>IF(pomiar[[#This Row],[prędkość]]&gt;100,1,0)</f>
        <v>0</v>
      </c>
      <c r="P102" s="3">
        <f>IF(pomiar[[#This Row],[prędkość]]&gt;140,1,0)</f>
        <v>0</v>
      </c>
      <c r="Q102" s="3">
        <f>ROUNDDOWN(IF(pomiar[[#This Row],[czy z A do B]]=0,pomiar[[#This Row],[Punkt B]]/pomiar[[#This Row],[ile h w dobie]],pomiar[[#This Row],[Punkt A]]/pomiar[[#This Row],[ile h w dobie]]),0)</f>
        <v>7</v>
      </c>
      <c r="R102" s="3">
        <f>IF(pomiar[[#This Row],[która godzina wyjazdu]]&lt;&gt;24,pomiar[[#This Row],[która godzina wyjazdu]],0)</f>
        <v>7</v>
      </c>
    </row>
    <row r="103" spans="1:18" x14ac:dyDescent="0.25">
      <c r="A103" s="1" t="s">
        <v>104</v>
      </c>
      <c r="B103" s="1">
        <v>0.95169999999999999</v>
      </c>
      <c r="C103" s="1">
        <v>0.95000399999999996</v>
      </c>
      <c r="D103" s="1">
        <f>IF(pomiar[[#This Row],[Punkt A]]&lt;pomiar[[#This Row],[Punkt B]],1,0)</f>
        <v>0</v>
      </c>
      <c r="E103" s="1">
        <f>IF(pomiar[[#This Row],[Punkt A]]&gt;pomiar[[#This Row],[Punkt B]],1,0)</f>
        <v>1</v>
      </c>
      <c r="F103" s="1">
        <f t="shared" si="2"/>
        <v>6.9444444444444447E-4</v>
      </c>
      <c r="G103" s="1">
        <f>IF(pomiar[[#This Row],[czy z B do A]]=1,pomiar[[#This Row],[Punkt A]]-pomiar[[#This Row],[Punkt B]],pomiar[[#This Row],[Punkt B]]-pomiar[[#This Row],[Punkt A]])</f>
        <v>1.6960000000000308E-3</v>
      </c>
      <c r="H103" s="1" t="str">
        <f>LEFT(pomiar[[#This Row],[numer rejestracyjny]],1)</f>
        <v>E</v>
      </c>
      <c r="I103" s="1">
        <f>IF(pomiar[[#This Row],[pierwsza litera rejestracji]]="Z",pomiar[[#This Row],[ile minut jechał]]/pomiar[[#This Row],[ile to jedna minuta w dobie]],0)</f>
        <v>0</v>
      </c>
      <c r="J103" s="1">
        <f t="shared" si="3"/>
        <v>4.1666666666666664E-2</v>
      </c>
      <c r="K103" s="1">
        <f>pomiar[[#This Row],[ile minut jechał]]/pomiar[[#This Row],[ile h w dobie]]</f>
        <v>4.070400000000074E-2</v>
      </c>
      <c r="L103" s="1" t="str">
        <f>MID(pomiar[[#This Row],[numer rejestracyjny]],4,2)</f>
        <v>44</v>
      </c>
      <c r="M103" s="3">
        <f>IF(pomiar[[#This Row],[3 i 4 znak rejestracji]]="18",5/pomiar[[#This Row],[ile minut jechał w h]],0)</f>
        <v>0</v>
      </c>
      <c r="N103" s="3">
        <f>5/pomiar[[#This Row],[ile minut jechał w h]]</f>
        <v>122.83805031446317</v>
      </c>
      <c r="O103" s="3">
        <f>IF(pomiar[[#This Row],[prędkość]]&gt;100,1,0)</f>
        <v>1</v>
      </c>
      <c r="P103" s="3">
        <f>IF(pomiar[[#This Row],[prędkość]]&gt;140,1,0)</f>
        <v>0</v>
      </c>
      <c r="Q103" s="3">
        <f>ROUNDDOWN(IF(pomiar[[#This Row],[czy z A do B]]=0,pomiar[[#This Row],[Punkt B]]/pomiar[[#This Row],[ile h w dobie]],pomiar[[#This Row],[Punkt A]]/pomiar[[#This Row],[ile h w dobie]]),0)</f>
        <v>22</v>
      </c>
      <c r="R103" s="3">
        <f>IF(pomiar[[#This Row],[która godzina wyjazdu]]&lt;&gt;24,pomiar[[#This Row],[która godzina wyjazdu]],0)</f>
        <v>22</v>
      </c>
    </row>
    <row r="104" spans="1:18" x14ac:dyDescent="0.25">
      <c r="A104" s="1" t="s">
        <v>105</v>
      </c>
      <c r="B104" s="1">
        <v>0.59223499999999996</v>
      </c>
      <c r="C104" s="1">
        <v>0.59553500000000004</v>
      </c>
      <c r="D104" s="1">
        <f>IF(pomiar[[#This Row],[Punkt A]]&lt;pomiar[[#This Row],[Punkt B]],1,0)</f>
        <v>1</v>
      </c>
      <c r="E104" s="1">
        <f>IF(pomiar[[#This Row],[Punkt A]]&gt;pomiar[[#This Row],[Punkt B]],1,0)</f>
        <v>0</v>
      </c>
      <c r="F104" s="1">
        <f t="shared" si="2"/>
        <v>6.9444444444444447E-4</v>
      </c>
      <c r="G104" s="1">
        <f>IF(pomiar[[#This Row],[czy z B do A]]=1,pomiar[[#This Row],[Punkt A]]-pomiar[[#This Row],[Punkt B]],pomiar[[#This Row],[Punkt B]]-pomiar[[#This Row],[Punkt A]])</f>
        <v>3.3000000000000806E-3</v>
      </c>
      <c r="H104" s="1" t="str">
        <f>LEFT(pomiar[[#This Row],[numer rejestracyjny]],1)</f>
        <v>C</v>
      </c>
      <c r="I104" s="1">
        <f>IF(pomiar[[#This Row],[pierwsza litera rejestracji]]="Z",pomiar[[#This Row],[ile minut jechał]]/pomiar[[#This Row],[ile to jedna minuta w dobie]],0)</f>
        <v>0</v>
      </c>
      <c r="J104" s="1">
        <f t="shared" si="3"/>
        <v>4.1666666666666664E-2</v>
      </c>
      <c r="K104" s="1">
        <f>pomiar[[#This Row],[ile minut jechał]]/pomiar[[#This Row],[ile h w dobie]]</f>
        <v>7.9200000000001936E-2</v>
      </c>
      <c r="L104" s="1" t="str">
        <f>MID(pomiar[[#This Row],[numer rejestracyjny]],4,2)</f>
        <v>43</v>
      </c>
      <c r="M104" s="3">
        <f>IF(pomiar[[#This Row],[3 i 4 znak rejestracji]]="18",5/pomiar[[#This Row],[ile minut jechał w h]],0)</f>
        <v>0</v>
      </c>
      <c r="N104" s="3">
        <f>5/pomiar[[#This Row],[ile minut jechał w h]]</f>
        <v>63.131313131311586</v>
      </c>
      <c r="O104" s="3">
        <f>IF(pomiar[[#This Row],[prędkość]]&gt;100,1,0)</f>
        <v>0</v>
      </c>
      <c r="P104" s="3">
        <f>IF(pomiar[[#This Row],[prędkość]]&gt;140,1,0)</f>
        <v>0</v>
      </c>
      <c r="Q104" s="3">
        <f>ROUNDDOWN(IF(pomiar[[#This Row],[czy z A do B]]=0,pomiar[[#This Row],[Punkt B]]/pomiar[[#This Row],[ile h w dobie]],pomiar[[#This Row],[Punkt A]]/pomiar[[#This Row],[ile h w dobie]]),0)</f>
        <v>14</v>
      </c>
      <c r="R104" s="3">
        <f>IF(pomiar[[#This Row],[która godzina wyjazdu]]&lt;&gt;24,pomiar[[#This Row],[która godzina wyjazdu]],0)</f>
        <v>14</v>
      </c>
    </row>
    <row r="105" spans="1:18" x14ac:dyDescent="0.25">
      <c r="A105" s="1" t="s">
        <v>106</v>
      </c>
      <c r="B105" s="1">
        <v>0.30809599999999998</v>
      </c>
      <c r="C105" s="1">
        <v>0.30620399999999998</v>
      </c>
      <c r="D105" s="1">
        <f>IF(pomiar[[#This Row],[Punkt A]]&lt;pomiar[[#This Row],[Punkt B]],1,0)</f>
        <v>0</v>
      </c>
      <c r="E105" s="1">
        <f>IF(pomiar[[#This Row],[Punkt A]]&gt;pomiar[[#This Row],[Punkt B]],1,0)</f>
        <v>1</v>
      </c>
      <c r="F105" s="1">
        <f t="shared" si="2"/>
        <v>6.9444444444444447E-4</v>
      </c>
      <c r="G105" s="1">
        <f>IF(pomiar[[#This Row],[czy z B do A]]=1,pomiar[[#This Row],[Punkt A]]-pomiar[[#This Row],[Punkt B]],pomiar[[#This Row],[Punkt B]]-pomiar[[#This Row],[Punkt A]])</f>
        <v>1.8920000000000048E-3</v>
      </c>
      <c r="H105" s="1" t="str">
        <f>LEFT(pomiar[[#This Row],[numer rejestracyjny]],1)</f>
        <v>E</v>
      </c>
      <c r="I105" s="1">
        <f>IF(pomiar[[#This Row],[pierwsza litera rejestracji]]="Z",pomiar[[#This Row],[ile minut jechał]]/pomiar[[#This Row],[ile to jedna minuta w dobie]],0)</f>
        <v>0</v>
      </c>
      <c r="J105" s="1">
        <f t="shared" si="3"/>
        <v>4.1666666666666664E-2</v>
      </c>
      <c r="K105" s="1">
        <f>pomiar[[#This Row],[ile minut jechał]]/pomiar[[#This Row],[ile h w dobie]]</f>
        <v>4.5408000000000115E-2</v>
      </c>
      <c r="L105" s="1" t="str">
        <f>MID(pomiar[[#This Row],[numer rejestracyjny]],4,2)</f>
        <v>78</v>
      </c>
      <c r="M105" s="3">
        <f>IF(pomiar[[#This Row],[3 i 4 znak rejestracji]]="18",5/pomiar[[#This Row],[ile minut jechał w h]],0)</f>
        <v>0</v>
      </c>
      <c r="N105" s="3">
        <f>5/pomiar[[#This Row],[ile minut jechał w h]]</f>
        <v>110.11275546159239</v>
      </c>
      <c r="O105" s="3">
        <f>IF(pomiar[[#This Row],[prędkość]]&gt;100,1,0)</f>
        <v>1</v>
      </c>
      <c r="P105" s="3">
        <f>IF(pomiar[[#This Row],[prędkość]]&gt;140,1,0)</f>
        <v>0</v>
      </c>
      <c r="Q105" s="3">
        <f>ROUNDDOWN(IF(pomiar[[#This Row],[czy z A do B]]=0,pomiar[[#This Row],[Punkt B]]/pomiar[[#This Row],[ile h w dobie]],pomiar[[#This Row],[Punkt A]]/pomiar[[#This Row],[ile h w dobie]]),0)</f>
        <v>7</v>
      </c>
      <c r="R105" s="3">
        <f>IF(pomiar[[#This Row],[która godzina wyjazdu]]&lt;&gt;24,pomiar[[#This Row],[która godzina wyjazdu]],0)</f>
        <v>7</v>
      </c>
    </row>
    <row r="106" spans="1:18" x14ac:dyDescent="0.25">
      <c r="A106" s="1" t="s">
        <v>107</v>
      </c>
      <c r="B106" s="1">
        <v>9.7731999999999999E-2</v>
      </c>
      <c r="C106" s="1">
        <v>9.4488000000000003E-2</v>
      </c>
      <c r="D106" s="1">
        <f>IF(pomiar[[#This Row],[Punkt A]]&lt;pomiar[[#This Row],[Punkt B]],1,0)</f>
        <v>0</v>
      </c>
      <c r="E106" s="1">
        <f>IF(pomiar[[#This Row],[Punkt A]]&gt;pomiar[[#This Row],[Punkt B]],1,0)</f>
        <v>1</v>
      </c>
      <c r="F106" s="1">
        <f t="shared" si="2"/>
        <v>6.9444444444444447E-4</v>
      </c>
      <c r="G106" s="1">
        <f>IF(pomiar[[#This Row],[czy z B do A]]=1,pomiar[[#This Row],[Punkt A]]-pomiar[[#This Row],[Punkt B]],pomiar[[#This Row],[Punkt B]]-pomiar[[#This Row],[Punkt A]])</f>
        <v>3.2439999999999969E-3</v>
      </c>
      <c r="H106" s="1" t="str">
        <f>LEFT(pomiar[[#This Row],[numer rejestracyjny]],1)</f>
        <v>P</v>
      </c>
      <c r="I106" s="1">
        <f>IF(pomiar[[#This Row],[pierwsza litera rejestracji]]="Z",pomiar[[#This Row],[ile minut jechał]]/pomiar[[#This Row],[ile to jedna minuta w dobie]],0)</f>
        <v>0</v>
      </c>
      <c r="J106" s="1">
        <f t="shared" si="3"/>
        <v>4.1666666666666664E-2</v>
      </c>
      <c r="K106" s="1">
        <f>pomiar[[#This Row],[ile minut jechał]]/pomiar[[#This Row],[ile h w dobie]]</f>
        <v>7.7855999999999925E-2</v>
      </c>
      <c r="L106" s="1" t="str">
        <f>MID(pomiar[[#This Row],[numer rejestracyjny]],4,2)</f>
        <v>19</v>
      </c>
      <c r="M106" s="3">
        <f>IF(pomiar[[#This Row],[3 i 4 znak rejestracji]]="18",5/pomiar[[#This Row],[ile minut jechał w h]],0)</f>
        <v>0</v>
      </c>
      <c r="N106" s="3">
        <f>5/pomiar[[#This Row],[ile minut jechał w h]]</f>
        <v>64.22112618166878</v>
      </c>
      <c r="O106" s="3">
        <f>IF(pomiar[[#This Row],[prędkość]]&gt;100,1,0)</f>
        <v>0</v>
      </c>
      <c r="P106" s="3">
        <f>IF(pomiar[[#This Row],[prędkość]]&gt;140,1,0)</f>
        <v>0</v>
      </c>
      <c r="Q106" s="3">
        <f>ROUNDDOWN(IF(pomiar[[#This Row],[czy z A do B]]=0,pomiar[[#This Row],[Punkt B]]/pomiar[[#This Row],[ile h w dobie]],pomiar[[#This Row],[Punkt A]]/pomiar[[#This Row],[ile h w dobie]]),0)</f>
        <v>2</v>
      </c>
      <c r="R106" s="3">
        <f>IF(pomiar[[#This Row],[która godzina wyjazdu]]&lt;&gt;24,pomiar[[#This Row],[która godzina wyjazdu]],0)</f>
        <v>2</v>
      </c>
    </row>
    <row r="107" spans="1:18" x14ac:dyDescent="0.25">
      <c r="A107" s="1" t="s">
        <v>108</v>
      </c>
      <c r="B107" s="1">
        <v>0.66037100000000004</v>
      </c>
      <c r="C107" s="1">
        <v>0.65702700000000003</v>
      </c>
      <c r="D107" s="1">
        <f>IF(pomiar[[#This Row],[Punkt A]]&lt;pomiar[[#This Row],[Punkt B]],1,0)</f>
        <v>0</v>
      </c>
      <c r="E107" s="1">
        <f>IF(pomiar[[#This Row],[Punkt A]]&gt;pomiar[[#This Row],[Punkt B]],1,0)</f>
        <v>1</v>
      </c>
      <c r="F107" s="1">
        <f t="shared" si="2"/>
        <v>6.9444444444444447E-4</v>
      </c>
      <c r="G107" s="1">
        <f>IF(pomiar[[#This Row],[czy z B do A]]=1,pomiar[[#This Row],[Punkt A]]-pomiar[[#This Row],[Punkt B]],pomiar[[#This Row],[Punkt B]]-pomiar[[#This Row],[Punkt A]])</f>
        <v>3.3440000000000136E-3</v>
      </c>
      <c r="H107" s="1" t="str">
        <f>LEFT(pomiar[[#This Row],[numer rejestracyjny]],1)</f>
        <v>N</v>
      </c>
      <c r="I107" s="1">
        <f>IF(pomiar[[#This Row],[pierwsza litera rejestracji]]="Z",pomiar[[#This Row],[ile minut jechał]]/pomiar[[#This Row],[ile to jedna minuta w dobie]],0)</f>
        <v>0</v>
      </c>
      <c r="J107" s="1">
        <f t="shared" si="3"/>
        <v>4.1666666666666664E-2</v>
      </c>
      <c r="K107" s="1">
        <f>pomiar[[#This Row],[ile minut jechał]]/pomiar[[#This Row],[ile h w dobie]]</f>
        <v>8.0256000000000327E-2</v>
      </c>
      <c r="L107" s="1" t="str">
        <f>MID(pomiar[[#This Row],[numer rejestracyjny]],4,2)</f>
        <v>10</v>
      </c>
      <c r="M107" s="3">
        <f>IF(pomiar[[#This Row],[3 i 4 znak rejestracji]]="18",5/pomiar[[#This Row],[ile minut jechał w h]],0)</f>
        <v>0</v>
      </c>
      <c r="N107" s="3">
        <f>5/pomiar[[#This Row],[ile minut jechał w h]]</f>
        <v>62.300637958532441</v>
      </c>
      <c r="O107" s="3">
        <f>IF(pomiar[[#This Row],[prędkość]]&gt;100,1,0)</f>
        <v>0</v>
      </c>
      <c r="P107" s="3">
        <f>IF(pomiar[[#This Row],[prędkość]]&gt;140,1,0)</f>
        <v>0</v>
      </c>
      <c r="Q107" s="3">
        <f>ROUNDDOWN(IF(pomiar[[#This Row],[czy z A do B]]=0,pomiar[[#This Row],[Punkt B]]/pomiar[[#This Row],[ile h w dobie]],pomiar[[#This Row],[Punkt A]]/pomiar[[#This Row],[ile h w dobie]]),0)</f>
        <v>15</v>
      </c>
      <c r="R107" s="3">
        <f>IF(pomiar[[#This Row],[która godzina wyjazdu]]&lt;&gt;24,pomiar[[#This Row],[która godzina wyjazdu]],0)</f>
        <v>15</v>
      </c>
    </row>
    <row r="108" spans="1:18" x14ac:dyDescent="0.25">
      <c r="A108" s="1" t="s">
        <v>109</v>
      </c>
      <c r="B108" s="1">
        <v>2.9668E-2</v>
      </c>
      <c r="C108" s="1">
        <v>3.2876000000000002E-2</v>
      </c>
      <c r="D108" s="1">
        <f>IF(pomiar[[#This Row],[Punkt A]]&lt;pomiar[[#This Row],[Punkt B]],1,0)</f>
        <v>1</v>
      </c>
      <c r="E108" s="1">
        <f>IF(pomiar[[#This Row],[Punkt A]]&gt;pomiar[[#This Row],[Punkt B]],1,0)</f>
        <v>0</v>
      </c>
      <c r="F108" s="1">
        <f t="shared" si="2"/>
        <v>6.9444444444444447E-4</v>
      </c>
      <c r="G108" s="1">
        <f>IF(pomiar[[#This Row],[czy z B do A]]=1,pomiar[[#This Row],[Punkt A]]-pomiar[[#This Row],[Punkt B]],pomiar[[#This Row],[Punkt B]]-pomiar[[#This Row],[Punkt A]])</f>
        <v>3.2080000000000025E-3</v>
      </c>
      <c r="H108" s="1" t="str">
        <f>LEFT(pomiar[[#This Row],[numer rejestracyjny]],1)</f>
        <v>G</v>
      </c>
      <c r="I108" s="1">
        <f>IF(pomiar[[#This Row],[pierwsza litera rejestracji]]="Z",pomiar[[#This Row],[ile minut jechał]]/pomiar[[#This Row],[ile to jedna minuta w dobie]],0)</f>
        <v>0</v>
      </c>
      <c r="J108" s="1">
        <f t="shared" si="3"/>
        <v>4.1666666666666664E-2</v>
      </c>
      <c r="K108" s="1">
        <f>pomiar[[#This Row],[ile minut jechał]]/pomiar[[#This Row],[ile h w dobie]]</f>
        <v>7.699200000000006E-2</v>
      </c>
      <c r="L108" s="1" t="str">
        <f>MID(pomiar[[#This Row],[numer rejestracyjny]],4,2)</f>
        <v>25</v>
      </c>
      <c r="M108" s="3">
        <f>IF(pomiar[[#This Row],[3 i 4 znak rejestracji]]="18",5/pomiar[[#This Row],[ile minut jechał w h]],0)</f>
        <v>0</v>
      </c>
      <c r="N108" s="3">
        <f>5/pomiar[[#This Row],[ile minut jechał w h]]</f>
        <v>64.941812136325808</v>
      </c>
      <c r="O108" s="3">
        <f>IF(pomiar[[#This Row],[prędkość]]&gt;100,1,0)</f>
        <v>0</v>
      </c>
      <c r="P108" s="3">
        <f>IF(pomiar[[#This Row],[prędkość]]&gt;140,1,0)</f>
        <v>0</v>
      </c>
      <c r="Q108" s="3">
        <f>ROUNDDOWN(IF(pomiar[[#This Row],[czy z A do B]]=0,pomiar[[#This Row],[Punkt B]]/pomiar[[#This Row],[ile h w dobie]],pomiar[[#This Row],[Punkt A]]/pomiar[[#This Row],[ile h w dobie]]),0)</f>
        <v>0</v>
      </c>
      <c r="R108" s="3">
        <f>IF(pomiar[[#This Row],[która godzina wyjazdu]]&lt;&gt;24,pomiar[[#This Row],[która godzina wyjazdu]],0)</f>
        <v>0</v>
      </c>
    </row>
    <row r="109" spans="1:18" x14ac:dyDescent="0.25">
      <c r="A109" s="1" t="s">
        <v>110</v>
      </c>
      <c r="B109" s="1">
        <v>0.73365199999999997</v>
      </c>
      <c r="C109" s="1">
        <v>0.73118000000000005</v>
      </c>
      <c r="D109" s="1">
        <f>IF(pomiar[[#This Row],[Punkt A]]&lt;pomiar[[#This Row],[Punkt B]],1,0)</f>
        <v>0</v>
      </c>
      <c r="E109" s="1">
        <f>IF(pomiar[[#This Row],[Punkt A]]&gt;pomiar[[#This Row],[Punkt B]],1,0)</f>
        <v>1</v>
      </c>
      <c r="F109" s="1">
        <f t="shared" si="2"/>
        <v>6.9444444444444447E-4</v>
      </c>
      <c r="G109" s="1">
        <f>IF(pomiar[[#This Row],[czy z B do A]]=1,pomiar[[#This Row],[Punkt A]]-pomiar[[#This Row],[Punkt B]],pomiar[[#This Row],[Punkt B]]-pomiar[[#This Row],[Punkt A]])</f>
        <v>2.4719999999999187E-3</v>
      </c>
      <c r="H109" s="1" t="str">
        <f>LEFT(pomiar[[#This Row],[numer rejestracyjny]],1)</f>
        <v>N</v>
      </c>
      <c r="I109" s="1">
        <f>IF(pomiar[[#This Row],[pierwsza litera rejestracji]]="Z",pomiar[[#This Row],[ile minut jechał]]/pomiar[[#This Row],[ile to jedna minuta w dobie]],0)</f>
        <v>0</v>
      </c>
      <c r="J109" s="1">
        <f t="shared" si="3"/>
        <v>4.1666666666666664E-2</v>
      </c>
      <c r="K109" s="1">
        <f>pomiar[[#This Row],[ile minut jechał]]/pomiar[[#This Row],[ile h w dobie]]</f>
        <v>5.9327999999998049E-2</v>
      </c>
      <c r="L109" s="1" t="str">
        <f>MID(pomiar[[#This Row],[numer rejestracyjny]],4,2)</f>
        <v>39</v>
      </c>
      <c r="M109" s="3">
        <f>IF(pomiar[[#This Row],[3 i 4 znak rejestracji]]="18",5/pomiar[[#This Row],[ile minut jechał w h]],0)</f>
        <v>0</v>
      </c>
      <c r="N109" s="3">
        <f>5/pomiar[[#This Row],[ile minut jechał w h]]</f>
        <v>84.277238403454774</v>
      </c>
      <c r="O109" s="3">
        <f>IF(pomiar[[#This Row],[prędkość]]&gt;100,1,0)</f>
        <v>0</v>
      </c>
      <c r="P109" s="3">
        <f>IF(pomiar[[#This Row],[prędkość]]&gt;140,1,0)</f>
        <v>0</v>
      </c>
      <c r="Q109" s="3">
        <f>ROUNDDOWN(IF(pomiar[[#This Row],[czy z A do B]]=0,pomiar[[#This Row],[Punkt B]]/pomiar[[#This Row],[ile h w dobie]],pomiar[[#This Row],[Punkt A]]/pomiar[[#This Row],[ile h w dobie]]),0)</f>
        <v>17</v>
      </c>
      <c r="R109" s="3">
        <f>IF(pomiar[[#This Row],[która godzina wyjazdu]]&lt;&gt;24,pomiar[[#This Row],[która godzina wyjazdu]],0)</f>
        <v>17</v>
      </c>
    </row>
    <row r="110" spans="1:18" x14ac:dyDescent="0.25">
      <c r="A110" s="1" t="s">
        <v>111</v>
      </c>
      <c r="B110" s="1">
        <v>0.167017</v>
      </c>
      <c r="C110" s="1">
        <v>0.16538900000000001</v>
      </c>
      <c r="D110" s="1">
        <f>IF(pomiar[[#This Row],[Punkt A]]&lt;pomiar[[#This Row],[Punkt B]],1,0)</f>
        <v>0</v>
      </c>
      <c r="E110" s="1">
        <f>IF(pomiar[[#This Row],[Punkt A]]&gt;pomiar[[#This Row],[Punkt B]],1,0)</f>
        <v>1</v>
      </c>
      <c r="F110" s="1">
        <f t="shared" si="2"/>
        <v>6.9444444444444447E-4</v>
      </c>
      <c r="G110" s="1">
        <f>IF(pomiar[[#This Row],[czy z B do A]]=1,pomiar[[#This Row],[Punkt A]]-pomiar[[#This Row],[Punkt B]],pomiar[[#This Row],[Punkt B]]-pomiar[[#This Row],[Punkt A]])</f>
        <v>1.6279999999999906E-3</v>
      </c>
      <c r="H110" s="1" t="str">
        <f>LEFT(pomiar[[#This Row],[numer rejestracyjny]],1)</f>
        <v>F</v>
      </c>
      <c r="I110" s="1">
        <f>IF(pomiar[[#This Row],[pierwsza litera rejestracji]]="Z",pomiar[[#This Row],[ile minut jechał]]/pomiar[[#This Row],[ile to jedna minuta w dobie]],0)</f>
        <v>0</v>
      </c>
      <c r="J110" s="1">
        <f t="shared" si="3"/>
        <v>4.1666666666666664E-2</v>
      </c>
      <c r="K110" s="1">
        <f>pomiar[[#This Row],[ile minut jechał]]/pomiar[[#This Row],[ile h w dobie]]</f>
        <v>3.9071999999999774E-2</v>
      </c>
      <c r="L110" s="1" t="str">
        <f>MID(pomiar[[#This Row],[numer rejestracyjny]],4,2)</f>
        <v>88</v>
      </c>
      <c r="M110" s="3">
        <f>IF(pomiar[[#This Row],[3 i 4 znak rejestracji]]="18",5/pomiar[[#This Row],[ile minut jechał w h]],0)</f>
        <v>0</v>
      </c>
      <c r="N110" s="3">
        <f>5/pomiar[[#This Row],[ile minut jechał w h]]</f>
        <v>127.96887796887872</v>
      </c>
      <c r="O110" s="3">
        <f>IF(pomiar[[#This Row],[prędkość]]&gt;100,1,0)</f>
        <v>1</v>
      </c>
      <c r="P110" s="3">
        <f>IF(pomiar[[#This Row],[prędkość]]&gt;140,1,0)</f>
        <v>0</v>
      </c>
      <c r="Q110" s="3">
        <f>ROUNDDOWN(IF(pomiar[[#This Row],[czy z A do B]]=0,pomiar[[#This Row],[Punkt B]]/pomiar[[#This Row],[ile h w dobie]],pomiar[[#This Row],[Punkt A]]/pomiar[[#This Row],[ile h w dobie]]),0)</f>
        <v>3</v>
      </c>
      <c r="R110" s="3">
        <f>IF(pomiar[[#This Row],[która godzina wyjazdu]]&lt;&gt;24,pomiar[[#This Row],[która godzina wyjazdu]],0)</f>
        <v>3</v>
      </c>
    </row>
    <row r="111" spans="1:18" x14ac:dyDescent="0.25">
      <c r="A111" s="1" t="s">
        <v>112</v>
      </c>
      <c r="B111" s="1">
        <v>0.85646699999999998</v>
      </c>
      <c r="C111" s="1">
        <v>0.85925499999999999</v>
      </c>
      <c r="D111" s="1">
        <f>IF(pomiar[[#This Row],[Punkt A]]&lt;pomiar[[#This Row],[Punkt B]],1,0)</f>
        <v>1</v>
      </c>
      <c r="E111" s="1">
        <f>IF(pomiar[[#This Row],[Punkt A]]&gt;pomiar[[#This Row],[Punkt B]],1,0)</f>
        <v>0</v>
      </c>
      <c r="F111" s="1">
        <f t="shared" si="2"/>
        <v>6.9444444444444447E-4</v>
      </c>
      <c r="G111" s="1">
        <f>IF(pomiar[[#This Row],[czy z B do A]]=1,pomiar[[#This Row],[Punkt A]]-pomiar[[#This Row],[Punkt B]],pomiar[[#This Row],[Punkt B]]-pomiar[[#This Row],[Punkt A]])</f>
        <v>2.7880000000000127E-3</v>
      </c>
      <c r="H111" s="1" t="str">
        <f>LEFT(pomiar[[#This Row],[numer rejestracyjny]],1)</f>
        <v>S</v>
      </c>
      <c r="I111" s="1">
        <f>IF(pomiar[[#This Row],[pierwsza litera rejestracji]]="Z",pomiar[[#This Row],[ile minut jechał]]/pomiar[[#This Row],[ile to jedna minuta w dobie]],0)</f>
        <v>0</v>
      </c>
      <c r="J111" s="1">
        <f t="shared" si="3"/>
        <v>4.1666666666666664E-2</v>
      </c>
      <c r="K111" s="1">
        <f>pomiar[[#This Row],[ile minut jechał]]/pomiar[[#This Row],[ile h w dobie]]</f>
        <v>6.6912000000000305E-2</v>
      </c>
      <c r="L111" s="1" t="str">
        <f>MID(pomiar[[#This Row],[numer rejestracyjny]],4,2)</f>
        <v>30</v>
      </c>
      <c r="M111" s="3">
        <f>IF(pomiar[[#This Row],[3 i 4 znak rejestracji]]="18",5/pomiar[[#This Row],[ile minut jechał w h]],0)</f>
        <v>0</v>
      </c>
      <c r="N111" s="3">
        <f>5/pomiar[[#This Row],[ile minut jechał w h]]</f>
        <v>74.725011956001566</v>
      </c>
      <c r="O111" s="3">
        <f>IF(pomiar[[#This Row],[prędkość]]&gt;100,1,0)</f>
        <v>0</v>
      </c>
      <c r="P111" s="3">
        <f>IF(pomiar[[#This Row],[prędkość]]&gt;140,1,0)</f>
        <v>0</v>
      </c>
      <c r="Q111" s="3">
        <f>ROUNDDOWN(IF(pomiar[[#This Row],[czy z A do B]]=0,pomiar[[#This Row],[Punkt B]]/pomiar[[#This Row],[ile h w dobie]],pomiar[[#This Row],[Punkt A]]/pomiar[[#This Row],[ile h w dobie]]),0)</f>
        <v>20</v>
      </c>
      <c r="R111" s="3">
        <f>IF(pomiar[[#This Row],[która godzina wyjazdu]]&lt;&gt;24,pomiar[[#This Row],[która godzina wyjazdu]],0)</f>
        <v>20</v>
      </c>
    </row>
    <row r="112" spans="1:18" x14ac:dyDescent="0.25">
      <c r="A112" s="1" t="s">
        <v>113</v>
      </c>
      <c r="B112" s="1">
        <v>0.51173299999999999</v>
      </c>
      <c r="C112" s="1">
        <v>0.51459699999999997</v>
      </c>
      <c r="D112" s="1">
        <f>IF(pomiar[[#This Row],[Punkt A]]&lt;pomiar[[#This Row],[Punkt B]],1,0)</f>
        <v>1</v>
      </c>
      <c r="E112" s="1">
        <f>IF(pomiar[[#This Row],[Punkt A]]&gt;pomiar[[#This Row],[Punkt B]],1,0)</f>
        <v>0</v>
      </c>
      <c r="F112" s="1">
        <f t="shared" si="2"/>
        <v>6.9444444444444447E-4</v>
      </c>
      <c r="G112" s="1">
        <f>IF(pomiar[[#This Row],[czy z B do A]]=1,pomiar[[#This Row],[Punkt A]]-pomiar[[#This Row],[Punkt B]],pomiar[[#This Row],[Punkt B]]-pomiar[[#This Row],[Punkt A]])</f>
        <v>2.8639999999999777E-3</v>
      </c>
      <c r="H112" s="1" t="str">
        <f>LEFT(pomiar[[#This Row],[numer rejestracyjny]],1)</f>
        <v>S</v>
      </c>
      <c r="I112" s="1">
        <f>IF(pomiar[[#This Row],[pierwsza litera rejestracji]]="Z",pomiar[[#This Row],[ile minut jechał]]/pomiar[[#This Row],[ile to jedna minuta w dobie]],0)</f>
        <v>0</v>
      </c>
      <c r="J112" s="1">
        <f t="shared" si="3"/>
        <v>4.1666666666666664E-2</v>
      </c>
      <c r="K112" s="1">
        <f>pomiar[[#This Row],[ile minut jechał]]/pomiar[[#This Row],[ile h w dobie]]</f>
        <v>6.8735999999999464E-2</v>
      </c>
      <c r="L112" s="1" t="str">
        <f>MID(pomiar[[#This Row],[numer rejestracyjny]],4,2)</f>
        <v>68</v>
      </c>
      <c r="M112" s="3">
        <f>IF(pomiar[[#This Row],[3 i 4 znak rejestracji]]="18",5/pomiar[[#This Row],[ile minut jechał w h]],0)</f>
        <v>0</v>
      </c>
      <c r="N112" s="3">
        <f>5/pomiar[[#This Row],[ile minut jechał w h]]</f>
        <v>72.742085661080637</v>
      </c>
      <c r="O112" s="3">
        <f>IF(pomiar[[#This Row],[prędkość]]&gt;100,1,0)</f>
        <v>0</v>
      </c>
      <c r="P112" s="3">
        <f>IF(pomiar[[#This Row],[prędkość]]&gt;140,1,0)</f>
        <v>0</v>
      </c>
      <c r="Q112" s="3">
        <f>ROUNDDOWN(IF(pomiar[[#This Row],[czy z A do B]]=0,pomiar[[#This Row],[Punkt B]]/pomiar[[#This Row],[ile h w dobie]],pomiar[[#This Row],[Punkt A]]/pomiar[[#This Row],[ile h w dobie]]),0)</f>
        <v>12</v>
      </c>
      <c r="R112" s="3">
        <f>IF(pomiar[[#This Row],[która godzina wyjazdu]]&lt;&gt;24,pomiar[[#This Row],[która godzina wyjazdu]],0)</f>
        <v>12</v>
      </c>
    </row>
    <row r="113" spans="1:18" x14ac:dyDescent="0.25">
      <c r="A113" s="1" t="s">
        <v>114</v>
      </c>
      <c r="B113" s="1">
        <v>0.95174099999999995</v>
      </c>
      <c r="C113" s="1">
        <v>0.94936100000000001</v>
      </c>
      <c r="D113" s="1">
        <f>IF(pomiar[[#This Row],[Punkt A]]&lt;pomiar[[#This Row],[Punkt B]],1,0)</f>
        <v>0</v>
      </c>
      <c r="E113" s="1">
        <f>IF(pomiar[[#This Row],[Punkt A]]&gt;pomiar[[#This Row],[Punkt B]],1,0)</f>
        <v>1</v>
      </c>
      <c r="F113" s="1">
        <f t="shared" si="2"/>
        <v>6.9444444444444447E-4</v>
      </c>
      <c r="G113" s="1">
        <f>IF(pomiar[[#This Row],[czy z B do A]]=1,pomiar[[#This Row],[Punkt A]]-pomiar[[#This Row],[Punkt B]],pomiar[[#This Row],[Punkt B]]-pomiar[[#This Row],[Punkt A]])</f>
        <v>2.3799999999999377E-3</v>
      </c>
      <c r="H113" s="1" t="str">
        <f>LEFT(pomiar[[#This Row],[numer rejestracyjny]],1)</f>
        <v>E</v>
      </c>
      <c r="I113" s="1">
        <f>IF(pomiar[[#This Row],[pierwsza litera rejestracji]]="Z",pomiar[[#This Row],[ile minut jechał]]/pomiar[[#This Row],[ile to jedna minuta w dobie]],0)</f>
        <v>0</v>
      </c>
      <c r="J113" s="1">
        <f t="shared" si="3"/>
        <v>4.1666666666666664E-2</v>
      </c>
      <c r="K113" s="1">
        <f>pomiar[[#This Row],[ile minut jechał]]/pomiar[[#This Row],[ile h w dobie]]</f>
        <v>5.7119999999998505E-2</v>
      </c>
      <c r="L113" s="1" t="str">
        <f>MID(pomiar[[#This Row],[numer rejestracyjny]],4,2)</f>
        <v>25</v>
      </c>
      <c r="M113" s="3">
        <f>IF(pomiar[[#This Row],[3 i 4 znak rejestracji]]="18",5/pomiar[[#This Row],[ile minut jechał w h]],0)</f>
        <v>0</v>
      </c>
      <c r="N113" s="3">
        <f>5/pomiar[[#This Row],[ile minut jechał w h]]</f>
        <v>87.535014005604538</v>
      </c>
      <c r="O113" s="3">
        <f>IF(pomiar[[#This Row],[prędkość]]&gt;100,1,0)</f>
        <v>0</v>
      </c>
      <c r="P113" s="3">
        <f>IF(pomiar[[#This Row],[prędkość]]&gt;140,1,0)</f>
        <v>0</v>
      </c>
      <c r="Q113" s="3">
        <f>ROUNDDOWN(IF(pomiar[[#This Row],[czy z A do B]]=0,pomiar[[#This Row],[Punkt B]]/pomiar[[#This Row],[ile h w dobie]],pomiar[[#This Row],[Punkt A]]/pomiar[[#This Row],[ile h w dobie]]),0)</f>
        <v>22</v>
      </c>
      <c r="R113" s="3">
        <f>IF(pomiar[[#This Row],[która godzina wyjazdu]]&lt;&gt;24,pomiar[[#This Row],[która godzina wyjazdu]],0)</f>
        <v>22</v>
      </c>
    </row>
    <row r="114" spans="1:18" x14ac:dyDescent="0.25">
      <c r="A114" s="1" t="s">
        <v>115</v>
      </c>
      <c r="B114" s="1">
        <v>0.81435400000000002</v>
      </c>
      <c r="C114" s="1">
        <v>0.81171800000000005</v>
      </c>
      <c r="D114" s="1">
        <f>IF(pomiar[[#This Row],[Punkt A]]&lt;pomiar[[#This Row],[Punkt B]],1,0)</f>
        <v>0</v>
      </c>
      <c r="E114" s="1">
        <f>IF(pomiar[[#This Row],[Punkt A]]&gt;pomiar[[#This Row],[Punkt B]],1,0)</f>
        <v>1</v>
      </c>
      <c r="F114" s="1">
        <f t="shared" si="2"/>
        <v>6.9444444444444447E-4</v>
      </c>
      <c r="G114" s="1">
        <f>IF(pomiar[[#This Row],[czy z B do A]]=1,pomiar[[#This Row],[Punkt A]]-pomiar[[#This Row],[Punkt B]],pomiar[[#This Row],[Punkt B]]-pomiar[[#This Row],[Punkt A]])</f>
        <v>2.6359999999999717E-3</v>
      </c>
      <c r="H114" s="1" t="str">
        <f>LEFT(pomiar[[#This Row],[numer rejestracyjny]],1)</f>
        <v>G</v>
      </c>
      <c r="I114" s="1">
        <f>IF(pomiar[[#This Row],[pierwsza litera rejestracji]]="Z",pomiar[[#This Row],[ile minut jechał]]/pomiar[[#This Row],[ile to jedna minuta w dobie]],0)</f>
        <v>0</v>
      </c>
      <c r="J114" s="1">
        <f t="shared" si="3"/>
        <v>4.1666666666666664E-2</v>
      </c>
      <c r="K114" s="1">
        <f>pomiar[[#This Row],[ile minut jechał]]/pomiar[[#This Row],[ile h w dobie]]</f>
        <v>6.3263999999999321E-2</v>
      </c>
      <c r="L114" s="1" t="str">
        <f>MID(pomiar[[#This Row],[numer rejestracyjny]],4,2)</f>
        <v>86</v>
      </c>
      <c r="M114" s="3">
        <f>IF(pomiar[[#This Row],[3 i 4 znak rejestracji]]="18",5/pomiar[[#This Row],[ile minut jechał w h]],0)</f>
        <v>0</v>
      </c>
      <c r="N114" s="3">
        <f>5/pomiar[[#This Row],[ile minut jechał w h]]</f>
        <v>79.033889731917895</v>
      </c>
      <c r="O114" s="3">
        <f>IF(pomiar[[#This Row],[prędkość]]&gt;100,1,0)</f>
        <v>0</v>
      </c>
      <c r="P114" s="3">
        <f>IF(pomiar[[#This Row],[prędkość]]&gt;140,1,0)</f>
        <v>0</v>
      </c>
      <c r="Q114" s="3">
        <f>ROUNDDOWN(IF(pomiar[[#This Row],[czy z A do B]]=0,pomiar[[#This Row],[Punkt B]]/pomiar[[#This Row],[ile h w dobie]],pomiar[[#This Row],[Punkt A]]/pomiar[[#This Row],[ile h w dobie]]),0)</f>
        <v>19</v>
      </c>
      <c r="R114" s="3">
        <f>IF(pomiar[[#This Row],[która godzina wyjazdu]]&lt;&gt;24,pomiar[[#This Row],[która godzina wyjazdu]],0)</f>
        <v>19</v>
      </c>
    </row>
    <row r="115" spans="1:18" x14ac:dyDescent="0.25">
      <c r="A115" s="1" t="s">
        <v>116</v>
      </c>
      <c r="B115" s="1">
        <v>0.46311099999999999</v>
      </c>
      <c r="C115" s="1">
        <v>0.45991500000000002</v>
      </c>
      <c r="D115" s="1">
        <f>IF(pomiar[[#This Row],[Punkt A]]&lt;pomiar[[#This Row],[Punkt B]],1,0)</f>
        <v>0</v>
      </c>
      <c r="E115" s="1">
        <f>IF(pomiar[[#This Row],[Punkt A]]&gt;pomiar[[#This Row],[Punkt B]],1,0)</f>
        <v>1</v>
      </c>
      <c r="F115" s="1">
        <f t="shared" si="2"/>
        <v>6.9444444444444447E-4</v>
      </c>
      <c r="G115" s="1">
        <f>IF(pomiar[[#This Row],[czy z B do A]]=1,pomiar[[#This Row],[Punkt A]]-pomiar[[#This Row],[Punkt B]],pomiar[[#This Row],[Punkt B]]-pomiar[[#This Row],[Punkt A]])</f>
        <v>3.1959999999999766E-3</v>
      </c>
      <c r="H115" s="1" t="str">
        <f>LEFT(pomiar[[#This Row],[numer rejestracyjny]],1)</f>
        <v>B</v>
      </c>
      <c r="I115" s="1">
        <f>IF(pomiar[[#This Row],[pierwsza litera rejestracji]]="Z",pomiar[[#This Row],[ile minut jechał]]/pomiar[[#This Row],[ile to jedna minuta w dobie]],0)</f>
        <v>0</v>
      </c>
      <c r="J115" s="1">
        <f t="shared" si="3"/>
        <v>4.1666666666666664E-2</v>
      </c>
      <c r="K115" s="1">
        <f>pomiar[[#This Row],[ile minut jechał]]/pomiar[[#This Row],[ile h w dobie]]</f>
        <v>7.6703999999999439E-2</v>
      </c>
      <c r="L115" s="1" t="str">
        <f>MID(pomiar[[#This Row],[numer rejestracyjny]],4,2)</f>
        <v>59</v>
      </c>
      <c r="M115" s="3">
        <f>IF(pomiar[[#This Row],[3 i 4 znak rejestracji]]="18",5/pomiar[[#This Row],[ile minut jechał w h]],0)</f>
        <v>0</v>
      </c>
      <c r="N115" s="3">
        <f>5/pomiar[[#This Row],[ile minut jechał w h]]</f>
        <v>65.18564872757662</v>
      </c>
      <c r="O115" s="3">
        <f>IF(pomiar[[#This Row],[prędkość]]&gt;100,1,0)</f>
        <v>0</v>
      </c>
      <c r="P115" s="3">
        <f>IF(pomiar[[#This Row],[prędkość]]&gt;140,1,0)</f>
        <v>0</v>
      </c>
      <c r="Q115" s="3">
        <f>ROUNDDOWN(IF(pomiar[[#This Row],[czy z A do B]]=0,pomiar[[#This Row],[Punkt B]]/pomiar[[#This Row],[ile h w dobie]],pomiar[[#This Row],[Punkt A]]/pomiar[[#This Row],[ile h w dobie]]),0)</f>
        <v>11</v>
      </c>
      <c r="R115" s="3">
        <f>IF(pomiar[[#This Row],[która godzina wyjazdu]]&lt;&gt;24,pomiar[[#This Row],[która godzina wyjazdu]],0)</f>
        <v>11</v>
      </c>
    </row>
    <row r="116" spans="1:18" x14ac:dyDescent="0.25">
      <c r="A116" s="1" t="s">
        <v>117</v>
      </c>
      <c r="B116" s="1">
        <v>3.1198E-2</v>
      </c>
      <c r="C116" s="1">
        <v>2.9186E-2</v>
      </c>
      <c r="D116" s="1">
        <f>IF(pomiar[[#This Row],[Punkt A]]&lt;pomiar[[#This Row],[Punkt B]],1,0)</f>
        <v>0</v>
      </c>
      <c r="E116" s="1">
        <f>IF(pomiar[[#This Row],[Punkt A]]&gt;pomiar[[#This Row],[Punkt B]],1,0)</f>
        <v>1</v>
      </c>
      <c r="F116" s="1">
        <f t="shared" si="2"/>
        <v>6.9444444444444447E-4</v>
      </c>
      <c r="G116" s="1">
        <f>IF(pomiar[[#This Row],[czy z B do A]]=1,pomiar[[#This Row],[Punkt A]]-pomiar[[#This Row],[Punkt B]],pomiar[[#This Row],[Punkt B]]-pomiar[[#This Row],[Punkt A]])</f>
        <v>2.0119999999999999E-3</v>
      </c>
      <c r="H116" s="1" t="str">
        <f>LEFT(pomiar[[#This Row],[numer rejestracyjny]],1)</f>
        <v>F</v>
      </c>
      <c r="I116" s="1">
        <f>IF(pomiar[[#This Row],[pierwsza litera rejestracji]]="Z",pomiar[[#This Row],[ile minut jechał]]/pomiar[[#This Row],[ile to jedna minuta w dobie]],0)</f>
        <v>0</v>
      </c>
      <c r="J116" s="1">
        <f t="shared" si="3"/>
        <v>4.1666666666666664E-2</v>
      </c>
      <c r="K116" s="1">
        <f>pomiar[[#This Row],[ile minut jechał]]/pomiar[[#This Row],[ile h w dobie]]</f>
        <v>4.8287999999999998E-2</v>
      </c>
      <c r="L116" s="1" t="str">
        <f>MID(pomiar[[#This Row],[numer rejestracyjny]],4,2)</f>
        <v>61</v>
      </c>
      <c r="M116" s="3">
        <f>IF(pomiar[[#This Row],[3 i 4 znak rejestracji]]="18",5/pomiar[[#This Row],[ile minut jechał w h]],0)</f>
        <v>0</v>
      </c>
      <c r="N116" s="3">
        <f>5/pomiar[[#This Row],[ile minut jechał w h]]</f>
        <v>103.5453943008615</v>
      </c>
      <c r="O116" s="3">
        <f>IF(pomiar[[#This Row],[prędkość]]&gt;100,1,0)</f>
        <v>1</v>
      </c>
      <c r="P116" s="3">
        <f>IF(pomiar[[#This Row],[prędkość]]&gt;140,1,0)</f>
        <v>0</v>
      </c>
      <c r="Q116" s="3">
        <f>ROUNDDOWN(IF(pomiar[[#This Row],[czy z A do B]]=0,pomiar[[#This Row],[Punkt B]]/pomiar[[#This Row],[ile h w dobie]],pomiar[[#This Row],[Punkt A]]/pomiar[[#This Row],[ile h w dobie]]),0)</f>
        <v>0</v>
      </c>
      <c r="R116" s="3">
        <f>IF(pomiar[[#This Row],[która godzina wyjazdu]]&lt;&gt;24,pomiar[[#This Row],[która godzina wyjazdu]],0)</f>
        <v>0</v>
      </c>
    </row>
    <row r="117" spans="1:18" x14ac:dyDescent="0.25">
      <c r="A117" s="1" t="s">
        <v>118</v>
      </c>
      <c r="B117" s="1">
        <v>4.8832E-2</v>
      </c>
      <c r="C117" s="1">
        <v>5.0776000000000002E-2</v>
      </c>
      <c r="D117" s="1">
        <f>IF(pomiar[[#This Row],[Punkt A]]&lt;pomiar[[#This Row],[Punkt B]],1,0)</f>
        <v>1</v>
      </c>
      <c r="E117" s="1">
        <f>IF(pomiar[[#This Row],[Punkt A]]&gt;pomiar[[#This Row],[Punkt B]],1,0)</f>
        <v>0</v>
      </c>
      <c r="F117" s="1">
        <f t="shared" si="2"/>
        <v>6.9444444444444447E-4</v>
      </c>
      <c r="G117" s="1">
        <f>IF(pomiar[[#This Row],[czy z B do A]]=1,pomiar[[#This Row],[Punkt A]]-pomiar[[#This Row],[Punkt B]],pomiar[[#This Row],[Punkt B]]-pomiar[[#This Row],[Punkt A]])</f>
        <v>1.9440000000000013E-3</v>
      </c>
      <c r="H117" s="1" t="str">
        <f>LEFT(pomiar[[#This Row],[numer rejestracyjny]],1)</f>
        <v>W</v>
      </c>
      <c r="I117" s="1">
        <f>IF(pomiar[[#This Row],[pierwsza litera rejestracji]]="Z",pomiar[[#This Row],[ile minut jechał]]/pomiar[[#This Row],[ile to jedna minuta w dobie]],0)</f>
        <v>0</v>
      </c>
      <c r="J117" s="1">
        <f t="shared" si="3"/>
        <v>4.1666666666666664E-2</v>
      </c>
      <c r="K117" s="1">
        <f>pomiar[[#This Row],[ile minut jechał]]/pomiar[[#This Row],[ile h w dobie]]</f>
        <v>4.6656000000000031E-2</v>
      </c>
      <c r="L117" s="1" t="str">
        <f>MID(pomiar[[#This Row],[numer rejestracyjny]],4,2)</f>
        <v>60</v>
      </c>
      <c r="M117" s="3">
        <f>IF(pomiar[[#This Row],[3 i 4 znak rejestracji]]="18",5/pomiar[[#This Row],[ile minut jechał w h]],0)</f>
        <v>0</v>
      </c>
      <c r="N117" s="3">
        <f>5/pomiar[[#This Row],[ile minut jechał w h]]</f>
        <v>107.16735253772283</v>
      </c>
      <c r="O117" s="3">
        <f>IF(pomiar[[#This Row],[prędkość]]&gt;100,1,0)</f>
        <v>1</v>
      </c>
      <c r="P117" s="3">
        <f>IF(pomiar[[#This Row],[prędkość]]&gt;140,1,0)</f>
        <v>0</v>
      </c>
      <c r="Q117" s="3">
        <f>ROUNDDOWN(IF(pomiar[[#This Row],[czy z A do B]]=0,pomiar[[#This Row],[Punkt B]]/pomiar[[#This Row],[ile h w dobie]],pomiar[[#This Row],[Punkt A]]/pomiar[[#This Row],[ile h w dobie]]),0)</f>
        <v>1</v>
      </c>
      <c r="R117" s="3">
        <f>IF(pomiar[[#This Row],[która godzina wyjazdu]]&lt;&gt;24,pomiar[[#This Row],[która godzina wyjazdu]],0)</f>
        <v>1</v>
      </c>
    </row>
    <row r="118" spans="1:18" x14ac:dyDescent="0.25">
      <c r="A118" s="1" t="s">
        <v>76</v>
      </c>
      <c r="B118" s="1">
        <v>0.331623</v>
      </c>
      <c r="C118" s="1">
        <v>0.33379500000000001</v>
      </c>
      <c r="D118" s="1">
        <f>IF(pomiar[[#This Row],[Punkt A]]&lt;pomiar[[#This Row],[Punkt B]],1,0)</f>
        <v>1</v>
      </c>
      <c r="E118" s="1">
        <f>IF(pomiar[[#This Row],[Punkt A]]&gt;pomiar[[#This Row],[Punkt B]],1,0)</f>
        <v>0</v>
      </c>
      <c r="F118" s="1">
        <f t="shared" si="2"/>
        <v>6.9444444444444447E-4</v>
      </c>
      <c r="G118" s="1">
        <f>IF(pomiar[[#This Row],[czy z B do A]]=1,pomiar[[#This Row],[Punkt A]]-pomiar[[#This Row],[Punkt B]],pomiar[[#This Row],[Punkt B]]-pomiar[[#This Row],[Punkt A]])</f>
        <v>2.1720000000000073E-3</v>
      </c>
      <c r="H118" s="1" t="str">
        <f>LEFT(pomiar[[#This Row],[numer rejestracyjny]],1)</f>
        <v>N</v>
      </c>
      <c r="I118" s="1">
        <f>IF(pomiar[[#This Row],[pierwsza litera rejestracji]]="Z",pomiar[[#This Row],[ile minut jechał]]/pomiar[[#This Row],[ile to jedna minuta w dobie]],0)</f>
        <v>0</v>
      </c>
      <c r="J118" s="1">
        <f t="shared" si="3"/>
        <v>4.1666666666666664E-2</v>
      </c>
      <c r="K118" s="1">
        <f>pomiar[[#This Row],[ile minut jechał]]/pomiar[[#This Row],[ile h w dobie]]</f>
        <v>5.2128000000000174E-2</v>
      </c>
      <c r="L118" s="1" t="str">
        <f>MID(pomiar[[#This Row],[numer rejestracyjny]],4,2)</f>
        <v>45</v>
      </c>
      <c r="M118" s="3">
        <f>IF(pomiar[[#This Row],[3 i 4 znak rejestracji]]="18",5/pomiar[[#This Row],[ile minut jechał w h]],0)</f>
        <v>0</v>
      </c>
      <c r="N118" s="3">
        <f>5/pomiar[[#This Row],[ile minut jechał w h]]</f>
        <v>95.91774094536494</v>
      </c>
      <c r="O118" s="3">
        <f>IF(pomiar[[#This Row],[prędkość]]&gt;100,1,0)</f>
        <v>0</v>
      </c>
      <c r="P118" s="3">
        <f>IF(pomiar[[#This Row],[prędkość]]&gt;140,1,0)</f>
        <v>0</v>
      </c>
      <c r="Q118" s="3">
        <f>ROUNDDOWN(IF(pomiar[[#This Row],[czy z A do B]]=0,pomiar[[#This Row],[Punkt B]]/pomiar[[#This Row],[ile h w dobie]],pomiar[[#This Row],[Punkt A]]/pomiar[[#This Row],[ile h w dobie]]),0)</f>
        <v>7</v>
      </c>
      <c r="R118" s="3">
        <f>IF(pomiar[[#This Row],[która godzina wyjazdu]]&lt;&gt;24,pomiar[[#This Row],[która godzina wyjazdu]],0)</f>
        <v>7</v>
      </c>
    </row>
    <row r="119" spans="1:18" x14ac:dyDescent="0.25">
      <c r="A119" s="1" t="s">
        <v>119</v>
      </c>
      <c r="B119" s="1">
        <v>0.28364</v>
      </c>
      <c r="C119" s="1">
        <v>0.27990799999999999</v>
      </c>
      <c r="D119" s="1">
        <f>IF(pomiar[[#This Row],[Punkt A]]&lt;pomiar[[#This Row],[Punkt B]],1,0)</f>
        <v>0</v>
      </c>
      <c r="E119" s="1">
        <f>IF(pomiar[[#This Row],[Punkt A]]&gt;pomiar[[#This Row],[Punkt B]],1,0)</f>
        <v>1</v>
      </c>
      <c r="F119" s="1">
        <f t="shared" si="2"/>
        <v>6.9444444444444447E-4</v>
      </c>
      <c r="G119" s="1">
        <f>IF(pomiar[[#This Row],[czy z B do A]]=1,pomiar[[#This Row],[Punkt A]]-pomiar[[#This Row],[Punkt B]],pomiar[[#This Row],[Punkt B]]-pomiar[[#This Row],[Punkt A]])</f>
        <v>3.7320000000000131E-3</v>
      </c>
      <c r="H119" s="1" t="str">
        <f>LEFT(pomiar[[#This Row],[numer rejestracyjny]],1)</f>
        <v>N</v>
      </c>
      <c r="I119" s="1">
        <f>IF(pomiar[[#This Row],[pierwsza litera rejestracji]]="Z",pomiar[[#This Row],[ile minut jechał]]/pomiar[[#This Row],[ile to jedna minuta w dobie]],0)</f>
        <v>0</v>
      </c>
      <c r="J119" s="1">
        <f t="shared" si="3"/>
        <v>4.1666666666666664E-2</v>
      </c>
      <c r="K119" s="1">
        <f>pomiar[[#This Row],[ile minut jechał]]/pomiar[[#This Row],[ile h w dobie]]</f>
        <v>8.9568000000000314E-2</v>
      </c>
      <c r="L119" s="1" t="str">
        <f>MID(pomiar[[#This Row],[numer rejestracyjny]],4,2)</f>
        <v>39</v>
      </c>
      <c r="M119" s="3">
        <f>IF(pomiar[[#This Row],[3 i 4 znak rejestracji]]="18",5/pomiar[[#This Row],[ile minut jechał w h]],0)</f>
        <v>0</v>
      </c>
      <c r="N119" s="3">
        <f>5/pomiar[[#This Row],[ile minut jechał w h]]</f>
        <v>55.82350839585547</v>
      </c>
      <c r="O119" s="3">
        <f>IF(pomiar[[#This Row],[prędkość]]&gt;100,1,0)</f>
        <v>0</v>
      </c>
      <c r="P119" s="3">
        <f>IF(pomiar[[#This Row],[prędkość]]&gt;140,1,0)</f>
        <v>0</v>
      </c>
      <c r="Q119" s="3">
        <f>ROUNDDOWN(IF(pomiar[[#This Row],[czy z A do B]]=0,pomiar[[#This Row],[Punkt B]]/pomiar[[#This Row],[ile h w dobie]],pomiar[[#This Row],[Punkt A]]/pomiar[[#This Row],[ile h w dobie]]),0)</f>
        <v>6</v>
      </c>
      <c r="R119" s="3">
        <f>IF(pomiar[[#This Row],[która godzina wyjazdu]]&lt;&gt;24,pomiar[[#This Row],[która godzina wyjazdu]],0)</f>
        <v>6</v>
      </c>
    </row>
    <row r="120" spans="1:18" x14ac:dyDescent="0.25">
      <c r="A120" s="1" t="s">
        <v>120</v>
      </c>
      <c r="B120" s="1">
        <v>0.57245400000000002</v>
      </c>
      <c r="C120" s="1">
        <v>0.57566200000000001</v>
      </c>
      <c r="D120" s="1">
        <f>IF(pomiar[[#This Row],[Punkt A]]&lt;pomiar[[#This Row],[Punkt B]],1,0)</f>
        <v>1</v>
      </c>
      <c r="E120" s="1">
        <f>IF(pomiar[[#This Row],[Punkt A]]&gt;pomiar[[#This Row],[Punkt B]],1,0)</f>
        <v>0</v>
      </c>
      <c r="F120" s="1">
        <f t="shared" si="2"/>
        <v>6.9444444444444447E-4</v>
      </c>
      <c r="G120" s="1">
        <f>IF(pomiar[[#This Row],[czy z B do A]]=1,pomiar[[#This Row],[Punkt A]]-pomiar[[#This Row],[Punkt B]],pomiar[[#This Row],[Punkt B]]-pomiar[[#This Row],[Punkt A]])</f>
        <v>3.2079999999999886E-3</v>
      </c>
      <c r="H120" s="1" t="str">
        <f>LEFT(pomiar[[#This Row],[numer rejestracyjny]],1)</f>
        <v>C</v>
      </c>
      <c r="I120" s="1">
        <f>IF(pomiar[[#This Row],[pierwsza litera rejestracji]]="Z",pomiar[[#This Row],[ile minut jechał]]/pomiar[[#This Row],[ile to jedna minuta w dobie]],0)</f>
        <v>0</v>
      </c>
      <c r="J120" s="1">
        <f t="shared" si="3"/>
        <v>4.1666666666666664E-2</v>
      </c>
      <c r="K120" s="1">
        <f>pomiar[[#This Row],[ile minut jechał]]/pomiar[[#This Row],[ile h w dobie]]</f>
        <v>7.6991999999999727E-2</v>
      </c>
      <c r="L120" s="1" t="str">
        <f>MID(pomiar[[#This Row],[numer rejestracyjny]],4,2)</f>
        <v>38</v>
      </c>
      <c r="M120" s="3">
        <f>IF(pomiar[[#This Row],[3 i 4 znak rejestracji]]="18",5/pomiar[[#This Row],[ile minut jechał w h]],0)</f>
        <v>0</v>
      </c>
      <c r="N120" s="3">
        <f>5/pomiar[[#This Row],[ile minut jechał w h]]</f>
        <v>64.941812136326078</v>
      </c>
      <c r="O120" s="3">
        <f>IF(pomiar[[#This Row],[prędkość]]&gt;100,1,0)</f>
        <v>0</v>
      </c>
      <c r="P120" s="3">
        <f>IF(pomiar[[#This Row],[prędkość]]&gt;140,1,0)</f>
        <v>0</v>
      </c>
      <c r="Q120" s="3">
        <f>ROUNDDOWN(IF(pomiar[[#This Row],[czy z A do B]]=0,pomiar[[#This Row],[Punkt B]]/pomiar[[#This Row],[ile h w dobie]],pomiar[[#This Row],[Punkt A]]/pomiar[[#This Row],[ile h w dobie]]),0)</f>
        <v>13</v>
      </c>
      <c r="R120" s="3">
        <f>IF(pomiar[[#This Row],[która godzina wyjazdu]]&lt;&gt;24,pomiar[[#This Row],[która godzina wyjazdu]],0)</f>
        <v>13</v>
      </c>
    </row>
    <row r="121" spans="1:18" x14ac:dyDescent="0.25">
      <c r="A121" s="1" t="s">
        <v>121</v>
      </c>
      <c r="B121" s="1">
        <v>0.797157</v>
      </c>
      <c r="C121" s="1">
        <v>0.79524099999999998</v>
      </c>
      <c r="D121" s="1">
        <f>IF(pomiar[[#This Row],[Punkt A]]&lt;pomiar[[#This Row],[Punkt B]],1,0)</f>
        <v>0</v>
      </c>
      <c r="E121" s="1">
        <f>IF(pomiar[[#This Row],[Punkt A]]&gt;pomiar[[#This Row],[Punkt B]],1,0)</f>
        <v>1</v>
      </c>
      <c r="F121" s="1">
        <f t="shared" si="2"/>
        <v>6.9444444444444447E-4</v>
      </c>
      <c r="G121" s="1">
        <f>IF(pomiar[[#This Row],[czy z B do A]]=1,pomiar[[#This Row],[Punkt A]]-pomiar[[#This Row],[Punkt B]],pomiar[[#This Row],[Punkt B]]-pomiar[[#This Row],[Punkt A]])</f>
        <v>1.9160000000000288E-3</v>
      </c>
      <c r="H121" s="1" t="str">
        <f>LEFT(pomiar[[#This Row],[numer rejestracyjny]],1)</f>
        <v>C</v>
      </c>
      <c r="I121" s="1">
        <f>IF(pomiar[[#This Row],[pierwsza litera rejestracji]]="Z",pomiar[[#This Row],[ile minut jechał]]/pomiar[[#This Row],[ile to jedna minuta w dobie]],0)</f>
        <v>0</v>
      </c>
      <c r="J121" s="1">
        <f t="shared" si="3"/>
        <v>4.1666666666666664E-2</v>
      </c>
      <c r="K121" s="1">
        <f>pomiar[[#This Row],[ile minut jechał]]/pomiar[[#This Row],[ile h w dobie]]</f>
        <v>4.5984000000000691E-2</v>
      </c>
      <c r="L121" s="1" t="str">
        <f>MID(pomiar[[#This Row],[numer rejestracyjny]],4,2)</f>
        <v>56</v>
      </c>
      <c r="M121" s="3">
        <f>IF(pomiar[[#This Row],[3 i 4 znak rejestracji]]="18",5/pomiar[[#This Row],[ile minut jechał w h]],0)</f>
        <v>0</v>
      </c>
      <c r="N121" s="3">
        <f>5/pomiar[[#This Row],[ile minut jechał w h]]</f>
        <v>108.73347251217652</v>
      </c>
      <c r="O121" s="3">
        <f>IF(pomiar[[#This Row],[prędkość]]&gt;100,1,0)</f>
        <v>1</v>
      </c>
      <c r="P121" s="3">
        <f>IF(pomiar[[#This Row],[prędkość]]&gt;140,1,0)</f>
        <v>0</v>
      </c>
      <c r="Q121" s="3">
        <f>ROUNDDOWN(IF(pomiar[[#This Row],[czy z A do B]]=0,pomiar[[#This Row],[Punkt B]]/pomiar[[#This Row],[ile h w dobie]],pomiar[[#This Row],[Punkt A]]/pomiar[[#This Row],[ile h w dobie]]),0)</f>
        <v>19</v>
      </c>
      <c r="R121" s="3">
        <f>IF(pomiar[[#This Row],[która godzina wyjazdu]]&lt;&gt;24,pomiar[[#This Row],[która godzina wyjazdu]],0)</f>
        <v>19</v>
      </c>
    </row>
    <row r="122" spans="1:18" x14ac:dyDescent="0.25">
      <c r="A122" s="1" t="s">
        <v>122</v>
      </c>
      <c r="B122" s="1">
        <v>0.67288400000000004</v>
      </c>
      <c r="C122" s="1">
        <v>0.67135999999999996</v>
      </c>
      <c r="D122" s="1">
        <f>IF(pomiar[[#This Row],[Punkt A]]&lt;pomiar[[#This Row],[Punkt B]],1,0)</f>
        <v>0</v>
      </c>
      <c r="E122" s="1">
        <f>IF(pomiar[[#This Row],[Punkt A]]&gt;pomiar[[#This Row],[Punkt B]],1,0)</f>
        <v>1</v>
      </c>
      <c r="F122" s="1">
        <f t="shared" si="2"/>
        <v>6.9444444444444447E-4</v>
      </c>
      <c r="G122" s="1">
        <f>IF(pomiar[[#This Row],[czy z B do A]]=1,pomiar[[#This Row],[Punkt A]]-pomiar[[#This Row],[Punkt B]],pomiar[[#This Row],[Punkt B]]-pomiar[[#This Row],[Punkt A]])</f>
        <v>1.5240000000000808E-3</v>
      </c>
      <c r="H122" s="1" t="str">
        <f>LEFT(pomiar[[#This Row],[numer rejestracyjny]],1)</f>
        <v>D</v>
      </c>
      <c r="I122" s="1">
        <f>IF(pomiar[[#This Row],[pierwsza litera rejestracji]]="Z",pomiar[[#This Row],[ile minut jechał]]/pomiar[[#This Row],[ile to jedna minuta w dobie]],0)</f>
        <v>0</v>
      </c>
      <c r="J122" s="1">
        <f t="shared" si="3"/>
        <v>4.1666666666666664E-2</v>
      </c>
      <c r="K122" s="1">
        <f>pomiar[[#This Row],[ile minut jechał]]/pomiar[[#This Row],[ile h w dobie]]</f>
        <v>3.657600000000194E-2</v>
      </c>
      <c r="L122" s="1" t="str">
        <f>MID(pomiar[[#This Row],[numer rejestracyjny]],4,2)</f>
        <v>64</v>
      </c>
      <c r="M122" s="3">
        <f>IF(pomiar[[#This Row],[3 i 4 znak rejestracji]]="18",5/pomiar[[#This Row],[ile minut jechał w h]],0)</f>
        <v>0</v>
      </c>
      <c r="N122" s="3">
        <f>5/pomiar[[#This Row],[ile minut jechał w h]]</f>
        <v>136.70166229220621</v>
      </c>
      <c r="O122" s="3">
        <f>IF(pomiar[[#This Row],[prędkość]]&gt;100,1,0)</f>
        <v>1</v>
      </c>
      <c r="P122" s="3">
        <f>IF(pomiar[[#This Row],[prędkość]]&gt;140,1,0)</f>
        <v>0</v>
      </c>
      <c r="Q122" s="3">
        <f>ROUNDDOWN(IF(pomiar[[#This Row],[czy z A do B]]=0,pomiar[[#This Row],[Punkt B]]/pomiar[[#This Row],[ile h w dobie]],pomiar[[#This Row],[Punkt A]]/pomiar[[#This Row],[ile h w dobie]]),0)</f>
        <v>16</v>
      </c>
      <c r="R122" s="3">
        <f>IF(pomiar[[#This Row],[która godzina wyjazdu]]&lt;&gt;24,pomiar[[#This Row],[która godzina wyjazdu]],0)</f>
        <v>16</v>
      </c>
    </row>
    <row r="123" spans="1:18" x14ac:dyDescent="0.25">
      <c r="A123" s="1" t="s">
        <v>123</v>
      </c>
      <c r="B123" s="1">
        <v>0.62824999999999998</v>
      </c>
      <c r="C123" s="1">
        <v>0.62470999999999999</v>
      </c>
      <c r="D123" s="1">
        <f>IF(pomiar[[#This Row],[Punkt A]]&lt;pomiar[[#This Row],[Punkt B]],1,0)</f>
        <v>0</v>
      </c>
      <c r="E123" s="1">
        <f>IF(pomiar[[#This Row],[Punkt A]]&gt;pomiar[[#This Row],[Punkt B]],1,0)</f>
        <v>1</v>
      </c>
      <c r="F123" s="1">
        <f t="shared" si="2"/>
        <v>6.9444444444444447E-4</v>
      </c>
      <c r="G123" s="1">
        <f>IF(pomiar[[#This Row],[czy z B do A]]=1,pomiar[[#This Row],[Punkt A]]-pomiar[[#This Row],[Punkt B]],pomiar[[#This Row],[Punkt B]]-pomiar[[#This Row],[Punkt A]])</f>
        <v>3.5399999999999876E-3</v>
      </c>
      <c r="H123" s="1" t="str">
        <f>LEFT(pomiar[[#This Row],[numer rejestracyjny]],1)</f>
        <v>W</v>
      </c>
      <c r="I123" s="1">
        <f>IF(pomiar[[#This Row],[pierwsza litera rejestracji]]="Z",pomiar[[#This Row],[ile minut jechał]]/pomiar[[#This Row],[ile to jedna minuta w dobie]],0)</f>
        <v>0</v>
      </c>
      <c r="J123" s="1">
        <f t="shared" si="3"/>
        <v>4.1666666666666664E-2</v>
      </c>
      <c r="K123" s="1">
        <f>pomiar[[#This Row],[ile minut jechał]]/pomiar[[#This Row],[ile h w dobie]]</f>
        <v>8.4959999999999702E-2</v>
      </c>
      <c r="L123" s="1" t="str">
        <f>MID(pomiar[[#This Row],[numer rejestracyjny]],4,2)</f>
        <v>55</v>
      </c>
      <c r="M123" s="3">
        <f>IF(pomiar[[#This Row],[3 i 4 znak rejestracji]]="18",5/pomiar[[#This Row],[ile minut jechał w h]],0)</f>
        <v>0</v>
      </c>
      <c r="N123" s="3">
        <f>5/pomiar[[#This Row],[ile minut jechał w h]]</f>
        <v>58.851224105461597</v>
      </c>
      <c r="O123" s="3">
        <f>IF(pomiar[[#This Row],[prędkość]]&gt;100,1,0)</f>
        <v>0</v>
      </c>
      <c r="P123" s="3">
        <f>IF(pomiar[[#This Row],[prędkość]]&gt;140,1,0)</f>
        <v>0</v>
      </c>
      <c r="Q123" s="3">
        <f>ROUNDDOWN(IF(pomiar[[#This Row],[czy z A do B]]=0,pomiar[[#This Row],[Punkt B]]/pomiar[[#This Row],[ile h w dobie]],pomiar[[#This Row],[Punkt A]]/pomiar[[#This Row],[ile h w dobie]]),0)</f>
        <v>14</v>
      </c>
      <c r="R123" s="3">
        <f>IF(pomiar[[#This Row],[która godzina wyjazdu]]&lt;&gt;24,pomiar[[#This Row],[która godzina wyjazdu]],0)</f>
        <v>14</v>
      </c>
    </row>
    <row r="124" spans="1:18" x14ac:dyDescent="0.25">
      <c r="A124" s="1" t="s">
        <v>124</v>
      </c>
      <c r="B124" s="1">
        <v>0.22853000000000001</v>
      </c>
      <c r="C124" s="1">
        <v>0.23114999999999999</v>
      </c>
      <c r="D124" s="1">
        <f>IF(pomiar[[#This Row],[Punkt A]]&lt;pomiar[[#This Row],[Punkt B]],1,0)</f>
        <v>1</v>
      </c>
      <c r="E124" s="1">
        <f>IF(pomiar[[#This Row],[Punkt A]]&gt;pomiar[[#This Row],[Punkt B]],1,0)</f>
        <v>0</v>
      </c>
      <c r="F124" s="1">
        <f t="shared" si="2"/>
        <v>6.9444444444444447E-4</v>
      </c>
      <c r="G124" s="1">
        <f>IF(pomiar[[#This Row],[czy z B do A]]=1,pomiar[[#This Row],[Punkt A]]-pomiar[[#This Row],[Punkt B]],pomiar[[#This Row],[Punkt B]]-pomiar[[#This Row],[Punkt A]])</f>
        <v>2.6199999999999835E-3</v>
      </c>
      <c r="H124" s="1" t="str">
        <f>LEFT(pomiar[[#This Row],[numer rejestracyjny]],1)</f>
        <v>W</v>
      </c>
      <c r="I124" s="1">
        <f>IF(pomiar[[#This Row],[pierwsza litera rejestracji]]="Z",pomiar[[#This Row],[ile minut jechał]]/pomiar[[#This Row],[ile to jedna minuta w dobie]],0)</f>
        <v>0</v>
      </c>
      <c r="J124" s="1">
        <f t="shared" si="3"/>
        <v>4.1666666666666664E-2</v>
      </c>
      <c r="K124" s="1">
        <f>pomiar[[#This Row],[ile minut jechał]]/pomiar[[#This Row],[ile h w dobie]]</f>
        <v>6.2879999999999603E-2</v>
      </c>
      <c r="L124" s="1" t="str">
        <f>MID(pomiar[[#This Row],[numer rejestracyjny]],4,2)</f>
        <v>50</v>
      </c>
      <c r="M124" s="3">
        <f>IF(pomiar[[#This Row],[3 i 4 znak rejestracji]]="18",5/pomiar[[#This Row],[ile minut jechał w h]],0)</f>
        <v>0</v>
      </c>
      <c r="N124" s="3">
        <f>5/pomiar[[#This Row],[ile minut jechał w h]]</f>
        <v>79.51653944020407</v>
      </c>
      <c r="O124" s="3">
        <f>IF(pomiar[[#This Row],[prędkość]]&gt;100,1,0)</f>
        <v>0</v>
      </c>
      <c r="P124" s="3">
        <f>IF(pomiar[[#This Row],[prędkość]]&gt;140,1,0)</f>
        <v>0</v>
      </c>
      <c r="Q124" s="3">
        <f>ROUNDDOWN(IF(pomiar[[#This Row],[czy z A do B]]=0,pomiar[[#This Row],[Punkt B]]/pomiar[[#This Row],[ile h w dobie]],pomiar[[#This Row],[Punkt A]]/pomiar[[#This Row],[ile h w dobie]]),0)</f>
        <v>5</v>
      </c>
      <c r="R124" s="3">
        <f>IF(pomiar[[#This Row],[która godzina wyjazdu]]&lt;&gt;24,pomiar[[#This Row],[która godzina wyjazdu]],0)</f>
        <v>5</v>
      </c>
    </row>
    <row r="125" spans="1:18" x14ac:dyDescent="0.25">
      <c r="A125" s="1" t="s">
        <v>125</v>
      </c>
      <c r="B125" s="1">
        <v>6.7060999999999996E-2</v>
      </c>
      <c r="C125" s="1">
        <v>7.0060999999999998E-2</v>
      </c>
      <c r="D125" s="1">
        <f>IF(pomiar[[#This Row],[Punkt A]]&lt;pomiar[[#This Row],[Punkt B]],1,0)</f>
        <v>1</v>
      </c>
      <c r="E125" s="1">
        <f>IF(pomiar[[#This Row],[Punkt A]]&gt;pomiar[[#This Row],[Punkt B]],1,0)</f>
        <v>0</v>
      </c>
      <c r="F125" s="1">
        <f t="shared" si="2"/>
        <v>6.9444444444444447E-4</v>
      </c>
      <c r="G125" s="1">
        <f>IF(pomiar[[#This Row],[czy z B do A]]=1,pomiar[[#This Row],[Punkt A]]-pomiar[[#This Row],[Punkt B]],pomiar[[#This Row],[Punkt B]]-pomiar[[#This Row],[Punkt A]])</f>
        <v>3.0000000000000027E-3</v>
      </c>
      <c r="H125" s="1" t="str">
        <f>LEFT(pomiar[[#This Row],[numer rejestracyjny]],1)</f>
        <v>L</v>
      </c>
      <c r="I125" s="1">
        <f>IF(pomiar[[#This Row],[pierwsza litera rejestracji]]="Z",pomiar[[#This Row],[ile minut jechał]]/pomiar[[#This Row],[ile to jedna minuta w dobie]],0)</f>
        <v>0</v>
      </c>
      <c r="J125" s="1">
        <f t="shared" si="3"/>
        <v>4.1666666666666664E-2</v>
      </c>
      <c r="K125" s="1">
        <f>pomiar[[#This Row],[ile minut jechał]]/pomiar[[#This Row],[ile h w dobie]]</f>
        <v>7.2000000000000064E-2</v>
      </c>
      <c r="L125" s="1" t="str">
        <f>MID(pomiar[[#This Row],[numer rejestracyjny]],4,2)</f>
        <v>68</v>
      </c>
      <c r="M125" s="3">
        <f>IF(pomiar[[#This Row],[3 i 4 znak rejestracji]]="18",5/pomiar[[#This Row],[ile minut jechał w h]],0)</f>
        <v>0</v>
      </c>
      <c r="N125" s="3">
        <f>5/pomiar[[#This Row],[ile minut jechał w h]]</f>
        <v>69.444444444444386</v>
      </c>
      <c r="O125" s="3">
        <f>IF(pomiar[[#This Row],[prędkość]]&gt;100,1,0)</f>
        <v>0</v>
      </c>
      <c r="P125" s="3">
        <f>IF(pomiar[[#This Row],[prędkość]]&gt;140,1,0)</f>
        <v>0</v>
      </c>
      <c r="Q125" s="3">
        <f>ROUNDDOWN(IF(pomiar[[#This Row],[czy z A do B]]=0,pomiar[[#This Row],[Punkt B]]/pomiar[[#This Row],[ile h w dobie]],pomiar[[#This Row],[Punkt A]]/pomiar[[#This Row],[ile h w dobie]]),0)</f>
        <v>1</v>
      </c>
      <c r="R125" s="3">
        <f>IF(pomiar[[#This Row],[która godzina wyjazdu]]&lt;&gt;24,pomiar[[#This Row],[która godzina wyjazdu]],0)</f>
        <v>1</v>
      </c>
    </row>
    <row r="126" spans="1:18" x14ac:dyDescent="0.25">
      <c r="A126" s="1" t="s">
        <v>126</v>
      </c>
      <c r="B126" s="1">
        <v>0.25201899999999999</v>
      </c>
      <c r="C126" s="1">
        <v>0.255247</v>
      </c>
      <c r="D126" s="1">
        <f>IF(pomiar[[#This Row],[Punkt A]]&lt;pomiar[[#This Row],[Punkt B]],1,0)</f>
        <v>1</v>
      </c>
      <c r="E126" s="1">
        <f>IF(pomiar[[#This Row],[Punkt A]]&gt;pomiar[[#This Row],[Punkt B]],1,0)</f>
        <v>0</v>
      </c>
      <c r="F126" s="1">
        <f t="shared" si="2"/>
        <v>6.9444444444444447E-4</v>
      </c>
      <c r="G126" s="1">
        <f>IF(pomiar[[#This Row],[czy z B do A]]=1,pomiar[[#This Row],[Punkt A]]-pomiar[[#This Row],[Punkt B]],pomiar[[#This Row],[Punkt B]]-pomiar[[#This Row],[Punkt A]])</f>
        <v>3.2280000000000086E-3</v>
      </c>
      <c r="H126" s="1" t="str">
        <f>LEFT(pomiar[[#This Row],[numer rejestracyjny]],1)</f>
        <v>C</v>
      </c>
      <c r="I126" s="1">
        <f>IF(pomiar[[#This Row],[pierwsza litera rejestracji]]="Z",pomiar[[#This Row],[ile minut jechał]]/pomiar[[#This Row],[ile to jedna minuta w dobie]],0)</f>
        <v>0</v>
      </c>
      <c r="J126" s="1">
        <f t="shared" si="3"/>
        <v>4.1666666666666664E-2</v>
      </c>
      <c r="K126" s="1">
        <f>pomiar[[#This Row],[ile minut jechał]]/pomiar[[#This Row],[ile h w dobie]]</f>
        <v>7.7472000000000207E-2</v>
      </c>
      <c r="L126" s="1" t="str">
        <f>MID(pomiar[[#This Row],[numer rejestracyjny]],4,2)</f>
        <v>17</v>
      </c>
      <c r="M126" s="3">
        <f>IF(pomiar[[#This Row],[3 i 4 znak rejestracji]]="18",5/pomiar[[#This Row],[ile minut jechał w h]],0)</f>
        <v>0</v>
      </c>
      <c r="N126" s="3">
        <f>5/pomiar[[#This Row],[ile minut jechał w h]]</f>
        <v>64.539446509706565</v>
      </c>
      <c r="O126" s="3">
        <f>IF(pomiar[[#This Row],[prędkość]]&gt;100,1,0)</f>
        <v>0</v>
      </c>
      <c r="P126" s="3">
        <f>IF(pomiar[[#This Row],[prędkość]]&gt;140,1,0)</f>
        <v>0</v>
      </c>
      <c r="Q126" s="3">
        <f>ROUNDDOWN(IF(pomiar[[#This Row],[czy z A do B]]=0,pomiar[[#This Row],[Punkt B]]/pomiar[[#This Row],[ile h w dobie]],pomiar[[#This Row],[Punkt A]]/pomiar[[#This Row],[ile h w dobie]]),0)</f>
        <v>6</v>
      </c>
      <c r="R126" s="3">
        <f>IF(pomiar[[#This Row],[która godzina wyjazdu]]&lt;&gt;24,pomiar[[#This Row],[która godzina wyjazdu]],0)</f>
        <v>6</v>
      </c>
    </row>
    <row r="127" spans="1:18" x14ac:dyDescent="0.25">
      <c r="A127" s="1" t="s">
        <v>127</v>
      </c>
      <c r="B127" s="1">
        <v>0.37008999999999997</v>
      </c>
      <c r="C127" s="1">
        <v>0.368454</v>
      </c>
      <c r="D127" s="1">
        <f>IF(pomiar[[#This Row],[Punkt A]]&lt;pomiar[[#This Row],[Punkt B]],1,0)</f>
        <v>0</v>
      </c>
      <c r="E127" s="1">
        <f>IF(pomiar[[#This Row],[Punkt A]]&gt;pomiar[[#This Row],[Punkt B]],1,0)</f>
        <v>1</v>
      </c>
      <c r="F127" s="1">
        <f t="shared" si="2"/>
        <v>6.9444444444444447E-4</v>
      </c>
      <c r="G127" s="1">
        <f>IF(pomiar[[#This Row],[czy z B do A]]=1,pomiar[[#This Row],[Punkt A]]-pomiar[[#This Row],[Punkt B]],pomiar[[#This Row],[Punkt B]]-pomiar[[#This Row],[Punkt A]])</f>
        <v>1.6359999999999708E-3</v>
      </c>
      <c r="H127" s="1" t="str">
        <f>LEFT(pomiar[[#This Row],[numer rejestracyjny]],1)</f>
        <v>L</v>
      </c>
      <c r="I127" s="1">
        <f>IF(pomiar[[#This Row],[pierwsza litera rejestracji]]="Z",pomiar[[#This Row],[ile minut jechał]]/pomiar[[#This Row],[ile to jedna minuta w dobie]],0)</f>
        <v>0</v>
      </c>
      <c r="J127" s="1">
        <f t="shared" si="3"/>
        <v>4.1666666666666664E-2</v>
      </c>
      <c r="K127" s="1">
        <f>pomiar[[#This Row],[ile minut jechał]]/pomiar[[#This Row],[ile h w dobie]]</f>
        <v>3.9263999999999299E-2</v>
      </c>
      <c r="L127" s="1" t="str">
        <f>MID(pomiar[[#This Row],[numer rejestracyjny]],4,2)</f>
        <v>84</v>
      </c>
      <c r="M127" s="3">
        <f>IF(pomiar[[#This Row],[3 i 4 znak rejestracji]]="18",5/pomiar[[#This Row],[ile minut jechał w h]],0)</f>
        <v>0</v>
      </c>
      <c r="N127" s="3">
        <f>5/pomiar[[#This Row],[ile minut jechał w h]]</f>
        <v>127.34311328443584</v>
      </c>
      <c r="O127" s="3">
        <f>IF(pomiar[[#This Row],[prędkość]]&gt;100,1,0)</f>
        <v>1</v>
      </c>
      <c r="P127" s="3">
        <f>IF(pomiar[[#This Row],[prędkość]]&gt;140,1,0)</f>
        <v>0</v>
      </c>
      <c r="Q127" s="3">
        <f>ROUNDDOWN(IF(pomiar[[#This Row],[czy z A do B]]=0,pomiar[[#This Row],[Punkt B]]/pomiar[[#This Row],[ile h w dobie]],pomiar[[#This Row],[Punkt A]]/pomiar[[#This Row],[ile h w dobie]]),0)</f>
        <v>8</v>
      </c>
      <c r="R127" s="3">
        <f>IF(pomiar[[#This Row],[która godzina wyjazdu]]&lt;&gt;24,pomiar[[#This Row],[która godzina wyjazdu]],0)</f>
        <v>8</v>
      </c>
    </row>
    <row r="128" spans="1:18" x14ac:dyDescent="0.25">
      <c r="A128" s="1" t="s">
        <v>88</v>
      </c>
      <c r="B128" s="1">
        <v>0.98247899999999999</v>
      </c>
      <c r="C128" s="1">
        <v>0.98585100000000003</v>
      </c>
      <c r="D128" s="1">
        <f>IF(pomiar[[#This Row],[Punkt A]]&lt;pomiar[[#This Row],[Punkt B]],1,0)</f>
        <v>1</v>
      </c>
      <c r="E128" s="1">
        <f>IF(pomiar[[#This Row],[Punkt A]]&gt;pomiar[[#This Row],[Punkt B]],1,0)</f>
        <v>0</v>
      </c>
      <c r="F128" s="1">
        <f t="shared" si="2"/>
        <v>6.9444444444444447E-4</v>
      </c>
      <c r="G128" s="1">
        <f>IF(pomiar[[#This Row],[czy z B do A]]=1,pomiar[[#This Row],[Punkt A]]-pomiar[[#This Row],[Punkt B]],pomiar[[#This Row],[Punkt B]]-pomiar[[#This Row],[Punkt A]])</f>
        <v>3.3720000000000416E-3</v>
      </c>
      <c r="H128" s="1" t="str">
        <f>LEFT(pomiar[[#This Row],[numer rejestracyjny]],1)</f>
        <v>R</v>
      </c>
      <c r="I128" s="1">
        <f>IF(pomiar[[#This Row],[pierwsza litera rejestracji]]="Z",pomiar[[#This Row],[ile minut jechał]]/pomiar[[#This Row],[ile to jedna minuta w dobie]],0)</f>
        <v>0</v>
      </c>
      <c r="J128" s="1">
        <f t="shared" si="3"/>
        <v>4.1666666666666664E-2</v>
      </c>
      <c r="K128" s="1">
        <f>pomiar[[#This Row],[ile minut jechał]]/pomiar[[#This Row],[ile h w dobie]]</f>
        <v>8.0928000000000999E-2</v>
      </c>
      <c r="L128" s="1" t="str">
        <f>MID(pomiar[[#This Row],[numer rejestracyjny]],4,2)</f>
        <v>71</v>
      </c>
      <c r="M128" s="3">
        <f>IF(pomiar[[#This Row],[3 i 4 znak rejestracji]]="18",5/pomiar[[#This Row],[ile minut jechał w h]],0)</f>
        <v>0</v>
      </c>
      <c r="N128" s="3">
        <f>5/pomiar[[#This Row],[ile minut jechał w h]]</f>
        <v>61.783313562672234</v>
      </c>
      <c r="O128" s="3">
        <f>IF(pomiar[[#This Row],[prędkość]]&gt;100,1,0)</f>
        <v>0</v>
      </c>
      <c r="P128" s="3">
        <f>IF(pomiar[[#This Row],[prędkość]]&gt;140,1,0)</f>
        <v>0</v>
      </c>
      <c r="Q128" s="3">
        <f>ROUNDDOWN(IF(pomiar[[#This Row],[czy z A do B]]=0,pomiar[[#This Row],[Punkt B]]/pomiar[[#This Row],[ile h w dobie]],pomiar[[#This Row],[Punkt A]]/pomiar[[#This Row],[ile h w dobie]]),0)</f>
        <v>23</v>
      </c>
      <c r="R128" s="3">
        <f>IF(pomiar[[#This Row],[która godzina wyjazdu]]&lt;&gt;24,pomiar[[#This Row],[która godzina wyjazdu]],0)</f>
        <v>23</v>
      </c>
    </row>
    <row r="129" spans="1:18" x14ac:dyDescent="0.25">
      <c r="A129" s="1" t="s">
        <v>128</v>
      </c>
      <c r="B129" s="1">
        <v>0.89384600000000003</v>
      </c>
      <c r="C129" s="1">
        <v>0.89706600000000003</v>
      </c>
      <c r="D129" s="1">
        <f>IF(pomiar[[#This Row],[Punkt A]]&lt;pomiar[[#This Row],[Punkt B]],1,0)</f>
        <v>1</v>
      </c>
      <c r="E129" s="1">
        <f>IF(pomiar[[#This Row],[Punkt A]]&gt;pomiar[[#This Row],[Punkt B]],1,0)</f>
        <v>0</v>
      </c>
      <c r="F129" s="1">
        <f t="shared" si="2"/>
        <v>6.9444444444444447E-4</v>
      </c>
      <c r="G129" s="1">
        <f>IF(pomiar[[#This Row],[czy z B do A]]=1,pomiar[[#This Row],[Punkt A]]-pomiar[[#This Row],[Punkt B]],pomiar[[#This Row],[Punkt B]]-pomiar[[#This Row],[Punkt A]])</f>
        <v>3.2200000000000006E-3</v>
      </c>
      <c r="H129" s="1" t="str">
        <f>LEFT(pomiar[[#This Row],[numer rejestracyjny]],1)</f>
        <v>P</v>
      </c>
      <c r="I129" s="1">
        <f>IF(pomiar[[#This Row],[pierwsza litera rejestracji]]="Z",pomiar[[#This Row],[ile minut jechał]]/pomiar[[#This Row],[ile to jedna minuta w dobie]],0)</f>
        <v>0</v>
      </c>
      <c r="J129" s="1">
        <f t="shared" si="3"/>
        <v>4.1666666666666664E-2</v>
      </c>
      <c r="K129" s="1">
        <f>pomiar[[#This Row],[ile minut jechał]]/pomiar[[#This Row],[ile h w dobie]]</f>
        <v>7.7280000000000015E-2</v>
      </c>
      <c r="L129" s="1" t="str">
        <f>MID(pomiar[[#This Row],[numer rejestracyjny]],4,2)</f>
        <v>33</v>
      </c>
      <c r="M129" s="3">
        <f>IF(pomiar[[#This Row],[3 i 4 znak rejestracji]]="18",5/pomiar[[#This Row],[ile minut jechał w h]],0)</f>
        <v>0</v>
      </c>
      <c r="N129" s="3">
        <f>5/pomiar[[#This Row],[ile minut jechał w h]]</f>
        <v>64.699792960662506</v>
      </c>
      <c r="O129" s="3">
        <f>IF(pomiar[[#This Row],[prędkość]]&gt;100,1,0)</f>
        <v>0</v>
      </c>
      <c r="P129" s="3">
        <f>IF(pomiar[[#This Row],[prędkość]]&gt;140,1,0)</f>
        <v>0</v>
      </c>
      <c r="Q129" s="3">
        <f>ROUNDDOWN(IF(pomiar[[#This Row],[czy z A do B]]=0,pomiar[[#This Row],[Punkt B]]/pomiar[[#This Row],[ile h w dobie]],pomiar[[#This Row],[Punkt A]]/pomiar[[#This Row],[ile h w dobie]]),0)</f>
        <v>21</v>
      </c>
      <c r="R129" s="3">
        <f>IF(pomiar[[#This Row],[która godzina wyjazdu]]&lt;&gt;24,pomiar[[#This Row],[która godzina wyjazdu]],0)</f>
        <v>21</v>
      </c>
    </row>
    <row r="130" spans="1:18" x14ac:dyDescent="0.25">
      <c r="A130" s="1" t="s">
        <v>129</v>
      </c>
      <c r="B130" s="1">
        <v>0.658308</v>
      </c>
      <c r="C130" s="1">
        <v>0.65516799999999997</v>
      </c>
      <c r="D130" s="1">
        <f>IF(pomiar[[#This Row],[Punkt A]]&lt;pomiar[[#This Row],[Punkt B]],1,0)</f>
        <v>0</v>
      </c>
      <c r="E130" s="1">
        <f>IF(pomiar[[#This Row],[Punkt A]]&gt;pomiar[[#This Row],[Punkt B]],1,0)</f>
        <v>1</v>
      </c>
      <c r="F130" s="1">
        <f t="shared" ref="F130:F193" si="4">1/(24*60)</f>
        <v>6.9444444444444447E-4</v>
      </c>
      <c r="G130" s="1">
        <f>IF(pomiar[[#This Row],[czy z B do A]]=1,pomiar[[#This Row],[Punkt A]]-pomiar[[#This Row],[Punkt B]],pomiar[[#This Row],[Punkt B]]-pomiar[[#This Row],[Punkt A]])</f>
        <v>3.1400000000000317E-3</v>
      </c>
      <c r="H130" s="1" t="str">
        <f>LEFT(pomiar[[#This Row],[numer rejestracyjny]],1)</f>
        <v>W</v>
      </c>
      <c r="I130" s="1">
        <f>IF(pomiar[[#This Row],[pierwsza litera rejestracji]]="Z",pomiar[[#This Row],[ile minut jechał]]/pomiar[[#This Row],[ile to jedna minuta w dobie]],0)</f>
        <v>0</v>
      </c>
      <c r="J130" s="1">
        <f t="shared" ref="J130:J193" si="5">1/24</f>
        <v>4.1666666666666664E-2</v>
      </c>
      <c r="K130" s="1">
        <f>pomiar[[#This Row],[ile minut jechał]]/pomiar[[#This Row],[ile h w dobie]]</f>
        <v>7.536000000000076E-2</v>
      </c>
      <c r="L130" s="1" t="str">
        <f>MID(pomiar[[#This Row],[numer rejestracyjny]],4,2)</f>
        <v>01</v>
      </c>
      <c r="M130" s="3">
        <f>IF(pomiar[[#This Row],[3 i 4 znak rejestracji]]="18",5/pomiar[[#This Row],[ile minut jechał w h]],0)</f>
        <v>0</v>
      </c>
      <c r="N130" s="3">
        <f>5/pomiar[[#This Row],[ile minut jechał w h]]</f>
        <v>66.34819532908638</v>
      </c>
      <c r="O130" s="3">
        <f>IF(pomiar[[#This Row],[prędkość]]&gt;100,1,0)</f>
        <v>0</v>
      </c>
      <c r="P130" s="3">
        <f>IF(pomiar[[#This Row],[prędkość]]&gt;140,1,0)</f>
        <v>0</v>
      </c>
      <c r="Q130" s="3">
        <f>ROUNDDOWN(IF(pomiar[[#This Row],[czy z A do B]]=0,pomiar[[#This Row],[Punkt B]]/pomiar[[#This Row],[ile h w dobie]],pomiar[[#This Row],[Punkt A]]/pomiar[[#This Row],[ile h w dobie]]),0)</f>
        <v>15</v>
      </c>
      <c r="R130" s="3">
        <f>IF(pomiar[[#This Row],[która godzina wyjazdu]]&lt;&gt;24,pomiar[[#This Row],[która godzina wyjazdu]],0)</f>
        <v>15</v>
      </c>
    </row>
    <row r="131" spans="1:18" x14ac:dyDescent="0.25">
      <c r="A131" s="1" t="s">
        <v>130</v>
      </c>
      <c r="B131" s="1">
        <v>0.32555600000000001</v>
      </c>
      <c r="C131" s="1">
        <v>0.327264</v>
      </c>
      <c r="D131" s="1">
        <f>IF(pomiar[[#This Row],[Punkt A]]&lt;pomiar[[#This Row],[Punkt B]],1,0)</f>
        <v>1</v>
      </c>
      <c r="E131" s="1">
        <f>IF(pomiar[[#This Row],[Punkt A]]&gt;pomiar[[#This Row],[Punkt B]],1,0)</f>
        <v>0</v>
      </c>
      <c r="F131" s="1">
        <f t="shared" si="4"/>
        <v>6.9444444444444447E-4</v>
      </c>
      <c r="G131" s="1">
        <f>IF(pomiar[[#This Row],[czy z B do A]]=1,pomiar[[#This Row],[Punkt A]]-pomiar[[#This Row],[Punkt B]],pomiar[[#This Row],[Punkt B]]-pomiar[[#This Row],[Punkt A]])</f>
        <v>1.7079999999999873E-3</v>
      </c>
      <c r="H131" s="1" t="str">
        <f>LEFT(pomiar[[#This Row],[numer rejestracyjny]],1)</f>
        <v>W</v>
      </c>
      <c r="I131" s="1">
        <f>IF(pomiar[[#This Row],[pierwsza litera rejestracji]]="Z",pomiar[[#This Row],[ile minut jechał]]/pomiar[[#This Row],[ile to jedna minuta w dobie]],0)</f>
        <v>0</v>
      </c>
      <c r="J131" s="1">
        <f t="shared" si="5"/>
        <v>4.1666666666666664E-2</v>
      </c>
      <c r="K131" s="1">
        <f>pomiar[[#This Row],[ile minut jechał]]/pomiar[[#This Row],[ile h w dobie]]</f>
        <v>4.0991999999999695E-2</v>
      </c>
      <c r="L131" s="1" t="str">
        <f>MID(pomiar[[#This Row],[numer rejestracyjny]],4,2)</f>
        <v>99</v>
      </c>
      <c r="M131" s="3">
        <f>IF(pomiar[[#This Row],[3 i 4 znak rejestracji]]="18",5/pomiar[[#This Row],[ile minut jechał w h]],0)</f>
        <v>0</v>
      </c>
      <c r="N131" s="3">
        <f>5/pomiar[[#This Row],[ile minut jechał w h]]</f>
        <v>121.97501951600402</v>
      </c>
      <c r="O131" s="3">
        <f>IF(pomiar[[#This Row],[prędkość]]&gt;100,1,0)</f>
        <v>1</v>
      </c>
      <c r="P131" s="3">
        <f>IF(pomiar[[#This Row],[prędkość]]&gt;140,1,0)</f>
        <v>0</v>
      </c>
      <c r="Q131" s="3">
        <f>ROUNDDOWN(IF(pomiar[[#This Row],[czy z A do B]]=0,pomiar[[#This Row],[Punkt B]]/pomiar[[#This Row],[ile h w dobie]],pomiar[[#This Row],[Punkt A]]/pomiar[[#This Row],[ile h w dobie]]),0)</f>
        <v>7</v>
      </c>
      <c r="R131" s="3">
        <f>IF(pomiar[[#This Row],[która godzina wyjazdu]]&lt;&gt;24,pomiar[[#This Row],[która godzina wyjazdu]],0)</f>
        <v>7</v>
      </c>
    </row>
    <row r="132" spans="1:18" x14ac:dyDescent="0.25">
      <c r="A132" s="1" t="s">
        <v>131</v>
      </c>
      <c r="B132" s="1">
        <v>0.34697099999999997</v>
      </c>
      <c r="C132" s="1">
        <v>0.34513500000000003</v>
      </c>
      <c r="D132" s="1">
        <f>IF(pomiar[[#This Row],[Punkt A]]&lt;pomiar[[#This Row],[Punkt B]],1,0)</f>
        <v>0</v>
      </c>
      <c r="E132" s="1">
        <f>IF(pomiar[[#This Row],[Punkt A]]&gt;pomiar[[#This Row],[Punkt B]],1,0)</f>
        <v>1</v>
      </c>
      <c r="F132" s="1">
        <f t="shared" si="4"/>
        <v>6.9444444444444447E-4</v>
      </c>
      <c r="G132" s="1">
        <f>IF(pomiar[[#This Row],[czy z B do A]]=1,pomiar[[#This Row],[Punkt A]]-pomiar[[#This Row],[Punkt B]],pomiar[[#This Row],[Punkt B]]-pomiar[[#This Row],[Punkt A]])</f>
        <v>1.8359999999999488E-3</v>
      </c>
      <c r="H132" s="1" t="str">
        <f>LEFT(pomiar[[#This Row],[numer rejestracyjny]],1)</f>
        <v>C</v>
      </c>
      <c r="I132" s="1">
        <f>IF(pomiar[[#This Row],[pierwsza litera rejestracji]]="Z",pomiar[[#This Row],[ile minut jechał]]/pomiar[[#This Row],[ile to jedna minuta w dobie]],0)</f>
        <v>0</v>
      </c>
      <c r="J132" s="1">
        <f t="shared" si="5"/>
        <v>4.1666666666666664E-2</v>
      </c>
      <c r="K132" s="1">
        <f>pomiar[[#This Row],[ile minut jechał]]/pomiar[[#This Row],[ile h w dobie]]</f>
        <v>4.4063999999998771E-2</v>
      </c>
      <c r="L132" s="1" t="str">
        <f>MID(pomiar[[#This Row],[numer rejestracyjny]],4,2)</f>
        <v>66</v>
      </c>
      <c r="M132" s="3">
        <f>IF(pomiar[[#This Row],[3 i 4 znak rejestracji]]="18",5/pomiar[[#This Row],[ile minut jechał w h]],0)</f>
        <v>0</v>
      </c>
      <c r="N132" s="3">
        <f>5/pomiar[[#This Row],[ile minut jechał w h]]</f>
        <v>113.47131445170977</v>
      </c>
      <c r="O132" s="3">
        <f>IF(pomiar[[#This Row],[prędkość]]&gt;100,1,0)</f>
        <v>1</v>
      </c>
      <c r="P132" s="3">
        <f>IF(pomiar[[#This Row],[prędkość]]&gt;140,1,0)</f>
        <v>0</v>
      </c>
      <c r="Q132" s="3">
        <f>ROUNDDOWN(IF(pomiar[[#This Row],[czy z A do B]]=0,pomiar[[#This Row],[Punkt B]]/pomiar[[#This Row],[ile h w dobie]],pomiar[[#This Row],[Punkt A]]/pomiar[[#This Row],[ile h w dobie]]),0)</f>
        <v>8</v>
      </c>
      <c r="R132" s="3">
        <f>IF(pomiar[[#This Row],[która godzina wyjazdu]]&lt;&gt;24,pomiar[[#This Row],[która godzina wyjazdu]],0)</f>
        <v>8</v>
      </c>
    </row>
    <row r="133" spans="1:18" x14ac:dyDescent="0.25">
      <c r="A133" s="1" t="s">
        <v>132</v>
      </c>
      <c r="B133" s="1">
        <v>0.27076499999999998</v>
      </c>
      <c r="C133" s="1">
        <v>0.267621</v>
      </c>
      <c r="D133" s="1">
        <f>IF(pomiar[[#This Row],[Punkt A]]&lt;pomiar[[#This Row],[Punkt B]],1,0)</f>
        <v>0</v>
      </c>
      <c r="E133" s="1">
        <f>IF(pomiar[[#This Row],[Punkt A]]&gt;pomiar[[#This Row],[Punkt B]],1,0)</f>
        <v>1</v>
      </c>
      <c r="F133" s="1">
        <f t="shared" si="4"/>
        <v>6.9444444444444447E-4</v>
      </c>
      <c r="G133" s="1">
        <f>IF(pomiar[[#This Row],[czy z B do A]]=1,pomiar[[#This Row],[Punkt A]]-pomiar[[#This Row],[Punkt B]],pomiar[[#This Row],[Punkt B]]-pomiar[[#This Row],[Punkt A]])</f>
        <v>3.1439999999999801E-3</v>
      </c>
      <c r="H133" s="1" t="str">
        <f>LEFT(pomiar[[#This Row],[numer rejestracyjny]],1)</f>
        <v>D</v>
      </c>
      <c r="I133" s="1">
        <f>IF(pomiar[[#This Row],[pierwsza litera rejestracji]]="Z",pomiar[[#This Row],[ile minut jechał]]/pomiar[[#This Row],[ile to jedna minuta w dobie]],0)</f>
        <v>0</v>
      </c>
      <c r="J133" s="1">
        <f t="shared" si="5"/>
        <v>4.1666666666666664E-2</v>
      </c>
      <c r="K133" s="1">
        <f>pomiar[[#This Row],[ile minut jechał]]/pomiar[[#This Row],[ile h w dobie]]</f>
        <v>7.5455999999999523E-2</v>
      </c>
      <c r="L133" s="1" t="str">
        <f>MID(pomiar[[#This Row],[numer rejestracyjny]],4,2)</f>
        <v>90</v>
      </c>
      <c r="M133" s="3">
        <f>IF(pomiar[[#This Row],[3 i 4 znak rejestracji]]="18",5/pomiar[[#This Row],[ile minut jechał w h]],0)</f>
        <v>0</v>
      </c>
      <c r="N133" s="3">
        <f>5/pomiar[[#This Row],[ile minut jechał w h]]</f>
        <v>66.263782866836721</v>
      </c>
      <c r="O133" s="3">
        <f>IF(pomiar[[#This Row],[prędkość]]&gt;100,1,0)</f>
        <v>0</v>
      </c>
      <c r="P133" s="3">
        <f>IF(pomiar[[#This Row],[prędkość]]&gt;140,1,0)</f>
        <v>0</v>
      </c>
      <c r="Q133" s="3">
        <f>ROUNDDOWN(IF(pomiar[[#This Row],[czy z A do B]]=0,pomiar[[#This Row],[Punkt B]]/pomiar[[#This Row],[ile h w dobie]],pomiar[[#This Row],[Punkt A]]/pomiar[[#This Row],[ile h w dobie]]),0)</f>
        <v>6</v>
      </c>
      <c r="R133" s="3">
        <f>IF(pomiar[[#This Row],[która godzina wyjazdu]]&lt;&gt;24,pomiar[[#This Row],[która godzina wyjazdu]],0)</f>
        <v>6</v>
      </c>
    </row>
    <row r="134" spans="1:18" x14ac:dyDescent="0.25">
      <c r="A134" s="1" t="s">
        <v>133</v>
      </c>
      <c r="B134" s="1">
        <v>0.380658</v>
      </c>
      <c r="C134" s="1">
        <v>0.37909399999999999</v>
      </c>
      <c r="D134" s="1">
        <f>IF(pomiar[[#This Row],[Punkt A]]&lt;pomiar[[#This Row],[Punkt B]],1,0)</f>
        <v>0</v>
      </c>
      <c r="E134" s="1">
        <f>IF(pomiar[[#This Row],[Punkt A]]&gt;pomiar[[#This Row],[Punkt B]],1,0)</f>
        <v>1</v>
      </c>
      <c r="F134" s="1">
        <f t="shared" si="4"/>
        <v>6.9444444444444447E-4</v>
      </c>
      <c r="G134" s="1">
        <f>IF(pomiar[[#This Row],[czy z B do A]]=1,pomiar[[#This Row],[Punkt A]]-pomiar[[#This Row],[Punkt B]],pomiar[[#This Row],[Punkt B]]-pomiar[[#This Row],[Punkt A]])</f>
        <v>1.5640000000000098E-3</v>
      </c>
      <c r="H134" s="1" t="str">
        <f>LEFT(pomiar[[#This Row],[numer rejestracyjny]],1)</f>
        <v>W</v>
      </c>
      <c r="I134" s="1">
        <f>IF(pomiar[[#This Row],[pierwsza litera rejestracji]]="Z",pomiar[[#This Row],[ile minut jechał]]/pomiar[[#This Row],[ile to jedna minuta w dobie]],0)</f>
        <v>0</v>
      </c>
      <c r="J134" s="1">
        <f t="shared" si="5"/>
        <v>4.1666666666666664E-2</v>
      </c>
      <c r="K134" s="1">
        <f>pomiar[[#This Row],[ile minut jechał]]/pomiar[[#This Row],[ile h w dobie]]</f>
        <v>3.7536000000000236E-2</v>
      </c>
      <c r="L134" s="1" t="str">
        <f>MID(pomiar[[#This Row],[numer rejestracyjny]],4,2)</f>
        <v>37</v>
      </c>
      <c r="M134" s="3">
        <f>IF(pomiar[[#This Row],[3 i 4 znak rejestracji]]="18",5/pomiar[[#This Row],[ile minut jechał w h]],0)</f>
        <v>0</v>
      </c>
      <c r="N134" s="3">
        <f>5/pomiar[[#This Row],[ile minut jechał w h]]</f>
        <v>133.20545609548083</v>
      </c>
      <c r="O134" s="3">
        <f>IF(pomiar[[#This Row],[prędkość]]&gt;100,1,0)</f>
        <v>1</v>
      </c>
      <c r="P134" s="3">
        <f>IF(pomiar[[#This Row],[prędkość]]&gt;140,1,0)</f>
        <v>0</v>
      </c>
      <c r="Q134" s="3">
        <f>ROUNDDOWN(IF(pomiar[[#This Row],[czy z A do B]]=0,pomiar[[#This Row],[Punkt B]]/pomiar[[#This Row],[ile h w dobie]],pomiar[[#This Row],[Punkt A]]/pomiar[[#This Row],[ile h w dobie]]),0)</f>
        <v>9</v>
      </c>
      <c r="R134" s="3">
        <f>IF(pomiar[[#This Row],[która godzina wyjazdu]]&lt;&gt;24,pomiar[[#This Row],[która godzina wyjazdu]],0)</f>
        <v>9</v>
      </c>
    </row>
    <row r="135" spans="1:18" x14ac:dyDescent="0.25">
      <c r="A135" s="1" t="s">
        <v>134</v>
      </c>
      <c r="B135" s="1">
        <v>0.19933999999999999</v>
      </c>
      <c r="C135" s="1">
        <v>0.19636400000000001</v>
      </c>
      <c r="D135" s="1">
        <f>IF(pomiar[[#This Row],[Punkt A]]&lt;pomiar[[#This Row],[Punkt B]],1,0)</f>
        <v>0</v>
      </c>
      <c r="E135" s="1">
        <f>IF(pomiar[[#This Row],[Punkt A]]&gt;pomiar[[#This Row],[Punkt B]],1,0)</f>
        <v>1</v>
      </c>
      <c r="F135" s="1">
        <f t="shared" si="4"/>
        <v>6.9444444444444447E-4</v>
      </c>
      <c r="G135" s="1">
        <f>IF(pomiar[[#This Row],[czy z B do A]]=1,pomiar[[#This Row],[Punkt A]]-pomiar[[#This Row],[Punkt B]],pomiar[[#This Row],[Punkt B]]-pomiar[[#This Row],[Punkt A]])</f>
        <v>2.9759999999999787E-3</v>
      </c>
      <c r="H135" s="1" t="str">
        <f>LEFT(pomiar[[#This Row],[numer rejestracyjny]],1)</f>
        <v>E</v>
      </c>
      <c r="I135" s="1">
        <f>IF(pomiar[[#This Row],[pierwsza litera rejestracji]]="Z",pomiar[[#This Row],[ile minut jechał]]/pomiar[[#This Row],[ile to jedna minuta w dobie]],0)</f>
        <v>0</v>
      </c>
      <c r="J135" s="1">
        <f t="shared" si="5"/>
        <v>4.1666666666666664E-2</v>
      </c>
      <c r="K135" s="1">
        <f>pomiar[[#This Row],[ile minut jechał]]/pomiar[[#This Row],[ile h w dobie]]</f>
        <v>7.1423999999999488E-2</v>
      </c>
      <c r="L135" s="1" t="str">
        <f>MID(pomiar[[#This Row],[numer rejestracyjny]],4,2)</f>
        <v>75</v>
      </c>
      <c r="M135" s="3">
        <f>IF(pomiar[[#This Row],[3 i 4 znak rejestracji]]="18",5/pomiar[[#This Row],[ile minut jechał w h]],0)</f>
        <v>0</v>
      </c>
      <c r="N135" s="3">
        <f>5/pomiar[[#This Row],[ile minut jechał w h]]</f>
        <v>70.004480286738854</v>
      </c>
      <c r="O135" s="3">
        <f>IF(pomiar[[#This Row],[prędkość]]&gt;100,1,0)</f>
        <v>0</v>
      </c>
      <c r="P135" s="3">
        <f>IF(pomiar[[#This Row],[prędkość]]&gt;140,1,0)</f>
        <v>0</v>
      </c>
      <c r="Q135" s="3">
        <f>ROUNDDOWN(IF(pomiar[[#This Row],[czy z A do B]]=0,pomiar[[#This Row],[Punkt B]]/pomiar[[#This Row],[ile h w dobie]],pomiar[[#This Row],[Punkt A]]/pomiar[[#This Row],[ile h w dobie]]),0)</f>
        <v>4</v>
      </c>
      <c r="R135" s="3">
        <f>IF(pomiar[[#This Row],[która godzina wyjazdu]]&lt;&gt;24,pomiar[[#This Row],[która godzina wyjazdu]],0)</f>
        <v>4</v>
      </c>
    </row>
    <row r="136" spans="1:18" x14ac:dyDescent="0.25">
      <c r="A136" s="1" t="s">
        <v>135</v>
      </c>
      <c r="B136" s="1">
        <v>0.86760800000000005</v>
      </c>
      <c r="C136" s="1">
        <v>0.87038800000000005</v>
      </c>
      <c r="D136" s="1">
        <f>IF(pomiar[[#This Row],[Punkt A]]&lt;pomiar[[#This Row],[Punkt B]],1,0)</f>
        <v>1</v>
      </c>
      <c r="E136" s="1">
        <f>IF(pomiar[[#This Row],[Punkt A]]&gt;pomiar[[#This Row],[Punkt B]],1,0)</f>
        <v>0</v>
      </c>
      <c r="F136" s="1">
        <f t="shared" si="4"/>
        <v>6.9444444444444447E-4</v>
      </c>
      <c r="G136" s="1">
        <f>IF(pomiar[[#This Row],[czy z B do A]]=1,pomiar[[#This Row],[Punkt A]]-pomiar[[#This Row],[Punkt B]],pomiar[[#This Row],[Punkt B]]-pomiar[[#This Row],[Punkt A]])</f>
        <v>2.7800000000000047E-3</v>
      </c>
      <c r="H136" s="1" t="str">
        <f>LEFT(pomiar[[#This Row],[numer rejestracyjny]],1)</f>
        <v>F</v>
      </c>
      <c r="I136" s="1">
        <f>IF(pomiar[[#This Row],[pierwsza litera rejestracji]]="Z",pomiar[[#This Row],[ile minut jechał]]/pomiar[[#This Row],[ile to jedna minuta w dobie]],0)</f>
        <v>0</v>
      </c>
      <c r="J136" s="1">
        <f t="shared" si="5"/>
        <v>4.1666666666666664E-2</v>
      </c>
      <c r="K136" s="1">
        <f>pomiar[[#This Row],[ile minut jechał]]/pomiar[[#This Row],[ile h w dobie]]</f>
        <v>6.6720000000000113E-2</v>
      </c>
      <c r="L136" s="1" t="str">
        <f>MID(pomiar[[#This Row],[numer rejestracyjny]],4,2)</f>
        <v>88</v>
      </c>
      <c r="M136" s="3">
        <f>IF(pomiar[[#This Row],[3 i 4 znak rejestracji]]="18",5/pomiar[[#This Row],[ile minut jechał w h]],0)</f>
        <v>0</v>
      </c>
      <c r="N136" s="3">
        <f>5/pomiar[[#This Row],[ile minut jechał w h]]</f>
        <v>74.940047961630569</v>
      </c>
      <c r="O136" s="3">
        <f>IF(pomiar[[#This Row],[prędkość]]&gt;100,1,0)</f>
        <v>0</v>
      </c>
      <c r="P136" s="3">
        <f>IF(pomiar[[#This Row],[prędkość]]&gt;140,1,0)</f>
        <v>0</v>
      </c>
      <c r="Q136" s="3">
        <f>ROUNDDOWN(IF(pomiar[[#This Row],[czy z A do B]]=0,pomiar[[#This Row],[Punkt B]]/pomiar[[#This Row],[ile h w dobie]],pomiar[[#This Row],[Punkt A]]/pomiar[[#This Row],[ile h w dobie]]),0)</f>
        <v>20</v>
      </c>
      <c r="R136" s="3">
        <f>IF(pomiar[[#This Row],[która godzina wyjazdu]]&lt;&gt;24,pomiar[[#This Row],[która godzina wyjazdu]],0)</f>
        <v>20</v>
      </c>
    </row>
    <row r="137" spans="1:18" x14ac:dyDescent="0.25">
      <c r="A137" s="1" t="s">
        <v>136</v>
      </c>
      <c r="B137" s="1">
        <v>0.71828700000000001</v>
      </c>
      <c r="C137" s="1">
        <v>0.72052700000000003</v>
      </c>
      <c r="D137" s="1">
        <f>IF(pomiar[[#This Row],[Punkt A]]&lt;pomiar[[#This Row],[Punkt B]],1,0)</f>
        <v>1</v>
      </c>
      <c r="E137" s="1">
        <f>IF(pomiar[[#This Row],[Punkt A]]&gt;pomiar[[#This Row],[Punkt B]],1,0)</f>
        <v>0</v>
      </c>
      <c r="F137" s="1">
        <f t="shared" si="4"/>
        <v>6.9444444444444447E-4</v>
      </c>
      <c r="G137" s="1">
        <f>IF(pomiar[[#This Row],[czy z B do A]]=1,pomiar[[#This Row],[Punkt A]]-pomiar[[#This Row],[Punkt B]],pomiar[[#This Row],[Punkt B]]-pomiar[[#This Row],[Punkt A]])</f>
        <v>2.2400000000000198E-3</v>
      </c>
      <c r="H137" s="1" t="str">
        <f>LEFT(pomiar[[#This Row],[numer rejestracyjny]],1)</f>
        <v>F</v>
      </c>
      <c r="I137" s="1">
        <f>IF(pomiar[[#This Row],[pierwsza litera rejestracji]]="Z",pomiar[[#This Row],[ile minut jechał]]/pomiar[[#This Row],[ile to jedna minuta w dobie]],0)</f>
        <v>0</v>
      </c>
      <c r="J137" s="1">
        <f t="shared" si="5"/>
        <v>4.1666666666666664E-2</v>
      </c>
      <c r="K137" s="1">
        <f>pomiar[[#This Row],[ile minut jechał]]/pomiar[[#This Row],[ile h w dobie]]</f>
        <v>5.3760000000000474E-2</v>
      </c>
      <c r="L137" s="1" t="str">
        <f>MID(pomiar[[#This Row],[numer rejestracyjny]],4,2)</f>
        <v>63</v>
      </c>
      <c r="M137" s="3">
        <f>IF(pomiar[[#This Row],[3 i 4 znak rejestracji]]="18",5/pomiar[[#This Row],[ile minut jechał w h]],0)</f>
        <v>0</v>
      </c>
      <c r="N137" s="3">
        <f>5/pomiar[[#This Row],[ile minut jechał w h]]</f>
        <v>93.005952380951555</v>
      </c>
      <c r="O137" s="3">
        <f>IF(pomiar[[#This Row],[prędkość]]&gt;100,1,0)</f>
        <v>0</v>
      </c>
      <c r="P137" s="3">
        <f>IF(pomiar[[#This Row],[prędkość]]&gt;140,1,0)</f>
        <v>0</v>
      </c>
      <c r="Q137" s="3">
        <f>ROUNDDOWN(IF(pomiar[[#This Row],[czy z A do B]]=0,pomiar[[#This Row],[Punkt B]]/pomiar[[#This Row],[ile h w dobie]],pomiar[[#This Row],[Punkt A]]/pomiar[[#This Row],[ile h w dobie]]),0)</f>
        <v>17</v>
      </c>
      <c r="R137" s="3">
        <f>IF(pomiar[[#This Row],[która godzina wyjazdu]]&lt;&gt;24,pomiar[[#This Row],[która godzina wyjazdu]],0)</f>
        <v>17</v>
      </c>
    </row>
    <row r="138" spans="1:18" x14ac:dyDescent="0.25">
      <c r="A138" s="1" t="s">
        <v>137</v>
      </c>
      <c r="B138" s="1">
        <v>0.41060799999999997</v>
      </c>
      <c r="C138" s="1">
        <v>0.412908</v>
      </c>
      <c r="D138" s="1">
        <f>IF(pomiar[[#This Row],[Punkt A]]&lt;pomiar[[#This Row],[Punkt B]],1,0)</f>
        <v>1</v>
      </c>
      <c r="E138" s="1">
        <f>IF(pomiar[[#This Row],[Punkt A]]&gt;pomiar[[#This Row],[Punkt B]],1,0)</f>
        <v>0</v>
      </c>
      <c r="F138" s="1">
        <f t="shared" si="4"/>
        <v>6.9444444444444447E-4</v>
      </c>
      <c r="G138" s="1">
        <f>IF(pomiar[[#This Row],[czy z B do A]]=1,pomiar[[#This Row],[Punkt A]]-pomiar[[#This Row],[Punkt B]],pomiar[[#This Row],[Punkt B]]-pomiar[[#This Row],[Punkt A]])</f>
        <v>2.3000000000000242E-3</v>
      </c>
      <c r="H138" s="1" t="str">
        <f>LEFT(pomiar[[#This Row],[numer rejestracyjny]],1)</f>
        <v>S</v>
      </c>
      <c r="I138" s="1">
        <f>IF(pomiar[[#This Row],[pierwsza litera rejestracji]]="Z",pomiar[[#This Row],[ile minut jechał]]/pomiar[[#This Row],[ile to jedna minuta w dobie]],0)</f>
        <v>0</v>
      </c>
      <c r="J138" s="1">
        <f t="shared" si="5"/>
        <v>4.1666666666666664E-2</v>
      </c>
      <c r="K138" s="1">
        <f>pomiar[[#This Row],[ile minut jechał]]/pomiar[[#This Row],[ile h w dobie]]</f>
        <v>5.5200000000000582E-2</v>
      </c>
      <c r="L138" s="1" t="str">
        <f>MID(pomiar[[#This Row],[numer rejestracyjny]],4,2)</f>
        <v>65</v>
      </c>
      <c r="M138" s="3">
        <f>IF(pomiar[[#This Row],[3 i 4 znak rejestracji]]="18",5/pomiar[[#This Row],[ile minut jechał w h]],0)</f>
        <v>0</v>
      </c>
      <c r="N138" s="3">
        <f>5/pomiar[[#This Row],[ile minut jechał w h]]</f>
        <v>90.57971014492658</v>
      </c>
      <c r="O138" s="3">
        <f>IF(pomiar[[#This Row],[prędkość]]&gt;100,1,0)</f>
        <v>0</v>
      </c>
      <c r="P138" s="3">
        <f>IF(pomiar[[#This Row],[prędkość]]&gt;140,1,0)</f>
        <v>0</v>
      </c>
      <c r="Q138" s="3">
        <f>ROUNDDOWN(IF(pomiar[[#This Row],[czy z A do B]]=0,pomiar[[#This Row],[Punkt B]]/pomiar[[#This Row],[ile h w dobie]],pomiar[[#This Row],[Punkt A]]/pomiar[[#This Row],[ile h w dobie]]),0)</f>
        <v>9</v>
      </c>
      <c r="R138" s="3">
        <f>IF(pomiar[[#This Row],[która godzina wyjazdu]]&lt;&gt;24,pomiar[[#This Row],[która godzina wyjazdu]],0)</f>
        <v>9</v>
      </c>
    </row>
    <row r="139" spans="1:18" x14ac:dyDescent="0.25">
      <c r="A139" s="1" t="s">
        <v>138</v>
      </c>
      <c r="B139" s="1">
        <v>0.68890700000000005</v>
      </c>
      <c r="C139" s="1">
        <v>0.69249099999999997</v>
      </c>
      <c r="D139" s="1">
        <f>IF(pomiar[[#This Row],[Punkt A]]&lt;pomiar[[#This Row],[Punkt B]],1,0)</f>
        <v>1</v>
      </c>
      <c r="E139" s="1">
        <f>IF(pomiar[[#This Row],[Punkt A]]&gt;pomiar[[#This Row],[Punkt B]],1,0)</f>
        <v>0</v>
      </c>
      <c r="F139" s="1">
        <f t="shared" si="4"/>
        <v>6.9444444444444447E-4</v>
      </c>
      <c r="G139" s="1">
        <f>IF(pomiar[[#This Row],[czy z B do A]]=1,pomiar[[#This Row],[Punkt A]]-pomiar[[#This Row],[Punkt B]],pomiar[[#This Row],[Punkt B]]-pomiar[[#This Row],[Punkt A]])</f>
        <v>3.5839999999999206E-3</v>
      </c>
      <c r="H139" s="1" t="str">
        <f>LEFT(pomiar[[#This Row],[numer rejestracyjny]],1)</f>
        <v>O</v>
      </c>
      <c r="I139" s="1">
        <f>IF(pomiar[[#This Row],[pierwsza litera rejestracji]]="Z",pomiar[[#This Row],[ile minut jechał]]/pomiar[[#This Row],[ile to jedna minuta w dobie]],0)</f>
        <v>0</v>
      </c>
      <c r="J139" s="1">
        <f t="shared" si="5"/>
        <v>4.1666666666666664E-2</v>
      </c>
      <c r="K139" s="1">
        <f>pomiar[[#This Row],[ile minut jechał]]/pomiar[[#This Row],[ile h w dobie]]</f>
        <v>8.6015999999998094E-2</v>
      </c>
      <c r="L139" s="1" t="str">
        <f>MID(pomiar[[#This Row],[numer rejestracyjny]],4,2)</f>
        <v>97</v>
      </c>
      <c r="M139" s="3">
        <f>IF(pomiar[[#This Row],[3 i 4 znak rejestracji]]="18",5/pomiar[[#This Row],[ile minut jechał w h]],0)</f>
        <v>0</v>
      </c>
      <c r="N139" s="3">
        <f>5/pomiar[[#This Row],[ile minut jechał w h]]</f>
        <v>58.128720238096527</v>
      </c>
      <c r="O139" s="3">
        <f>IF(pomiar[[#This Row],[prędkość]]&gt;100,1,0)</f>
        <v>0</v>
      </c>
      <c r="P139" s="3">
        <f>IF(pomiar[[#This Row],[prędkość]]&gt;140,1,0)</f>
        <v>0</v>
      </c>
      <c r="Q139" s="3">
        <f>ROUNDDOWN(IF(pomiar[[#This Row],[czy z A do B]]=0,pomiar[[#This Row],[Punkt B]]/pomiar[[#This Row],[ile h w dobie]],pomiar[[#This Row],[Punkt A]]/pomiar[[#This Row],[ile h w dobie]]),0)</f>
        <v>16</v>
      </c>
      <c r="R139" s="3">
        <f>IF(pomiar[[#This Row],[która godzina wyjazdu]]&lt;&gt;24,pomiar[[#This Row],[która godzina wyjazdu]],0)</f>
        <v>16</v>
      </c>
    </row>
    <row r="140" spans="1:18" x14ac:dyDescent="0.25">
      <c r="A140" s="1" t="s">
        <v>139</v>
      </c>
      <c r="B140" s="1">
        <v>0.24684700000000001</v>
      </c>
      <c r="C140" s="1">
        <v>0.24374699999999999</v>
      </c>
      <c r="D140" s="1">
        <f>IF(pomiar[[#This Row],[Punkt A]]&lt;pomiar[[#This Row],[Punkt B]],1,0)</f>
        <v>0</v>
      </c>
      <c r="E140" s="1">
        <f>IF(pomiar[[#This Row],[Punkt A]]&gt;pomiar[[#This Row],[Punkt B]],1,0)</f>
        <v>1</v>
      </c>
      <c r="F140" s="1">
        <f t="shared" si="4"/>
        <v>6.9444444444444447E-4</v>
      </c>
      <c r="G140" s="1">
        <f>IF(pomiar[[#This Row],[czy z B do A]]=1,pomiar[[#This Row],[Punkt A]]-pomiar[[#This Row],[Punkt B]],pomiar[[#This Row],[Punkt B]]-pomiar[[#This Row],[Punkt A]])</f>
        <v>3.1000000000000194E-3</v>
      </c>
      <c r="H140" s="1" t="str">
        <f>LEFT(pomiar[[#This Row],[numer rejestracyjny]],1)</f>
        <v>C</v>
      </c>
      <c r="I140" s="1">
        <f>IF(pomiar[[#This Row],[pierwsza litera rejestracji]]="Z",pomiar[[#This Row],[ile minut jechał]]/pomiar[[#This Row],[ile to jedna minuta w dobie]],0)</f>
        <v>0</v>
      </c>
      <c r="J140" s="1">
        <f t="shared" si="5"/>
        <v>4.1666666666666664E-2</v>
      </c>
      <c r="K140" s="1">
        <f>pomiar[[#This Row],[ile minut jechał]]/pomiar[[#This Row],[ile h w dobie]]</f>
        <v>7.4400000000000466E-2</v>
      </c>
      <c r="L140" s="1" t="str">
        <f>MID(pomiar[[#This Row],[numer rejestracyjny]],4,2)</f>
        <v>84</v>
      </c>
      <c r="M140" s="3">
        <f>IF(pomiar[[#This Row],[3 i 4 znak rejestracji]]="18",5/pomiar[[#This Row],[ile minut jechał w h]],0)</f>
        <v>0</v>
      </c>
      <c r="N140" s="3">
        <f>5/pomiar[[#This Row],[ile minut jechał w h]]</f>
        <v>67.20430107526839</v>
      </c>
      <c r="O140" s="3">
        <f>IF(pomiar[[#This Row],[prędkość]]&gt;100,1,0)</f>
        <v>0</v>
      </c>
      <c r="P140" s="3">
        <f>IF(pomiar[[#This Row],[prędkość]]&gt;140,1,0)</f>
        <v>0</v>
      </c>
      <c r="Q140" s="3">
        <f>ROUNDDOWN(IF(pomiar[[#This Row],[czy z A do B]]=0,pomiar[[#This Row],[Punkt B]]/pomiar[[#This Row],[ile h w dobie]],pomiar[[#This Row],[Punkt A]]/pomiar[[#This Row],[ile h w dobie]]),0)</f>
        <v>5</v>
      </c>
      <c r="R140" s="3">
        <f>IF(pomiar[[#This Row],[która godzina wyjazdu]]&lt;&gt;24,pomiar[[#This Row],[która godzina wyjazdu]],0)</f>
        <v>5</v>
      </c>
    </row>
    <row r="141" spans="1:18" x14ac:dyDescent="0.25">
      <c r="A141" s="1" t="s">
        <v>140</v>
      </c>
      <c r="B141" s="1">
        <v>0.48477300000000001</v>
      </c>
      <c r="C141" s="1">
        <v>0.48279699999999998</v>
      </c>
      <c r="D141" s="1">
        <f>IF(pomiar[[#This Row],[Punkt A]]&lt;pomiar[[#This Row],[Punkt B]],1,0)</f>
        <v>0</v>
      </c>
      <c r="E141" s="1">
        <f>IF(pomiar[[#This Row],[Punkt A]]&gt;pomiar[[#This Row],[Punkt B]],1,0)</f>
        <v>1</v>
      </c>
      <c r="F141" s="1">
        <f t="shared" si="4"/>
        <v>6.9444444444444447E-4</v>
      </c>
      <c r="G141" s="1">
        <f>IF(pomiar[[#This Row],[czy z B do A]]=1,pomiar[[#This Row],[Punkt A]]-pomiar[[#This Row],[Punkt B]],pomiar[[#This Row],[Punkt B]]-pomiar[[#This Row],[Punkt A]])</f>
        <v>1.9760000000000333E-3</v>
      </c>
      <c r="H141" s="1" t="str">
        <f>LEFT(pomiar[[#This Row],[numer rejestracyjny]],1)</f>
        <v>R</v>
      </c>
      <c r="I141" s="1">
        <f>IF(pomiar[[#This Row],[pierwsza litera rejestracji]]="Z",pomiar[[#This Row],[ile minut jechał]]/pomiar[[#This Row],[ile to jedna minuta w dobie]],0)</f>
        <v>0</v>
      </c>
      <c r="J141" s="1">
        <f t="shared" si="5"/>
        <v>4.1666666666666664E-2</v>
      </c>
      <c r="K141" s="1">
        <f>pomiar[[#This Row],[ile minut jechał]]/pomiar[[#This Row],[ile h w dobie]]</f>
        <v>4.7424000000000799E-2</v>
      </c>
      <c r="L141" s="1" t="str">
        <f>MID(pomiar[[#This Row],[numer rejestracyjny]],4,2)</f>
        <v>64</v>
      </c>
      <c r="M141" s="3">
        <f>IF(pomiar[[#This Row],[3 i 4 znak rejestracji]]="18",5/pomiar[[#This Row],[ile minut jechał w h]],0)</f>
        <v>0</v>
      </c>
      <c r="N141" s="3">
        <f>5/pomiar[[#This Row],[ile minut jechał w h]]</f>
        <v>105.43184885289971</v>
      </c>
      <c r="O141" s="3">
        <f>IF(pomiar[[#This Row],[prędkość]]&gt;100,1,0)</f>
        <v>1</v>
      </c>
      <c r="P141" s="3">
        <f>IF(pomiar[[#This Row],[prędkość]]&gt;140,1,0)</f>
        <v>0</v>
      </c>
      <c r="Q141" s="3">
        <f>ROUNDDOWN(IF(pomiar[[#This Row],[czy z A do B]]=0,pomiar[[#This Row],[Punkt B]]/pomiar[[#This Row],[ile h w dobie]],pomiar[[#This Row],[Punkt A]]/pomiar[[#This Row],[ile h w dobie]]),0)</f>
        <v>11</v>
      </c>
      <c r="R141" s="3">
        <f>IF(pomiar[[#This Row],[która godzina wyjazdu]]&lt;&gt;24,pomiar[[#This Row],[która godzina wyjazdu]],0)</f>
        <v>11</v>
      </c>
    </row>
    <row r="142" spans="1:18" x14ac:dyDescent="0.25">
      <c r="A142" s="1" t="s">
        <v>141</v>
      </c>
      <c r="B142" s="1">
        <v>0.84553900000000004</v>
      </c>
      <c r="C142" s="1">
        <v>0.84697100000000003</v>
      </c>
      <c r="D142" s="1">
        <f>IF(pomiar[[#This Row],[Punkt A]]&lt;pomiar[[#This Row],[Punkt B]],1,0)</f>
        <v>1</v>
      </c>
      <c r="E142" s="1">
        <f>IF(pomiar[[#This Row],[Punkt A]]&gt;pomiar[[#This Row],[Punkt B]],1,0)</f>
        <v>0</v>
      </c>
      <c r="F142" s="1">
        <f t="shared" si="4"/>
        <v>6.9444444444444447E-4</v>
      </c>
      <c r="G142" s="1">
        <f>IF(pomiar[[#This Row],[czy z B do A]]=1,pomiar[[#This Row],[Punkt A]]-pomiar[[#This Row],[Punkt B]],pomiar[[#This Row],[Punkt B]]-pomiar[[#This Row],[Punkt A]])</f>
        <v>1.4319999999999888E-3</v>
      </c>
      <c r="H142" s="1" t="str">
        <f>LEFT(pomiar[[#This Row],[numer rejestracyjny]],1)</f>
        <v>S</v>
      </c>
      <c r="I142" s="1">
        <f>IF(pomiar[[#This Row],[pierwsza litera rejestracji]]="Z",pomiar[[#This Row],[ile minut jechał]]/pomiar[[#This Row],[ile to jedna minuta w dobie]],0)</f>
        <v>0</v>
      </c>
      <c r="J142" s="1">
        <f t="shared" si="5"/>
        <v>4.1666666666666664E-2</v>
      </c>
      <c r="K142" s="1">
        <f>pomiar[[#This Row],[ile minut jechał]]/pomiar[[#This Row],[ile h w dobie]]</f>
        <v>3.4367999999999732E-2</v>
      </c>
      <c r="L142" s="1" t="str">
        <f>MID(pomiar[[#This Row],[numer rejestracyjny]],4,2)</f>
        <v>99</v>
      </c>
      <c r="M142" s="3">
        <f>IF(pomiar[[#This Row],[3 i 4 znak rejestracji]]="18",5/pomiar[[#This Row],[ile minut jechał w h]],0)</f>
        <v>0</v>
      </c>
      <c r="N142" s="3">
        <f>5/pomiar[[#This Row],[ile minut jechał w h]]</f>
        <v>145.48417132216127</v>
      </c>
      <c r="O142" s="3">
        <f>IF(pomiar[[#This Row],[prędkość]]&gt;100,1,0)</f>
        <v>1</v>
      </c>
      <c r="P142" s="3">
        <f>IF(pomiar[[#This Row],[prędkość]]&gt;140,1,0)</f>
        <v>1</v>
      </c>
      <c r="Q142" s="3">
        <f>ROUNDDOWN(IF(pomiar[[#This Row],[czy z A do B]]=0,pomiar[[#This Row],[Punkt B]]/pomiar[[#This Row],[ile h w dobie]],pomiar[[#This Row],[Punkt A]]/pomiar[[#This Row],[ile h w dobie]]),0)</f>
        <v>20</v>
      </c>
      <c r="R142" s="3">
        <f>IF(pomiar[[#This Row],[która godzina wyjazdu]]&lt;&gt;24,pomiar[[#This Row],[która godzina wyjazdu]],0)</f>
        <v>20</v>
      </c>
    </row>
    <row r="143" spans="1:18" x14ac:dyDescent="0.25">
      <c r="A143" s="1" t="s">
        <v>142</v>
      </c>
      <c r="B143" s="1">
        <v>0.16140399999999999</v>
      </c>
      <c r="C143" s="1">
        <v>0.158052</v>
      </c>
      <c r="D143" s="1">
        <f>IF(pomiar[[#This Row],[Punkt A]]&lt;pomiar[[#This Row],[Punkt B]],1,0)</f>
        <v>0</v>
      </c>
      <c r="E143" s="1">
        <f>IF(pomiar[[#This Row],[Punkt A]]&gt;pomiar[[#This Row],[Punkt B]],1,0)</f>
        <v>1</v>
      </c>
      <c r="F143" s="1">
        <f t="shared" si="4"/>
        <v>6.9444444444444447E-4</v>
      </c>
      <c r="G143" s="1">
        <f>IF(pomiar[[#This Row],[czy z B do A]]=1,pomiar[[#This Row],[Punkt A]]-pomiar[[#This Row],[Punkt B]],pomiar[[#This Row],[Punkt B]]-pomiar[[#This Row],[Punkt A]])</f>
        <v>3.3519999999999939E-3</v>
      </c>
      <c r="H143" s="1" t="str">
        <f>LEFT(pomiar[[#This Row],[numer rejestracyjny]],1)</f>
        <v>W</v>
      </c>
      <c r="I143" s="1">
        <f>IF(pomiar[[#This Row],[pierwsza litera rejestracji]]="Z",pomiar[[#This Row],[ile minut jechał]]/pomiar[[#This Row],[ile to jedna minuta w dobie]],0)</f>
        <v>0</v>
      </c>
      <c r="J143" s="1">
        <f t="shared" si="5"/>
        <v>4.1666666666666664E-2</v>
      </c>
      <c r="K143" s="1">
        <f>pomiar[[#This Row],[ile minut jechał]]/pomiar[[#This Row],[ile h w dobie]]</f>
        <v>8.0447999999999853E-2</v>
      </c>
      <c r="L143" s="1" t="str">
        <f>MID(pomiar[[#This Row],[numer rejestracyjny]],4,2)</f>
        <v>82</v>
      </c>
      <c r="M143" s="3">
        <f>IF(pomiar[[#This Row],[3 i 4 znak rejestracji]]="18",5/pomiar[[#This Row],[ile minut jechał w h]],0)</f>
        <v>0</v>
      </c>
      <c r="N143" s="3">
        <f>5/pomiar[[#This Row],[ile minut jechał w h]]</f>
        <v>62.15194908512342</v>
      </c>
      <c r="O143" s="3">
        <f>IF(pomiar[[#This Row],[prędkość]]&gt;100,1,0)</f>
        <v>0</v>
      </c>
      <c r="P143" s="3">
        <f>IF(pomiar[[#This Row],[prędkość]]&gt;140,1,0)</f>
        <v>0</v>
      </c>
      <c r="Q143" s="3">
        <f>ROUNDDOWN(IF(pomiar[[#This Row],[czy z A do B]]=0,pomiar[[#This Row],[Punkt B]]/pomiar[[#This Row],[ile h w dobie]],pomiar[[#This Row],[Punkt A]]/pomiar[[#This Row],[ile h w dobie]]),0)</f>
        <v>3</v>
      </c>
      <c r="R143" s="3">
        <f>IF(pomiar[[#This Row],[która godzina wyjazdu]]&lt;&gt;24,pomiar[[#This Row],[która godzina wyjazdu]],0)</f>
        <v>3</v>
      </c>
    </row>
    <row r="144" spans="1:18" x14ac:dyDescent="0.25">
      <c r="A144" s="1" t="s">
        <v>143</v>
      </c>
      <c r="B144" s="1">
        <v>0.138354</v>
      </c>
      <c r="C144" s="1">
        <v>0.13685</v>
      </c>
      <c r="D144" s="1">
        <f>IF(pomiar[[#This Row],[Punkt A]]&lt;pomiar[[#This Row],[Punkt B]],1,0)</f>
        <v>0</v>
      </c>
      <c r="E144" s="1">
        <f>IF(pomiar[[#This Row],[Punkt A]]&gt;pomiar[[#This Row],[Punkt B]],1,0)</f>
        <v>1</v>
      </c>
      <c r="F144" s="1">
        <f t="shared" si="4"/>
        <v>6.9444444444444447E-4</v>
      </c>
      <c r="G144" s="1">
        <f>IF(pomiar[[#This Row],[czy z B do A]]=1,pomiar[[#This Row],[Punkt A]]-pomiar[[#This Row],[Punkt B]],pomiar[[#This Row],[Punkt B]]-pomiar[[#This Row],[Punkt A]])</f>
        <v>1.5040000000000053E-3</v>
      </c>
      <c r="H144" s="1" t="str">
        <f>LEFT(pomiar[[#This Row],[numer rejestracyjny]],1)</f>
        <v>W</v>
      </c>
      <c r="I144" s="1">
        <f>IF(pomiar[[#This Row],[pierwsza litera rejestracji]]="Z",pomiar[[#This Row],[ile minut jechał]]/pomiar[[#This Row],[ile to jedna minuta w dobie]],0)</f>
        <v>0</v>
      </c>
      <c r="J144" s="1">
        <f t="shared" si="5"/>
        <v>4.1666666666666664E-2</v>
      </c>
      <c r="K144" s="1">
        <f>pomiar[[#This Row],[ile minut jechał]]/pomiar[[#This Row],[ile h w dobie]]</f>
        <v>3.6096000000000128E-2</v>
      </c>
      <c r="L144" s="1" t="str">
        <f>MID(pomiar[[#This Row],[numer rejestracyjny]],4,2)</f>
        <v>70</v>
      </c>
      <c r="M144" s="3">
        <f>IF(pomiar[[#This Row],[3 i 4 znak rejestracji]]="18",5/pomiar[[#This Row],[ile minut jechał w h]],0)</f>
        <v>0</v>
      </c>
      <c r="N144" s="3">
        <f>5/pomiar[[#This Row],[ile minut jechał w h]]</f>
        <v>138.5195035460988</v>
      </c>
      <c r="O144" s="3">
        <f>IF(pomiar[[#This Row],[prędkość]]&gt;100,1,0)</f>
        <v>1</v>
      </c>
      <c r="P144" s="3">
        <f>IF(pomiar[[#This Row],[prędkość]]&gt;140,1,0)</f>
        <v>0</v>
      </c>
      <c r="Q144" s="3">
        <f>ROUNDDOWN(IF(pomiar[[#This Row],[czy z A do B]]=0,pomiar[[#This Row],[Punkt B]]/pomiar[[#This Row],[ile h w dobie]],pomiar[[#This Row],[Punkt A]]/pomiar[[#This Row],[ile h w dobie]]),0)</f>
        <v>3</v>
      </c>
      <c r="R144" s="3">
        <f>IF(pomiar[[#This Row],[która godzina wyjazdu]]&lt;&gt;24,pomiar[[#This Row],[która godzina wyjazdu]],0)</f>
        <v>3</v>
      </c>
    </row>
    <row r="145" spans="1:18" x14ac:dyDescent="0.25">
      <c r="A145" s="1" t="s">
        <v>144</v>
      </c>
      <c r="B145" s="1">
        <v>0.12570400000000001</v>
      </c>
      <c r="C145" s="1">
        <v>0.122964</v>
      </c>
      <c r="D145" s="1">
        <f>IF(pomiar[[#This Row],[Punkt A]]&lt;pomiar[[#This Row],[Punkt B]],1,0)</f>
        <v>0</v>
      </c>
      <c r="E145" s="1">
        <f>IF(pomiar[[#This Row],[Punkt A]]&gt;pomiar[[#This Row],[Punkt B]],1,0)</f>
        <v>1</v>
      </c>
      <c r="F145" s="1">
        <f t="shared" si="4"/>
        <v>6.9444444444444447E-4</v>
      </c>
      <c r="G145" s="1">
        <f>IF(pomiar[[#This Row],[czy z B do A]]=1,pomiar[[#This Row],[Punkt A]]-pomiar[[#This Row],[Punkt B]],pomiar[[#This Row],[Punkt B]]-pomiar[[#This Row],[Punkt A]])</f>
        <v>2.7400000000000063E-3</v>
      </c>
      <c r="H145" s="1" t="str">
        <f>LEFT(pomiar[[#This Row],[numer rejestracyjny]],1)</f>
        <v>S</v>
      </c>
      <c r="I145" s="1">
        <f>IF(pomiar[[#This Row],[pierwsza litera rejestracji]]="Z",pomiar[[#This Row],[ile minut jechał]]/pomiar[[#This Row],[ile to jedna minuta w dobie]],0)</f>
        <v>0</v>
      </c>
      <c r="J145" s="1">
        <f t="shared" si="5"/>
        <v>4.1666666666666664E-2</v>
      </c>
      <c r="K145" s="1">
        <f>pomiar[[#This Row],[ile minut jechał]]/pomiar[[#This Row],[ile h w dobie]]</f>
        <v>6.5760000000000152E-2</v>
      </c>
      <c r="L145" s="1" t="str">
        <f>MID(pomiar[[#This Row],[numer rejestracyjny]],4,2)</f>
        <v>10</v>
      </c>
      <c r="M145" s="3">
        <f>IF(pomiar[[#This Row],[3 i 4 znak rejestracji]]="18",5/pomiar[[#This Row],[ile minut jechał w h]],0)</f>
        <v>0</v>
      </c>
      <c r="N145" s="3">
        <f>5/pomiar[[#This Row],[ile minut jechał w h]]</f>
        <v>76.03406326034046</v>
      </c>
      <c r="O145" s="3">
        <f>IF(pomiar[[#This Row],[prędkość]]&gt;100,1,0)</f>
        <v>0</v>
      </c>
      <c r="P145" s="3">
        <f>IF(pomiar[[#This Row],[prędkość]]&gt;140,1,0)</f>
        <v>0</v>
      </c>
      <c r="Q145" s="3">
        <f>ROUNDDOWN(IF(pomiar[[#This Row],[czy z A do B]]=0,pomiar[[#This Row],[Punkt B]]/pomiar[[#This Row],[ile h w dobie]],pomiar[[#This Row],[Punkt A]]/pomiar[[#This Row],[ile h w dobie]]),0)</f>
        <v>2</v>
      </c>
      <c r="R145" s="3">
        <f>IF(pomiar[[#This Row],[która godzina wyjazdu]]&lt;&gt;24,pomiar[[#This Row],[która godzina wyjazdu]],0)</f>
        <v>2</v>
      </c>
    </row>
    <row r="146" spans="1:18" x14ac:dyDescent="0.25">
      <c r="A146" s="1" t="s">
        <v>145</v>
      </c>
      <c r="B146" s="1">
        <v>0.46729599999999999</v>
      </c>
      <c r="C146" s="1">
        <v>0.46933599999999998</v>
      </c>
      <c r="D146" s="1">
        <f>IF(pomiar[[#This Row],[Punkt A]]&lt;pomiar[[#This Row],[Punkt B]],1,0)</f>
        <v>1</v>
      </c>
      <c r="E146" s="1">
        <f>IF(pomiar[[#This Row],[Punkt A]]&gt;pomiar[[#This Row],[Punkt B]],1,0)</f>
        <v>0</v>
      </c>
      <c r="F146" s="1">
        <f t="shared" si="4"/>
        <v>6.9444444444444447E-4</v>
      </c>
      <c r="G146" s="1">
        <f>IF(pomiar[[#This Row],[czy z B do A]]=1,pomiar[[#This Row],[Punkt A]]-pomiar[[#This Row],[Punkt B]],pomiar[[#This Row],[Punkt B]]-pomiar[[#This Row],[Punkt A]])</f>
        <v>2.0399999999999863E-3</v>
      </c>
      <c r="H146" s="1" t="str">
        <f>LEFT(pomiar[[#This Row],[numer rejestracyjny]],1)</f>
        <v>W</v>
      </c>
      <c r="I146" s="1">
        <f>IF(pomiar[[#This Row],[pierwsza litera rejestracji]]="Z",pomiar[[#This Row],[ile minut jechał]]/pomiar[[#This Row],[ile to jedna minuta w dobie]],0)</f>
        <v>0</v>
      </c>
      <c r="J146" s="1">
        <f t="shared" si="5"/>
        <v>4.1666666666666664E-2</v>
      </c>
      <c r="K146" s="1">
        <f>pomiar[[#This Row],[ile minut jechał]]/pomiar[[#This Row],[ile h w dobie]]</f>
        <v>4.895999999999967E-2</v>
      </c>
      <c r="L146" s="1" t="str">
        <f>MID(pomiar[[#This Row],[numer rejestracyjny]],4,2)</f>
        <v>10</v>
      </c>
      <c r="M146" s="3">
        <f>IF(pomiar[[#This Row],[3 i 4 znak rejestracji]]="18",5/pomiar[[#This Row],[ile minut jechał w h]],0)</f>
        <v>0</v>
      </c>
      <c r="N146" s="3">
        <f>5/pomiar[[#This Row],[ile minut jechał w h]]</f>
        <v>102.12418300653664</v>
      </c>
      <c r="O146" s="3">
        <f>IF(pomiar[[#This Row],[prędkość]]&gt;100,1,0)</f>
        <v>1</v>
      </c>
      <c r="P146" s="3">
        <f>IF(pomiar[[#This Row],[prędkość]]&gt;140,1,0)</f>
        <v>0</v>
      </c>
      <c r="Q146" s="3">
        <f>ROUNDDOWN(IF(pomiar[[#This Row],[czy z A do B]]=0,pomiar[[#This Row],[Punkt B]]/pomiar[[#This Row],[ile h w dobie]],pomiar[[#This Row],[Punkt A]]/pomiar[[#This Row],[ile h w dobie]]),0)</f>
        <v>11</v>
      </c>
      <c r="R146" s="3">
        <f>IF(pomiar[[#This Row],[która godzina wyjazdu]]&lt;&gt;24,pomiar[[#This Row],[która godzina wyjazdu]],0)</f>
        <v>11</v>
      </c>
    </row>
    <row r="147" spans="1:18" x14ac:dyDescent="0.25">
      <c r="A147" s="1" t="s">
        <v>146</v>
      </c>
      <c r="B147" s="1">
        <v>0.94697500000000001</v>
      </c>
      <c r="C147" s="1">
        <v>0.94982699999999998</v>
      </c>
      <c r="D147" s="1">
        <f>IF(pomiar[[#This Row],[Punkt A]]&lt;pomiar[[#This Row],[Punkt B]],1,0)</f>
        <v>1</v>
      </c>
      <c r="E147" s="1">
        <f>IF(pomiar[[#This Row],[Punkt A]]&gt;pomiar[[#This Row],[Punkt B]],1,0)</f>
        <v>0</v>
      </c>
      <c r="F147" s="1">
        <f t="shared" si="4"/>
        <v>6.9444444444444447E-4</v>
      </c>
      <c r="G147" s="1">
        <f>IF(pomiar[[#This Row],[czy z B do A]]=1,pomiar[[#This Row],[Punkt A]]-pomiar[[#This Row],[Punkt B]],pomiar[[#This Row],[Punkt B]]-pomiar[[#This Row],[Punkt A]])</f>
        <v>2.8519999999999657E-3</v>
      </c>
      <c r="H147" s="1" t="str">
        <f>LEFT(pomiar[[#This Row],[numer rejestracyjny]],1)</f>
        <v>S</v>
      </c>
      <c r="I147" s="1">
        <f>IF(pomiar[[#This Row],[pierwsza litera rejestracji]]="Z",pomiar[[#This Row],[ile minut jechał]]/pomiar[[#This Row],[ile to jedna minuta w dobie]],0)</f>
        <v>0</v>
      </c>
      <c r="J147" s="1">
        <f t="shared" si="5"/>
        <v>4.1666666666666664E-2</v>
      </c>
      <c r="K147" s="1">
        <f>pomiar[[#This Row],[ile minut jechał]]/pomiar[[#This Row],[ile h w dobie]]</f>
        <v>6.8447999999999176E-2</v>
      </c>
      <c r="L147" s="1" t="str">
        <f>MID(pomiar[[#This Row],[numer rejestracyjny]],4,2)</f>
        <v>14</v>
      </c>
      <c r="M147" s="3">
        <f>IF(pomiar[[#This Row],[3 i 4 znak rejestracji]]="18",5/pomiar[[#This Row],[ile minut jechał w h]],0)</f>
        <v>0</v>
      </c>
      <c r="N147" s="3">
        <f>5/pomiar[[#This Row],[ile minut jechał w h]]</f>
        <v>73.048153342684373</v>
      </c>
      <c r="O147" s="3">
        <f>IF(pomiar[[#This Row],[prędkość]]&gt;100,1,0)</f>
        <v>0</v>
      </c>
      <c r="P147" s="3">
        <f>IF(pomiar[[#This Row],[prędkość]]&gt;140,1,0)</f>
        <v>0</v>
      </c>
      <c r="Q147" s="3">
        <f>ROUNDDOWN(IF(pomiar[[#This Row],[czy z A do B]]=0,pomiar[[#This Row],[Punkt B]]/pomiar[[#This Row],[ile h w dobie]],pomiar[[#This Row],[Punkt A]]/pomiar[[#This Row],[ile h w dobie]]),0)</f>
        <v>22</v>
      </c>
      <c r="R147" s="3">
        <f>IF(pomiar[[#This Row],[która godzina wyjazdu]]&lt;&gt;24,pomiar[[#This Row],[która godzina wyjazdu]],0)</f>
        <v>22</v>
      </c>
    </row>
    <row r="148" spans="1:18" x14ac:dyDescent="0.25">
      <c r="A148" s="1" t="s">
        <v>147</v>
      </c>
      <c r="B148" s="1">
        <v>0.86413600000000002</v>
      </c>
      <c r="C148" s="1">
        <v>0.86697999999999997</v>
      </c>
      <c r="D148" s="1">
        <f>IF(pomiar[[#This Row],[Punkt A]]&lt;pomiar[[#This Row],[Punkt B]],1,0)</f>
        <v>1</v>
      </c>
      <c r="E148" s="1">
        <f>IF(pomiar[[#This Row],[Punkt A]]&gt;pomiar[[#This Row],[Punkt B]],1,0)</f>
        <v>0</v>
      </c>
      <c r="F148" s="1">
        <f t="shared" si="4"/>
        <v>6.9444444444444447E-4</v>
      </c>
      <c r="G148" s="1">
        <f>IF(pomiar[[#This Row],[czy z B do A]]=1,pomiar[[#This Row],[Punkt A]]-pomiar[[#This Row],[Punkt B]],pomiar[[#This Row],[Punkt B]]-pomiar[[#This Row],[Punkt A]])</f>
        <v>2.8439999999999577E-3</v>
      </c>
      <c r="H148" s="1" t="str">
        <f>LEFT(pomiar[[#This Row],[numer rejestracyjny]],1)</f>
        <v>S</v>
      </c>
      <c r="I148" s="1">
        <f>IF(pomiar[[#This Row],[pierwsza litera rejestracji]]="Z",pomiar[[#This Row],[ile minut jechał]]/pomiar[[#This Row],[ile to jedna minuta w dobie]],0)</f>
        <v>0</v>
      </c>
      <c r="J148" s="1">
        <f t="shared" si="5"/>
        <v>4.1666666666666664E-2</v>
      </c>
      <c r="K148" s="1">
        <f>pomiar[[#This Row],[ile minut jechał]]/pomiar[[#This Row],[ile h w dobie]]</f>
        <v>6.8255999999998984E-2</v>
      </c>
      <c r="L148" s="1" t="str">
        <f>MID(pomiar[[#This Row],[numer rejestracyjny]],4,2)</f>
        <v>96</v>
      </c>
      <c r="M148" s="3">
        <f>IF(pomiar[[#This Row],[3 i 4 znak rejestracji]]="18",5/pomiar[[#This Row],[ile minut jechał w h]],0)</f>
        <v>0</v>
      </c>
      <c r="N148" s="3">
        <f>5/pomiar[[#This Row],[ile minut jechał w h]]</f>
        <v>73.253633380216755</v>
      </c>
      <c r="O148" s="3">
        <f>IF(pomiar[[#This Row],[prędkość]]&gt;100,1,0)</f>
        <v>0</v>
      </c>
      <c r="P148" s="3">
        <f>IF(pomiar[[#This Row],[prędkość]]&gt;140,1,0)</f>
        <v>0</v>
      </c>
      <c r="Q148" s="3">
        <f>ROUNDDOWN(IF(pomiar[[#This Row],[czy z A do B]]=0,pomiar[[#This Row],[Punkt B]]/pomiar[[#This Row],[ile h w dobie]],pomiar[[#This Row],[Punkt A]]/pomiar[[#This Row],[ile h w dobie]]),0)</f>
        <v>20</v>
      </c>
      <c r="R148" s="3">
        <f>IF(pomiar[[#This Row],[która godzina wyjazdu]]&lt;&gt;24,pomiar[[#This Row],[która godzina wyjazdu]],0)</f>
        <v>20</v>
      </c>
    </row>
    <row r="149" spans="1:18" x14ac:dyDescent="0.25">
      <c r="A149" s="1" t="s">
        <v>148</v>
      </c>
      <c r="B149" s="1">
        <v>6.4591999999999997E-2</v>
      </c>
      <c r="C149" s="1">
        <v>6.1039999999999997E-2</v>
      </c>
      <c r="D149" s="1">
        <f>IF(pomiar[[#This Row],[Punkt A]]&lt;pomiar[[#This Row],[Punkt B]],1,0)</f>
        <v>0</v>
      </c>
      <c r="E149" s="1">
        <f>IF(pomiar[[#This Row],[Punkt A]]&gt;pomiar[[#This Row],[Punkt B]],1,0)</f>
        <v>1</v>
      </c>
      <c r="F149" s="1">
        <f t="shared" si="4"/>
        <v>6.9444444444444447E-4</v>
      </c>
      <c r="G149" s="1">
        <f>IF(pomiar[[#This Row],[czy z B do A]]=1,pomiar[[#This Row],[Punkt A]]-pomiar[[#This Row],[Punkt B]],pomiar[[#This Row],[Punkt B]]-pomiar[[#This Row],[Punkt A]])</f>
        <v>3.5519999999999996E-3</v>
      </c>
      <c r="H149" s="1" t="str">
        <f>LEFT(pomiar[[#This Row],[numer rejestracyjny]],1)</f>
        <v>W</v>
      </c>
      <c r="I149" s="1">
        <f>IF(pomiar[[#This Row],[pierwsza litera rejestracji]]="Z",pomiar[[#This Row],[ile minut jechał]]/pomiar[[#This Row],[ile to jedna minuta w dobie]],0)</f>
        <v>0</v>
      </c>
      <c r="J149" s="1">
        <f t="shared" si="5"/>
        <v>4.1666666666666664E-2</v>
      </c>
      <c r="K149" s="1">
        <f>pomiar[[#This Row],[ile minut jechał]]/pomiar[[#This Row],[ile h w dobie]]</f>
        <v>8.524799999999999E-2</v>
      </c>
      <c r="L149" s="1" t="str">
        <f>MID(pomiar[[#This Row],[numer rejestracyjny]],4,2)</f>
        <v>03</v>
      </c>
      <c r="M149" s="3">
        <f>IF(pomiar[[#This Row],[3 i 4 znak rejestracji]]="18",5/pomiar[[#This Row],[ile minut jechał w h]],0)</f>
        <v>0</v>
      </c>
      <c r="N149" s="3">
        <f>5/pomiar[[#This Row],[ile minut jechał w h]]</f>
        <v>58.652402402402409</v>
      </c>
      <c r="O149" s="3">
        <f>IF(pomiar[[#This Row],[prędkość]]&gt;100,1,0)</f>
        <v>0</v>
      </c>
      <c r="P149" s="3">
        <f>IF(pomiar[[#This Row],[prędkość]]&gt;140,1,0)</f>
        <v>0</v>
      </c>
      <c r="Q149" s="3">
        <f>ROUNDDOWN(IF(pomiar[[#This Row],[czy z A do B]]=0,pomiar[[#This Row],[Punkt B]]/pomiar[[#This Row],[ile h w dobie]],pomiar[[#This Row],[Punkt A]]/pomiar[[#This Row],[ile h w dobie]]),0)</f>
        <v>1</v>
      </c>
      <c r="R149" s="3">
        <f>IF(pomiar[[#This Row],[która godzina wyjazdu]]&lt;&gt;24,pomiar[[#This Row],[która godzina wyjazdu]],0)</f>
        <v>1</v>
      </c>
    </row>
    <row r="150" spans="1:18" x14ac:dyDescent="0.25">
      <c r="A150" s="1" t="s">
        <v>149</v>
      </c>
      <c r="B150" s="1">
        <v>0.96590299999999996</v>
      </c>
      <c r="C150" s="1">
        <v>0.96327499999999999</v>
      </c>
      <c r="D150" s="1">
        <f>IF(pomiar[[#This Row],[Punkt A]]&lt;pomiar[[#This Row],[Punkt B]],1,0)</f>
        <v>0</v>
      </c>
      <c r="E150" s="1">
        <f>IF(pomiar[[#This Row],[Punkt A]]&gt;pomiar[[#This Row],[Punkt B]],1,0)</f>
        <v>1</v>
      </c>
      <c r="F150" s="1">
        <f t="shared" si="4"/>
        <v>6.9444444444444447E-4</v>
      </c>
      <c r="G150" s="1">
        <f>IF(pomiar[[#This Row],[czy z B do A]]=1,pomiar[[#This Row],[Punkt A]]-pomiar[[#This Row],[Punkt B]],pomiar[[#This Row],[Punkt B]]-pomiar[[#This Row],[Punkt A]])</f>
        <v>2.6279999999999637E-3</v>
      </c>
      <c r="H150" s="1" t="str">
        <f>LEFT(pomiar[[#This Row],[numer rejestracyjny]],1)</f>
        <v>W</v>
      </c>
      <c r="I150" s="1">
        <f>IF(pomiar[[#This Row],[pierwsza litera rejestracji]]="Z",pomiar[[#This Row],[ile minut jechał]]/pomiar[[#This Row],[ile to jedna minuta w dobie]],0)</f>
        <v>0</v>
      </c>
      <c r="J150" s="1">
        <f t="shared" si="5"/>
        <v>4.1666666666666664E-2</v>
      </c>
      <c r="K150" s="1">
        <f>pomiar[[#This Row],[ile minut jechał]]/pomiar[[#This Row],[ile h w dobie]]</f>
        <v>6.3071999999999129E-2</v>
      </c>
      <c r="L150" s="1" t="str">
        <f>MID(pomiar[[#This Row],[numer rejestracyjny]],4,2)</f>
        <v>19</v>
      </c>
      <c r="M150" s="3">
        <f>IF(pomiar[[#This Row],[3 i 4 znak rejestracji]]="18",5/pomiar[[#This Row],[ile minut jechał w h]],0)</f>
        <v>0</v>
      </c>
      <c r="N150" s="3">
        <f>5/pomiar[[#This Row],[ile minut jechał w h]]</f>
        <v>79.27447995941256</v>
      </c>
      <c r="O150" s="3">
        <f>IF(pomiar[[#This Row],[prędkość]]&gt;100,1,0)</f>
        <v>0</v>
      </c>
      <c r="P150" s="3">
        <f>IF(pomiar[[#This Row],[prędkość]]&gt;140,1,0)</f>
        <v>0</v>
      </c>
      <c r="Q150" s="3">
        <f>ROUNDDOWN(IF(pomiar[[#This Row],[czy z A do B]]=0,pomiar[[#This Row],[Punkt B]]/pomiar[[#This Row],[ile h w dobie]],pomiar[[#This Row],[Punkt A]]/pomiar[[#This Row],[ile h w dobie]]),0)</f>
        <v>23</v>
      </c>
      <c r="R150" s="3">
        <f>IF(pomiar[[#This Row],[która godzina wyjazdu]]&lt;&gt;24,pomiar[[#This Row],[która godzina wyjazdu]],0)</f>
        <v>23</v>
      </c>
    </row>
    <row r="151" spans="1:18" x14ac:dyDescent="0.25">
      <c r="A151" s="1" t="s">
        <v>150</v>
      </c>
      <c r="B151" s="1">
        <v>0.359732</v>
      </c>
      <c r="C151" s="1">
        <v>0.35632799999999998</v>
      </c>
      <c r="D151" s="1">
        <f>IF(pomiar[[#This Row],[Punkt A]]&lt;pomiar[[#This Row],[Punkt B]],1,0)</f>
        <v>0</v>
      </c>
      <c r="E151" s="1">
        <f>IF(pomiar[[#This Row],[Punkt A]]&gt;pomiar[[#This Row],[Punkt B]],1,0)</f>
        <v>1</v>
      </c>
      <c r="F151" s="1">
        <f t="shared" si="4"/>
        <v>6.9444444444444447E-4</v>
      </c>
      <c r="G151" s="1">
        <f>IF(pomiar[[#This Row],[czy z B do A]]=1,pomiar[[#This Row],[Punkt A]]-pomiar[[#This Row],[Punkt B]],pomiar[[#This Row],[Punkt B]]-pomiar[[#This Row],[Punkt A]])</f>
        <v>3.4040000000000181E-3</v>
      </c>
      <c r="H151" s="1" t="str">
        <f>LEFT(pomiar[[#This Row],[numer rejestracyjny]],1)</f>
        <v>B</v>
      </c>
      <c r="I151" s="1">
        <f>IF(pomiar[[#This Row],[pierwsza litera rejestracji]]="Z",pomiar[[#This Row],[ile minut jechał]]/pomiar[[#This Row],[ile to jedna minuta w dobie]],0)</f>
        <v>0</v>
      </c>
      <c r="J151" s="1">
        <f t="shared" si="5"/>
        <v>4.1666666666666664E-2</v>
      </c>
      <c r="K151" s="1">
        <f>pomiar[[#This Row],[ile minut jechał]]/pomiar[[#This Row],[ile h w dobie]]</f>
        <v>8.1696000000000435E-2</v>
      </c>
      <c r="L151" s="1" t="str">
        <f>MID(pomiar[[#This Row],[numer rejestracyjny]],4,2)</f>
        <v>27</v>
      </c>
      <c r="M151" s="3">
        <f>IF(pomiar[[#This Row],[3 i 4 znak rejestracji]]="18",5/pomiar[[#This Row],[ile minut jechał w h]],0)</f>
        <v>0</v>
      </c>
      <c r="N151" s="3">
        <f>5/pomiar[[#This Row],[ile minut jechał w h]]</f>
        <v>61.202506854680443</v>
      </c>
      <c r="O151" s="3">
        <f>IF(pomiar[[#This Row],[prędkość]]&gt;100,1,0)</f>
        <v>0</v>
      </c>
      <c r="P151" s="3">
        <f>IF(pomiar[[#This Row],[prędkość]]&gt;140,1,0)</f>
        <v>0</v>
      </c>
      <c r="Q151" s="3">
        <f>ROUNDDOWN(IF(pomiar[[#This Row],[czy z A do B]]=0,pomiar[[#This Row],[Punkt B]]/pomiar[[#This Row],[ile h w dobie]],pomiar[[#This Row],[Punkt A]]/pomiar[[#This Row],[ile h w dobie]]),0)</f>
        <v>8</v>
      </c>
      <c r="R151" s="3">
        <f>IF(pomiar[[#This Row],[która godzina wyjazdu]]&lt;&gt;24,pomiar[[#This Row],[która godzina wyjazdu]],0)</f>
        <v>8</v>
      </c>
    </row>
    <row r="152" spans="1:18" x14ac:dyDescent="0.25">
      <c r="A152" s="1" t="s">
        <v>151</v>
      </c>
      <c r="B152" s="1">
        <v>0.68221900000000002</v>
      </c>
      <c r="C152" s="1">
        <v>0.68393499999999996</v>
      </c>
      <c r="D152" s="1">
        <f>IF(pomiar[[#This Row],[Punkt A]]&lt;pomiar[[#This Row],[Punkt B]],1,0)</f>
        <v>1</v>
      </c>
      <c r="E152" s="1">
        <f>IF(pomiar[[#This Row],[Punkt A]]&gt;pomiar[[#This Row],[Punkt B]],1,0)</f>
        <v>0</v>
      </c>
      <c r="F152" s="1">
        <f t="shared" si="4"/>
        <v>6.9444444444444447E-4</v>
      </c>
      <c r="G152" s="1">
        <f>IF(pomiar[[#This Row],[czy z B do A]]=1,pomiar[[#This Row],[Punkt A]]-pomiar[[#This Row],[Punkt B]],pomiar[[#This Row],[Punkt B]]-pomiar[[#This Row],[Punkt A]])</f>
        <v>1.7159999999999398E-3</v>
      </c>
      <c r="H152" s="1" t="str">
        <f>LEFT(pomiar[[#This Row],[numer rejestracyjny]],1)</f>
        <v>D</v>
      </c>
      <c r="I152" s="1">
        <f>IF(pomiar[[#This Row],[pierwsza litera rejestracji]]="Z",pomiar[[#This Row],[ile minut jechał]]/pomiar[[#This Row],[ile to jedna minuta w dobie]],0)</f>
        <v>0</v>
      </c>
      <c r="J152" s="1">
        <f t="shared" si="5"/>
        <v>4.1666666666666664E-2</v>
      </c>
      <c r="K152" s="1">
        <f>pomiar[[#This Row],[ile minut jechał]]/pomiar[[#This Row],[ile h w dobie]]</f>
        <v>4.1183999999998555E-2</v>
      </c>
      <c r="L152" s="1" t="str">
        <f>MID(pomiar[[#This Row],[numer rejestracyjny]],4,2)</f>
        <v>37</v>
      </c>
      <c r="M152" s="3">
        <f>IF(pomiar[[#This Row],[3 i 4 znak rejestracji]]="18",5/pomiar[[#This Row],[ile minut jechał w h]],0)</f>
        <v>0</v>
      </c>
      <c r="N152" s="3">
        <f>5/pomiar[[#This Row],[ile minut jechał w h]]</f>
        <v>121.40637140637567</v>
      </c>
      <c r="O152" s="3">
        <f>IF(pomiar[[#This Row],[prędkość]]&gt;100,1,0)</f>
        <v>1</v>
      </c>
      <c r="P152" s="3">
        <f>IF(pomiar[[#This Row],[prędkość]]&gt;140,1,0)</f>
        <v>0</v>
      </c>
      <c r="Q152" s="3">
        <f>ROUNDDOWN(IF(pomiar[[#This Row],[czy z A do B]]=0,pomiar[[#This Row],[Punkt B]]/pomiar[[#This Row],[ile h w dobie]],pomiar[[#This Row],[Punkt A]]/pomiar[[#This Row],[ile h w dobie]]),0)</f>
        <v>16</v>
      </c>
      <c r="R152" s="3">
        <f>IF(pomiar[[#This Row],[która godzina wyjazdu]]&lt;&gt;24,pomiar[[#This Row],[która godzina wyjazdu]],0)</f>
        <v>16</v>
      </c>
    </row>
    <row r="153" spans="1:18" x14ac:dyDescent="0.25">
      <c r="A153" s="1" t="s">
        <v>152</v>
      </c>
      <c r="B153" s="1">
        <v>0.92992200000000003</v>
      </c>
      <c r="C153" s="1">
        <v>0.926122</v>
      </c>
      <c r="D153" s="1">
        <f>IF(pomiar[[#This Row],[Punkt A]]&lt;pomiar[[#This Row],[Punkt B]],1,0)</f>
        <v>0</v>
      </c>
      <c r="E153" s="1">
        <f>IF(pomiar[[#This Row],[Punkt A]]&gt;pomiar[[#This Row],[Punkt B]],1,0)</f>
        <v>1</v>
      </c>
      <c r="F153" s="1">
        <f t="shared" si="4"/>
        <v>6.9444444444444447E-4</v>
      </c>
      <c r="G153" s="1">
        <f>IF(pomiar[[#This Row],[czy z B do A]]=1,pomiar[[#This Row],[Punkt A]]-pomiar[[#This Row],[Punkt B]],pomiar[[#This Row],[Punkt B]]-pomiar[[#This Row],[Punkt A]])</f>
        <v>3.8000000000000256E-3</v>
      </c>
      <c r="H153" s="1" t="str">
        <f>LEFT(pomiar[[#This Row],[numer rejestracyjny]],1)</f>
        <v>S</v>
      </c>
      <c r="I153" s="1">
        <f>IF(pomiar[[#This Row],[pierwsza litera rejestracji]]="Z",pomiar[[#This Row],[ile minut jechał]]/pomiar[[#This Row],[ile to jedna minuta w dobie]],0)</f>
        <v>0</v>
      </c>
      <c r="J153" s="1">
        <f t="shared" si="5"/>
        <v>4.1666666666666664E-2</v>
      </c>
      <c r="K153" s="1">
        <f>pomiar[[#This Row],[ile minut jechał]]/pomiar[[#This Row],[ile h w dobie]]</f>
        <v>9.1200000000000614E-2</v>
      </c>
      <c r="L153" s="1" t="str">
        <f>MID(pomiar[[#This Row],[numer rejestracyjny]],4,2)</f>
        <v>43</v>
      </c>
      <c r="M153" s="3">
        <f>IF(pomiar[[#This Row],[3 i 4 znak rejestracji]]="18",5/pomiar[[#This Row],[ile minut jechał w h]],0)</f>
        <v>0</v>
      </c>
      <c r="N153" s="3">
        <f>5/pomiar[[#This Row],[ile minut jechał w h]]</f>
        <v>54.824561403508405</v>
      </c>
      <c r="O153" s="3">
        <f>IF(pomiar[[#This Row],[prędkość]]&gt;100,1,0)</f>
        <v>0</v>
      </c>
      <c r="P153" s="3">
        <f>IF(pomiar[[#This Row],[prędkość]]&gt;140,1,0)</f>
        <v>0</v>
      </c>
      <c r="Q153" s="3">
        <f>ROUNDDOWN(IF(pomiar[[#This Row],[czy z A do B]]=0,pomiar[[#This Row],[Punkt B]]/pomiar[[#This Row],[ile h w dobie]],pomiar[[#This Row],[Punkt A]]/pomiar[[#This Row],[ile h w dobie]]),0)</f>
        <v>22</v>
      </c>
      <c r="R153" s="3">
        <f>IF(pomiar[[#This Row],[która godzina wyjazdu]]&lt;&gt;24,pomiar[[#This Row],[która godzina wyjazdu]],0)</f>
        <v>22</v>
      </c>
    </row>
    <row r="154" spans="1:18" x14ac:dyDescent="0.25">
      <c r="A154" s="1" t="s">
        <v>153</v>
      </c>
      <c r="B154" s="1">
        <v>0.72409299999999999</v>
      </c>
      <c r="C154" s="1">
        <v>0.72649300000000006</v>
      </c>
      <c r="D154" s="1">
        <f>IF(pomiar[[#This Row],[Punkt A]]&lt;pomiar[[#This Row],[Punkt B]],1,0)</f>
        <v>1</v>
      </c>
      <c r="E154" s="1">
        <f>IF(pomiar[[#This Row],[Punkt A]]&gt;pomiar[[#This Row],[Punkt B]],1,0)</f>
        <v>0</v>
      </c>
      <c r="F154" s="1">
        <f t="shared" si="4"/>
        <v>6.9444444444444447E-4</v>
      </c>
      <c r="G154" s="1">
        <f>IF(pomiar[[#This Row],[czy z B do A]]=1,pomiar[[#This Row],[Punkt A]]-pomiar[[#This Row],[Punkt B]],pomiar[[#This Row],[Punkt B]]-pomiar[[#This Row],[Punkt A]])</f>
        <v>2.4000000000000687E-3</v>
      </c>
      <c r="H154" s="1" t="str">
        <f>LEFT(pomiar[[#This Row],[numer rejestracyjny]],1)</f>
        <v>O</v>
      </c>
      <c r="I154" s="1">
        <f>IF(pomiar[[#This Row],[pierwsza litera rejestracji]]="Z",pomiar[[#This Row],[ile minut jechał]]/pomiar[[#This Row],[ile to jedna minuta w dobie]],0)</f>
        <v>0</v>
      </c>
      <c r="J154" s="1">
        <f t="shared" si="5"/>
        <v>4.1666666666666664E-2</v>
      </c>
      <c r="K154" s="1">
        <f>pomiar[[#This Row],[ile minut jechał]]/pomiar[[#This Row],[ile h w dobie]]</f>
        <v>5.760000000000165E-2</v>
      </c>
      <c r="L154" s="1" t="str">
        <f>MID(pomiar[[#This Row],[numer rejestracyjny]],4,2)</f>
        <v>89</v>
      </c>
      <c r="M154" s="3">
        <f>IF(pomiar[[#This Row],[3 i 4 znak rejestracji]]="18",5/pomiar[[#This Row],[ile minut jechał w h]],0)</f>
        <v>0</v>
      </c>
      <c r="N154" s="3">
        <f>5/pomiar[[#This Row],[ile minut jechał w h]]</f>
        <v>86.80555555555307</v>
      </c>
      <c r="O154" s="3">
        <f>IF(pomiar[[#This Row],[prędkość]]&gt;100,1,0)</f>
        <v>0</v>
      </c>
      <c r="P154" s="3">
        <f>IF(pomiar[[#This Row],[prędkość]]&gt;140,1,0)</f>
        <v>0</v>
      </c>
      <c r="Q154" s="3">
        <f>ROUNDDOWN(IF(pomiar[[#This Row],[czy z A do B]]=0,pomiar[[#This Row],[Punkt B]]/pomiar[[#This Row],[ile h w dobie]],pomiar[[#This Row],[Punkt A]]/pomiar[[#This Row],[ile h w dobie]]),0)</f>
        <v>17</v>
      </c>
      <c r="R154" s="3">
        <f>IF(pomiar[[#This Row],[która godzina wyjazdu]]&lt;&gt;24,pomiar[[#This Row],[która godzina wyjazdu]],0)</f>
        <v>17</v>
      </c>
    </row>
    <row r="155" spans="1:18" x14ac:dyDescent="0.25">
      <c r="A155" s="1" t="s">
        <v>154</v>
      </c>
      <c r="B155" s="1">
        <v>0.86309499999999995</v>
      </c>
      <c r="C155" s="1">
        <v>0.85914699999999999</v>
      </c>
      <c r="D155" s="1">
        <f>IF(pomiar[[#This Row],[Punkt A]]&lt;pomiar[[#This Row],[Punkt B]],1,0)</f>
        <v>0</v>
      </c>
      <c r="E155" s="1">
        <f>IF(pomiar[[#This Row],[Punkt A]]&gt;pomiar[[#This Row],[Punkt B]],1,0)</f>
        <v>1</v>
      </c>
      <c r="F155" s="1">
        <f t="shared" si="4"/>
        <v>6.9444444444444447E-4</v>
      </c>
      <c r="G155" s="1">
        <f>IF(pomiar[[#This Row],[czy z B do A]]=1,pomiar[[#This Row],[Punkt A]]-pomiar[[#This Row],[Punkt B]],pomiar[[#This Row],[Punkt B]]-pomiar[[#This Row],[Punkt A]])</f>
        <v>3.9479999999999515E-3</v>
      </c>
      <c r="H155" s="1" t="str">
        <f>LEFT(pomiar[[#This Row],[numer rejestracyjny]],1)</f>
        <v>G</v>
      </c>
      <c r="I155" s="1">
        <f>IF(pomiar[[#This Row],[pierwsza litera rejestracji]]="Z",pomiar[[#This Row],[ile minut jechał]]/pomiar[[#This Row],[ile to jedna minuta w dobie]],0)</f>
        <v>0</v>
      </c>
      <c r="J155" s="1">
        <f t="shared" si="5"/>
        <v>4.1666666666666664E-2</v>
      </c>
      <c r="K155" s="1">
        <f>pomiar[[#This Row],[ile minut jechał]]/pomiar[[#This Row],[ile h w dobie]]</f>
        <v>9.4751999999998837E-2</v>
      </c>
      <c r="L155" s="1" t="str">
        <f>MID(pomiar[[#This Row],[numer rejestracyjny]],4,2)</f>
        <v>35</v>
      </c>
      <c r="M155" s="3">
        <f>IF(pomiar[[#This Row],[3 i 4 znak rejestracji]]="18",5/pomiar[[#This Row],[ile minut jechał w h]],0)</f>
        <v>0</v>
      </c>
      <c r="N155" s="3">
        <f>5/pomiar[[#This Row],[ile minut jechał w h]]</f>
        <v>52.769334684228951</v>
      </c>
      <c r="O155" s="3">
        <f>IF(pomiar[[#This Row],[prędkość]]&gt;100,1,0)</f>
        <v>0</v>
      </c>
      <c r="P155" s="3">
        <f>IF(pomiar[[#This Row],[prędkość]]&gt;140,1,0)</f>
        <v>0</v>
      </c>
      <c r="Q155" s="3">
        <f>ROUNDDOWN(IF(pomiar[[#This Row],[czy z A do B]]=0,pomiar[[#This Row],[Punkt B]]/pomiar[[#This Row],[ile h w dobie]],pomiar[[#This Row],[Punkt A]]/pomiar[[#This Row],[ile h w dobie]]),0)</f>
        <v>20</v>
      </c>
      <c r="R155" s="3">
        <f>IF(pomiar[[#This Row],[która godzina wyjazdu]]&lt;&gt;24,pomiar[[#This Row],[która godzina wyjazdu]],0)</f>
        <v>20</v>
      </c>
    </row>
    <row r="156" spans="1:18" x14ac:dyDescent="0.25">
      <c r="A156" s="1" t="s">
        <v>155</v>
      </c>
      <c r="B156" s="1">
        <v>0.53429599999999999</v>
      </c>
      <c r="C156" s="1">
        <v>0.53593199999999996</v>
      </c>
      <c r="D156" s="1">
        <f>IF(pomiar[[#This Row],[Punkt A]]&lt;pomiar[[#This Row],[Punkt B]],1,0)</f>
        <v>1</v>
      </c>
      <c r="E156" s="1">
        <f>IF(pomiar[[#This Row],[Punkt A]]&gt;pomiar[[#This Row],[Punkt B]],1,0)</f>
        <v>0</v>
      </c>
      <c r="F156" s="1">
        <f t="shared" si="4"/>
        <v>6.9444444444444447E-4</v>
      </c>
      <c r="G156" s="1">
        <f>IF(pomiar[[#This Row],[czy z B do A]]=1,pomiar[[#This Row],[Punkt A]]-pomiar[[#This Row],[Punkt B]],pomiar[[#This Row],[Punkt B]]-pomiar[[#This Row],[Punkt A]])</f>
        <v>1.6359999999999708E-3</v>
      </c>
      <c r="H156" s="1" t="str">
        <f>LEFT(pomiar[[#This Row],[numer rejestracyjny]],1)</f>
        <v>W</v>
      </c>
      <c r="I156" s="1">
        <f>IF(pomiar[[#This Row],[pierwsza litera rejestracji]]="Z",pomiar[[#This Row],[ile minut jechał]]/pomiar[[#This Row],[ile to jedna minuta w dobie]],0)</f>
        <v>0</v>
      </c>
      <c r="J156" s="1">
        <f t="shared" si="5"/>
        <v>4.1666666666666664E-2</v>
      </c>
      <c r="K156" s="1">
        <f>pomiar[[#This Row],[ile minut jechał]]/pomiar[[#This Row],[ile h w dobie]]</f>
        <v>3.9263999999999299E-2</v>
      </c>
      <c r="L156" s="1" t="str">
        <f>MID(pomiar[[#This Row],[numer rejestracyjny]],4,2)</f>
        <v>39</v>
      </c>
      <c r="M156" s="3">
        <f>IF(pomiar[[#This Row],[3 i 4 znak rejestracji]]="18",5/pomiar[[#This Row],[ile minut jechał w h]],0)</f>
        <v>0</v>
      </c>
      <c r="N156" s="3">
        <f>5/pomiar[[#This Row],[ile minut jechał w h]]</f>
        <v>127.34311328443584</v>
      </c>
      <c r="O156" s="3">
        <f>IF(pomiar[[#This Row],[prędkość]]&gt;100,1,0)</f>
        <v>1</v>
      </c>
      <c r="P156" s="3">
        <f>IF(pomiar[[#This Row],[prędkość]]&gt;140,1,0)</f>
        <v>0</v>
      </c>
      <c r="Q156" s="3">
        <f>ROUNDDOWN(IF(pomiar[[#This Row],[czy z A do B]]=0,pomiar[[#This Row],[Punkt B]]/pomiar[[#This Row],[ile h w dobie]],pomiar[[#This Row],[Punkt A]]/pomiar[[#This Row],[ile h w dobie]]),0)</f>
        <v>12</v>
      </c>
      <c r="R156" s="3">
        <f>IF(pomiar[[#This Row],[która godzina wyjazdu]]&lt;&gt;24,pomiar[[#This Row],[która godzina wyjazdu]],0)</f>
        <v>12</v>
      </c>
    </row>
    <row r="157" spans="1:18" x14ac:dyDescent="0.25">
      <c r="A157" s="1" t="s">
        <v>156</v>
      </c>
      <c r="B157" s="1">
        <v>6.1955999999999997E-2</v>
      </c>
      <c r="C157" s="1">
        <v>5.8571999999999999E-2</v>
      </c>
      <c r="D157" s="1">
        <f>IF(pomiar[[#This Row],[Punkt A]]&lt;pomiar[[#This Row],[Punkt B]],1,0)</f>
        <v>0</v>
      </c>
      <c r="E157" s="1">
        <f>IF(pomiar[[#This Row],[Punkt A]]&gt;pomiar[[#This Row],[Punkt B]],1,0)</f>
        <v>1</v>
      </c>
      <c r="F157" s="1">
        <f t="shared" si="4"/>
        <v>6.9444444444444447E-4</v>
      </c>
      <c r="G157" s="1">
        <f>IF(pomiar[[#This Row],[czy z B do A]]=1,pomiar[[#This Row],[Punkt A]]-pomiar[[#This Row],[Punkt B]],pomiar[[#This Row],[Punkt B]]-pomiar[[#This Row],[Punkt A]])</f>
        <v>3.3839999999999981E-3</v>
      </c>
      <c r="H157" s="1" t="str">
        <f>LEFT(pomiar[[#This Row],[numer rejestracyjny]],1)</f>
        <v>G</v>
      </c>
      <c r="I157" s="1">
        <f>IF(pomiar[[#This Row],[pierwsza litera rejestracji]]="Z",pomiar[[#This Row],[ile minut jechał]]/pomiar[[#This Row],[ile to jedna minuta w dobie]],0)</f>
        <v>0</v>
      </c>
      <c r="J157" s="1">
        <f t="shared" si="5"/>
        <v>4.1666666666666664E-2</v>
      </c>
      <c r="K157" s="1">
        <f>pomiar[[#This Row],[ile minut jechał]]/pomiar[[#This Row],[ile h w dobie]]</f>
        <v>8.1215999999999955E-2</v>
      </c>
      <c r="L157" s="1" t="str">
        <f>MID(pomiar[[#This Row],[numer rejestracyjny]],4,2)</f>
        <v>77</v>
      </c>
      <c r="M157" s="3">
        <f>IF(pomiar[[#This Row],[3 i 4 znak rejestracji]]="18",5/pomiar[[#This Row],[ile minut jechał w h]],0)</f>
        <v>0</v>
      </c>
      <c r="N157" s="3">
        <f>5/pomiar[[#This Row],[ile minut jechał w h]]</f>
        <v>61.564223798266383</v>
      </c>
      <c r="O157" s="3">
        <f>IF(pomiar[[#This Row],[prędkość]]&gt;100,1,0)</f>
        <v>0</v>
      </c>
      <c r="P157" s="3">
        <f>IF(pomiar[[#This Row],[prędkość]]&gt;140,1,0)</f>
        <v>0</v>
      </c>
      <c r="Q157" s="3">
        <f>ROUNDDOWN(IF(pomiar[[#This Row],[czy z A do B]]=0,pomiar[[#This Row],[Punkt B]]/pomiar[[#This Row],[ile h w dobie]],pomiar[[#This Row],[Punkt A]]/pomiar[[#This Row],[ile h w dobie]]),0)</f>
        <v>1</v>
      </c>
      <c r="R157" s="3">
        <f>IF(pomiar[[#This Row],[która godzina wyjazdu]]&lt;&gt;24,pomiar[[#This Row],[która godzina wyjazdu]],0)</f>
        <v>1</v>
      </c>
    </row>
    <row r="158" spans="1:18" x14ac:dyDescent="0.25">
      <c r="A158" s="1" t="s">
        <v>157</v>
      </c>
      <c r="B158" s="1">
        <v>0.73158400000000001</v>
      </c>
      <c r="C158" s="1">
        <v>0.72921199999999997</v>
      </c>
      <c r="D158" s="1">
        <f>IF(pomiar[[#This Row],[Punkt A]]&lt;pomiar[[#This Row],[Punkt B]],1,0)</f>
        <v>0</v>
      </c>
      <c r="E158" s="1">
        <f>IF(pomiar[[#This Row],[Punkt A]]&gt;pomiar[[#This Row],[Punkt B]],1,0)</f>
        <v>1</v>
      </c>
      <c r="F158" s="1">
        <f t="shared" si="4"/>
        <v>6.9444444444444447E-4</v>
      </c>
      <c r="G158" s="1">
        <f>IF(pomiar[[#This Row],[czy z B do A]]=1,pomiar[[#This Row],[Punkt A]]-pomiar[[#This Row],[Punkt B]],pomiar[[#This Row],[Punkt B]]-pomiar[[#This Row],[Punkt A]])</f>
        <v>2.3720000000000407E-3</v>
      </c>
      <c r="H158" s="1" t="str">
        <f>LEFT(pomiar[[#This Row],[numer rejestracyjny]],1)</f>
        <v>N</v>
      </c>
      <c r="I158" s="1">
        <f>IF(pomiar[[#This Row],[pierwsza litera rejestracji]]="Z",pomiar[[#This Row],[ile minut jechał]]/pomiar[[#This Row],[ile to jedna minuta w dobie]],0)</f>
        <v>0</v>
      </c>
      <c r="J158" s="1">
        <f t="shared" si="5"/>
        <v>4.1666666666666664E-2</v>
      </c>
      <c r="K158" s="1">
        <f>pomiar[[#This Row],[ile minut jechał]]/pomiar[[#This Row],[ile h w dobie]]</f>
        <v>5.6928000000000978E-2</v>
      </c>
      <c r="L158" s="1" t="str">
        <f>MID(pomiar[[#This Row],[numer rejestracyjny]],4,2)</f>
        <v>81</v>
      </c>
      <c r="M158" s="3">
        <f>IF(pomiar[[#This Row],[3 i 4 znak rejestracji]]="18",5/pomiar[[#This Row],[ile minut jechał w h]],0)</f>
        <v>0</v>
      </c>
      <c r="N158" s="3">
        <f>5/pomiar[[#This Row],[ile minut jechał w h]]</f>
        <v>87.830241708823678</v>
      </c>
      <c r="O158" s="3">
        <f>IF(pomiar[[#This Row],[prędkość]]&gt;100,1,0)</f>
        <v>0</v>
      </c>
      <c r="P158" s="3">
        <f>IF(pomiar[[#This Row],[prędkość]]&gt;140,1,0)</f>
        <v>0</v>
      </c>
      <c r="Q158" s="3">
        <f>ROUNDDOWN(IF(pomiar[[#This Row],[czy z A do B]]=0,pomiar[[#This Row],[Punkt B]]/pomiar[[#This Row],[ile h w dobie]],pomiar[[#This Row],[Punkt A]]/pomiar[[#This Row],[ile h w dobie]]),0)</f>
        <v>17</v>
      </c>
      <c r="R158" s="3">
        <f>IF(pomiar[[#This Row],[która godzina wyjazdu]]&lt;&gt;24,pomiar[[#This Row],[która godzina wyjazdu]],0)</f>
        <v>17</v>
      </c>
    </row>
    <row r="159" spans="1:18" x14ac:dyDescent="0.25">
      <c r="A159" s="1" t="s">
        <v>158</v>
      </c>
      <c r="B159" s="1">
        <v>0.93236399999999997</v>
      </c>
      <c r="C159" s="1">
        <v>0.93049999999999999</v>
      </c>
      <c r="D159" s="1">
        <f>IF(pomiar[[#This Row],[Punkt A]]&lt;pomiar[[#This Row],[Punkt B]],1,0)</f>
        <v>0</v>
      </c>
      <c r="E159" s="1">
        <f>IF(pomiar[[#This Row],[Punkt A]]&gt;pomiar[[#This Row],[Punkt B]],1,0)</f>
        <v>1</v>
      </c>
      <c r="F159" s="1">
        <f t="shared" si="4"/>
        <v>6.9444444444444447E-4</v>
      </c>
      <c r="G159" s="1">
        <f>IF(pomiar[[#This Row],[czy z B do A]]=1,pomiar[[#This Row],[Punkt A]]-pomiar[[#This Row],[Punkt B]],pomiar[[#This Row],[Punkt B]]-pomiar[[#This Row],[Punkt A]])</f>
        <v>1.8639999999999768E-3</v>
      </c>
      <c r="H159" s="1" t="str">
        <f>LEFT(pomiar[[#This Row],[numer rejestracyjny]],1)</f>
        <v>S</v>
      </c>
      <c r="I159" s="1">
        <f>IF(pomiar[[#This Row],[pierwsza litera rejestracji]]="Z",pomiar[[#This Row],[ile minut jechał]]/pomiar[[#This Row],[ile to jedna minuta w dobie]],0)</f>
        <v>0</v>
      </c>
      <c r="J159" s="1">
        <f t="shared" si="5"/>
        <v>4.1666666666666664E-2</v>
      </c>
      <c r="K159" s="1">
        <f>pomiar[[#This Row],[ile minut jechał]]/pomiar[[#This Row],[ile h w dobie]]</f>
        <v>4.4735999999999443E-2</v>
      </c>
      <c r="L159" s="1" t="str">
        <f>MID(pomiar[[#This Row],[numer rejestracyjny]],4,2)</f>
        <v>81</v>
      </c>
      <c r="M159" s="3">
        <f>IF(pomiar[[#This Row],[3 i 4 znak rejestracji]]="18",5/pomiar[[#This Row],[ile minut jechał w h]],0)</f>
        <v>0</v>
      </c>
      <c r="N159" s="3">
        <f>5/pomiar[[#This Row],[ile minut jechał w h]]</f>
        <v>111.76680972818451</v>
      </c>
      <c r="O159" s="3">
        <f>IF(pomiar[[#This Row],[prędkość]]&gt;100,1,0)</f>
        <v>1</v>
      </c>
      <c r="P159" s="3">
        <f>IF(pomiar[[#This Row],[prędkość]]&gt;140,1,0)</f>
        <v>0</v>
      </c>
      <c r="Q159" s="3">
        <f>ROUNDDOWN(IF(pomiar[[#This Row],[czy z A do B]]=0,pomiar[[#This Row],[Punkt B]]/pomiar[[#This Row],[ile h w dobie]],pomiar[[#This Row],[Punkt A]]/pomiar[[#This Row],[ile h w dobie]]),0)</f>
        <v>22</v>
      </c>
      <c r="R159" s="3">
        <f>IF(pomiar[[#This Row],[która godzina wyjazdu]]&lt;&gt;24,pomiar[[#This Row],[która godzina wyjazdu]],0)</f>
        <v>22</v>
      </c>
    </row>
    <row r="160" spans="1:18" x14ac:dyDescent="0.25">
      <c r="A160" s="1" t="s">
        <v>159</v>
      </c>
      <c r="B160" s="1">
        <v>0.37124299999999999</v>
      </c>
      <c r="C160" s="1">
        <v>0.36984699999999998</v>
      </c>
      <c r="D160" s="1">
        <f>IF(pomiar[[#This Row],[Punkt A]]&lt;pomiar[[#This Row],[Punkt B]],1,0)</f>
        <v>0</v>
      </c>
      <c r="E160" s="1">
        <f>IF(pomiar[[#This Row],[Punkt A]]&gt;pomiar[[#This Row],[Punkt B]],1,0)</f>
        <v>1</v>
      </c>
      <c r="F160" s="1">
        <f t="shared" si="4"/>
        <v>6.9444444444444447E-4</v>
      </c>
      <c r="G160" s="1">
        <f>IF(pomiar[[#This Row],[czy z B do A]]=1,pomiar[[#This Row],[Punkt A]]-pomiar[[#This Row],[Punkt B]],pomiar[[#This Row],[Punkt B]]-pomiar[[#This Row],[Punkt A]])</f>
        <v>1.3960000000000083E-3</v>
      </c>
      <c r="H160" s="1" t="str">
        <f>LEFT(pomiar[[#This Row],[numer rejestracyjny]],1)</f>
        <v>W</v>
      </c>
      <c r="I160" s="1">
        <f>IF(pomiar[[#This Row],[pierwsza litera rejestracji]]="Z",pomiar[[#This Row],[ile minut jechał]]/pomiar[[#This Row],[ile to jedna minuta w dobie]],0)</f>
        <v>0</v>
      </c>
      <c r="J160" s="1">
        <f t="shared" si="5"/>
        <v>4.1666666666666664E-2</v>
      </c>
      <c r="K160" s="1">
        <f>pomiar[[#This Row],[ile minut jechał]]/pomiar[[#This Row],[ile h w dobie]]</f>
        <v>3.35040000000002E-2</v>
      </c>
      <c r="L160" s="1" t="str">
        <f>MID(pomiar[[#This Row],[numer rejestracyjny]],4,2)</f>
        <v>71</v>
      </c>
      <c r="M160" s="3">
        <f>IF(pomiar[[#This Row],[3 i 4 znak rejestracji]]="18",5/pomiar[[#This Row],[ile minut jechał w h]],0)</f>
        <v>0</v>
      </c>
      <c r="N160" s="3">
        <f>5/pomiar[[#This Row],[ile minut jechał w h]]</f>
        <v>149.23591212989405</v>
      </c>
      <c r="O160" s="3">
        <f>IF(pomiar[[#This Row],[prędkość]]&gt;100,1,0)</f>
        <v>1</v>
      </c>
      <c r="P160" s="3">
        <f>IF(pomiar[[#This Row],[prędkość]]&gt;140,1,0)</f>
        <v>1</v>
      </c>
      <c r="Q160" s="3">
        <f>ROUNDDOWN(IF(pomiar[[#This Row],[czy z A do B]]=0,pomiar[[#This Row],[Punkt B]]/pomiar[[#This Row],[ile h w dobie]],pomiar[[#This Row],[Punkt A]]/pomiar[[#This Row],[ile h w dobie]]),0)</f>
        <v>8</v>
      </c>
      <c r="R160" s="3">
        <f>IF(pomiar[[#This Row],[która godzina wyjazdu]]&lt;&gt;24,pomiar[[#This Row],[która godzina wyjazdu]],0)</f>
        <v>8</v>
      </c>
    </row>
    <row r="161" spans="1:18" x14ac:dyDescent="0.25">
      <c r="A161" s="1" t="s">
        <v>160</v>
      </c>
      <c r="B161" s="1">
        <v>0.82938000000000001</v>
      </c>
      <c r="C161" s="1">
        <v>0.82733199999999996</v>
      </c>
      <c r="D161" s="1">
        <f>IF(pomiar[[#This Row],[Punkt A]]&lt;pomiar[[#This Row],[Punkt B]],1,0)</f>
        <v>0</v>
      </c>
      <c r="E161" s="1">
        <f>IF(pomiar[[#This Row],[Punkt A]]&gt;pomiar[[#This Row],[Punkt B]],1,0)</f>
        <v>1</v>
      </c>
      <c r="F161" s="1">
        <f t="shared" si="4"/>
        <v>6.9444444444444447E-4</v>
      </c>
      <c r="G161" s="1">
        <f>IF(pomiar[[#This Row],[czy z B do A]]=1,pomiar[[#This Row],[Punkt A]]-pomiar[[#This Row],[Punkt B]],pomiar[[#This Row],[Punkt B]]-pomiar[[#This Row],[Punkt A]])</f>
        <v>2.0480000000000498E-3</v>
      </c>
      <c r="H161" s="1" t="str">
        <f>LEFT(pomiar[[#This Row],[numer rejestracyjny]],1)</f>
        <v>R</v>
      </c>
      <c r="I161" s="1">
        <f>IF(pomiar[[#This Row],[pierwsza litera rejestracji]]="Z",pomiar[[#This Row],[ile minut jechał]]/pomiar[[#This Row],[ile to jedna minuta w dobie]],0)</f>
        <v>0</v>
      </c>
      <c r="J161" s="1">
        <f t="shared" si="5"/>
        <v>4.1666666666666664E-2</v>
      </c>
      <c r="K161" s="1">
        <f>pomiar[[#This Row],[ile minut jechał]]/pomiar[[#This Row],[ile h w dobie]]</f>
        <v>4.9152000000001195E-2</v>
      </c>
      <c r="L161" s="1" t="str">
        <f>MID(pomiar[[#This Row],[numer rejestracyjny]],4,2)</f>
        <v>02</v>
      </c>
      <c r="M161" s="3">
        <f>IF(pomiar[[#This Row],[3 i 4 znak rejestracji]]="18",5/pomiar[[#This Row],[ile minut jechał w h]],0)</f>
        <v>0</v>
      </c>
      <c r="N161" s="3">
        <f>5/pomiar[[#This Row],[ile minut jechał w h]]</f>
        <v>101.7252604166642</v>
      </c>
      <c r="O161" s="3">
        <f>IF(pomiar[[#This Row],[prędkość]]&gt;100,1,0)</f>
        <v>1</v>
      </c>
      <c r="P161" s="3">
        <f>IF(pomiar[[#This Row],[prędkość]]&gt;140,1,0)</f>
        <v>0</v>
      </c>
      <c r="Q161" s="3">
        <f>ROUNDDOWN(IF(pomiar[[#This Row],[czy z A do B]]=0,pomiar[[#This Row],[Punkt B]]/pomiar[[#This Row],[ile h w dobie]],pomiar[[#This Row],[Punkt A]]/pomiar[[#This Row],[ile h w dobie]]),0)</f>
        <v>19</v>
      </c>
      <c r="R161" s="3">
        <f>IF(pomiar[[#This Row],[która godzina wyjazdu]]&lt;&gt;24,pomiar[[#This Row],[która godzina wyjazdu]],0)</f>
        <v>19</v>
      </c>
    </row>
    <row r="162" spans="1:18" x14ac:dyDescent="0.25">
      <c r="A162" s="1" t="s">
        <v>161</v>
      </c>
      <c r="B162" s="1">
        <v>0.515621</v>
      </c>
      <c r="C162" s="1">
        <v>0.51379300000000006</v>
      </c>
      <c r="D162" s="1">
        <f>IF(pomiar[[#This Row],[Punkt A]]&lt;pomiar[[#This Row],[Punkt B]],1,0)</f>
        <v>0</v>
      </c>
      <c r="E162" s="1">
        <f>IF(pomiar[[#This Row],[Punkt A]]&gt;pomiar[[#This Row],[Punkt B]],1,0)</f>
        <v>1</v>
      </c>
      <c r="F162" s="1">
        <f t="shared" si="4"/>
        <v>6.9444444444444447E-4</v>
      </c>
      <c r="G162" s="1">
        <f>IF(pomiar[[#This Row],[czy z B do A]]=1,pomiar[[#This Row],[Punkt A]]-pomiar[[#This Row],[Punkt B]],pomiar[[#This Row],[Punkt B]]-pomiar[[#This Row],[Punkt A]])</f>
        <v>1.8279999999999408E-3</v>
      </c>
      <c r="H162" s="1" t="str">
        <f>LEFT(pomiar[[#This Row],[numer rejestracyjny]],1)</f>
        <v>L</v>
      </c>
      <c r="I162" s="1">
        <f>IF(pomiar[[#This Row],[pierwsza litera rejestracji]]="Z",pomiar[[#This Row],[ile minut jechał]]/pomiar[[#This Row],[ile to jedna minuta w dobie]],0)</f>
        <v>0</v>
      </c>
      <c r="J162" s="1">
        <f t="shared" si="5"/>
        <v>4.1666666666666664E-2</v>
      </c>
      <c r="K162" s="1">
        <f>pomiar[[#This Row],[ile minut jechał]]/pomiar[[#This Row],[ile h w dobie]]</f>
        <v>4.3871999999998579E-2</v>
      </c>
      <c r="L162" s="1" t="str">
        <f>MID(pomiar[[#This Row],[numer rejestracyjny]],4,2)</f>
        <v>60</v>
      </c>
      <c r="M162" s="3">
        <f>IF(pomiar[[#This Row],[3 i 4 znak rejestracji]]="18",5/pomiar[[#This Row],[ile minut jechał w h]],0)</f>
        <v>0</v>
      </c>
      <c r="N162" s="3">
        <f>5/pomiar[[#This Row],[ile minut jechał w h]]</f>
        <v>113.96790663749458</v>
      </c>
      <c r="O162" s="3">
        <f>IF(pomiar[[#This Row],[prędkość]]&gt;100,1,0)</f>
        <v>1</v>
      </c>
      <c r="P162" s="3">
        <f>IF(pomiar[[#This Row],[prędkość]]&gt;140,1,0)</f>
        <v>0</v>
      </c>
      <c r="Q162" s="3">
        <f>ROUNDDOWN(IF(pomiar[[#This Row],[czy z A do B]]=0,pomiar[[#This Row],[Punkt B]]/pomiar[[#This Row],[ile h w dobie]],pomiar[[#This Row],[Punkt A]]/pomiar[[#This Row],[ile h w dobie]]),0)</f>
        <v>12</v>
      </c>
      <c r="R162" s="3">
        <f>IF(pomiar[[#This Row],[która godzina wyjazdu]]&lt;&gt;24,pomiar[[#This Row],[która godzina wyjazdu]],0)</f>
        <v>12</v>
      </c>
    </row>
    <row r="163" spans="1:18" x14ac:dyDescent="0.25">
      <c r="A163" s="1" t="s">
        <v>162</v>
      </c>
      <c r="B163" s="1">
        <v>0.46384300000000001</v>
      </c>
      <c r="C163" s="1">
        <v>0.46656300000000001</v>
      </c>
      <c r="D163" s="1">
        <f>IF(pomiar[[#This Row],[Punkt A]]&lt;pomiar[[#This Row],[Punkt B]],1,0)</f>
        <v>1</v>
      </c>
      <c r="E163" s="1">
        <f>IF(pomiar[[#This Row],[Punkt A]]&gt;pomiar[[#This Row],[Punkt B]],1,0)</f>
        <v>0</v>
      </c>
      <c r="F163" s="1">
        <f t="shared" si="4"/>
        <v>6.9444444444444447E-4</v>
      </c>
      <c r="G163" s="1">
        <f>IF(pomiar[[#This Row],[czy z B do A]]=1,pomiar[[#This Row],[Punkt A]]-pomiar[[#This Row],[Punkt B]],pomiar[[#This Row],[Punkt B]]-pomiar[[#This Row],[Punkt A]])</f>
        <v>2.7200000000000002E-3</v>
      </c>
      <c r="H163" s="1" t="str">
        <f>LEFT(pomiar[[#This Row],[numer rejestracyjny]],1)</f>
        <v>W</v>
      </c>
      <c r="I163" s="1">
        <f>IF(pomiar[[#This Row],[pierwsza litera rejestracji]]="Z",pomiar[[#This Row],[ile minut jechał]]/pomiar[[#This Row],[ile to jedna minuta w dobie]],0)</f>
        <v>0</v>
      </c>
      <c r="J163" s="1">
        <f t="shared" si="5"/>
        <v>4.1666666666666664E-2</v>
      </c>
      <c r="K163" s="1">
        <f>pomiar[[#This Row],[ile minut jechał]]/pomiar[[#This Row],[ile h w dobie]]</f>
        <v>6.5280000000000005E-2</v>
      </c>
      <c r="L163" s="1" t="str">
        <f>MID(pomiar[[#This Row],[numer rejestracyjny]],4,2)</f>
        <v>56</v>
      </c>
      <c r="M163" s="3">
        <f>IF(pomiar[[#This Row],[3 i 4 znak rejestracji]]="18",5/pomiar[[#This Row],[ile minut jechał w h]],0)</f>
        <v>0</v>
      </c>
      <c r="N163" s="3">
        <f>5/pomiar[[#This Row],[ile minut jechał w h]]</f>
        <v>76.593137254901961</v>
      </c>
      <c r="O163" s="3">
        <f>IF(pomiar[[#This Row],[prędkość]]&gt;100,1,0)</f>
        <v>0</v>
      </c>
      <c r="P163" s="3">
        <f>IF(pomiar[[#This Row],[prędkość]]&gt;140,1,0)</f>
        <v>0</v>
      </c>
      <c r="Q163" s="3">
        <f>ROUNDDOWN(IF(pomiar[[#This Row],[czy z A do B]]=0,pomiar[[#This Row],[Punkt B]]/pomiar[[#This Row],[ile h w dobie]],pomiar[[#This Row],[Punkt A]]/pomiar[[#This Row],[ile h w dobie]]),0)</f>
        <v>11</v>
      </c>
      <c r="R163" s="3">
        <f>IF(pomiar[[#This Row],[która godzina wyjazdu]]&lt;&gt;24,pomiar[[#This Row],[która godzina wyjazdu]],0)</f>
        <v>11</v>
      </c>
    </row>
    <row r="164" spans="1:18" x14ac:dyDescent="0.25">
      <c r="A164" s="1" t="s">
        <v>163</v>
      </c>
      <c r="B164" s="1">
        <v>0.75155000000000005</v>
      </c>
      <c r="C164" s="1">
        <v>0.75432600000000005</v>
      </c>
      <c r="D164" s="1">
        <f>IF(pomiar[[#This Row],[Punkt A]]&lt;pomiar[[#This Row],[Punkt B]],1,0)</f>
        <v>1</v>
      </c>
      <c r="E164" s="1">
        <f>IF(pomiar[[#This Row],[Punkt A]]&gt;pomiar[[#This Row],[Punkt B]],1,0)</f>
        <v>0</v>
      </c>
      <c r="F164" s="1">
        <f t="shared" si="4"/>
        <v>6.9444444444444447E-4</v>
      </c>
      <c r="G164" s="1">
        <f>IF(pomiar[[#This Row],[czy z B do A]]=1,pomiar[[#This Row],[Punkt A]]-pomiar[[#This Row],[Punkt B]],pomiar[[#This Row],[Punkt B]]-pomiar[[#This Row],[Punkt A]])</f>
        <v>2.7760000000000007E-3</v>
      </c>
      <c r="H164" s="1" t="str">
        <f>LEFT(pomiar[[#This Row],[numer rejestracyjny]],1)</f>
        <v>W</v>
      </c>
      <c r="I164" s="1">
        <f>IF(pomiar[[#This Row],[pierwsza litera rejestracji]]="Z",pomiar[[#This Row],[ile minut jechał]]/pomiar[[#This Row],[ile to jedna minuta w dobie]],0)</f>
        <v>0</v>
      </c>
      <c r="J164" s="1">
        <f t="shared" si="5"/>
        <v>4.1666666666666664E-2</v>
      </c>
      <c r="K164" s="1">
        <f>pomiar[[#This Row],[ile minut jechał]]/pomiar[[#This Row],[ile h w dobie]]</f>
        <v>6.6624000000000017E-2</v>
      </c>
      <c r="L164" s="1" t="str">
        <f>MID(pomiar[[#This Row],[numer rejestracyjny]],4,2)</f>
        <v>62</v>
      </c>
      <c r="M164" s="3">
        <f>IF(pomiar[[#This Row],[3 i 4 znak rejestracji]]="18",5/pomiar[[#This Row],[ile minut jechał w h]],0)</f>
        <v>0</v>
      </c>
      <c r="N164" s="3">
        <f>5/pomiar[[#This Row],[ile minut jechał w h]]</f>
        <v>75.048030739673379</v>
      </c>
      <c r="O164" s="3">
        <f>IF(pomiar[[#This Row],[prędkość]]&gt;100,1,0)</f>
        <v>0</v>
      </c>
      <c r="P164" s="3">
        <f>IF(pomiar[[#This Row],[prędkość]]&gt;140,1,0)</f>
        <v>0</v>
      </c>
      <c r="Q164" s="3">
        <f>ROUNDDOWN(IF(pomiar[[#This Row],[czy z A do B]]=0,pomiar[[#This Row],[Punkt B]]/pomiar[[#This Row],[ile h w dobie]],pomiar[[#This Row],[Punkt A]]/pomiar[[#This Row],[ile h w dobie]]),0)</f>
        <v>18</v>
      </c>
      <c r="R164" s="3">
        <f>IF(pomiar[[#This Row],[która godzina wyjazdu]]&lt;&gt;24,pomiar[[#This Row],[która godzina wyjazdu]],0)</f>
        <v>18</v>
      </c>
    </row>
    <row r="165" spans="1:18" x14ac:dyDescent="0.25">
      <c r="A165" s="1" t="s">
        <v>164</v>
      </c>
      <c r="B165" s="1">
        <v>0.50681100000000001</v>
      </c>
      <c r="C165" s="1">
        <v>0.50492700000000001</v>
      </c>
      <c r="D165" s="1">
        <f>IF(pomiar[[#This Row],[Punkt A]]&lt;pomiar[[#This Row],[Punkt B]],1,0)</f>
        <v>0</v>
      </c>
      <c r="E165" s="1">
        <f>IF(pomiar[[#This Row],[Punkt A]]&gt;pomiar[[#This Row],[Punkt B]],1,0)</f>
        <v>1</v>
      </c>
      <c r="F165" s="1">
        <f t="shared" si="4"/>
        <v>6.9444444444444447E-4</v>
      </c>
      <c r="G165" s="1">
        <f>IF(pomiar[[#This Row],[czy z B do A]]=1,pomiar[[#This Row],[Punkt A]]-pomiar[[#This Row],[Punkt B]],pomiar[[#This Row],[Punkt B]]-pomiar[[#This Row],[Punkt A]])</f>
        <v>1.8839999999999968E-3</v>
      </c>
      <c r="H165" s="1" t="str">
        <f>LEFT(pomiar[[#This Row],[numer rejestracyjny]],1)</f>
        <v>N</v>
      </c>
      <c r="I165" s="1">
        <f>IF(pomiar[[#This Row],[pierwsza litera rejestracji]]="Z",pomiar[[#This Row],[ile minut jechał]]/pomiar[[#This Row],[ile to jedna minuta w dobie]],0)</f>
        <v>0</v>
      </c>
      <c r="J165" s="1">
        <f t="shared" si="5"/>
        <v>4.1666666666666664E-2</v>
      </c>
      <c r="K165" s="1">
        <f>pomiar[[#This Row],[ile minut jechał]]/pomiar[[#This Row],[ile h w dobie]]</f>
        <v>4.5215999999999923E-2</v>
      </c>
      <c r="L165" s="1" t="str">
        <f>MID(pomiar[[#This Row],[numer rejestracyjny]],4,2)</f>
        <v>47</v>
      </c>
      <c r="M165" s="3">
        <f>IF(pomiar[[#This Row],[3 i 4 znak rejestracji]]="18",5/pomiar[[#This Row],[ile minut jechał w h]],0)</f>
        <v>0</v>
      </c>
      <c r="N165" s="3">
        <f>5/pomiar[[#This Row],[ile minut jechał w h]]</f>
        <v>110.5803255484786</v>
      </c>
      <c r="O165" s="3">
        <f>IF(pomiar[[#This Row],[prędkość]]&gt;100,1,0)</f>
        <v>1</v>
      </c>
      <c r="P165" s="3">
        <f>IF(pomiar[[#This Row],[prędkość]]&gt;140,1,0)</f>
        <v>0</v>
      </c>
      <c r="Q165" s="3">
        <f>ROUNDDOWN(IF(pomiar[[#This Row],[czy z A do B]]=0,pomiar[[#This Row],[Punkt B]]/pomiar[[#This Row],[ile h w dobie]],pomiar[[#This Row],[Punkt A]]/pomiar[[#This Row],[ile h w dobie]]),0)</f>
        <v>12</v>
      </c>
      <c r="R165" s="3">
        <f>IF(pomiar[[#This Row],[która godzina wyjazdu]]&lt;&gt;24,pomiar[[#This Row],[która godzina wyjazdu]],0)</f>
        <v>12</v>
      </c>
    </row>
    <row r="166" spans="1:18" x14ac:dyDescent="0.25">
      <c r="A166" s="1" t="s">
        <v>165</v>
      </c>
      <c r="B166" s="1">
        <v>6.4921000000000006E-2</v>
      </c>
      <c r="C166" s="1">
        <v>6.2060999999999998E-2</v>
      </c>
      <c r="D166" s="1">
        <f>IF(pomiar[[#This Row],[Punkt A]]&lt;pomiar[[#This Row],[Punkt B]],1,0)</f>
        <v>0</v>
      </c>
      <c r="E166" s="1">
        <f>IF(pomiar[[#This Row],[Punkt A]]&gt;pomiar[[#This Row],[Punkt B]],1,0)</f>
        <v>1</v>
      </c>
      <c r="F166" s="1">
        <f t="shared" si="4"/>
        <v>6.9444444444444447E-4</v>
      </c>
      <c r="G166" s="1">
        <f>IF(pomiar[[#This Row],[czy z B do A]]=1,pomiar[[#This Row],[Punkt A]]-pomiar[[#This Row],[Punkt B]],pomiar[[#This Row],[Punkt B]]-pomiar[[#This Row],[Punkt A]])</f>
        <v>2.8600000000000084E-3</v>
      </c>
      <c r="H166" s="1" t="str">
        <f>LEFT(pomiar[[#This Row],[numer rejestracyjny]],1)</f>
        <v>W</v>
      </c>
      <c r="I166" s="1">
        <f>IF(pomiar[[#This Row],[pierwsza litera rejestracji]]="Z",pomiar[[#This Row],[ile minut jechał]]/pomiar[[#This Row],[ile to jedna minuta w dobie]],0)</f>
        <v>0</v>
      </c>
      <c r="J166" s="1">
        <f t="shared" si="5"/>
        <v>4.1666666666666664E-2</v>
      </c>
      <c r="K166" s="1">
        <f>pomiar[[#This Row],[ile minut jechał]]/pomiar[[#This Row],[ile h w dobie]]</f>
        <v>6.8640000000000201E-2</v>
      </c>
      <c r="L166" s="1" t="str">
        <f>MID(pomiar[[#This Row],[numer rejestracyjny]],4,2)</f>
        <v>25</v>
      </c>
      <c r="M166" s="3">
        <f>IF(pomiar[[#This Row],[3 i 4 znak rejestracji]]="18",5/pomiar[[#This Row],[ile minut jechał w h]],0)</f>
        <v>0</v>
      </c>
      <c r="N166" s="3">
        <f>5/pomiar[[#This Row],[ile minut jechał w h]]</f>
        <v>72.843822843822636</v>
      </c>
      <c r="O166" s="3">
        <f>IF(pomiar[[#This Row],[prędkość]]&gt;100,1,0)</f>
        <v>0</v>
      </c>
      <c r="P166" s="3">
        <f>IF(pomiar[[#This Row],[prędkość]]&gt;140,1,0)</f>
        <v>0</v>
      </c>
      <c r="Q166" s="3">
        <f>ROUNDDOWN(IF(pomiar[[#This Row],[czy z A do B]]=0,pomiar[[#This Row],[Punkt B]]/pomiar[[#This Row],[ile h w dobie]],pomiar[[#This Row],[Punkt A]]/pomiar[[#This Row],[ile h w dobie]]),0)</f>
        <v>1</v>
      </c>
      <c r="R166" s="3">
        <f>IF(pomiar[[#This Row],[która godzina wyjazdu]]&lt;&gt;24,pomiar[[#This Row],[która godzina wyjazdu]],0)</f>
        <v>1</v>
      </c>
    </row>
    <row r="167" spans="1:18" x14ac:dyDescent="0.25">
      <c r="A167" s="1" t="s">
        <v>108</v>
      </c>
      <c r="B167" s="1">
        <v>0.36874600000000002</v>
      </c>
      <c r="C167" s="1">
        <v>0.37047400000000003</v>
      </c>
      <c r="D167" s="1">
        <f>IF(pomiar[[#This Row],[Punkt A]]&lt;pomiar[[#This Row],[Punkt B]],1,0)</f>
        <v>1</v>
      </c>
      <c r="E167" s="1">
        <f>IF(pomiar[[#This Row],[Punkt A]]&gt;pomiar[[#This Row],[Punkt B]],1,0)</f>
        <v>0</v>
      </c>
      <c r="F167" s="1">
        <f t="shared" si="4"/>
        <v>6.9444444444444447E-4</v>
      </c>
      <c r="G167" s="1">
        <f>IF(pomiar[[#This Row],[czy z B do A]]=1,pomiar[[#This Row],[Punkt A]]-pomiar[[#This Row],[Punkt B]],pomiar[[#This Row],[Punkt B]]-pomiar[[#This Row],[Punkt A]])</f>
        <v>1.7280000000000073E-3</v>
      </c>
      <c r="H167" s="1" t="str">
        <f>LEFT(pomiar[[#This Row],[numer rejestracyjny]],1)</f>
        <v>N</v>
      </c>
      <c r="I167" s="1">
        <f>IF(pomiar[[#This Row],[pierwsza litera rejestracji]]="Z",pomiar[[#This Row],[ile minut jechał]]/pomiar[[#This Row],[ile to jedna minuta w dobie]],0)</f>
        <v>0</v>
      </c>
      <c r="J167" s="1">
        <f t="shared" si="5"/>
        <v>4.1666666666666664E-2</v>
      </c>
      <c r="K167" s="1">
        <f>pomiar[[#This Row],[ile minut jechał]]/pomiar[[#This Row],[ile h w dobie]]</f>
        <v>4.1472000000000175E-2</v>
      </c>
      <c r="L167" s="1" t="str">
        <f>MID(pomiar[[#This Row],[numer rejestracyjny]],4,2)</f>
        <v>10</v>
      </c>
      <c r="M167" s="3">
        <f>IF(pomiar[[#This Row],[3 i 4 znak rejestracji]]="18",5/pomiar[[#This Row],[ile minut jechał w h]],0)</f>
        <v>0</v>
      </c>
      <c r="N167" s="3">
        <f>5/pomiar[[#This Row],[ile minut jechał w h]]</f>
        <v>120.56327160493777</v>
      </c>
      <c r="O167" s="3">
        <f>IF(pomiar[[#This Row],[prędkość]]&gt;100,1,0)</f>
        <v>1</v>
      </c>
      <c r="P167" s="3">
        <f>IF(pomiar[[#This Row],[prędkość]]&gt;140,1,0)</f>
        <v>0</v>
      </c>
      <c r="Q167" s="3">
        <f>ROUNDDOWN(IF(pomiar[[#This Row],[czy z A do B]]=0,pomiar[[#This Row],[Punkt B]]/pomiar[[#This Row],[ile h w dobie]],pomiar[[#This Row],[Punkt A]]/pomiar[[#This Row],[ile h w dobie]]),0)</f>
        <v>8</v>
      </c>
      <c r="R167" s="3">
        <f>IF(pomiar[[#This Row],[która godzina wyjazdu]]&lt;&gt;24,pomiar[[#This Row],[która godzina wyjazdu]],0)</f>
        <v>8</v>
      </c>
    </row>
    <row r="168" spans="1:18" x14ac:dyDescent="0.25">
      <c r="A168" s="1" t="s">
        <v>16</v>
      </c>
      <c r="B168" s="1">
        <v>0.90525999999999995</v>
      </c>
      <c r="C168" s="1">
        <v>0.90354000000000001</v>
      </c>
      <c r="D168" s="1">
        <f>IF(pomiar[[#This Row],[Punkt A]]&lt;pomiar[[#This Row],[Punkt B]],1,0)</f>
        <v>0</v>
      </c>
      <c r="E168" s="1">
        <f>IF(pomiar[[#This Row],[Punkt A]]&gt;pomiar[[#This Row],[Punkt B]],1,0)</f>
        <v>1</v>
      </c>
      <c r="F168" s="1">
        <f t="shared" si="4"/>
        <v>6.9444444444444447E-4</v>
      </c>
      <c r="G168" s="1">
        <f>IF(pomiar[[#This Row],[czy z B do A]]=1,pomiar[[#This Row],[Punkt A]]-pomiar[[#This Row],[Punkt B]],pomiar[[#This Row],[Punkt B]]-pomiar[[#This Row],[Punkt A]])</f>
        <v>1.7199999999999438E-3</v>
      </c>
      <c r="H168" s="1" t="str">
        <f>LEFT(pomiar[[#This Row],[numer rejestracyjny]],1)</f>
        <v>N</v>
      </c>
      <c r="I168" s="1">
        <f>IF(pomiar[[#This Row],[pierwsza litera rejestracji]]="Z",pomiar[[#This Row],[ile minut jechał]]/pomiar[[#This Row],[ile to jedna minuta w dobie]],0)</f>
        <v>0</v>
      </c>
      <c r="J168" s="1">
        <f t="shared" si="5"/>
        <v>4.1666666666666664E-2</v>
      </c>
      <c r="K168" s="1">
        <f>pomiar[[#This Row],[ile minut jechał]]/pomiar[[#This Row],[ile h w dobie]]</f>
        <v>4.1279999999998651E-2</v>
      </c>
      <c r="L168" s="1" t="str">
        <f>MID(pomiar[[#This Row],[numer rejestracyjny]],4,2)</f>
        <v>33</v>
      </c>
      <c r="M168" s="3">
        <f>IF(pomiar[[#This Row],[3 i 4 znak rejestracji]]="18",5/pomiar[[#This Row],[ile minut jechał w h]],0)</f>
        <v>0</v>
      </c>
      <c r="N168" s="3">
        <f>5/pomiar[[#This Row],[ile minut jechał w h]]</f>
        <v>121.12403100775589</v>
      </c>
      <c r="O168" s="3">
        <f>IF(pomiar[[#This Row],[prędkość]]&gt;100,1,0)</f>
        <v>1</v>
      </c>
      <c r="P168" s="3">
        <f>IF(pomiar[[#This Row],[prędkość]]&gt;140,1,0)</f>
        <v>0</v>
      </c>
      <c r="Q168" s="3">
        <f>ROUNDDOWN(IF(pomiar[[#This Row],[czy z A do B]]=0,pomiar[[#This Row],[Punkt B]]/pomiar[[#This Row],[ile h w dobie]],pomiar[[#This Row],[Punkt A]]/pomiar[[#This Row],[ile h w dobie]]),0)</f>
        <v>21</v>
      </c>
      <c r="R168" s="3">
        <f>IF(pomiar[[#This Row],[która godzina wyjazdu]]&lt;&gt;24,pomiar[[#This Row],[która godzina wyjazdu]],0)</f>
        <v>21</v>
      </c>
    </row>
    <row r="169" spans="1:18" x14ac:dyDescent="0.25">
      <c r="A169" s="1" t="s">
        <v>65</v>
      </c>
      <c r="B169" s="1">
        <v>0.75966599999999995</v>
      </c>
      <c r="C169" s="1">
        <v>0.75585800000000003</v>
      </c>
      <c r="D169" s="1">
        <f>IF(pomiar[[#This Row],[Punkt A]]&lt;pomiar[[#This Row],[Punkt B]],1,0)</f>
        <v>0</v>
      </c>
      <c r="E169" s="1">
        <f>IF(pomiar[[#This Row],[Punkt A]]&gt;pomiar[[#This Row],[Punkt B]],1,0)</f>
        <v>1</v>
      </c>
      <c r="F169" s="1">
        <f t="shared" si="4"/>
        <v>6.9444444444444447E-4</v>
      </c>
      <c r="G169" s="1">
        <f>IF(pomiar[[#This Row],[czy z B do A]]=1,pomiar[[#This Row],[Punkt A]]-pomiar[[#This Row],[Punkt B]],pomiar[[#This Row],[Punkt B]]-pomiar[[#This Row],[Punkt A]])</f>
        <v>3.8079999999999226E-3</v>
      </c>
      <c r="H169" s="1" t="str">
        <f>LEFT(pomiar[[#This Row],[numer rejestracyjny]],1)</f>
        <v>N</v>
      </c>
      <c r="I169" s="1">
        <f>IF(pomiar[[#This Row],[pierwsza litera rejestracji]]="Z",pomiar[[#This Row],[ile minut jechał]]/pomiar[[#This Row],[ile to jedna minuta w dobie]],0)</f>
        <v>0</v>
      </c>
      <c r="J169" s="1">
        <f t="shared" si="5"/>
        <v>4.1666666666666664E-2</v>
      </c>
      <c r="K169" s="1">
        <f>pomiar[[#This Row],[ile minut jechał]]/pomiar[[#This Row],[ile h w dobie]]</f>
        <v>9.1391999999998141E-2</v>
      </c>
      <c r="L169" s="1" t="str">
        <f>MID(pomiar[[#This Row],[numer rejestracyjny]],4,2)</f>
        <v>61</v>
      </c>
      <c r="M169" s="3">
        <f>IF(pomiar[[#This Row],[3 i 4 znak rejestracji]]="18",5/pomiar[[#This Row],[ile minut jechał w h]],0)</f>
        <v>0</v>
      </c>
      <c r="N169" s="3">
        <f>5/pomiar[[#This Row],[ile minut jechał w h]]</f>
        <v>54.709383753502514</v>
      </c>
      <c r="O169" s="3">
        <f>IF(pomiar[[#This Row],[prędkość]]&gt;100,1,0)</f>
        <v>0</v>
      </c>
      <c r="P169" s="3">
        <f>IF(pomiar[[#This Row],[prędkość]]&gt;140,1,0)</f>
        <v>0</v>
      </c>
      <c r="Q169" s="3">
        <f>ROUNDDOWN(IF(pomiar[[#This Row],[czy z A do B]]=0,pomiar[[#This Row],[Punkt B]]/pomiar[[#This Row],[ile h w dobie]],pomiar[[#This Row],[Punkt A]]/pomiar[[#This Row],[ile h w dobie]]),0)</f>
        <v>18</v>
      </c>
      <c r="R169" s="3">
        <f>IF(pomiar[[#This Row],[która godzina wyjazdu]]&lt;&gt;24,pomiar[[#This Row],[która godzina wyjazdu]],0)</f>
        <v>18</v>
      </c>
    </row>
    <row r="170" spans="1:18" x14ac:dyDescent="0.25">
      <c r="A170" s="1" t="s">
        <v>157</v>
      </c>
      <c r="B170" s="1">
        <v>0.84710200000000002</v>
      </c>
      <c r="C170" s="1">
        <v>0.84899800000000003</v>
      </c>
      <c r="D170" s="1">
        <f>IF(pomiar[[#This Row],[Punkt A]]&lt;pomiar[[#This Row],[Punkt B]],1,0)</f>
        <v>1</v>
      </c>
      <c r="E170" s="1">
        <f>IF(pomiar[[#This Row],[Punkt A]]&gt;pomiar[[#This Row],[Punkt B]],1,0)</f>
        <v>0</v>
      </c>
      <c r="F170" s="1">
        <f t="shared" si="4"/>
        <v>6.9444444444444447E-4</v>
      </c>
      <c r="G170" s="1">
        <f>IF(pomiar[[#This Row],[czy z B do A]]=1,pomiar[[#This Row],[Punkt A]]-pomiar[[#This Row],[Punkt B]],pomiar[[#This Row],[Punkt B]]-pomiar[[#This Row],[Punkt A]])</f>
        <v>1.8960000000000088E-3</v>
      </c>
      <c r="H170" s="1" t="str">
        <f>LEFT(pomiar[[#This Row],[numer rejestracyjny]],1)</f>
        <v>N</v>
      </c>
      <c r="I170" s="1">
        <f>IF(pomiar[[#This Row],[pierwsza litera rejestracji]]="Z",pomiar[[#This Row],[ile minut jechał]]/pomiar[[#This Row],[ile to jedna minuta w dobie]],0)</f>
        <v>0</v>
      </c>
      <c r="J170" s="1">
        <f t="shared" si="5"/>
        <v>4.1666666666666664E-2</v>
      </c>
      <c r="K170" s="1">
        <f>pomiar[[#This Row],[ile minut jechał]]/pomiar[[#This Row],[ile h w dobie]]</f>
        <v>4.5504000000000211E-2</v>
      </c>
      <c r="L170" s="1" t="str">
        <f>MID(pomiar[[#This Row],[numer rejestracyjny]],4,2)</f>
        <v>81</v>
      </c>
      <c r="M170" s="3">
        <f>IF(pomiar[[#This Row],[3 i 4 znak rejestracji]]="18",5/pomiar[[#This Row],[ile minut jechał w h]],0)</f>
        <v>0</v>
      </c>
      <c r="N170" s="3">
        <f>5/pomiar[[#This Row],[ile minut jechał w h]]</f>
        <v>109.88045007032298</v>
      </c>
      <c r="O170" s="3">
        <f>IF(pomiar[[#This Row],[prędkość]]&gt;100,1,0)</f>
        <v>1</v>
      </c>
      <c r="P170" s="3">
        <f>IF(pomiar[[#This Row],[prędkość]]&gt;140,1,0)</f>
        <v>0</v>
      </c>
      <c r="Q170" s="3">
        <f>ROUNDDOWN(IF(pomiar[[#This Row],[czy z A do B]]=0,pomiar[[#This Row],[Punkt B]]/pomiar[[#This Row],[ile h w dobie]],pomiar[[#This Row],[Punkt A]]/pomiar[[#This Row],[ile h w dobie]]),0)</f>
        <v>20</v>
      </c>
      <c r="R170" s="3">
        <f>IF(pomiar[[#This Row],[która godzina wyjazdu]]&lt;&gt;24,pomiar[[#This Row],[która godzina wyjazdu]],0)</f>
        <v>20</v>
      </c>
    </row>
    <row r="171" spans="1:18" x14ac:dyDescent="0.25">
      <c r="A171" s="1" t="s">
        <v>75</v>
      </c>
      <c r="B171" s="1">
        <v>0.78240200000000004</v>
      </c>
      <c r="C171" s="1">
        <v>0.78495400000000004</v>
      </c>
      <c r="D171" s="1">
        <f>IF(pomiar[[#This Row],[Punkt A]]&lt;pomiar[[#This Row],[Punkt B]],1,0)</f>
        <v>1</v>
      </c>
      <c r="E171" s="1">
        <f>IF(pomiar[[#This Row],[Punkt A]]&gt;pomiar[[#This Row],[Punkt B]],1,0)</f>
        <v>0</v>
      </c>
      <c r="F171" s="1">
        <f t="shared" si="4"/>
        <v>6.9444444444444447E-4</v>
      </c>
      <c r="G171" s="1">
        <f>IF(pomiar[[#This Row],[czy z B do A]]=1,pomiar[[#This Row],[Punkt A]]-pomiar[[#This Row],[Punkt B]],pomiar[[#This Row],[Punkt B]]-pomiar[[#This Row],[Punkt A]])</f>
        <v>2.5519999999999987E-3</v>
      </c>
      <c r="H171" s="1" t="str">
        <f>LEFT(pomiar[[#This Row],[numer rejestracyjny]],1)</f>
        <v>N</v>
      </c>
      <c r="I171" s="1">
        <f>IF(pomiar[[#This Row],[pierwsza litera rejestracji]]="Z",pomiar[[#This Row],[ile minut jechał]]/pomiar[[#This Row],[ile to jedna minuta w dobie]],0)</f>
        <v>0</v>
      </c>
      <c r="J171" s="1">
        <f t="shared" si="5"/>
        <v>4.1666666666666664E-2</v>
      </c>
      <c r="K171" s="1">
        <f>pomiar[[#This Row],[ile minut jechał]]/pomiar[[#This Row],[ile h w dobie]]</f>
        <v>6.1247999999999969E-2</v>
      </c>
      <c r="L171" s="1" t="str">
        <f>MID(pomiar[[#This Row],[numer rejestracyjny]],4,2)</f>
        <v>96</v>
      </c>
      <c r="M171" s="3">
        <f>IF(pomiar[[#This Row],[3 i 4 znak rejestracji]]="18",5/pomiar[[#This Row],[ile minut jechał w h]],0)</f>
        <v>0</v>
      </c>
      <c r="N171" s="3">
        <f>5/pomiar[[#This Row],[ile minut jechał w h]]</f>
        <v>81.635318704284259</v>
      </c>
      <c r="O171" s="3">
        <f>IF(pomiar[[#This Row],[prędkość]]&gt;100,1,0)</f>
        <v>0</v>
      </c>
      <c r="P171" s="3">
        <f>IF(pomiar[[#This Row],[prędkość]]&gt;140,1,0)</f>
        <v>0</v>
      </c>
      <c r="Q171" s="3">
        <f>ROUNDDOWN(IF(pomiar[[#This Row],[czy z A do B]]=0,pomiar[[#This Row],[Punkt B]]/pomiar[[#This Row],[ile h w dobie]],pomiar[[#This Row],[Punkt A]]/pomiar[[#This Row],[ile h w dobie]]),0)</f>
        <v>18</v>
      </c>
      <c r="R171" s="3">
        <f>IF(pomiar[[#This Row],[która godzina wyjazdu]]&lt;&gt;24,pomiar[[#This Row],[która godzina wyjazdu]],0)</f>
        <v>18</v>
      </c>
    </row>
    <row r="172" spans="1:18" x14ac:dyDescent="0.25">
      <c r="A172" s="1" t="s">
        <v>21</v>
      </c>
      <c r="B172" s="1">
        <v>0.84183399999999997</v>
      </c>
      <c r="C172" s="1">
        <v>0.840086</v>
      </c>
      <c r="D172" s="1">
        <f>IF(pomiar[[#This Row],[Punkt A]]&lt;pomiar[[#This Row],[Punkt B]],1,0)</f>
        <v>0</v>
      </c>
      <c r="E172" s="1">
        <f>IF(pomiar[[#This Row],[Punkt A]]&gt;pomiar[[#This Row],[Punkt B]],1,0)</f>
        <v>1</v>
      </c>
      <c r="F172" s="1">
        <f t="shared" si="4"/>
        <v>6.9444444444444447E-4</v>
      </c>
      <c r="G172" s="1">
        <f>IF(pomiar[[#This Row],[czy z B do A]]=1,pomiar[[#This Row],[Punkt A]]-pomiar[[#This Row],[Punkt B]],pomiar[[#This Row],[Punkt B]]-pomiar[[#This Row],[Punkt A]])</f>
        <v>1.7479999999999718E-3</v>
      </c>
      <c r="H172" s="1" t="str">
        <f>LEFT(pomiar[[#This Row],[numer rejestracyjny]],1)</f>
        <v>N</v>
      </c>
      <c r="I172" s="1">
        <f>IF(pomiar[[#This Row],[pierwsza litera rejestracji]]="Z",pomiar[[#This Row],[ile minut jechał]]/pomiar[[#This Row],[ile to jedna minuta w dobie]],0)</f>
        <v>0</v>
      </c>
      <c r="J172" s="1">
        <f t="shared" si="5"/>
        <v>4.1666666666666664E-2</v>
      </c>
      <c r="K172" s="1">
        <f>pomiar[[#This Row],[ile minut jechał]]/pomiar[[#This Row],[ile h w dobie]]</f>
        <v>4.1951999999999323E-2</v>
      </c>
      <c r="L172" s="1" t="str">
        <f>MID(pomiar[[#This Row],[numer rejestracyjny]],4,2)</f>
        <v>23</v>
      </c>
      <c r="M172" s="3">
        <f>IF(pomiar[[#This Row],[3 i 4 znak rejestracji]]="18",5/pomiar[[#This Row],[ile minut jechał w h]],0)</f>
        <v>0</v>
      </c>
      <c r="N172" s="3">
        <f>5/pomiar[[#This Row],[ile minut jechał w h]]</f>
        <v>119.18382913806447</v>
      </c>
      <c r="O172" s="3">
        <f>IF(pomiar[[#This Row],[prędkość]]&gt;100,1,0)</f>
        <v>1</v>
      </c>
      <c r="P172" s="3">
        <f>IF(pomiar[[#This Row],[prędkość]]&gt;140,1,0)</f>
        <v>0</v>
      </c>
      <c r="Q172" s="3">
        <f>ROUNDDOWN(IF(pomiar[[#This Row],[czy z A do B]]=0,pomiar[[#This Row],[Punkt B]]/pomiar[[#This Row],[ile h w dobie]],pomiar[[#This Row],[Punkt A]]/pomiar[[#This Row],[ile h w dobie]]),0)</f>
        <v>20</v>
      </c>
      <c r="R172" s="3">
        <f>IF(pomiar[[#This Row],[która godzina wyjazdu]]&lt;&gt;24,pomiar[[#This Row],[która godzina wyjazdu]],0)</f>
        <v>20</v>
      </c>
    </row>
    <row r="173" spans="1:18" x14ac:dyDescent="0.25">
      <c r="A173" s="1" t="s">
        <v>27</v>
      </c>
      <c r="B173" s="1">
        <v>0.126585</v>
      </c>
      <c r="C173" s="1">
        <v>0.129029</v>
      </c>
      <c r="D173" s="1">
        <f>IF(pomiar[[#This Row],[Punkt A]]&lt;pomiar[[#This Row],[Punkt B]],1,0)</f>
        <v>1</v>
      </c>
      <c r="E173" s="1">
        <f>IF(pomiar[[#This Row],[Punkt A]]&gt;pomiar[[#This Row],[Punkt B]],1,0)</f>
        <v>0</v>
      </c>
      <c r="F173" s="1">
        <f t="shared" si="4"/>
        <v>6.9444444444444447E-4</v>
      </c>
      <c r="G173" s="1">
        <f>IF(pomiar[[#This Row],[czy z B do A]]=1,pomiar[[#This Row],[Punkt A]]-pomiar[[#This Row],[Punkt B]],pomiar[[#This Row],[Punkt B]]-pomiar[[#This Row],[Punkt A]])</f>
        <v>2.4440000000000017E-3</v>
      </c>
      <c r="H173" s="1" t="str">
        <f>LEFT(pomiar[[#This Row],[numer rejestracyjny]],1)</f>
        <v>N</v>
      </c>
      <c r="I173" s="1">
        <f>IF(pomiar[[#This Row],[pierwsza litera rejestracji]]="Z",pomiar[[#This Row],[ile minut jechał]]/pomiar[[#This Row],[ile to jedna minuta w dobie]],0)</f>
        <v>0</v>
      </c>
      <c r="J173" s="1">
        <f t="shared" si="5"/>
        <v>4.1666666666666664E-2</v>
      </c>
      <c r="K173" s="1">
        <f>pomiar[[#This Row],[ile minut jechał]]/pomiar[[#This Row],[ile h w dobie]]</f>
        <v>5.8656000000000041E-2</v>
      </c>
      <c r="L173" s="1" t="str">
        <f>MID(pomiar[[#This Row],[numer rejestracyjny]],4,2)</f>
        <v>79</v>
      </c>
      <c r="M173" s="3">
        <f>IF(pomiar[[#This Row],[3 i 4 znak rejestracji]]="18",5/pomiar[[#This Row],[ile minut jechał w h]],0)</f>
        <v>0</v>
      </c>
      <c r="N173" s="3">
        <f>5/pomiar[[#This Row],[ile minut jechał w h]]</f>
        <v>85.242771412984112</v>
      </c>
      <c r="O173" s="3">
        <f>IF(pomiar[[#This Row],[prędkość]]&gt;100,1,0)</f>
        <v>0</v>
      </c>
      <c r="P173" s="3">
        <f>IF(pomiar[[#This Row],[prędkość]]&gt;140,1,0)</f>
        <v>0</v>
      </c>
      <c r="Q173" s="3">
        <f>ROUNDDOWN(IF(pomiar[[#This Row],[czy z A do B]]=0,pomiar[[#This Row],[Punkt B]]/pomiar[[#This Row],[ile h w dobie]],pomiar[[#This Row],[Punkt A]]/pomiar[[#This Row],[ile h w dobie]]),0)</f>
        <v>3</v>
      </c>
      <c r="R173" s="3">
        <f>IF(pomiar[[#This Row],[która godzina wyjazdu]]&lt;&gt;24,pomiar[[#This Row],[która godzina wyjazdu]],0)</f>
        <v>3</v>
      </c>
    </row>
    <row r="174" spans="1:18" x14ac:dyDescent="0.25">
      <c r="A174" s="1" t="s">
        <v>84</v>
      </c>
      <c r="B174" s="1">
        <v>0.83486300000000002</v>
      </c>
      <c r="C174" s="1">
        <v>0.83299500000000004</v>
      </c>
      <c r="D174" s="1">
        <f>IF(pomiar[[#This Row],[Punkt A]]&lt;pomiar[[#This Row],[Punkt B]],1,0)</f>
        <v>0</v>
      </c>
      <c r="E174" s="1">
        <f>IF(pomiar[[#This Row],[Punkt A]]&gt;pomiar[[#This Row],[Punkt B]],1,0)</f>
        <v>1</v>
      </c>
      <c r="F174" s="1">
        <f t="shared" si="4"/>
        <v>6.9444444444444447E-4</v>
      </c>
      <c r="G174" s="1">
        <f>IF(pomiar[[#This Row],[czy z B do A]]=1,pomiar[[#This Row],[Punkt A]]-pomiar[[#This Row],[Punkt B]],pomiar[[#This Row],[Punkt B]]-pomiar[[#This Row],[Punkt A]])</f>
        <v>1.8679999999999808E-3</v>
      </c>
      <c r="H174" s="1" t="str">
        <f>LEFT(pomiar[[#This Row],[numer rejestracyjny]],1)</f>
        <v>N</v>
      </c>
      <c r="I174" s="1">
        <f>IF(pomiar[[#This Row],[pierwsza litera rejestracji]]="Z",pomiar[[#This Row],[ile minut jechał]]/pomiar[[#This Row],[ile to jedna minuta w dobie]],0)</f>
        <v>0</v>
      </c>
      <c r="J174" s="1">
        <f t="shared" si="5"/>
        <v>4.1666666666666664E-2</v>
      </c>
      <c r="K174" s="1">
        <f>pomiar[[#This Row],[ile minut jechał]]/pomiar[[#This Row],[ile h w dobie]]</f>
        <v>4.4831999999999539E-2</v>
      </c>
      <c r="L174" s="1" t="str">
        <f>MID(pomiar[[#This Row],[numer rejestracyjny]],4,2)</f>
        <v>94</v>
      </c>
      <c r="M174" s="3">
        <f>IF(pomiar[[#This Row],[3 i 4 znak rejestracji]]="18",5/pomiar[[#This Row],[ile minut jechał w h]],0)</f>
        <v>0</v>
      </c>
      <c r="N174" s="3">
        <f>5/pomiar[[#This Row],[ile minut jechał w h]]</f>
        <v>111.5274803711646</v>
      </c>
      <c r="O174" s="3">
        <f>IF(pomiar[[#This Row],[prędkość]]&gt;100,1,0)</f>
        <v>1</v>
      </c>
      <c r="P174" s="3">
        <f>IF(pomiar[[#This Row],[prędkość]]&gt;140,1,0)</f>
        <v>0</v>
      </c>
      <c r="Q174" s="3">
        <f>ROUNDDOWN(IF(pomiar[[#This Row],[czy z A do B]]=0,pomiar[[#This Row],[Punkt B]]/pomiar[[#This Row],[ile h w dobie]],pomiar[[#This Row],[Punkt A]]/pomiar[[#This Row],[ile h w dobie]]),0)</f>
        <v>19</v>
      </c>
      <c r="R174" s="3">
        <f>IF(pomiar[[#This Row],[która godzina wyjazdu]]&lt;&gt;24,pomiar[[#This Row],[która godzina wyjazdu]],0)</f>
        <v>19</v>
      </c>
    </row>
    <row r="175" spans="1:18" x14ac:dyDescent="0.25">
      <c r="A175" s="1" t="s">
        <v>61</v>
      </c>
      <c r="B175" s="1">
        <v>2.2539E-2</v>
      </c>
      <c r="C175" s="1">
        <v>2.0254999999999999E-2</v>
      </c>
      <c r="D175" s="1">
        <f>IF(pomiar[[#This Row],[Punkt A]]&lt;pomiar[[#This Row],[Punkt B]],1,0)</f>
        <v>0</v>
      </c>
      <c r="E175" s="1">
        <f>IF(pomiar[[#This Row],[Punkt A]]&gt;pomiar[[#This Row],[Punkt B]],1,0)</f>
        <v>1</v>
      </c>
      <c r="F175" s="1">
        <f t="shared" si="4"/>
        <v>6.9444444444444447E-4</v>
      </c>
      <c r="G175" s="1">
        <f>IF(pomiar[[#This Row],[czy z B do A]]=1,pomiar[[#This Row],[Punkt A]]-pomiar[[#This Row],[Punkt B]],pomiar[[#This Row],[Punkt B]]-pomiar[[#This Row],[Punkt A]])</f>
        <v>2.2840000000000013E-3</v>
      </c>
      <c r="H175" s="1" t="str">
        <f>LEFT(pomiar[[#This Row],[numer rejestracyjny]],1)</f>
        <v>N</v>
      </c>
      <c r="I175" s="1">
        <f>IF(pomiar[[#This Row],[pierwsza litera rejestracji]]="Z",pomiar[[#This Row],[ile minut jechał]]/pomiar[[#This Row],[ile to jedna minuta w dobie]],0)</f>
        <v>0</v>
      </c>
      <c r="J175" s="1">
        <f t="shared" si="5"/>
        <v>4.1666666666666664E-2</v>
      </c>
      <c r="K175" s="1">
        <f>pomiar[[#This Row],[ile minut jechał]]/pomiar[[#This Row],[ile h w dobie]]</f>
        <v>5.4816000000000031E-2</v>
      </c>
      <c r="L175" s="1" t="str">
        <f>MID(pomiar[[#This Row],[numer rejestracyjny]],4,2)</f>
        <v>35</v>
      </c>
      <c r="M175" s="3">
        <f>IF(pomiar[[#This Row],[3 i 4 znak rejestracji]]="18",5/pomiar[[#This Row],[ile minut jechał w h]],0)</f>
        <v>0</v>
      </c>
      <c r="N175" s="3">
        <f>5/pomiar[[#This Row],[ile minut jechał w h]]</f>
        <v>91.214244016345546</v>
      </c>
      <c r="O175" s="3">
        <f>IF(pomiar[[#This Row],[prędkość]]&gt;100,1,0)</f>
        <v>0</v>
      </c>
      <c r="P175" s="3">
        <f>IF(pomiar[[#This Row],[prędkość]]&gt;140,1,0)</f>
        <v>0</v>
      </c>
      <c r="Q175" s="3">
        <f>ROUNDDOWN(IF(pomiar[[#This Row],[czy z A do B]]=0,pomiar[[#This Row],[Punkt B]]/pomiar[[#This Row],[ile h w dobie]],pomiar[[#This Row],[Punkt A]]/pomiar[[#This Row],[ile h w dobie]]),0)</f>
        <v>0</v>
      </c>
      <c r="R175" s="3">
        <f>IF(pomiar[[#This Row],[która godzina wyjazdu]]&lt;&gt;24,pomiar[[#This Row],[która godzina wyjazdu]],0)</f>
        <v>0</v>
      </c>
    </row>
    <row r="176" spans="1:18" x14ac:dyDescent="0.25">
      <c r="A176" s="1" t="s">
        <v>12</v>
      </c>
      <c r="B176" s="1">
        <v>0.17019400000000001</v>
      </c>
      <c r="C176" s="1">
        <v>0.17386599999999999</v>
      </c>
      <c r="D176" s="1">
        <f>IF(pomiar[[#This Row],[Punkt A]]&lt;pomiar[[#This Row],[Punkt B]],1,0)</f>
        <v>1</v>
      </c>
      <c r="E176" s="1">
        <f>IF(pomiar[[#This Row],[Punkt A]]&gt;pomiar[[#This Row],[Punkt B]],1,0)</f>
        <v>0</v>
      </c>
      <c r="F176" s="1">
        <f t="shared" si="4"/>
        <v>6.9444444444444447E-4</v>
      </c>
      <c r="G176" s="1">
        <f>IF(pomiar[[#This Row],[czy z B do A]]=1,pomiar[[#This Row],[Punkt A]]-pomiar[[#This Row],[Punkt B]],pomiar[[#This Row],[Punkt B]]-pomiar[[#This Row],[Punkt A]])</f>
        <v>3.6719999999999808E-3</v>
      </c>
      <c r="H176" s="1" t="str">
        <f>LEFT(pomiar[[#This Row],[numer rejestracyjny]],1)</f>
        <v>N</v>
      </c>
      <c r="I176" s="1">
        <f>IF(pomiar[[#This Row],[pierwsza litera rejestracji]]="Z",pomiar[[#This Row],[ile minut jechał]]/pomiar[[#This Row],[ile to jedna minuta w dobie]],0)</f>
        <v>0</v>
      </c>
      <c r="J176" s="1">
        <f t="shared" si="5"/>
        <v>4.1666666666666664E-2</v>
      </c>
      <c r="K176" s="1">
        <f>pomiar[[#This Row],[ile minut jechał]]/pomiar[[#This Row],[ile h w dobie]]</f>
        <v>8.812799999999954E-2</v>
      </c>
      <c r="L176" s="1" t="str">
        <f>MID(pomiar[[#This Row],[numer rejestracyjny]],4,2)</f>
        <v>93</v>
      </c>
      <c r="M176" s="3">
        <f>IF(pomiar[[#This Row],[3 i 4 znak rejestracji]]="18",5/pomiar[[#This Row],[ile minut jechał w h]],0)</f>
        <v>0</v>
      </c>
      <c r="N176" s="3">
        <f>5/pomiar[[#This Row],[ile minut jechał w h]]</f>
        <v>56.7356572258536</v>
      </c>
      <c r="O176" s="3">
        <f>IF(pomiar[[#This Row],[prędkość]]&gt;100,1,0)</f>
        <v>0</v>
      </c>
      <c r="P176" s="3">
        <f>IF(pomiar[[#This Row],[prędkość]]&gt;140,1,0)</f>
        <v>0</v>
      </c>
      <c r="Q176" s="3">
        <f>ROUNDDOWN(IF(pomiar[[#This Row],[czy z A do B]]=0,pomiar[[#This Row],[Punkt B]]/pomiar[[#This Row],[ile h w dobie]],pomiar[[#This Row],[Punkt A]]/pomiar[[#This Row],[ile h w dobie]]),0)</f>
        <v>4</v>
      </c>
      <c r="R176" s="3">
        <f>IF(pomiar[[#This Row],[która godzina wyjazdu]]&lt;&gt;24,pomiar[[#This Row],[która godzina wyjazdu]],0)</f>
        <v>4</v>
      </c>
    </row>
    <row r="177" spans="1:18" x14ac:dyDescent="0.25">
      <c r="A177" s="1" t="s">
        <v>50</v>
      </c>
      <c r="B177" s="1">
        <v>0.52166900000000005</v>
      </c>
      <c r="C177" s="1">
        <v>0.52531700000000003</v>
      </c>
      <c r="D177" s="1">
        <f>IF(pomiar[[#This Row],[Punkt A]]&lt;pomiar[[#This Row],[Punkt B]],1,0)</f>
        <v>1</v>
      </c>
      <c r="E177" s="1">
        <f>IF(pomiar[[#This Row],[Punkt A]]&gt;pomiar[[#This Row],[Punkt B]],1,0)</f>
        <v>0</v>
      </c>
      <c r="F177" s="1">
        <f t="shared" si="4"/>
        <v>6.9444444444444447E-4</v>
      </c>
      <c r="G177" s="1">
        <f>IF(pomiar[[#This Row],[czy z B do A]]=1,pomiar[[#This Row],[Punkt A]]-pomiar[[#This Row],[Punkt B]],pomiar[[#This Row],[Punkt B]]-pomiar[[#This Row],[Punkt A]])</f>
        <v>3.6479999999999846E-3</v>
      </c>
      <c r="H177" s="1" t="str">
        <f>LEFT(pomiar[[#This Row],[numer rejestracyjny]],1)</f>
        <v>N</v>
      </c>
      <c r="I177" s="1">
        <f>IF(pomiar[[#This Row],[pierwsza litera rejestracji]]="Z",pomiar[[#This Row],[ile minut jechał]]/pomiar[[#This Row],[ile to jedna minuta w dobie]],0)</f>
        <v>0</v>
      </c>
      <c r="J177" s="1">
        <f t="shared" si="5"/>
        <v>4.1666666666666664E-2</v>
      </c>
      <c r="K177" s="1">
        <f>pomiar[[#This Row],[ile minut jechał]]/pomiar[[#This Row],[ile h w dobie]]</f>
        <v>8.755199999999963E-2</v>
      </c>
      <c r="L177" s="1" t="str">
        <f>MID(pomiar[[#This Row],[numer rejestracyjny]],4,2)</f>
        <v>12</v>
      </c>
      <c r="M177" s="3">
        <f>IF(pomiar[[#This Row],[3 i 4 znak rejestracji]]="18",5/pomiar[[#This Row],[ile minut jechał w h]],0)</f>
        <v>0</v>
      </c>
      <c r="N177" s="3">
        <f>5/pomiar[[#This Row],[ile minut jechał w h]]</f>
        <v>57.108918128655212</v>
      </c>
      <c r="O177" s="3">
        <f>IF(pomiar[[#This Row],[prędkość]]&gt;100,1,0)</f>
        <v>0</v>
      </c>
      <c r="P177" s="3">
        <f>IF(pomiar[[#This Row],[prędkość]]&gt;140,1,0)</f>
        <v>0</v>
      </c>
      <c r="Q177" s="3">
        <f>ROUNDDOWN(IF(pomiar[[#This Row],[czy z A do B]]=0,pomiar[[#This Row],[Punkt B]]/pomiar[[#This Row],[ile h w dobie]],pomiar[[#This Row],[Punkt A]]/pomiar[[#This Row],[ile h w dobie]]),0)</f>
        <v>12</v>
      </c>
      <c r="R177" s="3">
        <f>IF(pomiar[[#This Row],[która godzina wyjazdu]]&lt;&gt;24,pomiar[[#This Row],[która godzina wyjazdu]],0)</f>
        <v>12</v>
      </c>
    </row>
    <row r="178" spans="1:18" x14ac:dyDescent="0.25">
      <c r="A178" s="1" t="s">
        <v>48</v>
      </c>
      <c r="B178" s="1">
        <v>5.8332000000000002E-2</v>
      </c>
      <c r="C178" s="1">
        <v>5.5495999999999997E-2</v>
      </c>
      <c r="D178" s="1">
        <f>IF(pomiar[[#This Row],[Punkt A]]&lt;pomiar[[#This Row],[Punkt B]],1,0)</f>
        <v>0</v>
      </c>
      <c r="E178" s="1">
        <f>IF(pomiar[[#This Row],[Punkt A]]&gt;pomiar[[#This Row],[Punkt B]],1,0)</f>
        <v>1</v>
      </c>
      <c r="F178" s="1">
        <f t="shared" si="4"/>
        <v>6.9444444444444447E-4</v>
      </c>
      <c r="G178" s="1">
        <f>IF(pomiar[[#This Row],[czy z B do A]]=1,pomiar[[#This Row],[Punkt A]]-pomiar[[#This Row],[Punkt B]],pomiar[[#This Row],[Punkt B]]-pomiar[[#This Row],[Punkt A]])</f>
        <v>2.8360000000000052E-3</v>
      </c>
      <c r="H178" s="1" t="str">
        <f>LEFT(pomiar[[#This Row],[numer rejestracyjny]],1)</f>
        <v>N</v>
      </c>
      <c r="I178" s="1">
        <f>IF(pomiar[[#This Row],[pierwsza litera rejestracji]]="Z",pomiar[[#This Row],[ile minut jechał]]/pomiar[[#This Row],[ile to jedna minuta w dobie]],0)</f>
        <v>0</v>
      </c>
      <c r="J178" s="1">
        <f t="shared" si="5"/>
        <v>4.1666666666666664E-2</v>
      </c>
      <c r="K178" s="1">
        <f>pomiar[[#This Row],[ile minut jechał]]/pomiar[[#This Row],[ile h w dobie]]</f>
        <v>6.8064000000000124E-2</v>
      </c>
      <c r="L178" s="1" t="str">
        <f>MID(pomiar[[#This Row],[numer rejestracyjny]],4,2)</f>
        <v>75</v>
      </c>
      <c r="M178" s="3">
        <f>IF(pomiar[[#This Row],[3 i 4 znak rejestracji]]="18",5/pomiar[[#This Row],[ile minut jechał w h]],0)</f>
        <v>0</v>
      </c>
      <c r="N178" s="3">
        <f>5/pomiar[[#This Row],[ile minut jechał w h]]</f>
        <v>73.460272684532072</v>
      </c>
      <c r="O178" s="3">
        <f>IF(pomiar[[#This Row],[prędkość]]&gt;100,1,0)</f>
        <v>0</v>
      </c>
      <c r="P178" s="3">
        <f>IF(pomiar[[#This Row],[prędkość]]&gt;140,1,0)</f>
        <v>0</v>
      </c>
      <c r="Q178" s="3">
        <f>ROUNDDOWN(IF(pomiar[[#This Row],[czy z A do B]]=0,pomiar[[#This Row],[Punkt B]]/pomiar[[#This Row],[ile h w dobie]],pomiar[[#This Row],[Punkt A]]/pomiar[[#This Row],[ile h w dobie]]),0)</f>
        <v>1</v>
      </c>
      <c r="R178" s="3">
        <f>IF(pomiar[[#This Row],[która godzina wyjazdu]]&lt;&gt;24,pomiar[[#This Row],[która godzina wyjazdu]],0)</f>
        <v>1</v>
      </c>
    </row>
    <row r="179" spans="1:18" x14ac:dyDescent="0.25">
      <c r="A179" s="1" t="s">
        <v>42</v>
      </c>
      <c r="B179" s="1">
        <v>0.58149399999999996</v>
      </c>
      <c r="C179" s="1">
        <v>0.57857000000000003</v>
      </c>
      <c r="D179" s="1">
        <f>IF(pomiar[[#This Row],[Punkt A]]&lt;pomiar[[#This Row],[Punkt B]],1,0)</f>
        <v>0</v>
      </c>
      <c r="E179" s="1">
        <f>IF(pomiar[[#This Row],[Punkt A]]&gt;pomiar[[#This Row],[Punkt B]],1,0)</f>
        <v>1</v>
      </c>
      <c r="F179" s="1">
        <f t="shared" si="4"/>
        <v>6.9444444444444447E-4</v>
      </c>
      <c r="G179" s="1">
        <f>IF(pomiar[[#This Row],[czy z B do A]]=1,pomiar[[#This Row],[Punkt A]]-pomiar[[#This Row],[Punkt B]],pomiar[[#This Row],[Punkt B]]-pomiar[[#This Row],[Punkt A]])</f>
        <v>2.9239999999999267E-3</v>
      </c>
      <c r="H179" s="1" t="str">
        <f>LEFT(pomiar[[#This Row],[numer rejestracyjny]],1)</f>
        <v>N</v>
      </c>
      <c r="I179" s="1">
        <f>IF(pomiar[[#This Row],[pierwsza litera rejestracji]]="Z",pomiar[[#This Row],[ile minut jechał]]/pomiar[[#This Row],[ile to jedna minuta w dobie]],0)</f>
        <v>0</v>
      </c>
      <c r="J179" s="1">
        <f t="shared" si="5"/>
        <v>4.1666666666666664E-2</v>
      </c>
      <c r="K179" s="1">
        <f>pomiar[[#This Row],[ile minut jechał]]/pomiar[[#This Row],[ile h w dobie]]</f>
        <v>7.017599999999824E-2</v>
      </c>
      <c r="L179" s="1" t="str">
        <f>MID(pomiar[[#This Row],[numer rejestracyjny]],4,2)</f>
        <v>59</v>
      </c>
      <c r="M179" s="3">
        <f>IF(pomiar[[#This Row],[3 i 4 znak rejestracji]]="18",5/pomiar[[#This Row],[ile minut jechał w h]],0)</f>
        <v>0</v>
      </c>
      <c r="N179" s="3">
        <f>5/pomiar[[#This Row],[ile minut jechał w h]]</f>
        <v>71.249430004561745</v>
      </c>
      <c r="O179" s="3">
        <f>IF(pomiar[[#This Row],[prędkość]]&gt;100,1,0)</f>
        <v>0</v>
      </c>
      <c r="P179" s="3">
        <f>IF(pomiar[[#This Row],[prędkość]]&gt;140,1,0)</f>
        <v>0</v>
      </c>
      <c r="Q179" s="3">
        <f>ROUNDDOWN(IF(pomiar[[#This Row],[czy z A do B]]=0,pomiar[[#This Row],[Punkt B]]/pomiar[[#This Row],[ile h w dobie]],pomiar[[#This Row],[Punkt A]]/pomiar[[#This Row],[ile h w dobie]]),0)</f>
        <v>13</v>
      </c>
      <c r="R179" s="3">
        <f>IF(pomiar[[#This Row],[która godzina wyjazdu]]&lt;&gt;24,pomiar[[#This Row],[która godzina wyjazdu]],0)</f>
        <v>13</v>
      </c>
    </row>
    <row r="180" spans="1:18" x14ac:dyDescent="0.25">
      <c r="A180" s="1" t="s">
        <v>119</v>
      </c>
      <c r="B180" s="1">
        <v>0.91855399999999998</v>
      </c>
      <c r="C180" s="1">
        <v>0.92222999999999999</v>
      </c>
      <c r="D180" s="1">
        <f>IF(pomiar[[#This Row],[Punkt A]]&lt;pomiar[[#This Row],[Punkt B]],1,0)</f>
        <v>1</v>
      </c>
      <c r="E180" s="1">
        <f>IF(pomiar[[#This Row],[Punkt A]]&gt;pomiar[[#This Row],[Punkt B]],1,0)</f>
        <v>0</v>
      </c>
      <c r="F180" s="1">
        <f t="shared" si="4"/>
        <v>6.9444444444444447E-4</v>
      </c>
      <c r="G180" s="1">
        <f>IF(pomiar[[#This Row],[czy z B do A]]=1,pomiar[[#This Row],[Punkt A]]-pomiar[[#This Row],[Punkt B]],pomiar[[#This Row],[Punkt B]]-pomiar[[#This Row],[Punkt A]])</f>
        <v>3.6760000000000126E-3</v>
      </c>
      <c r="H180" s="1" t="str">
        <f>LEFT(pomiar[[#This Row],[numer rejestracyjny]],1)</f>
        <v>N</v>
      </c>
      <c r="I180" s="1">
        <f>IF(pomiar[[#This Row],[pierwsza litera rejestracji]]="Z",pomiar[[#This Row],[ile minut jechał]]/pomiar[[#This Row],[ile to jedna minuta w dobie]],0)</f>
        <v>0</v>
      </c>
      <c r="J180" s="1">
        <f t="shared" si="5"/>
        <v>4.1666666666666664E-2</v>
      </c>
      <c r="K180" s="1">
        <f>pomiar[[#This Row],[ile minut jechał]]/pomiar[[#This Row],[ile h w dobie]]</f>
        <v>8.8224000000000302E-2</v>
      </c>
      <c r="L180" s="1" t="str">
        <f>MID(pomiar[[#This Row],[numer rejestracyjny]],4,2)</f>
        <v>39</v>
      </c>
      <c r="M180" s="3">
        <f>IF(pomiar[[#This Row],[3 i 4 znak rejestracji]]="18",5/pomiar[[#This Row],[ile minut jechał w h]],0)</f>
        <v>0</v>
      </c>
      <c r="N180" s="3">
        <f>5/pomiar[[#This Row],[ile minut jechał w h]]</f>
        <v>56.673920928545328</v>
      </c>
      <c r="O180" s="3">
        <f>IF(pomiar[[#This Row],[prędkość]]&gt;100,1,0)</f>
        <v>0</v>
      </c>
      <c r="P180" s="3">
        <f>IF(pomiar[[#This Row],[prędkość]]&gt;140,1,0)</f>
        <v>0</v>
      </c>
      <c r="Q180" s="3">
        <f>ROUNDDOWN(IF(pomiar[[#This Row],[czy z A do B]]=0,pomiar[[#This Row],[Punkt B]]/pomiar[[#This Row],[ile h w dobie]],pomiar[[#This Row],[Punkt A]]/pomiar[[#This Row],[ile h w dobie]]),0)</f>
        <v>22</v>
      </c>
      <c r="R180" s="3">
        <f>IF(pomiar[[#This Row],[która godzina wyjazdu]]&lt;&gt;24,pomiar[[#This Row],[która godzina wyjazdu]],0)</f>
        <v>22</v>
      </c>
    </row>
    <row r="181" spans="1:18" x14ac:dyDescent="0.25">
      <c r="A181" s="1" t="s">
        <v>164</v>
      </c>
      <c r="B181" s="1">
        <v>0.89708699999999997</v>
      </c>
      <c r="C181" s="1">
        <v>0.89373499999999995</v>
      </c>
      <c r="D181" s="1">
        <f>IF(pomiar[[#This Row],[Punkt A]]&lt;pomiar[[#This Row],[Punkt B]],1,0)</f>
        <v>0</v>
      </c>
      <c r="E181" s="1">
        <f>IF(pomiar[[#This Row],[Punkt A]]&gt;pomiar[[#This Row],[Punkt B]],1,0)</f>
        <v>1</v>
      </c>
      <c r="F181" s="1">
        <f t="shared" si="4"/>
        <v>6.9444444444444447E-4</v>
      </c>
      <c r="G181" s="1">
        <f>IF(pomiar[[#This Row],[czy z B do A]]=1,pomiar[[#This Row],[Punkt A]]-pomiar[[#This Row],[Punkt B]],pomiar[[#This Row],[Punkt B]]-pomiar[[#This Row],[Punkt A]])</f>
        <v>3.3520000000000216E-3</v>
      </c>
      <c r="H181" s="1" t="str">
        <f>LEFT(pomiar[[#This Row],[numer rejestracyjny]],1)</f>
        <v>N</v>
      </c>
      <c r="I181" s="1">
        <f>IF(pomiar[[#This Row],[pierwsza litera rejestracji]]="Z",pomiar[[#This Row],[ile minut jechał]]/pomiar[[#This Row],[ile to jedna minuta w dobie]],0)</f>
        <v>0</v>
      </c>
      <c r="J181" s="1">
        <f t="shared" si="5"/>
        <v>4.1666666666666664E-2</v>
      </c>
      <c r="K181" s="1">
        <f>pomiar[[#This Row],[ile minut jechał]]/pomiar[[#This Row],[ile h w dobie]]</f>
        <v>8.0448000000000519E-2</v>
      </c>
      <c r="L181" s="1" t="str">
        <f>MID(pomiar[[#This Row],[numer rejestracyjny]],4,2)</f>
        <v>47</v>
      </c>
      <c r="M181" s="3">
        <f>IF(pomiar[[#This Row],[3 i 4 znak rejestracji]]="18",5/pomiar[[#This Row],[ile minut jechał w h]],0)</f>
        <v>0</v>
      </c>
      <c r="N181" s="3">
        <f>5/pomiar[[#This Row],[ile minut jechał w h]]</f>
        <v>62.151949085122908</v>
      </c>
      <c r="O181" s="3">
        <f>IF(pomiar[[#This Row],[prędkość]]&gt;100,1,0)</f>
        <v>0</v>
      </c>
      <c r="P181" s="3">
        <f>IF(pomiar[[#This Row],[prędkość]]&gt;140,1,0)</f>
        <v>0</v>
      </c>
      <c r="Q181" s="3">
        <f>ROUNDDOWN(IF(pomiar[[#This Row],[czy z A do B]]=0,pomiar[[#This Row],[Punkt B]]/pomiar[[#This Row],[ile h w dobie]],pomiar[[#This Row],[Punkt A]]/pomiar[[#This Row],[ile h w dobie]]),0)</f>
        <v>21</v>
      </c>
      <c r="R181" s="3">
        <f>IF(pomiar[[#This Row],[która godzina wyjazdu]]&lt;&gt;24,pomiar[[#This Row],[która godzina wyjazdu]],0)</f>
        <v>21</v>
      </c>
    </row>
    <row r="182" spans="1:18" x14ac:dyDescent="0.25">
      <c r="A182" s="1" t="s">
        <v>5</v>
      </c>
      <c r="B182" s="1">
        <v>0.31651800000000002</v>
      </c>
      <c r="C182" s="1">
        <v>0.31273800000000002</v>
      </c>
      <c r="D182" s="1">
        <f>IF(pomiar[[#This Row],[Punkt A]]&lt;pomiar[[#This Row],[Punkt B]],1,0)</f>
        <v>0</v>
      </c>
      <c r="E182" s="1">
        <f>IF(pomiar[[#This Row],[Punkt A]]&gt;pomiar[[#This Row],[Punkt B]],1,0)</f>
        <v>1</v>
      </c>
      <c r="F182" s="1">
        <f t="shared" si="4"/>
        <v>6.9444444444444447E-4</v>
      </c>
      <c r="G182" s="1">
        <f>IF(pomiar[[#This Row],[czy z B do A]]=1,pomiar[[#This Row],[Punkt A]]-pomiar[[#This Row],[Punkt B]],pomiar[[#This Row],[Punkt B]]-pomiar[[#This Row],[Punkt A]])</f>
        <v>3.7800000000000056E-3</v>
      </c>
      <c r="H182" s="1" t="str">
        <f>LEFT(pomiar[[#This Row],[numer rejestracyjny]],1)</f>
        <v>N</v>
      </c>
      <c r="I182" s="1">
        <f>IF(pomiar[[#This Row],[pierwsza litera rejestracji]]="Z",pomiar[[#This Row],[ile minut jechał]]/pomiar[[#This Row],[ile to jedna minuta w dobie]],0)</f>
        <v>0</v>
      </c>
      <c r="J182" s="1">
        <f t="shared" si="5"/>
        <v>4.1666666666666664E-2</v>
      </c>
      <c r="K182" s="1">
        <f>pomiar[[#This Row],[ile minut jechał]]/pomiar[[#This Row],[ile h w dobie]]</f>
        <v>9.0720000000000134E-2</v>
      </c>
      <c r="L182" s="1" t="str">
        <f>MID(pomiar[[#This Row],[numer rejestracyjny]],4,2)</f>
        <v>18</v>
      </c>
      <c r="M182" s="3">
        <f>IF(pomiar[[#This Row],[3 i 4 znak rejestracji]]="18",5/pomiar[[#This Row],[ile minut jechał w h]],0)</f>
        <v>55.1146384479717</v>
      </c>
      <c r="N182" s="3">
        <f>5/pomiar[[#This Row],[ile minut jechał w h]]</f>
        <v>55.1146384479717</v>
      </c>
      <c r="O182" s="3">
        <f>IF(pomiar[[#This Row],[prędkość]]&gt;100,1,0)</f>
        <v>0</v>
      </c>
      <c r="P182" s="3">
        <f>IF(pomiar[[#This Row],[prędkość]]&gt;140,1,0)</f>
        <v>0</v>
      </c>
      <c r="Q182" s="3">
        <f>ROUNDDOWN(IF(pomiar[[#This Row],[czy z A do B]]=0,pomiar[[#This Row],[Punkt B]]/pomiar[[#This Row],[ile h w dobie]],pomiar[[#This Row],[Punkt A]]/pomiar[[#This Row],[ile h w dobie]]),0)</f>
        <v>7</v>
      </c>
      <c r="R182" s="3">
        <f>IF(pomiar[[#This Row],[która godzina wyjazdu]]&lt;&gt;24,pomiar[[#This Row],[która godzina wyjazdu]],0)</f>
        <v>7</v>
      </c>
    </row>
    <row r="183" spans="1:18" x14ac:dyDescent="0.25">
      <c r="A183" s="1" t="s">
        <v>110</v>
      </c>
      <c r="B183" s="1">
        <v>0.87171399999999999</v>
      </c>
      <c r="C183" s="1">
        <v>0.87551800000000002</v>
      </c>
      <c r="D183" s="1">
        <f>IF(pomiar[[#This Row],[Punkt A]]&lt;pomiar[[#This Row],[Punkt B]],1,0)</f>
        <v>1</v>
      </c>
      <c r="E183" s="1">
        <f>IF(pomiar[[#This Row],[Punkt A]]&gt;pomiar[[#This Row],[Punkt B]],1,0)</f>
        <v>0</v>
      </c>
      <c r="F183" s="1">
        <f t="shared" si="4"/>
        <v>6.9444444444444447E-4</v>
      </c>
      <c r="G183" s="1">
        <f>IF(pomiar[[#This Row],[czy z B do A]]=1,pomiar[[#This Row],[Punkt A]]-pomiar[[#This Row],[Punkt B]],pomiar[[#This Row],[Punkt B]]-pomiar[[#This Row],[Punkt A]])</f>
        <v>3.8040000000000296E-3</v>
      </c>
      <c r="H183" s="1" t="str">
        <f>LEFT(pomiar[[#This Row],[numer rejestracyjny]],1)</f>
        <v>N</v>
      </c>
      <c r="I183" s="1">
        <f>IF(pomiar[[#This Row],[pierwsza litera rejestracji]]="Z",pomiar[[#This Row],[ile minut jechał]]/pomiar[[#This Row],[ile to jedna minuta w dobie]],0)</f>
        <v>0</v>
      </c>
      <c r="J183" s="1">
        <f t="shared" si="5"/>
        <v>4.1666666666666664E-2</v>
      </c>
      <c r="K183" s="1">
        <f>pomiar[[#This Row],[ile minut jechał]]/pomiar[[#This Row],[ile h w dobie]]</f>
        <v>9.129600000000071E-2</v>
      </c>
      <c r="L183" s="1" t="str">
        <f>MID(pomiar[[#This Row],[numer rejestracyjny]],4,2)</f>
        <v>39</v>
      </c>
      <c r="M183" s="3">
        <f>IF(pomiar[[#This Row],[3 i 4 znak rejestracji]]="18",5/pomiar[[#This Row],[ile minut jechał w h]],0)</f>
        <v>0</v>
      </c>
      <c r="N183" s="3">
        <f>5/pomiar[[#This Row],[ile minut jechał w h]]</f>
        <v>54.766912022432102</v>
      </c>
      <c r="O183" s="3">
        <f>IF(pomiar[[#This Row],[prędkość]]&gt;100,1,0)</f>
        <v>0</v>
      </c>
      <c r="P183" s="3">
        <f>IF(pomiar[[#This Row],[prędkość]]&gt;140,1,0)</f>
        <v>0</v>
      </c>
      <c r="Q183" s="3">
        <f>ROUNDDOWN(IF(pomiar[[#This Row],[czy z A do B]]=0,pomiar[[#This Row],[Punkt B]]/pomiar[[#This Row],[ile h w dobie]],pomiar[[#This Row],[Punkt A]]/pomiar[[#This Row],[ile h w dobie]]),0)</f>
        <v>20</v>
      </c>
      <c r="R183" s="3">
        <f>IF(pomiar[[#This Row],[która godzina wyjazdu]]&lt;&gt;24,pomiar[[#This Row],[która godzina wyjazdu]],0)</f>
        <v>20</v>
      </c>
    </row>
    <row r="184" spans="1:18" x14ac:dyDescent="0.25">
      <c r="A184" s="1" t="s">
        <v>76</v>
      </c>
      <c r="B184" s="1">
        <v>0.42321900000000001</v>
      </c>
      <c r="C184" s="1">
        <v>0.42627100000000001</v>
      </c>
      <c r="D184" s="1">
        <f>IF(pomiar[[#This Row],[Punkt A]]&lt;pomiar[[#This Row],[Punkt B]],1,0)</f>
        <v>1</v>
      </c>
      <c r="E184" s="1">
        <f>IF(pomiar[[#This Row],[Punkt A]]&gt;pomiar[[#This Row],[Punkt B]],1,0)</f>
        <v>0</v>
      </c>
      <c r="F184" s="1">
        <f t="shared" si="4"/>
        <v>6.9444444444444447E-4</v>
      </c>
      <c r="G184" s="1">
        <f>IF(pomiar[[#This Row],[czy z B do A]]=1,pomiar[[#This Row],[Punkt A]]-pomiar[[#This Row],[Punkt B]],pomiar[[#This Row],[Punkt B]]-pomiar[[#This Row],[Punkt A]])</f>
        <v>3.0519999999999992E-3</v>
      </c>
      <c r="H184" s="1" t="str">
        <f>LEFT(pomiar[[#This Row],[numer rejestracyjny]],1)</f>
        <v>N</v>
      </c>
      <c r="I184" s="1">
        <f>IF(pomiar[[#This Row],[pierwsza litera rejestracji]]="Z",pomiar[[#This Row],[ile minut jechał]]/pomiar[[#This Row],[ile to jedna minuta w dobie]],0)</f>
        <v>0</v>
      </c>
      <c r="J184" s="1">
        <f t="shared" si="5"/>
        <v>4.1666666666666664E-2</v>
      </c>
      <c r="K184" s="1">
        <f>pomiar[[#This Row],[ile minut jechał]]/pomiar[[#This Row],[ile h w dobie]]</f>
        <v>7.324799999999998E-2</v>
      </c>
      <c r="L184" s="1" t="str">
        <f>MID(pomiar[[#This Row],[numer rejestracyjny]],4,2)</f>
        <v>45</v>
      </c>
      <c r="M184" s="3">
        <f>IF(pomiar[[#This Row],[3 i 4 znak rejestracji]]="18",5/pomiar[[#This Row],[ile minut jechał w h]],0)</f>
        <v>0</v>
      </c>
      <c r="N184" s="3">
        <f>5/pomiar[[#This Row],[ile minut jechał w h]]</f>
        <v>68.261249453910025</v>
      </c>
      <c r="O184" s="3">
        <f>IF(pomiar[[#This Row],[prędkość]]&gt;100,1,0)</f>
        <v>0</v>
      </c>
      <c r="P184" s="3">
        <f>IF(pomiar[[#This Row],[prędkość]]&gt;140,1,0)</f>
        <v>0</v>
      </c>
      <c r="Q184" s="3">
        <f>ROUNDDOWN(IF(pomiar[[#This Row],[czy z A do B]]=0,pomiar[[#This Row],[Punkt B]]/pomiar[[#This Row],[ile h w dobie]],pomiar[[#This Row],[Punkt A]]/pomiar[[#This Row],[ile h w dobie]]),0)</f>
        <v>10</v>
      </c>
      <c r="R184" s="3">
        <f>IF(pomiar[[#This Row],[która godzina wyjazdu]]&lt;&gt;24,pomiar[[#This Row],[która godzina wyjazdu]],0)</f>
        <v>10</v>
      </c>
    </row>
    <row r="185" spans="1:18" x14ac:dyDescent="0.25">
      <c r="A185" s="1" t="s">
        <v>76</v>
      </c>
      <c r="B185" s="1">
        <v>0.59153599999999995</v>
      </c>
      <c r="C185" s="1">
        <v>0.58769199999999999</v>
      </c>
      <c r="D185" s="1">
        <f>IF(pomiar[[#This Row],[Punkt A]]&lt;pomiar[[#This Row],[Punkt B]],1,0)</f>
        <v>0</v>
      </c>
      <c r="E185" s="1">
        <f>IF(pomiar[[#This Row],[Punkt A]]&gt;pomiar[[#This Row],[Punkt B]],1,0)</f>
        <v>1</v>
      </c>
      <c r="F185" s="1">
        <f t="shared" si="4"/>
        <v>6.9444444444444447E-4</v>
      </c>
      <c r="G185" s="1">
        <f>IF(pomiar[[#This Row],[czy z B do A]]=1,pomiar[[#This Row],[Punkt A]]-pomiar[[#This Row],[Punkt B]],pomiar[[#This Row],[Punkt B]]-pomiar[[#This Row],[Punkt A]])</f>
        <v>3.8439999999999586E-3</v>
      </c>
      <c r="H185" s="1" t="str">
        <f>LEFT(pomiar[[#This Row],[numer rejestracyjny]],1)</f>
        <v>N</v>
      </c>
      <c r="I185" s="1">
        <f>IF(pomiar[[#This Row],[pierwsza litera rejestracji]]="Z",pomiar[[#This Row],[ile minut jechał]]/pomiar[[#This Row],[ile to jedna minuta w dobie]],0)</f>
        <v>0</v>
      </c>
      <c r="J185" s="1">
        <f t="shared" si="5"/>
        <v>4.1666666666666664E-2</v>
      </c>
      <c r="K185" s="1">
        <f>pomiar[[#This Row],[ile minut jechał]]/pomiar[[#This Row],[ile h w dobie]]</f>
        <v>9.2255999999999005E-2</v>
      </c>
      <c r="L185" s="1" t="str">
        <f>MID(pomiar[[#This Row],[numer rejestracyjny]],4,2)</f>
        <v>45</v>
      </c>
      <c r="M185" s="3">
        <f>IF(pomiar[[#This Row],[3 i 4 znak rejestracji]]="18",5/pomiar[[#This Row],[ile minut jechał w h]],0)</f>
        <v>0</v>
      </c>
      <c r="N185" s="3">
        <f>5/pomiar[[#This Row],[ile minut jechał w h]]</f>
        <v>54.197016996185113</v>
      </c>
      <c r="O185" s="3">
        <f>IF(pomiar[[#This Row],[prędkość]]&gt;100,1,0)</f>
        <v>0</v>
      </c>
      <c r="P185" s="3">
        <f>IF(pomiar[[#This Row],[prędkość]]&gt;140,1,0)</f>
        <v>0</v>
      </c>
      <c r="Q185" s="3">
        <f>ROUNDDOWN(IF(pomiar[[#This Row],[czy z A do B]]=0,pomiar[[#This Row],[Punkt B]]/pomiar[[#This Row],[ile h w dobie]],pomiar[[#This Row],[Punkt A]]/pomiar[[#This Row],[ile h w dobie]]),0)</f>
        <v>14</v>
      </c>
      <c r="R185" s="3">
        <f>IF(pomiar[[#This Row],[która godzina wyjazdu]]&lt;&gt;24,pomiar[[#This Row],[która godzina wyjazdu]],0)</f>
        <v>14</v>
      </c>
    </row>
    <row r="186" spans="1:18" x14ac:dyDescent="0.25">
      <c r="A186" s="1" t="s">
        <v>69</v>
      </c>
      <c r="B186" s="1">
        <v>0.87950700000000004</v>
      </c>
      <c r="C186" s="1">
        <v>0.88255499999999998</v>
      </c>
      <c r="D186" s="1">
        <f>IF(pomiar[[#This Row],[Punkt A]]&lt;pomiar[[#This Row],[Punkt B]],1,0)</f>
        <v>1</v>
      </c>
      <c r="E186" s="1">
        <f>IF(pomiar[[#This Row],[Punkt A]]&gt;pomiar[[#This Row],[Punkt B]],1,0)</f>
        <v>0</v>
      </c>
      <c r="F186" s="1">
        <f t="shared" si="4"/>
        <v>6.9444444444444447E-4</v>
      </c>
      <c r="G186" s="1">
        <f>IF(pomiar[[#This Row],[czy z B do A]]=1,pomiar[[#This Row],[Punkt A]]-pomiar[[#This Row],[Punkt B]],pomiar[[#This Row],[Punkt B]]-pomiar[[#This Row],[Punkt A]])</f>
        <v>3.0479999999999396E-3</v>
      </c>
      <c r="H186" s="1" t="str">
        <f>LEFT(pomiar[[#This Row],[numer rejestracyjny]],1)</f>
        <v>N</v>
      </c>
      <c r="I186" s="1">
        <f>IF(pomiar[[#This Row],[pierwsza litera rejestracji]]="Z",pomiar[[#This Row],[ile minut jechał]]/pomiar[[#This Row],[ile to jedna minuta w dobie]],0)</f>
        <v>0</v>
      </c>
      <c r="J186" s="1">
        <f t="shared" si="5"/>
        <v>4.1666666666666664E-2</v>
      </c>
      <c r="K186" s="1">
        <f>pomiar[[#This Row],[ile minut jechał]]/pomiar[[#This Row],[ile h w dobie]]</f>
        <v>7.3151999999998552E-2</v>
      </c>
      <c r="L186" s="1" t="str">
        <f>MID(pomiar[[#This Row],[numer rejestracyjny]],4,2)</f>
        <v>20</v>
      </c>
      <c r="M186" s="3">
        <f>IF(pomiar[[#This Row],[3 i 4 znak rejestracji]]="18",5/pomiar[[#This Row],[ile minut jechał w h]],0)</f>
        <v>0</v>
      </c>
      <c r="N186" s="3">
        <f>5/pomiar[[#This Row],[ile minut jechał w h]]</f>
        <v>68.350831146108092</v>
      </c>
      <c r="O186" s="3">
        <f>IF(pomiar[[#This Row],[prędkość]]&gt;100,1,0)</f>
        <v>0</v>
      </c>
      <c r="P186" s="3">
        <f>IF(pomiar[[#This Row],[prędkość]]&gt;140,1,0)</f>
        <v>0</v>
      </c>
      <c r="Q186" s="3">
        <f>ROUNDDOWN(IF(pomiar[[#This Row],[czy z A do B]]=0,pomiar[[#This Row],[Punkt B]]/pomiar[[#This Row],[ile h w dobie]],pomiar[[#This Row],[Punkt A]]/pomiar[[#This Row],[ile h w dobie]]),0)</f>
        <v>21</v>
      </c>
      <c r="R186" s="3">
        <f>IF(pomiar[[#This Row],[która godzina wyjazdu]]&lt;&gt;24,pomiar[[#This Row],[która godzina wyjazdu]],0)</f>
        <v>21</v>
      </c>
    </row>
    <row r="187" spans="1:18" x14ac:dyDescent="0.25">
      <c r="A187" s="1" t="s">
        <v>73</v>
      </c>
      <c r="B187" s="1">
        <v>0.848275</v>
      </c>
      <c r="C187" s="1">
        <v>0.84999499999999995</v>
      </c>
      <c r="D187" s="1">
        <f>IF(pomiar[[#This Row],[Punkt A]]&lt;pomiar[[#This Row],[Punkt B]],1,0)</f>
        <v>1</v>
      </c>
      <c r="E187" s="1">
        <f>IF(pomiar[[#This Row],[Punkt A]]&gt;pomiar[[#This Row],[Punkt B]],1,0)</f>
        <v>0</v>
      </c>
      <c r="F187" s="1">
        <f t="shared" si="4"/>
        <v>6.9444444444444447E-4</v>
      </c>
      <c r="G187" s="1">
        <f>IF(pomiar[[#This Row],[czy z B do A]]=1,pomiar[[#This Row],[Punkt A]]-pomiar[[#This Row],[Punkt B]],pomiar[[#This Row],[Punkt B]]-pomiar[[#This Row],[Punkt A]])</f>
        <v>1.7199999999999438E-3</v>
      </c>
      <c r="H187" s="1" t="str">
        <f>LEFT(pomiar[[#This Row],[numer rejestracyjny]],1)</f>
        <v>N</v>
      </c>
      <c r="I187" s="1">
        <f>IF(pomiar[[#This Row],[pierwsza litera rejestracji]]="Z",pomiar[[#This Row],[ile minut jechał]]/pomiar[[#This Row],[ile to jedna minuta w dobie]],0)</f>
        <v>0</v>
      </c>
      <c r="J187" s="1">
        <f t="shared" si="5"/>
        <v>4.1666666666666664E-2</v>
      </c>
      <c r="K187" s="1">
        <f>pomiar[[#This Row],[ile minut jechał]]/pomiar[[#This Row],[ile h w dobie]]</f>
        <v>4.1279999999998651E-2</v>
      </c>
      <c r="L187" s="1" t="str">
        <f>MID(pomiar[[#This Row],[numer rejestracyjny]],4,2)</f>
        <v>84</v>
      </c>
      <c r="M187" s="3">
        <f>IF(pomiar[[#This Row],[3 i 4 znak rejestracji]]="18",5/pomiar[[#This Row],[ile minut jechał w h]],0)</f>
        <v>0</v>
      </c>
      <c r="N187" s="3">
        <f>5/pomiar[[#This Row],[ile minut jechał w h]]</f>
        <v>121.12403100775589</v>
      </c>
      <c r="O187" s="3">
        <f>IF(pomiar[[#This Row],[prędkość]]&gt;100,1,0)</f>
        <v>1</v>
      </c>
      <c r="P187" s="3">
        <f>IF(pomiar[[#This Row],[prędkość]]&gt;140,1,0)</f>
        <v>0</v>
      </c>
      <c r="Q187" s="3">
        <f>ROUNDDOWN(IF(pomiar[[#This Row],[czy z A do B]]=0,pomiar[[#This Row],[Punkt B]]/pomiar[[#This Row],[ile h w dobie]],pomiar[[#This Row],[Punkt A]]/pomiar[[#This Row],[ile h w dobie]]),0)</f>
        <v>20</v>
      </c>
      <c r="R187" s="3">
        <f>IF(pomiar[[#This Row],[która godzina wyjazdu]]&lt;&gt;24,pomiar[[#This Row],[która godzina wyjazdu]],0)</f>
        <v>20</v>
      </c>
    </row>
    <row r="188" spans="1:18" x14ac:dyDescent="0.25">
      <c r="A188" s="1" t="s">
        <v>3</v>
      </c>
      <c r="B188" s="1">
        <v>0.29002600000000001</v>
      </c>
      <c r="C188" s="1">
        <v>0.291682</v>
      </c>
      <c r="D188" s="1">
        <f>IF(pomiar[[#This Row],[Punkt A]]&lt;pomiar[[#This Row],[Punkt B]],1,0)</f>
        <v>1</v>
      </c>
      <c r="E188" s="1">
        <f>IF(pomiar[[#This Row],[Punkt A]]&gt;pomiar[[#This Row],[Punkt B]],1,0)</f>
        <v>0</v>
      </c>
      <c r="F188" s="1">
        <f t="shared" si="4"/>
        <v>6.9444444444444447E-4</v>
      </c>
      <c r="G188" s="1">
        <f>IF(pomiar[[#This Row],[czy z B do A]]=1,pomiar[[#This Row],[Punkt A]]-pomiar[[#This Row],[Punkt B]],pomiar[[#This Row],[Punkt B]]-pomiar[[#This Row],[Punkt A]])</f>
        <v>1.6559999999999908E-3</v>
      </c>
      <c r="H188" s="1" t="str">
        <f>LEFT(pomiar[[#This Row],[numer rejestracyjny]],1)</f>
        <v>N</v>
      </c>
      <c r="I188" s="1">
        <f>IF(pomiar[[#This Row],[pierwsza litera rejestracji]]="Z",pomiar[[#This Row],[ile minut jechał]]/pomiar[[#This Row],[ile to jedna minuta w dobie]],0)</f>
        <v>0</v>
      </c>
      <c r="J188" s="1">
        <f t="shared" si="5"/>
        <v>4.1666666666666664E-2</v>
      </c>
      <c r="K188" s="1">
        <f>pomiar[[#This Row],[ile minut jechał]]/pomiar[[#This Row],[ile h w dobie]]</f>
        <v>3.974399999999978E-2</v>
      </c>
      <c r="L188" s="1" t="str">
        <f>MID(pomiar[[#This Row],[numer rejestracyjny]],4,2)</f>
        <v>18</v>
      </c>
      <c r="M188" s="3">
        <f>IF(pomiar[[#This Row],[3 i 4 znak rejestracji]]="18",5/pomiar[[#This Row],[ile minut jechał w h]],0)</f>
        <v>125.80515297906672</v>
      </c>
      <c r="N188" s="3">
        <f>5/pomiar[[#This Row],[ile minut jechał w h]]</f>
        <v>125.80515297906672</v>
      </c>
      <c r="O188" s="3">
        <f>IF(pomiar[[#This Row],[prędkość]]&gt;100,1,0)</f>
        <v>1</v>
      </c>
      <c r="P188" s="3">
        <f>IF(pomiar[[#This Row],[prędkość]]&gt;140,1,0)</f>
        <v>0</v>
      </c>
      <c r="Q188" s="3">
        <f>ROUNDDOWN(IF(pomiar[[#This Row],[czy z A do B]]=0,pomiar[[#This Row],[Punkt B]]/pomiar[[#This Row],[ile h w dobie]],pomiar[[#This Row],[Punkt A]]/pomiar[[#This Row],[ile h w dobie]]),0)</f>
        <v>6</v>
      </c>
      <c r="R188" s="3">
        <f>IF(pomiar[[#This Row],[która godzina wyjazdu]]&lt;&gt;24,pomiar[[#This Row],[która godzina wyjazdu]],0)</f>
        <v>6</v>
      </c>
    </row>
    <row r="189" spans="1:18" x14ac:dyDescent="0.25">
      <c r="A189" s="1" t="s">
        <v>108</v>
      </c>
      <c r="B189" s="1">
        <v>0.41733100000000001</v>
      </c>
      <c r="C189" s="1">
        <v>0.419491</v>
      </c>
      <c r="D189" s="1">
        <f>IF(pomiar[[#This Row],[Punkt A]]&lt;pomiar[[#This Row],[Punkt B]],1,0)</f>
        <v>1</v>
      </c>
      <c r="E189" s="1">
        <f>IF(pomiar[[#This Row],[Punkt A]]&gt;pomiar[[#This Row],[Punkt B]],1,0)</f>
        <v>0</v>
      </c>
      <c r="F189" s="1">
        <f t="shared" si="4"/>
        <v>6.9444444444444447E-4</v>
      </c>
      <c r="G189" s="1">
        <f>IF(pomiar[[#This Row],[czy z B do A]]=1,pomiar[[#This Row],[Punkt A]]-pomiar[[#This Row],[Punkt B]],pomiar[[#This Row],[Punkt B]]-pomiar[[#This Row],[Punkt A]])</f>
        <v>2.1599999999999953E-3</v>
      </c>
      <c r="H189" s="1" t="str">
        <f>LEFT(pomiar[[#This Row],[numer rejestracyjny]],1)</f>
        <v>N</v>
      </c>
      <c r="I189" s="1">
        <f>IF(pomiar[[#This Row],[pierwsza litera rejestracji]]="Z",pomiar[[#This Row],[ile minut jechał]]/pomiar[[#This Row],[ile to jedna minuta w dobie]],0)</f>
        <v>0</v>
      </c>
      <c r="J189" s="1">
        <f t="shared" si="5"/>
        <v>4.1666666666666664E-2</v>
      </c>
      <c r="K189" s="1">
        <f>pomiar[[#This Row],[ile minut jechał]]/pomiar[[#This Row],[ile h w dobie]]</f>
        <v>5.1839999999999886E-2</v>
      </c>
      <c r="L189" s="1" t="str">
        <f>MID(pomiar[[#This Row],[numer rejestracyjny]],4,2)</f>
        <v>10</v>
      </c>
      <c r="M189" s="3">
        <f>IF(pomiar[[#This Row],[3 i 4 znak rejestracji]]="18",5/pomiar[[#This Row],[ile minut jechał w h]],0)</f>
        <v>0</v>
      </c>
      <c r="N189" s="3">
        <f>5/pomiar[[#This Row],[ile minut jechał w h]]</f>
        <v>96.450617283950834</v>
      </c>
      <c r="O189" s="3">
        <f>IF(pomiar[[#This Row],[prędkość]]&gt;100,1,0)</f>
        <v>0</v>
      </c>
      <c r="P189" s="3">
        <f>IF(pomiar[[#This Row],[prędkość]]&gt;140,1,0)</f>
        <v>0</v>
      </c>
      <c r="Q189" s="3">
        <f>ROUNDDOWN(IF(pomiar[[#This Row],[czy z A do B]]=0,pomiar[[#This Row],[Punkt B]]/pomiar[[#This Row],[ile h w dobie]],pomiar[[#This Row],[Punkt A]]/pomiar[[#This Row],[ile h w dobie]]),0)</f>
        <v>10</v>
      </c>
      <c r="R189" s="3">
        <f>IF(pomiar[[#This Row],[która godzina wyjazdu]]&lt;&gt;24,pomiar[[#This Row],[która godzina wyjazdu]],0)</f>
        <v>10</v>
      </c>
    </row>
    <row r="190" spans="1:18" x14ac:dyDescent="0.25">
      <c r="A190" s="1" t="s">
        <v>16</v>
      </c>
      <c r="B190" s="1">
        <v>8.7446999999999997E-2</v>
      </c>
      <c r="C190" s="1">
        <v>8.5182999999999995E-2</v>
      </c>
      <c r="D190" s="1">
        <f>IF(pomiar[[#This Row],[Punkt A]]&lt;pomiar[[#This Row],[Punkt B]],1,0)</f>
        <v>0</v>
      </c>
      <c r="E190" s="1">
        <f>IF(pomiar[[#This Row],[Punkt A]]&gt;pomiar[[#This Row],[Punkt B]],1,0)</f>
        <v>1</v>
      </c>
      <c r="F190" s="1">
        <f t="shared" si="4"/>
        <v>6.9444444444444447E-4</v>
      </c>
      <c r="G190" s="1">
        <f>IF(pomiar[[#This Row],[czy z B do A]]=1,pomiar[[#This Row],[Punkt A]]-pomiar[[#This Row],[Punkt B]],pomiar[[#This Row],[Punkt B]]-pomiar[[#This Row],[Punkt A]])</f>
        <v>2.2640000000000021E-3</v>
      </c>
      <c r="H190" s="1" t="str">
        <f>LEFT(pomiar[[#This Row],[numer rejestracyjny]],1)</f>
        <v>N</v>
      </c>
      <c r="I190" s="1">
        <f>IF(pomiar[[#This Row],[pierwsza litera rejestracji]]="Z",pomiar[[#This Row],[ile minut jechał]]/pomiar[[#This Row],[ile to jedna minuta w dobie]],0)</f>
        <v>0</v>
      </c>
      <c r="J190" s="1">
        <f t="shared" si="5"/>
        <v>4.1666666666666664E-2</v>
      </c>
      <c r="K190" s="1">
        <f>pomiar[[#This Row],[ile minut jechał]]/pomiar[[#This Row],[ile h w dobie]]</f>
        <v>5.4336000000000051E-2</v>
      </c>
      <c r="L190" s="1" t="str">
        <f>MID(pomiar[[#This Row],[numer rejestracyjny]],4,2)</f>
        <v>33</v>
      </c>
      <c r="M190" s="3">
        <f>IF(pomiar[[#This Row],[3 i 4 znak rejestracji]]="18",5/pomiar[[#This Row],[ile minut jechał w h]],0)</f>
        <v>0</v>
      </c>
      <c r="N190" s="3">
        <f>5/pomiar[[#This Row],[ile minut jechał w h]]</f>
        <v>92.020023557125938</v>
      </c>
      <c r="O190" s="3">
        <f>IF(pomiar[[#This Row],[prędkość]]&gt;100,1,0)</f>
        <v>0</v>
      </c>
      <c r="P190" s="3">
        <f>IF(pomiar[[#This Row],[prędkość]]&gt;140,1,0)</f>
        <v>0</v>
      </c>
      <c r="Q190" s="3">
        <f>ROUNDDOWN(IF(pomiar[[#This Row],[czy z A do B]]=0,pomiar[[#This Row],[Punkt B]]/pomiar[[#This Row],[ile h w dobie]],pomiar[[#This Row],[Punkt A]]/pomiar[[#This Row],[ile h w dobie]]),0)</f>
        <v>2</v>
      </c>
      <c r="R190" s="3">
        <f>IF(pomiar[[#This Row],[która godzina wyjazdu]]&lt;&gt;24,pomiar[[#This Row],[która godzina wyjazdu]],0)</f>
        <v>2</v>
      </c>
    </row>
    <row r="191" spans="1:18" x14ac:dyDescent="0.25">
      <c r="A191" s="1" t="s">
        <v>65</v>
      </c>
      <c r="B191" s="1">
        <v>0.99943800000000005</v>
      </c>
      <c r="C191" s="1">
        <v>0.99675400000000003</v>
      </c>
      <c r="D191" s="1">
        <f>IF(pomiar[[#This Row],[Punkt A]]&lt;pomiar[[#This Row],[Punkt B]],1,0)</f>
        <v>0</v>
      </c>
      <c r="E191" s="1">
        <f>IF(pomiar[[#This Row],[Punkt A]]&gt;pomiar[[#This Row],[Punkt B]],1,0)</f>
        <v>1</v>
      </c>
      <c r="F191" s="1">
        <f t="shared" si="4"/>
        <v>6.9444444444444447E-4</v>
      </c>
      <c r="G191" s="1">
        <f>IF(pomiar[[#This Row],[czy z B do A]]=1,pomiar[[#This Row],[Punkt A]]-pomiar[[#This Row],[Punkt B]],pomiar[[#This Row],[Punkt B]]-pomiar[[#This Row],[Punkt A]])</f>
        <v>2.6840000000000197E-3</v>
      </c>
      <c r="H191" s="1" t="str">
        <f>LEFT(pomiar[[#This Row],[numer rejestracyjny]],1)</f>
        <v>N</v>
      </c>
      <c r="I191" s="1">
        <f>IF(pomiar[[#This Row],[pierwsza litera rejestracji]]="Z",pomiar[[#This Row],[ile minut jechał]]/pomiar[[#This Row],[ile to jedna minuta w dobie]],0)</f>
        <v>0</v>
      </c>
      <c r="J191" s="1">
        <f t="shared" si="5"/>
        <v>4.1666666666666664E-2</v>
      </c>
      <c r="K191" s="1">
        <f>pomiar[[#This Row],[ile minut jechał]]/pomiar[[#This Row],[ile h w dobie]]</f>
        <v>6.4416000000000473E-2</v>
      </c>
      <c r="L191" s="1" t="str">
        <f>MID(pomiar[[#This Row],[numer rejestracyjny]],4,2)</f>
        <v>61</v>
      </c>
      <c r="M191" s="3">
        <f>IF(pomiar[[#This Row],[3 i 4 znak rejestracji]]="18",5/pomiar[[#This Row],[ile minut jechał w h]],0)</f>
        <v>0</v>
      </c>
      <c r="N191" s="3">
        <f>5/pomiar[[#This Row],[ile minut jechał w h]]</f>
        <v>77.620466964728692</v>
      </c>
      <c r="O191" s="3">
        <f>IF(pomiar[[#This Row],[prędkość]]&gt;100,1,0)</f>
        <v>0</v>
      </c>
      <c r="P191" s="3">
        <f>IF(pomiar[[#This Row],[prędkość]]&gt;140,1,0)</f>
        <v>0</v>
      </c>
      <c r="Q191" s="3">
        <f>ROUNDDOWN(IF(pomiar[[#This Row],[czy z A do B]]=0,pomiar[[#This Row],[Punkt B]]/pomiar[[#This Row],[ile h w dobie]],pomiar[[#This Row],[Punkt A]]/pomiar[[#This Row],[ile h w dobie]]),0)</f>
        <v>23</v>
      </c>
      <c r="R191" s="3">
        <f>IF(pomiar[[#This Row],[która godzina wyjazdu]]&lt;&gt;24,pomiar[[#This Row],[która godzina wyjazdu]],0)</f>
        <v>23</v>
      </c>
    </row>
    <row r="192" spans="1:18" x14ac:dyDescent="0.25">
      <c r="A192" s="1" t="s">
        <v>157</v>
      </c>
      <c r="B192" s="1">
        <v>0.57598300000000002</v>
      </c>
      <c r="C192" s="1">
        <v>0.57948699999999997</v>
      </c>
      <c r="D192" s="1">
        <f>IF(pomiar[[#This Row],[Punkt A]]&lt;pomiar[[#This Row],[Punkt B]],1,0)</f>
        <v>1</v>
      </c>
      <c r="E192" s="1">
        <f>IF(pomiar[[#This Row],[Punkt A]]&gt;pomiar[[#This Row],[Punkt B]],1,0)</f>
        <v>0</v>
      </c>
      <c r="F192" s="1">
        <f t="shared" si="4"/>
        <v>6.9444444444444447E-4</v>
      </c>
      <c r="G192" s="1">
        <f>IF(pomiar[[#This Row],[czy z B do A]]=1,pomiar[[#This Row],[Punkt A]]-pomiar[[#This Row],[Punkt B]],pomiar[[#This Row],[Punkt B]]-pomiar[[#This Row],[Punkt A]])</f>
        <v>3.5039999999999516E-3</v>
      </c>
      <c r="H192" s="1" t="str">
        <f>LEFT(pomiar[[#This Row],[numer rejestracyjny]],1)</f>
        <v>N</v>
      </c>
      <c r="I192" s="1">
        <f>IF(pomiar[[#This Row],[pierwsza litera rejestracji]]="Z",pomiar[[#This Row],[ile minut jechał]]/pomiar[[#This Row],[ile to jedna minuta w dobie]],0)</f>
        <v>0</v>
      </c>
      <c r="J192" s="1">
        <f t="shared" si="5"/>
        <v>4.1666666666666664E-2</v>
      </c>
      <c r="K192" s="1">
        <f>pomiar[[#This Row],[ile minut jechał]]/pomiar[[#This Row],[ile h w dobie]]</f>
        <v>8.4095999999998838E-2</v>
      </c>
      <c r="L192" s="1" t="str">
        <f>MID(pomiar[[#This Row],[numer rejestracyjny]],4,2)</f>
        <v>81</v>
      </c>
      <c r="M192" s="3">
        <f>IF(pomiar[[#This Row],[3 i 4 znak rejestracji]]="18",5/pomiar[[#This Row],[ile minut jechał w h]],0)</f>
        <v>0</v>
      </c>
      <c r="N192" s="3">
        <f>5/pomiar[[#This Row],[ile minut jechał w h]]</f>
        <v>59.45585996955942</v>
      </c>
      <c r="O192" s="3">
        <f>IF(pomiar[[#This Row],[prędkość]]&gt;100,1,0)</f>
        <v>0</v>
      </c>
      <c r="P192" s="3">
        <f>IF(pomiar[[#This Row],[prędkość]]&gt;140,1,0)</f>
        <v>0</v>
      </c>
      <c r="Q192" s="3">
        <f>ROUNDDOWN(IF(pomiar[[#This Row],[czy z A do B]]=0,pomiar[[#This Row],[Punkt B]]/pomiar[[#This Row],[ile h w dobie]],pomiar[[#This Row],[Punkt A]]/pomiar[[#This Row],[ile h w dobie]]),0)</f>
        <v>13</v>
      </c>
      <c r="R192" s="3">
        <f>IF(pomiar[[#This Row],[która godzina wyjazdu]]&lt;&gt;24,pomiar[[#This Row],[która godzina wyjazdu]],0)</f>
        <v>13</v>
      </c>
    </row>
    <row r="193" spans="1:18" x14ac:dyDescent="0.25">
      <c r="A193" s="1" t="s">
        <v>75</v>
      </c>
      <c r="B193" s="1">
        <v>0.170068</v>
      </c>
      <c r="C193" s="1">
        <v>0.16739599999999999</v>
      </c>
      <c r="D193" s="1">
        <f>IF(pomiar[[#This Row],[Punkt A]]&lt;pomiar[[#This Row],[Punkt B]],1,0)</f>
        <v>0</v>
      </c>
      <c r="E193" s="1">
        <f>IF(pomiar[[#This Row],[Punkt A]]&gt;pomiar[[#This Row],[Punkt B]],1,0)</f>
        <v>1</v>
      </c>
      <c r="F193" s="1">
        <f t="shared" si="4"/>
        <v>6.9444444444444447E-4</v>
      </c>
      <c r="G193" s="1">
        <f>IF(pomiar[[#This Row],[czy z B do A]]=1,pomiar[[#This Row],[Punkt A]]-pomiar[[#This Row],[Punkt B]],pomiar[[#This Row],[Punkt B]]-pomiar[[#This Row],[Punkt A]])</f>
        <v>2.6720000000000077E-3</v>
      </c>
      <c r="H193" s="1" t="str">
        <f>LEFT(pomiar[[#This Row],[numer rejestracyjny]],1)</f>
        <v>N</v>
      </c>
      <c r="I193" s="1">
        <f>IF(pomiar[[#This Row],[pierwsza litera rejestracji]]="Z",pomiar[[#This Row],[ile minut jechał]]/pomiar[[#This Row],[ile to jedna minuta w dobie]],0)</f>
        <v>0</v>
      </c>
      <c r="J193" s="1">
        <f t="shared" si="5"/>
        <v>4.1666666666666664E-2</v>
      </c>
      <c r="K193" s="1">
        <f>pomiar[[#This Row],[ile minut jechał]]/pomiar[[#This Row],[ile h w dobie]]</f>
        <v>6.4128000000000185E-2</v>
      </c>
      <c r="L193" s="1" t="str">
        <f>MID(pomiar[[#This Row],[numer rejestracyjny]],4,2)</f>
        <v>96</v>
      </c>
      <c r="M193" s="3">
        <f>IF(pomiar[[#This Row],[3 i 4 znak rejestracji]]="18",5/pomiar[[#This Row],[ile minut jechał w h]],0)</f>
        <v>0</v>
      </c>
      <c r="N193" s="3">
        <f>5/pomiar[[#This Row],[ile minut jechał w h]]</f>
        <v>77.969061876247281</v>
      </c>
      <c r="O193" s="3">
        <f>IF(pomiar[[#This Row],[prędkość]]&gt;100,1,0)</f>
        <v>0</v>
      </c>
      <c r="P193" s="3">
        <f>IF(pomiar[[#This Row],[prędkość]]&gt;140,1,0)</f>
        <v>0</v>
      </c>
      <c r="Q193" s="3">
        <f>ROUNDDOWN(IF(pomiar[[#This Row],[czy z A do B]]=0,pomiar[[#This Row],[Punkt B]]/pomiar[[#This Row],[ile h w dobie]],pomiar[[#This Row],[Punkt A]]/pomiar[[#This Row],[ile h w dobie]]),0)</f>
        <v>4</v>
      </c>
      <c r="R193" s="3">
        <f>IF(pomiar[[#This Row],[która godzina wyjazdu]]&lt;&gt;24,pomiar[[#This Row],[która godzina wyjazdu]],0)</f>
        <v>4</v>
      </c>
    </row>
    <row r="194" spans="1:18" x14ac:dyDescent="0.25">
      <c r="A194" s="1" t="s">
        <v>21</v>
      </c>
      <c r="B194" s="1">
        <v>7.4226E-2</v>
      </c>
      <c r="C194" s="1">
        <v>7.5994000000000006E-2</v>
      </c>
      <c r="D194" s="1">
        <f>IF(pomiar[[#This Row],[Punkt A]]&lt;pomiar[[#This Row],[Punkt B]],1,0)</f>
        <v>1</v>
      </c>
      <c r="E194" s="1">
        <f>IF(pomiar[[#This Row],[Punkt A]]&gt;pomiar[[#This Row],[Punkt B]],1,0)</f>
        <v>0</v>
      </c>
      <c r="F194" s="1">
        <f t="shared" ref="F194:F257" si="6">1/(24*60)</f>
        <v>6.9444444444444447E-4</v>
      </c>
      <c r="G194" s="1">
        <f>IF(pomiar[[#This Row],[czy z B do A]]=1,pomiar[[#This Row],[Punkt A]]-pomiar[[#This Row],[Punkt B]],pomiar[[#This Row],[Punkt B]]-pomiar[[#This Row],[Punkt A]])</f>
        <v>1.7680000000000057E-3</v>
      </c>
      <c r="H194" s="1" t="str">
        <f>LEFT(pomiar[[#This Row],[numer rejestracyjny]],1)</f>
        <v>N</v>
      </c>
      <c r="I194" s="1">
        <f>IF(pomiar[[#This Row],[pierwsza litera rejestracji]]="Z",pomiar[[#This Row],[ile minut jechał]]/pomiar[[#This Row],[ile to jedna minuta w dobie]],0)</f>
        <v>0</v>
      </c>
      <c r="J194" s="1">
        <f t="shared" ref="J194:J257" si="7">1/24</f>
        <v>4.1666666666666664E-2</v>
      </c>
      <c r="K194" s="1">
        <f>pomiar[[#This Row],[ile minut jechał]]/pomiar[[#This Row],[ile h w dobie]]</f>
        <v>4.2432000000000136E-2</v>
      </c>
      <c r="L194" s="1" t="str">
        <f>MID(pomiar[[#This Row],[numer rejestracyjny]],4,2)</f>
        <v>23</v>
      </c>
      <c r="M194" s="3">
        <f>IF(pomiar[[#This Row],[3 i 4 znak rejestracji]]="18",5/pomiar[[#This Row],[ile minut jechał w h]],0)</f>
        <v>0</v>
      </c>
      <c r="N194" s="3">
        <f>5/pomiar[[#This Row],[ile minut jechał w h]]</f>
        <v>117.83559577677187</v>
      </c>
      <c r="O194" s="3">
        <f>IF(pomiar[[#This Row],[prędkość]]&gt;100,1,0)</f>
        <v>1</v>
      </c>
      <c r="P194" s="3">
        <f>IF(pomiar[[#This Row],[prędkość]]&gt;140,1,0)</f>
        <v>0</v>
      </c>
      <c r="Q194" s="3">
        <f>ROUNDDOWN(IF(pomiar[[#This Row],[czy z A do B]]=0,pomiar[[#This Row],[Punkt B]]/pomiar[[#This Row],[ile h w dobie]],pomiar[[#This Row],[Punkt A]]/pomiar[[#This Row],[ile h w dobie]]),0)</f>
        <v>1</v>
      </c>
      <c r="R194" s="3">
        <f>IF(pomiar[[#This Row],[która godzina wyjazdu]]&lt;&gt;24,pomiar[[#This Row],[która godzina wyjazdu]],0)</f>
        <v>1</v>
      </c>
    </row>
    <row r="195" spans="1:18" x14ac:dyDescent="0.25">
      <c r="A195" s="1" t="s">
        <v>27</v>
      </c>
      <c r="B195" s="1">
        <v>0.51301399999999997</v>
      </c>
      <c r="C195" s="1">
        <v>0.51158599999999999</v>
      </c>
      <c r="D195" s="1">
        <f>IF(pomiar[[#This Row],[Punkt A]]&lt;pomiar[[#This Row],[Punkt B]],1,0)</f>
        <v>0</v>
      </c>
      <c r="E195" s="1">
        <f>IF(pomiar[[#This Row],[Punkt A]]&gt;pomiar[[#This Row],[Punkt B]],1,0)</f>
        <v>1</v>
      </c>
      <c r="F195" s="1">
        <f t="shared" si="6"/>
        <v>6.9444444444444447E-4</v>
      </c>
      <c r="G195" s="1">
        <f>IF(pomiar[[#This Row],[czy z B do A]]=1,pomiar[[#This Row],[Punkt A]]-pomiar[[#This Row],[Punkt B]],pomiar[[#This Row],[Punkt B]]-pomiar[[#This Row],[Punkt A]])</f>
        <v>1.4279999999999848E-3</v>
      </c>
      <c r="H195" s="1" t="str">
        <f>LEFT(pomiar[[#This Row],[numer rejestracyjny]],1)</f>
        <v>N</v>
      </c>
      <c r="I195" s="1">
        <f>IF(pomiar[[#This Row],[pierwsza litera rejestracji]]="Z",pomiar[[#This Row],[ile minut jechał]]/pomiar[[#This Row],[ile to jedna minuta w dobie]],0)</f>
        <v>0</v>
      </c>
      <c r="J195" s="1">
        <f t="shared" si="7"/>
        <v>4.1666666666666664E-2</v>
      </c>
      <c r="K195" s="1">
        <f>pomiar[[#This Row],[ile minut jechał]]/pomiar[[#This Row],[ile h w dobie]]</f>
        <v>3.4271999999999636E-2</v>
      </c>
      <c r="L195" s="1" t="str">
        <f>MID(pomiar[[#This Row],[numer rejestracyjny]],4,2)</f>
        <v>79</v>
      </c>
      <c r="M195" s="3">
        <f>IF(pomiar[[#This Row],[3 i 4 znak rejestracji]]="18",5/pomiar[[#This Row],[ile minut jechał w h]],0)</f>
        <v>0</v>
      </c>
      <c r="N195" s="3">
        <f>5/pomiar[[#This Row],[ile minut jechał w h]]</f>
        <v>145.89169000933862</v>
      </c>
      <c r="O195" s="3">
        <f>IF(pomiar[[#This Row],[prędkość]]&gt;100,1,0)</f>
        <v>1</v>
      </c>
      <c r="P195" s="3">
        <f>IF(pomiar[[#This Row],[prędkość]]&gt;140,1,0)</f>
        <v>1</v>
      </c>
      <c r="Q195" s="3">
        <f>ROUNDDOWN(IF(pomiar[[#This Row],[czy z A do B]]=0,pomiar[[#This Row],[Punkt B]]/pomiar[[#This Row],[ile h w dobie]],pomiar[[#This Row],[Punkt A]]/pomiar[[#This Row],[ile h w dobie]]),0)</f>
        <v>12</v>
      </c>
      <c r="R195" s="3">
        <f>IF(pomiar[[#This Row],[która godzina wyjazdu]]&lt;&gt;24,pomiar[[#This Row],[która godzina wyjazdu]],0)</f>
        <v>12</v>
      </c>
    </row>
    <row r="196" spans="1:18" x14ac:dyDescent="0.25">
      <c r="A196" s="1" t="s">
        <v>84</v>
      </c>
      <c r="B196" s="1">
        <v>0.99456699999999998</v>
      </c>
      <c r="C196" s="1">
        <v>0.99620699999999995</v>
      </c>
      <c r="D196" s="1">
        <f>IF(pomiar[[#This Row],[Punkt A]]&lt;pomiar[[#This Row],[Punkt B]],1,0)</f>
        <v>1</v>
      </c>
      <c r="E196" s="1">
        <f>IF(pomiar[[#This Row],[Punkt A]]&gt;pomiar[[#This Row],[Punkt B]],1,0)</f>
        <v>0</v>
      </c>
      <c r="F196" s="1">
        <f t="shared" si="6"/>
        <v>6.9444444444444447E-4</v>
      </c>
      <c r="G196" s="1">
        <f>IF(pomiar[[#This Row],[czy z B do A]]=1,pomiar[[#This Row],[Punkt A]]-pomiar[[#This Row],[Punkt B]],pomiar[[#This Row],[Punkt B]]-pomiar[[#This Row],[Punkt A]])</f>
        <v>1.6399999999999748E-3</v>
      </c>
      <c r="H196" s="1" t="str">
        <f>LEFT(pomiar[[#This Row],[numer rejestracyjny]],1)</f>
        <v>N</v>
      </c>
      <c r="I196" s="1">
        <f>IF(pomiar[[#This Row],[pierwsza litera rejestracji]]="Z",pomiar[[#This Row],[ile minut jechał]]/pomiar[[#This Row],[ile to jedna minuta w dobie]],0)</f>
        <v>0</v>
      </c>
      <c r="J196" s="1">
        <f t="shared" si="7"/>
        <v>4.1666666666666664E-2</v>
      </c>
      <c r="K196" s="1">
        <f>pomiar[[#This Row],[ile minut jechał]]/pomiar[[#This Row],[ile h w dobie]]</f>
        <v>3.9359999999999395E-2</v>
      </c>
      <c r="L196" s="1" t="str">
        <f>MID(pomiar[[#This Row],[numer rejestracyjny]],4,2)</f>
        <v>94</v>
      </c>
      <c r="M196" s="3">
        <f>IF(pomiar[[#This Row],[3 i 4 znak rejestracji]]="18",5/pomiar[[#This Row],[ile minut jechał w h]],0)</f>
        <v>0</v>
      </c>
      <c r="N196" s="3">
        <f>5/pomiar[[#This Row],[ile minut jechał w h]]</f>
        <v>127.0325203252052</v>
      </c>
      <c r="O196" s="3">
        <f>IF(pomiar[[#This Row],[prędkość]]&gt;100,1,0)</f>
        <v>1</v>
      </c>
      <c r="P196" s="3">
        <f>IF(pomiar[[#This Row],[prędkość]]&gt;140,1,0)</f>
        <v>0</v>
      </c>
      <c r="Q196" s="3">
        <f>ROUNDDOWN(IF(pomiar[[#This Row],[czy z A do B]]=0,pomiar[[#This Row],[Punkt B]]/pomiar[[#This Row],[ile h w dobie]],pomiar[[#This Row],[Punkt A]]/pomiar[[#This Row],[ile h w dobie]]),0)</f>
        <v>23</v>
      </c>
      <c r="R196" s="3">
        <f>IF(pomiar[[#This Row],[która godzina wyjazdu]]&lt;&gt;24,pomiar[[#This Row],[która godzina wyjazdu]],0)</f>
        <v>23</v>
      </c>
    </row>
    <row r="197" spans="1:18" x14ac:dyDescent="0.25">
      <c r="A197" s="1" t="s">
        <v>61</v>
      </c>
      <c r="B197" s="1">
        <v>0.72680199999999995</v>
      </c>
      <c r="C197" s="1">
        <v>0.72868999999999995</v>
      </c>
      <c r="D197" s="1">
        <f>IF(pomiar[[#This Row],[Punkt A]]&lt;pomiar[[#This Row],[Punkt B]],1,0)</f>
        <v>1</v>
      </c>
      <c r="E197" s="1">
        <f>IF(pomiar[[#This Row],[Punkt A]]&gt;pomiar[[#This Row],[Punkt B]],1,0)</f>
        <v>0</v>
      </c>
      <c r="F197" s="1">
        <f t="shared" si="6"/>
        <v>6.9444444444444447E-4</v>
      </c>
      <c r="G197" s="1">
        <f>IF(pomiar[[#This Row],[czy z B do A]]=1,pomiar[[#This Row],[Punkt A]]-pomiar[[#This Row],[Punkt B]],pomiar[[#This Row],[Punkt B]]-pomiar[[#This Row],[Punkt A]])</f>
        <v>1.8880000000000008E-3</v>
      </c>
      <c r="H197" s="1" t="str">
        <f>LEFT(pomiar[[#This Row],[numer rejestracyjny]],1)</f>
        <v>N</v>
      </c>
      <c r="I197" s="1">
        <f>IF(pomiar[[#This Row],[pierwsza litera rejestracji]]="Z",pomiar[[#This Row],[ile minut jechał]]/pomiar[[#This Row],[ile to jedna minuta w dobie]],0)</f>
        <v>0</v>
      </c>
      <c r="J197" s="1">
        <f t="shared" si="7"/>
        <v>4.1666666666666664E-2</v>
      </c>
      <c r="K197" s="1">
        <f>pomiar[[#This Row],[ile minut jechał]]/pomiar[[#This Row],[ile h w dobie]]</f>
        <v>4.5312000000000019E-2</v>
      </c>
      <c r="L197" s="1" t="str">
        <f>MID(pomiar[[#This Row],[numer rejestracyjny]],4,2)</f>
        <v>35</v>
      </c>
      <c r="M197" s="3">
        <f>IF(pomiar[[#This Row],[3 i 4 znak rejestracji]]="18",5/pomiar[[#This Row],[ile minut jechał w h]],0)</f>
        <v>0</v>
      </c>
      <c r="N197" s="3">
        <f>5/pomiar[[#This Row],[ile minut jechał w h]]</f>
        <v>110.34604519774007</v>
      </c>
      <c r="O197" s="3">
        <f>IF(pomiar[[#This Row],[prędkość]]&gt;100,1,0)</f>
        <v>1</v>
      </c>
      <c r="P197" s="3">
        <f>IF(pomiar[[#This Row],[prędkość]]&gt;140,1,0)</f>
        <v>0</v>
      </c>
      <c r="Q197" s="3">
        <f>ROUNDDOWN(IF(pomiar[[#This Row],[czy z A do B]]=0,pomiar[[#This Row],[Punkt B]]/pomiar[[#This Row],[ile h w dobie]],pomiar[[#This Row],[Punkt A]]/pomiar[[#This Row],[ile h w dobie]]),0)</f>
        <v>17</v>
      </c>
      <c r="R197" s="3">
        <f>IF(pomiar[[#This Row],[która godzina wyjazdu]]&lt;&gt;24,pomiar[[#This Row],[która godzina wyjazdu]],0)</f>
        <v>17</v>
      </c>
    </row>
    <row r="198" spans="1:18" x14ac:dyDescent="0.25">
      <c r="A198" s="1" t="s">
        <v>12</v>
      </c>
      <c r="B198" s="1">
        <v>0.92180200000000001</v>
      </c>
      <c r="C198" s="1">
        <v>0.91994600000000004</v>
      </c>
      <c r="D198" s="1">
        <f>IF(pomiar[[#This Row],[Punkt A]]&lt;pomiar[[#This Row],[Punkt B]],1,0)</f>
        <v>0</v>
      </c>
      <c r="E198" s="1">
        <f>IF(pomiar[[#This Row],[Punkt A]]&gt;pomiar[[#This Row],[Punkt B]],1,0)</f>
        <v>1</v>
      </c>
      <c r="F198" s="1">
        <f t="shared" si="6"/>
        <v>6.9444444444444447E-4</v>
      </c>
      <c r="G198" s="1">
        <f>IF(pomiar[[#This Row],[czy z B do A]]=1,pomiar[[#This Row],[Punkt A]]-pomiar[[#This Row],[Punkt B]],pomiar[[#This Row],[Punkt B]]-pomiar[[#This Row],[Punkt A]])</f>
        <v>1.8559999999999688E-3</v>
      </c>
      <c r="H198" s="1" t="str">
        <f>LEFT(pomiar[[#This Row],[numer rejestracyjny]],1)</f>
        <v>N</v>
      </c>
      <c r="I198" s="1">
        <f>IF(pomiar[[#This Row],[pierwsza litera rejestracji]]="Z",pomiar[[#This Row],[ile minut jechał]]/pomiar[[#This Row],[ile to jedna minuta w dobie]],0)</f>
        <v>0</v>
      </c>
      <c r="J198" s="1">
        <f t="shared" si="7"/>
        <v>4.1666666666666664E-2</v>
      </c>
      <c r="K198" s="1">
        <f>pomiar[[#This Row],[ile minut jechał]]/pomiar[[#This Row],[ile h w dobie]]</f>
        <v>4.4543999999999251E-2</v>
      </c>
      <c r="L198" s="1" t="str">
        <f>MID(pomiar[[#This Row],[numer rejestracyjny]],4,2)</f>
        <v>93</v>
      </c>
      <c r="M198" s="3">
        <f>IF(pomiar[[#This Row],[3 i 4 znak rejestracji]]="18",5/pomiar[[#This Row],[ile minut jechał w h]],0)</f>
        <v>0</v>
      </c>
      <c r="N198" s="3">
        <f>5/pomiar[[#This Row],[ile minut jechał w h]]</f>
        <v>112.24856321839269</v>
      </c>
      <c r="O198" s="3">
        <f>IF(pomiar[[#This Row],[prędkość]]&gt;100,1,0)</f>
        <v>1</v>
      </c>
      <c r="P198" s="3">
        <f>IF(pomiar[[#This Row],[prędkość]]&gt;140,1,0)</f>
        <v>0</v>
      </c>
      <c r="Q198" s="3">
        <f>ROUNDDOWN(IF(pomiar[[#This Row],[czy z A do B]]=0,pomiar[[#This Row],[Punkt B]]/pomiar[[#This Row],[ile h w dobie]],pomiar[[#This Row],[Punkt A]]/pomiar[[#This Row],[ile h w dobie]]),0)</f>
        <v>22</v>
      </c>
      <c r="R198" s="3">
        <f>IF(pomiar[[#This Row],[która godzina wyjazdu]]&lt;&gt;24,pomiar[[#This Row],[która godzina wyjazdu]],0)</f>
        <v>22</v>
      </c>
    </row>
    <row r="199" spans="1:18" x14ac:dyDescent="0.25">
      <c r="A199" s="1" t="s">
        <v>50</v>
      </c>
      <c r="B199" s="1">
        <v>0.73685999999999996</v>
      </c>
      <c r="C199" s="1">
        <v>0.73460400000000003</v>
      </c>
      <c r="D199" s="1">
        <f>IF(pomiar[[#This Row],[Punkt A]]&lt;pomiar[[#This Row],[Punkt B]],1,0)</f>
        <v>0</v>
      </c>
      <c r="E199" s="1">
        <f>IF(pomiar[[#This Row],[Punkt A]]&gt;pomiar[[#This Row],[Punkt B]],1,0)</f>
        <v>1</v>
      </c>
      <c r="F199" s="1">
        <f t="shared" si="6"/>
        <v>6.9444444444444447E-4</v>
      </c>
      <c r="G199" s="1">
        <f>IF(pomiar[[#This Row],[czy z B do A]]=1,pomiar[[#This Row],[Punkt A]]-pomiar[[#This Row],[Punkt B]],pomiar[[#This Row],[Punkt B]]-pomiar[[#This Row],[Punkt A]])</f>
        <v>2.2559999999999247E-3</v>
      </c>
      <c r="H199" s="1" t="str">
        <f>LEFT(pomiar[[#This Row],[numer rejestracyjny]],1)</f>
        <v>N</v>
      </c>
      <c r="I199" s="1">
        <f>IF(pomiar[[#This Row],[pierwsza litera rejestracji]]="Z",pomiar[[#This Row],[ile minut jechał]]/pomiar[[#This Row],[ile to jedna minuta w dobie]],0)</f>
        <v>0</v>
      </c>
      <c r="J199" s="1">
        <f t="shared" si="7"/>
        <v>4.1666666666666664E-2</v>
      </c>
      <c r="K199" s="1">
        <f>pomiar[[#This Row],[ile minut jechał]]/pomiar[[#This Row],[ile h w dobie]]</f>
        <v>5.4143999999998194E-2</v>
      </c>
      <c r="L199" s="1" t="str">
        <f>MID(pomiar[[#This Row],[numer rejestracyjny]],4,2)</f>
        <v>12</v>
      </c>
      <c r="M199" s="3">
        <f>IF(pomiar[[#This Row],[3 i 4 znak rejestracji]]="18",5/pomiar[[#This Row],[ile minut jechał w h]],0)</f>
        <v>0</v>
      </c>
      <c r="N199" s="3">
        <f>5/pomiar[[#This Row],[ile minut jechał w h]]</f>
        <v>92.346335697402608</v>
      </c>
      <c r="O199" s="3">
        <f>IF(pomiar[[#This Row],[prędkość]]&gt;100,1,0)</f>
        <v>0</v>
      </c>
      <c r="P199" s="3">
        <f>IF(pomiar[[#This Row],[prędkość]]&gt;140,1,0)</f>
        <v>0</v>
      </c>
      <c r="Q199" s="3">
        <f>ROUNDDOWN(IF(pomiar[[#This Row],[czy z A do B]]=0,pomiar[[#This Row],[Punkt B]]/pomiar[[#This Row],[ile h w dobie]],pomiar[[#This Row],[Punkt A]]/pomiar[[#This Row],[ile h w dobie]]),0)</f>
        <v>17</v>
      </c>
      <c r="R199" s="3">
        <f>IF(pomiar[[#This Row],[która godzina wyjazdu]]&lt;&gt;24,pomiar[[#This Row],[która godzina wyjazdu]],0)</f>
        <v>17</v>
      </c>
    </row>
    <row r="200" spans="1:18" x14ac:dyDescent="0.25">
      <c r="A200" s="1" t="s">
        <v>48</v>
      </c>
      <c r="B200" s="1">
        <v>0.95486300000000002</v>
      </c>
      <c r="C200" s="1">
        <v>0.95218700000000001</v>
      </c>
      <c r="D200" s="1">
        <f>IF(pomiar[[#This Row],[Punkt A]]&lt;pomiar[[#This Row],[Punkt B]],1,0)</f>
        <v>0</v>
      </c>
      <c r="E200" s="1">
        <f>IF(pomiar[[#This Row],[Punkt A]]&gt;pomiar[[#This Row],[Punkt B]],1,0)</f>
        <v>1</v>
      </c>
      <c r="F200" s="1">
        <f t="shared" si="6"/>
        <v>6.9444444444444447E-4</v>
      </c>
      <c r="G200" s="1">
        <f>IF(pomiar[[#This Row],[czy z B do A]]=1,pomiar[[#This Row],[Punkt A]]-pomiar[[#This Row],[Punkt B]],pomiar[[#This Row],[Punkt B]]-pomiar[[#This Row],[Punkt A]])</f>
        <v>2.6760000000000117E-3</v>
      </c>
      <c r="H200" s="1" t="str">
        <f>LEFT(pomiar[[#This Row],[numer rejestracyjny]],1)</f>
        <v>N</v>
      </c>
      <c r="I200" s="1">
        <f>IF(pomiar[[#This Row],[pierwsza litera rejestracji]]="Z",pomiar[[#This Row],[ile minut jechał]]/pomiar[[#This Row],[ile to jedna minuta w dobie]],0)</f>
        <v>0</v>
      </c>
      <c r="J200" s="1">
        <f t="shared" si="7"/>
        <v>4.1666666666666664E-2</v>
      </c>
      <c r="K200" s="1">
        <f>pomiar[[#This Row],[ile minut jechał]]/pomiar[[#This Row],[ile h w dobie]]</f>
        <v>6.4224000000000281E-2</v>
      </c>
      <c r="L200" s="1" t="str">
        <f>MID(pomiar[[#This Row],[numer rejestracyjny]],4,2)</f>
        <v>75</v>
      </c>
      <c r="M200" s="3">
        <f>IF(pomiar[[#This Row],[3 i 4 znak rejestracji]]="18",5/pomiar[[#This Row],[ile minut jechał w h]],0)</f>
        <v>0</v>
      </c>
      <c r="N200" s="3">
        <f>5/pomiar[[#This Row],[ile minut jechał w h]]</f>
        <v>77.852516193323027</v>
      </c>
      <c r="O200" s="3">
        <f>IF(pomiar[[#This Row],[prędkość]]&gt;100,1,0)</f>
        <v>0</v>
      </c>
      <c r="P200" s="3">
        <f>IF(pomiar[[#This Row],[prędkość]]&gt;140,1,0)</f>
        <v>0</v>
      </c>
      <c r="Q200" s="3">
        <f>ROUNDDOWN(IF(pomiar[[#This Row],[czy z A do B]]=0,pomiar[[#This Row],[Punkt B]]/pomiar[[#This Row],[ile h w dobie]],pomiar[[#This Row],[Punkt A]]/pomiar[[#This Row],[ile h w dobie]]),0)</f>
        <v>22</v>
      </c>
      <c r="R200" s="3">
        <f>IF(pomiar[[#This Row],[która godzina wyjazdu]]&lt;&gt;24,pomiar[[#This Row],[która godzina wyjazdu]],0)</f>
        <v>22</v>
      </c>
    </row>
    <row r="201" spans="1:18" x14ac:dyDescent="0.25">
      <c r="A201" s="1" t="s">
        <v>42</v>
      </c>
      <c r="B201" s="1">
        <v>0.17504700000000001</v>
      </c>
      <c r="C201" s="1">
        <v>0.17893500000000001</v>
      </c>
      <c r="D201" s="1">
        <f>IF(pomiar[[#This Row],[Punkt A]]&lt;pomiar[[#This Row],[Punkt B]],1,0)</f>
        <v>1</v>
      </c>
      <c r="E201" s="1">
        <f>IF(pomiar[[#This Row],[Punkt A]]&gt;pomiar[[#This Row],[Punkt B]],1,0)</f>
        <v>0</v>
      </c>
      <c r="F201" s="1">
        <f t="shared" si="6"/>
        <v>6.9444444444444447E-4</v>
      </c>
      <c r="G201" s="1">
        <f>IF(pomiar[[#This Row],[czy z B do A]]=1,pomiar[[#This Row],[Punkt A]]-pomiar[[#This Row],[Punkt B]],pomiar[[#This Row],[Punkt B]]-pomiar[[#This Row],[Punkt A]])</f>
        <v>3.8880000000000026E-3</v>
      </c>
      <c r="H201" s="1" t="str">
        <f>LEFT(pomiar[[#This Row],[numer rejestracyjny]],1)</f>
        <v>N</v>
      </c>
      <c r="I201" s="1">
        <f>IF(pomiar[[#This Row],[pierwsza litera rejestracji]]="Z",pomiar[[#This Row],[ile minut jechał]]/pomiar[[#This Row],[ile to jedna minuta w dobie]],0)</f>
        <v>0</v>
      </c>
      <c r="J201" s="1">
        <f t="shared" si="7"/>
        <v>4.1666666666666664E-2</v>
      </c>
      <c r="K201" s="1">
        <f>pomiar[[#This Row],[ile minut jechał]]/pomiar[[#This Row],[ile h w dobie]]</f>
        <v>9.3312000000000062E-2</v>
      </c>
      <c r="L201" s="1" t="str">
        <f>MID(pomiar[[#This Row],[numer rejestracyjny]],4,2)</f>
        <v>59</v>
      </c>
      <c r="M201" s="3">
        <f>IF(pomiar[[#This Row],[3 i 4 znak rejestracji]]="18",5/pomiar[[#This Row],[ile minut jechał w h]],0)</f>
        <v>0</v>
      </c>
      <c r="N201" s="3">
        <f>5/pomiar[[#This Row],[ile minut jechał w h]]</f>
        <v>53.583676268861417</v>
      </c>
      <c r="O201" s="3">
        <f>IF(pomiar[[#This Row],[prędkość]]&gt;100,1,0)</f>
        <v>0</v>
      </c>
      <c r="P201" s="3">
        <f>IF(pomiar[[#This Row],[prędkość]]&gt;140,1,0)</f>
        <v>0</v>
      </c>
      <c r="Q201" s="3">
        <f>ROUNDDOWN(IF(pomiar[[#This Row],[czy z A do B]]=0,pomiar[[#This Row],[Punkt B]]/pomiar[[#This Row],[ile h w dobie]],pomiar[[#This Row],[Punkt A]]/pomiar[[#This Row],[ile h w dobie]]),0)</f>
        <v>4</v>
      </c>
      <c r="R201" s="3">
        <f>IF(pomiar[[#This Row],[która godzina wyjazdu]]&lt;&gt;24,pomiar[[#This Row],[która godzina wyjazdu]],0)</f>
        <v>4</v>
      </c>
    </row>
    <row r="202" spans="1:18" x14ac:dyDescent="0.25">
      <c r="A202" s="1" t="s">
        <v>119</v>
      </c>
      <c r="B202" s="1">
        <v>0.42769200000000002</v>
      </c>
      <c r="C202" s="1">
        <v>0.42931599999999998</v>
      </c>
      <c r="D202" s="1">
        <f>IF(pomiar[[#This Row],[Punkt A]]&lt;pomiar[[#This Row],[Punkt B]],1,0)</f>
        <v>1</v>
      </c>
      <c r="E202" s="1">
        <f>IF(pomiar[[#This Row],[Punkt A]]&gt;pomiar[[#This Row],[Punkt B]],1,0)</f>
        <v>0</v>
      </c>
      <c r="F202" s="1">
        <f t="shared" si="6"/>
        <v>6.9444444444444447E-4</v>
      </c>
      <c r="G202" s="1">
        <f>IF(pomiar[[#This Row],[czy z B do A]]=1,pomiar[[#This Row],[Punkt A]]-pomiar[[#This Row],[Punkt B]],pomiar[[#This Row],[Punkt B]]-pomiar[[#This Row],[Punkt A]])</f>
        <v>1.6239999999999588E-3</v>
      </c>
      <c r="H202" s="1" t="str">
        <f>LEFT(pomiar[[#This Row],[numer rejestracyjny]],1)</f>
        <v>N</v>
      </c>
      <c r="I202" s="1">
        <f>IF(pomiar[[#This Row],[pierwsza litera rejestracji]]="Z",pomiar[[#This Row],[ile minut jechał]]/pomiar[[#This Row],[ile to jedna minuta w dobie]],0)</f>
        <v>0</v>
      </c>
      <c r="J202" s="1">
        <f t="shared" si="7"/>
        <v>4.1666666666666664E-2</v>
      </c>
      <c r="K202" s="1">
        <f>pomiar[[#This Row],[ile minut jechał]]/pomiar[[#This Row],[ile h w dobie]]</f>
        <v>3.8975999999999011E-2</v>
      </c>
      <c r="L202" s="1" t="str">
        <f>MID(pomiar[[#This Row],[numer rejestracyjny]],4,2)</f>
        <v>39</v>
      </c>
      <c r="M202" s="3">
        <f>IF(pomiar[[#This Row],[3 i 4 znak rejestracji]]="18",5/pomiar[[#This Row],[ile minut jechał w h]],0)</f>
        <v>0</v>
      </c>
      <c r="N202" s="3">
        <f>5/pomiar[[#This Row],[ile minut jechał w h]]</f>
        <v>128.28407224959275</v>
      </c>
      <c r="O202" s="3">
        <f>IF(pomiar[[#This Row],[prędkość]]&gt;100,1,0)</f>
        <v>1</v>
      </c>
      <c r="P202" s="3">
        <f>IF(pomiar[[#This Row],[prędkość]]&gt;140,1,0)</f>
        <v>0</v>
      </c>
      <c r="Q202" s="3">
        <f>ROUNDDOWN(IF(pomiar[[#This Row],[czy z A do B]]=0,pomiar[[#This Row],[Punkt B]]/pomiar[[#This Row],[ile h w dobie]],pomiar[[#This Row],[Punkt A]]/pomiar[[#This Row],[ile h w dobie]]),0)</f>
        <v>10</v>
      </c>
      <c r="R202" s="3">
        <f>IF(pomiar[[#This Row],[która godzina wyjazdu]]&lt;&gt;24,pomiar[[#This Row],[która godzina wyjazdu]],0)</f>
        <v>10</v>
      </c>
    </row>
    <row r="203" spans="1:18" x14ac:dyDescent="0.25">
      <c r="A203" s="1" t="s">
        <v>164</v>
      </c>
      <c r="B203" s="1">
        <v>0.17679500000000001</v>
      </c>
      <c r="C203" s="1">
        <v>0.17477100000000001</v>
      </c>
      <c r="D203" s="1">
        <f>IF(pomiar[[#This Row],[Punkt A]]&lt;pomiar[[#This Row],[Punkt B]],1,0)</f>
        <v>0</v>
      </c>
      <c r="E203" s="1">
        <f>IF(pomiar[[#This Row],[Punkt A]]&gt;pomiar[[#This Row],[Punkt B]],1,0)</f>
        <v>1</v>
      </c>
      <c r="F203" s="1">
        <f t="shared" si="6"/>
        <v>6.9444444444444447E-4</v>
      </c>
      <c r="G203" s="1">
        <f>IF(pomiar[[#This Row],[czy z B do A]]=1,pomiar[[#This Row],[Punkt A]]-pomiar[[#This Row],[Punkt B]],pomiar[[#This Row],[Punkt B]]-pomiar[[#This Row],[Punkt A]])</f>
        <v>2.023999999999998E-3</v>
      </c>
      <c r="H203" s="1" t="str">
        <f>LEFT(pomiar[[#This Row],[numer rejestracyjny]],1)</f>
        <v>N</v>
      </c>
      <c r="I203" s="1">
        <f>IF(pomiar[[#This Row],[pierwsza litera rejestracji]]="Z",pomiar[[#This Row],[ile minut jechał]]/pomiar[[#This Row],[ile to jedna minuta w dobie]],0)</f>
        <v>0</v>
      </c>
      <c r="J203" s="1">
        <f t="shared" si="7"/>
        <v>4.1666666666666664E-2</v>
      </c>
      <c r="K203" s="1">
        <f>pomiar[[#This Row],[ile minut jechał]]/pomiar[[#This Row],[ile h w dobie]]</f>
        <v>4.8575999999999953E-2</v>
      </c>
      <c r="L203" s="1" t="str">
        <f>MID(pomiar[[#This Row],[numer rejestracyjny]],4,2)</f>
        <v>47</v>
      </c>
      <c r="M203" s="3">
        <f>IF(pomiar[[#This Row],[3 i 4 znak rejestracji]]="18",5/pomiar[[#This Row],[ile minut jechał w h]],0)</f>
        <v>0</v>
      </c>
      <c r="N203" s="3">
        <f>5/pomiar[[#This Row],[ile minut jechał w h]]</f>
        <v>102.93148880105412</v>
      </c>
      <c r="O203" s="3">
        <f>IF(pomiar[[#This Row],[prędkość]]&gt;100,1,0)</f>
        <v>1</v>
      </c>
      <c r="P203" s="3">
        <f>IF(pomiar[[#This Row],[prędkość]]&gt;140,1,0)</f>
        <v>0</v>
      </c>
      <c r="Q203" s="3">
        <f>ROUNDDOWN(IF(pomiar[[#This Row],[czy z A do B]]=0,pomiar[[#This Row],[Punkt B]]/pomiar[[#This Row],[ile h w dobie]],pomiar[[#This Row],[Punkt A]]/pomiar[[#This Row],[ile h w dobie]]),0)</f>
        <v>4</v>
      </c>
      <c r="R203" s="3">
        <f>IF(pomiar[[#This Row],[która godzina wyjazdu]]&lt;&gt;24,pomiar[[#This Row],[która godzina wyjazdu]],0)</f>
        <v>4</v>
      </c>
    </row>
    <row r="204" spans="1:18" x14ac:dyDescent="0.25">
      <c r="A204" s="1" t="s">
        <v>5</v>
      </c>
      <c r="B204" s="1">
        <v>0.40955399999999997</v>
      </c>
      <c r="C204" s="1">
        <v>0.41143000000000002</v>
      </c>
      <c r="D204" s="1">
        <f>IF(pomiar[[#This Row],[Punkt A]]&lt;pomiar[[#This Row],[Punkt B]],1,0)</f>
        <v>1</v>
      </c>
      <c r="E204" s="1">
        <f>IF(pomiar[[#This Row],[Punkt A]]&gt;pomiar[[#This Row],[Punkt B]],1,0)</f>
        <v>0</v>
      </c>
      <c r="F204" s="1">
        <f t="shared" si="6"/>
        <v>6.9444444444444447E-4</v>
      </c>
      <c r="G204" s="1">
        <f>IF(pomiar[[#This Row],[czy z B do A]]=1,pomiar[[#This Row],[Punkt A]]-pomiar[[#This Row],[Punkt B]],pomiar[[#This Row],[Punkt B]]-pomiar[[#This Row],[Punkt A]])</f>
        <v>1.8760000000000443E-3</v>
      </c>
      <c r="H204" s="1" t="str">
        <f>LEFT(pomiar[[#This Row],[numer rejestracyjny]],1)</f>
        <v>N</v>
      </c>
      <c r="I204" s="1">
        <f>IF(pomiar[[#This Row],[pierwsza litera rejestracji]]="Z",pomiar[[#This Row],[ile minut jechał]]/pomiar[[#This Row],[ile to jedna minuta w dobie]],0)</f>
        <v>0</v>
      </c>
      <c r="J204" s="1">
        <f t="shared" si="7"/>
        <v>4.1666666666666664E-2</v>
      </c>
      <c r="K204" s="1">
        <f>pomiar[[#This Row],[ile minut jechał]]/pomiar[[#This Row],[ile h w dobie]]</f>
        <v>4.5024000000001063E-2</v>
      </c>
      <c r="L204" s="1" t="str">
        <f>MID(pomiar[[#This Row],[numer rejestracyjny]],4,2)</f>
        <v>18</v>
      </c>
      <c r="M204" s="3">
        <f>IF(pomiar[[#This Row],[3 i 4 znak rejestracji]]="18",5/pomiar[[#This Row],[ile minut jechał w h]],0)</f>
        <v>111.05188343994053</v>
      </c>
      <c r="N204" s="3">
        <f>5/pomiar[[#This Row],[ile minut jechał w h]]</f>
        <v>111.05188343994053</v>
      </c>
      <c r="O204" s="3">
        <f>IF(pomiar[[#This Row],[prędkość]]&gt;100,1,0)</f>
        <v>1</v>
      </c>
      <c r="P204" s="3">
        <f>IF(pomiar[[#This Row],[prędkość]]&gt;140,1,0)</f>
        <v>0</v>
      </c>
      <c r="Q204" s="3">
        <f>ROUNDDOWN(IF(pomiar[[#This Row],[czy z A do B]]=0,pomiar[[#This Row],[Punkt B]]/pomiar[[#This Row],[ile h w dobie]],pomiar[[#This Row],[Punkt A]]/pomiar[[#This Row],[ile h w dobie]]),0)</f>
        <v>9</v>
      </c>
      <c r="R204" s="3">
        <f>IF(pomiar[[#This Row],[która godzina wyjazdu]]&lt;&gt;24,pomiar[[#This Row],[która godzina wyjazdu]],0)</f>
        <v>9</v>
      </c>
    </row>
    <row r="205" spans="1:18" x14ac:dyDescent="0.25">
      <c r="A205" s="1" t="s">
        <v>110</v>
      </c>
      <c r="B205" s="1">
        <v>0.68685200000000002</v>
      </c>
      <c r="C205" s="1">
        <v>0.69050400000000001</v>
      </c>
      <c r="D205" s="1">
        <f>IF(pomiar[[#This Row],[Punkt A]]&lt;pomiar[[#This Row],[Punkt B]],1,0)</f>
        <v>1</v>
      </c>
      <c r="E205" s="1">
        <f>IF(pomiar[[#This Row],[Punkt A]]&gt;pomiar[[#This Row],[Punkt B]],1,0)</f>
        <v>0</v>
      </c>
      <c r="F205" s="1">
        <f t="shared" si="6"/>
        <v>6.9444444444444447E-4</v>
      </c>
      <c r="G205" s="1">
        <f>IF(pomiar[[#This Row],[czy z B do A]]=1,pomiar[[#This Row],[Punkt A]]-pomiar[[#This Row],[Punkt B]],pomiar[[#This Row],[Punkt B]]-pomiar[[#This Row],[Punkt A]])</f>
        <v>3.6519999999999886E-3</v>
      </c>
      <c r="H205" s="1" t="str">
        <f>LEFT(pomiar[[#This Row],[numer rejestracyjny]],1)</f>
        <v>N</v>
      </c>
      <c r="I205" s="1">
        <f>IF(pomiar[[#This Row],[pierwsza litera rejestracji]]="Z",pomiar[[#This Row],[ile minut jechał]]/pomiar[[#This Row],[ile to jedna minuta w dobie]],0)</f>
        <v>0</v>
      </c>
      <c r="J205" s="1">
        <f t="shared" si="7"/>
        <v>4.1666666666666664E-2</v>
      </c>
      <c r="K205" s="1">
        <f>pomiar[[#This Row],[ile minut jechał]]/pomiar[[#This Row],[ile h w dobie]]</f>
        <v>8.7647999999999726E-2</v>
      </c>
      <c r="L205" s="1" t="str">
        <f>MID(pomiar[[#This Row],[numer rejestracyjny]],4,2)</f>
        <v>39</v>
      </c>
      <c r="M205" s="3">
        <f>IF(pomiar[[#This Row],[3 i 4 znak rejestracji]]="18",5/pomiar[[#This Row],[ile minut jechał w h]],0)</f>
        <v>0</v>
      </c>
      <c r="N205" s="3">
        <f>5/pomiar[[#This Row],[ile minut jechał w h]]</f>
        <v>57.046367287331321</v>
      </c>
      <c r="O205" s="3">
        <f>IF(pomiar[[#This Row],[prędkość]]&gt;100,1,0)</f>
        <v>0</v>
      </c>
      <c r="P205" s="3">
        <f>IF(pomiar[[#This Row],[prędkość]]&gt;140,1,0)</f>
        <v>0</v>
      </c>
      <c r="Q205" s="3">
        <f>ROUNDDOWN(IF(pomiar[[#This Row],[czy z A do B]]=0,pomiar[[#This Row],[Punkt B]]/pomiar[[#This Row],[ile h w dobie]],pomiar[[#This Row],[Punkt A]]/pomiar[[#This Row],[ile h w dobie]]),0)</f>
        <v>16</v>
      </c>
      <c r="R205" s="3">
        <f>IF(pomiar[[#This Row],[która godzina wyjazdu]]&lt;&gt;24,pomiar[[#This Row],[która godzina wyjazdu]],0)</f>
        <v>16</v>
      </c>
    </row>
    <row r="206" spans="1:18" x14ac:dyDescent="0.25">
      <c r="A206" s="1" t="s">
        <v>76</v>
      </c>
      <c r="B206" s="1">
        <v>0.21182200000000001</v>
      </c>
      <c r="C206" s="1">
        <v>0.20880199999999999</v>
      </c>
      <c r="D206" s="1">
        <f>IF(pomiar[[#This Row],[Punkt A]]&lt;pomiar[[#This Row],[Punkt B]],1,0)</f>
        <v>0</v>
      </c>
      <c r="E206" s="1">
        <f>IF(pomiar[[#This Row],[Punkt A]]&gt;pomiar[[#This Row],[Punkt B]],1,0)</f>
        <v>1</v>
      </c>
      <c r="F206" s="1">
        <f t="shared" si="6"/>
        <v>6.9444444444444447E-4</v>
      </c>
      <c r="G206" s="1">
        <f>IF(pomiar[[#This Row],[czy z B do A]]=1,pomiar[[#This Row],[Punkt A]]-pomiar[[#This Row],[Punkt B]],pomiar[[#This Row],[Punkt B]]-pomiar[[#This Row],[Punkt A]])</f>
        <v>3.0200000000000227E-3</v>
      </c>
      <c r="H206" s="1" t="str">
        <f>LEFT(pomiar[[#This Row],[numer rejestracyjny]],1)</f>
        <v>N</v>
      </c>
      <c r="I206" s="1">
        <f>IF(pomiar[[#This Row],[pierwsza litera rejestracji]]="Z",pomiar[[#This Row],[ile minut jechał]]/pomiar[[#This Row],[ile to jedna minuta w dobie]],0)</f>
        <v>0</v>
      </c>
      <c r="J206" s="1">
        <f t="shared" si="7"/>
        <v>4.1666666666666664E-2</v>
      </c>
      <c r="K206" s="1">
        <f>pomiar[[#This Row],[ile minut jechał]]/pomiar[[#This Row],[ile h w dobie]]</f>
        <v>7.2480000000000544E-2</v>
      </c>
      <c r="L206" s="1" t="str">
        <f>MID(pomiar[[#This Row],[numer rejestracyjny]],4,2)</f>
        <v>45</v>
      </c>
      <c r="M206" s="3">
        <f>IF(pomiar[[#This Row],[3 i 4 znak rejestracji]]="18",5/pomiar[[#This Row],[ile minut jechał w h]],0)</f>
        <v>0</v>
      </c>
      <c r="N206" s="3">
        <f>5/pomiar[[#This Row],[ile minut jechał w h]]</f>
        <v>68.984547461368138</v>
      </c>
      <c r="O206" s="3">
        <f>IF(pomiar[[#This Row],[prędkość]]&gt;100,1,0)</f>
        <v>0</v>
      </c>
      <c r="P206" s="3">
        <f>IF(pomiar[[#This Row],[prędkość]]&gt;140,1,0)</f>
        <v>0</v>
      </c>
      <c r="Q206" s="3">
        <f>ROUNDDOWN(IF(pomiar[[#This Row],[czy z A do B]]=0,pomiar[[#This Row],[Punkt B]]/pomiar[[#This Row],[ile h w dobie]],pomiar[[#This Row],[Punkt A]]/pomiar[[#This Row],[ile h w dobie]]),0)</f>
        <v>5</v>
      </c>
      <c r="R206" s="3">
        <f>IF(pomiar[[#This Row],[która godzina wyjazdu]]&lt;&gt;24,pomiar[[#This Row],[która godzina wyjazdu]],0)</f>
        <v>5</v>
      </c>
    </row>
    <row r="207" spans="1:18" x14ac:dyDescent="0.25">
      <c r="A207" s="1" t="s">
        <v>76</v>
      </c>
      <c r="B207" s="1">
        <v>0.43252099999999999</v>
      </c>
      <c r="C207" s="1">
        <v>0.43110500000000002</v>
      </c>
      <c r="D207" s="1">
        <f>IF(pomiar[[#This Row],[Punkt A]]&lt;pomiar[[#This Row],[Punkt B]],1,0)</f>
        <v>0</v>
      </c>
      <c r="E207" s="1">
        <f>IF(pomiar[[#This Row],[Punkt A]]&gt;pomiar[[#This Row],[Punkt B]],1,0)</f>
        <v>1</v>
      </c>
      <c r="F207" s="1">
        <f t="shared" si="6"/>
        <v>6.9444444444444447E-4</v>
      </c>
      <c r="G207" s="1">
        <f>IF(pomiar[[#This Row],[czy z B do A]]=1,pomiar[[#This Row],[Punkt A]]-pomiar[[#This Row],[Punkt B]],pomiar[[#This Row],[Punkt B]]-pomiar[[#This Row],[Punkt A]])</f>
        <v>1.4159999999999728E-3</v>
      </c>
      <c r="H207" s="1" t="str">
        <f>LEFT(pomiar[[#This Row],[numer rejestracyjny]],1)</f>
        <v>N</v>
      </c>
      <c r="I207" s="1">
        <f>IF(pomiar[[#This Row],[pierwsza litera rejestracji]]="Z",pomiar[[#This Row],[ile minut jechał]]/pomiar[[#This Row],[ile to jedna minuta w dobie]],0)</f>
        <v>0</v>
      </c>
      <c r="J207" s="1">
        <f t="shared" si="7"/>
        <v>4.1666666666666664E-2</v>
      </c>
      <c r="K207" s="1">
        <f>pomiar[[#This Row],[ile minut jechał]]/pomiar[[#This Row],[ile h w dobie]]</f>
        <v>3.3983999999999348E-2</v>
      </c>
      <c r="L207" s="1" t="str">
        <f>MID(pomiar[[#This Row],[numer rejestracyjny]],4,2)</f>
        <v>45</v>
      </c>
      <c r="M207" s="3">
        <f>IF(pomiar[[#This Row],[3 i 4 znak rejestracji]]="18",5/pomiar[[#This Row],[ile minut jechał w h]],0)</f>
        <v>0</v>
      </c>
      <c r="N207" s="3">
        <f>5/pomiar[[#This Row],[ile minut jechał w h]]</f>
        <v>147.12806026365629</v>
      </c>
      <c r="O207" s="3">
        <f>IF(pomiar[[#This Row],[prędkość]]&gt;100,1,0)</f>
        <v>1</v>
      </c>
      <c r="P207" s="3">
        <f>IF(pomiar[[#This Row],[prędkość]]&gt;140,1,0)</f>
        <v>1</v>
      </c>
      <c r="Q207" s="3">
        <f>ROUNDDOWN(IF(pomiar[[#This Row],[czy z A do B]]=0,pomiar[[#This Row],[Punkt B]]/pomiar[[#This Row],[ile h w dobie]],pomiar[[#This Row],[Punkt A]]/pomiar[[#This Row],[ile h w dobie]]),0)</f>
        <v>10</v>
      </c>
      <c r="R207" s="3">
        <f>IF(pomiar[[#This Row],[która godzina wyjazdu]]&lt;&gt;24,pomiar[[#This Row],[która godzina wyjazdu]],0)</f>
        <v>10</v>
      </c>
    </row>
    <row r="208" spans="1:18" x14ac:dyDescent="0.25">
      <c r="A208" s="1" t="s">
        <v>69</v>
      </c>
      <c r="B208" s="1">
        <v>0.398974</v>
      </c>
      <c r="C208" s="1">
        <v>0.40052599999999999</v>
      </c>
      <c r="D208" s="1">
        <f>IF(pomiar[[#This Row],[Punkt A]]&lt;pomiar[[#This Row],[Punkt B]],1,0)</f>
        <v>1</v>
      </c>
      <c r="E208" s="1">
        <f>IF(pomiar[[#This Row],[Punkt A]]&gt;pomiar[[#This Row],[Punkt B]],1,0)</f>
        <v>0</v>
      </c>
      <c r="F208" s="1">
        <f t="shared" si="6"/>
        <v>6.9444444444444447E-4</v>
      </c>
      <c r="G208" s="1">
        <f>IF(pomiar[[#This Row],[czy z B do A]]=1,pomiar[[#This Row],[Punkt A]]-pomiar[[#This Row],[Punkt B]],pomiar[[#This Row],[Punkt B]]-pomiar[[#This Row],[Punkt A]])</f>
        <v>1.5519999999999978E-3</v>
      </c>
      <c r="H208" s="1" t="str">
        <f>LEFT(pomiar[[#This Row],[numer rejestracyjny]],1)</f>
        <v>N</v>
      </c>
      <c r="I208" s="1">
        <f>IF(pomiar[[#This Row],[pierwsza litera rejestracji]]="Z",pomiar[[#This Row],[ile minut jechał]]/pomiar[[#This Row],[ile to jedna minuta w dobie]],0)</f>
        <v>0</v>
      </c>
      <c r="J208" s="1">
        <f t="shared" si="7"/>
        <v>4.1666666666666664E-2</v>
      </c>
      <c r="K208" s="1">
        <f>pomiar[[#This Row],[ile minut jechał]]/pomiar[[#This Row],[ile h w dobie]]</f>
        <v>3.7247999999999948E-2</v>
      </c>
      <c r="L208" s="1" t="str">
        <f>MID(pomiar[[#This Row],[numer rejestracyjny]],4,2)</f>
        <v>20</v>
      </c>
      <c r="M208" s="3">
        <f>IF(pomiar[[#This Row],[3 i 4 znak rejestracji]]="18",5/pomiar[[#This Row],[ile minut jechał w h]],0)</f>
        <v>0</v>
      </c>
      <c r="N208" s="3">
        <f>5/pomiar[[#This Row],[ile minut jechał w h]]</f>
        <v>134.23539518900361</v>
      </c>
      <c r="O208" s="3">
        <f>IF(pomiar[[#This Row],[prędkość]]&gt;100,1,0)</f>
        <v>1</v>
      </c>
      <c r="P208" s="3">
        <f>IF(pomiar[[#This Row],[prędkość]]&gt;140,1,0)</f>
        <v>0</v>
      </c>
      <c r="Q208" s="3">
        <f>ROUNDDOWN(IF(pomiar[[#This Row],[czy z A do B]]=0,pomiar[[#This Row],[Punkt B]]/pomiar[[#This Row],[ile h w dobie]],pomiar[[#This Row],[Punkt A]]/pomiar[[#This Row],[ile h w dobie]]),0)</f>
        <v>9</v>
      </c>
      <c r="R208" s="3">
        <f>IF(pomiar[[#This Row],[która godzina wyjazdu]]&lt;&gt;24,pomiar[[#This Row],[która godzina wyjazdu]],0)</f>
        <v>9</v>
      </c>
    </row>
    <row r="209" spans="1:18" x14ac:dyDescent="0.25">
      <c r="A209" s="1" t="s">
        <v>73</v>
      </c>
      <c r="B209" s="1">
        <v>0.43932300000000002</v>
      </c>
      <c r="C209" s="1">
        <v>0.43679099999999998</v>
      </c>
      <c r="D209" s="1">
        <f>IF(pomiar[[#This Row],[Punkt A]]&lt;pomiar[[#This Row],[Punkt B]],1,0)</f>
        <v>0</v>
      </c>
      <c r="E209" s="1">
        <f>IF(pomiar[[#This Row],[Punkt A]]&gt;pomiar[[#This Row],[Punkt B]],1,0)</f>
        <v>1</v>
      </c>
      <c r="F209" s="1">
        <f t="shared" si="6"/>
        <v>6.9444444444444447E-4</v>
      </c>
      <c r="G209" s="1">
        <f>IF(pomiar[[#This Row],[czy z B do A]]=1,pomiar[[#This Row],[Punkt A]]-pomiar[[#This Row],[Punkt B]],pomiar[[#This Row],[Punkt B]]-pomiar[[#This Row],[Punkt A]])</f>
        <v>2.5320000000000342E-3</v>
      </c>
      <c r="H209" s="1" t="str">
        <f>LEFT(pomiar[[#This Row],[numer rejestracyjny]],1)</f>
        <v>N</v>
      </c>
      <c r="I209" s="1">
        <f>IF(pomiar[[#This Row],[pierwsza litera rejestracji]]="Z",pomiar[[#This Row],[ile minut jechał]]/pomiar[[#This Row],[ile to jedna minuta w dobie]],0)</f>
        <v>0</v>
      </c>
      <c r="J209" s="1">
        <f t="shared" si="7"/>
        <v>4.1666666666666664E-2</v>
      </c>
      <c r="K209" s="1">
        <f>pomiar[[#This Row],[ile minut jechał]]/pomiar[[#This Row],[ile h w dobie]]</f>
        <v>6.0768000000000821E-2</v>
      </c>
      <c r="L209" s="1" t="str">
        <f>MID(pomiar[[#This Row],[numer rejestracyjny]],4,2)</f>
        <v>84</v>
      </c>
      <c r="M209" s="3">
        <f>IF(pomiar[[#This Row],[3 i 4 znak rejestracji]]="18",5/pomiar[[#This Row],[ile minut jechał w h]],0)</f>
        <v>0</v>
      </c>
      <c r="N209" s="3">
        <f>5/pomiar[[#This Row],[ile minut jechał w h]]</f>
        <v>82.280147446023108</v>
      </c>
      <c r="O209" s="3">
        <f>IF(pomiar[[#This Row],[prędkość]]&gt;100,1,0)</f>
        <v>0</v>
      </c>
      <c r="P209" s="3">
        <f>IF(pomiar[[#This Row],[prędkość]]&gt;140,1,0)</f>
        <v>0</v>
      </c>
      <c r="Q209" s="3">
        <f>ROUNDDOWN(IF(pomiar[[#This Row],[czy z A do B]]=0,pomiar[[#This Row],[Punkt B]]/pomiar[[#This Row],[ile h w dobie]],pomiar[[#This Row],[Punkt A]]/pomiar[[#This Row],[ile h w dobie]]),0)</f>
        <v>10</v>
      </c>
      <c r="R209" s="3">
        <f>IF(pomiar[[#This Row],[która godzina wyjazdu]]&lt;&gt;24,pomiar[[#This Row],[która godzina wyjazdu]],0)</f>
        <v>10</v>
      </c>
    </row>
    <row r="210" spans="1:18" x14ac:dyDescent="0.25">
      <c r="A210" s="1" t="s">
        <v>3</v>
      </c>
      <c r="B210" s="1">
        <v>0.141675</v>
      </c>
      <c r="C210" s="1">
        <v>0.138651</v>
      </c>
      <c r="D210" s="1">
        <f>IF(pomiar[[#This Row],[Punkt A]]&lt;pomiar[[#This Row],[Punkt B]],1,0)</f>
        <v>0</v>
      </c>
      <c r="E210" s="1">
        <f>IF(pomiar[[#This Row],[Punkt A]]&gt;pomiar[[#This Row],[Punkt B]],1,0)</f>
        <v>1</v>
      </c>
      <c r="F210" s="1">
        <f t="shared" si="6"/>
        <v>6.9444444444444447E-4</v>
      </c>
      <c r="G210" s="1">
        <f>IF(pomiar[[#This Row],[czy z B do A]]=1,pomiar[[#This Row],[Punkt A]]-pomiar[[#This Row],[Punkt B]],pomiar[[#This Row],[Punkt B]]-pomiar[[#This Row],[Punkt A]])</f>
        <v>3.0239999999999989E-3</v>
      </c>
      <c r="H210" s="1" t="str">
        <f>LEFT(pomiar[[#This Row],[numer rejestracyjny]],1)</f>
        <v>N</v>
      </c>
      <c r="I210" s="1">
        <f>IF(pomiar[[#This Row],[pierwsza litera rejestracji]]="Z",pomiar[[#This Row],[ile minut jechał]]/pomiar[[#This Row],[ile to jedna minuta w dobie]],0)</f>
        <v>0</v>
      </c>
      <c r="J210" s="1">
        <f t="shared" si="7"/>
        <v>4.1666666666666664E-2</v>
      </c>
      <c r="K210" s="1">
        <f>pomiar[[#This Row],[ile minut jechał]]/pomiar[[#This Row],[ile h w dobie]]</f>
        <v>7.2575999999999974E-2</v>
      </c>
      <c r="L210" s="1" t="str">
        <f>MID(pomiar[[#This Row],[numer rejestracyjny]],4,2)</f>
        <v>18</v>
      </c>
      <c r="M210" s="3">
        <f>IF(pomiar[[#This Row],[3 i 4 znak rejestracji]]="18",5/pomiar[[#This Row],[ile minut jechał w h]],0)</f>
        <v>68.893298059964749</v>
      </c>
      <c r="N210" s="3">
        <f>5/pomiar[[#This Row],[ile minut jechał w h]]</f>
        <v>68.893298059964749</v>
      </c>
      <c r="O210" s="3">
        <f>IF(pomiar[[#This Row],[prędkość]]&gt;100,1,0)</f>
        <v>0</v>
      </c>
      <c r="P210" s="3">
        <f>IF(pomiar[[#This Row],[prędkość]]&gt;140,1,0)</f>
        <v>0</v>
      </c>
      <c r="Q210" s="3">
        <f>ROUNDDOWN(IF(pomiar[[#This Row],[czy z A do B]]=0,pomiar[[#This Row],[Punkt B]]/pomiar[[#This Row],[ile h w dobie]],pomiar[[#This Row],[Punkt A]]/pomiar[[#This Row],[ile h w dobie]]),0)</f>
        <v>3</v>
      </c>
      <c r="R210" s="3">
        <f>IF(pomiar[[#This Row],[która godzina wyjazdu]]&lt;&gt;24,pomiar[[#This Row],[która godzina wyjazdu]],0)</f>
        <v>3</v>
      </c>
    </row>
    <row r="211" spans="1:18" x14ac:dyDescent="0.25">
      <c r="A211" s="1" t="s">
        <v>48</v>
      </c>
      <c r="B211" s="1">
        <v>0.85342399999999996</v>
      </c>
      <c r="C211" s="1">
        <v>0.85614800000000002</v>
      </c>
      <c r="D211" s="1">
        <f>IF(pomiar[[#This Row],[Punkt A]]&lt;pomiar[[#This Row],[Punkt B]],1,0)</f>
        <v>1</v>
      </c>
      <c r="E211" s="1">
        <f>IF(pomiar[[#This Row],[Punkt A]]&gt;pomiar[[#This Row],[Punkt B]],1,0)</f>
        <v>0</v>
      </c>
      <c r="F211" s="1">
        <f t="shared" si="6"/>
        <v>6.9444444444444447E-4</v>
      </c>
      <c r="G211" s="1">
        <f>IF(pomiar[[#This Row],[czy z B do A]]=1,pomiar[[#This Row],[Punkt A]]-pomiar[[#This Row],[Punkt B]],pomiar[[#This Row],[Punkt B]]-pomiar[[#This Row],[Punkt A]])</f>
        <v>2.7240000000000597E-3</v>
      </c>
      <c r="H211" s="1" t="str">
        <f>LEFT(pomiar[[#This Row],[numer rejestracyjny]],1)</f>
        <v>N</v>
      </c>
      <c r="I211" s="1">
        <f>IF(pomiar[[#This Row],[pierwsza litera rejestracji]]="Z",pomiar[[#This Row],[ile minut jechał]]/pomiar[[#This Row],[ile to jedna minuta w dobie]],0)</f>
        <v>0</v>
      </c>
      <c r="J211" s="1">
        <f t="shared" si="7"/>
        <v>4.1666666666666664E-2</v>
      </c>
      <c r="K211" s="1">
        <f>pomiar[[#This Row],[ile minut jechał]]/pomiar[[#This Row],[ile h w dobie]]</f>
        <v>6.5376000000001433E-2</v>
      </c>
      <c r="L211" s="1" t="str">
        <f>MID(pomiar[[#This Row],[numer rejestracyjny]],4,2)</f>
        <v>75</v>
      </c>
      <c r="M211" s="3">
        <f>IF(pomiar[[#This Row],[3 i 4 znak rejestracji]]="18",5/pomiar[[#This Row],[ile minut jechał w h]],0)</f>
        <v>0</v>
      </c>
      <c r="N211" s="3">
        <f>5/pomiar[[#This Row],[ile minut jechał w h]]</f>
        <v>76.480665687712474</v>
      </c>
      <c r="O211" s="3">
        <f>IF(pomiar[[#This Row],[prędkość]]&gt;100,1,0)</f>
        <v>0</v>
      </c>
      <c r="P211" s="3">
        <f>IF(pomiar[[#This Row],[prędkość]]&gt;140,1,0)</f>
        <v>0</v>
      </c>
      <c r="Q211" s="3">
        <f>ROUNDDOWN(IF(pomiar[[#This Row],[czy z A do B]]=0,pomiar[[#This Row],[Punkt B]]/pomiar[[#This Row],[ile h w dobie]],pomiar[[#This Row],[Punkt A]]/pomiar[[#This Row],[ile h w dobie]]),0)</f>
        <v>20</v>
      </c>
      <c r="R211" s="3">
        <f>IF(pomiar[[#This Row],[która godzina wyjazdu]]&lt;&gt;24,pomiar[[#This Row],[która godzina wyjazdu]],0)</f>
        <v>20</v>
      </c>
    </row>
    <row r="212" spans="1:18" x14ac:dyDescent="0.25">
      <c r="A212" s="1" t="s">
        <v>42</v>
      </c>
      <c r="B212" s="1">
        <v>0.186281</v>
      </c>
      <c r="C212" s="1">
        <v>0.18371299999999999</v>
      </c>
      <c r="D212" s="1">
        <f>IF(pomiar[[#This Row],[Punkt A]]&lt;pomiar[[#This Row],[Punkt B]],1,0)</f>
        <v>0</v>
      </c>
      <c r="E212" s="1">
        <f>IF(pomiar[[#This Row],[Punkt A]]&gt;pomiar[[#This Row],[Punkt B]],1,0)</f>
        <v>1</v>
      </c>
      <c r="F212" s="1">
        <f t="shared" si="6"/>
        <v>6.9444444444444447E-4</v>
      </c>
      <c r="G212" s="1">
        <f>IF(pomiar[[#This Row],[czy z B do A]]=1,pomiar[[#This Row],[Punkt A]]-pomiar[[#This Row],[Punkt B]],pomiar[[#This Row],[Punkt B]]-pomiar[[#This Row],[Punkt A]])</f>
        <v>2.5680000000000147E-3</v>
      </c>
      <c r="H212" s="1" t="str">
        <f>LEFT(pomiar[[#This Row],[numer rejestracyjny]],1)</f>
        <v>N</v>
      </c>
      <c r="I212" s="1">
        <f>IF(pomiar[[#This Row],[pierwsza litera rejestracji]]="Z",pomiar[[#This Row],[ile minut jechał]]/pomiar[[#This Row],[ile to jedna minuta w dobie]],0)</f>
        <v>0</v>
      </c>
      <c r="J212" s="1">
        <f t="shared" si="7"/>
        <v>4.1666666666666664E-2</v>
      </c>
      <c r="K212" s="1">
        <f>pomiar[[#This Row],[ile minut jechał]]/pomiar[[#This Row],[ile h w dobie]]</f>
        <v>6.1632000000000353E-2</v>
      </c>
      <c r="L212" s="1" t="str">
        <f>MID(pomiar[[#This Row],[numer rejestracyjny]],4,2)</f>
        <v>59</v>
      </c>
      <c r="M212" s="3">
        <f>IF(pomiar[[#This Row],[3 i 4 znak rejestracji]]="18",5/pomiar[[#This Row],[ile minut jechał w h]],0)</f>
        <v>0</v>
      </c>
      <c r="N212" s="3">
        <f>5/pomiar[[#This Row],[ile minut jechał w h]]</f>
        <v>81.126687435098191</v>
      </c>
      <c r="O212" s="3">
        <f>IF(pomiar[[#This Row],[prędkość]]&gt;100,1,0)</f>
        <v>0</v>
      </c>
      <c r="P212" s="3">
        <f>IF(pomiar[[#This Row],[prędkość]]&gt;140,1,0)</f>
        <v>0</v>
      </c>
      <c r="Q212" s="3">
        <f>ROUNDDOWN(IF(pomiar[[#This Row],[czy z A do B]]=0,pomiar[[#This Row],[Punkt B]]/pomiar[[#This Row],[ile h w dobie]],pomiar[[#This Row],[Punkt A]]/pomiar[[#This Row],[ile h w dobie]]),0)</f>
        <v>4</v>
      </c>
      <c r="R212" s="3">
        <f>IF(pomiar[[#This Row],[która godzina wyjazdu]]&lt;&gt;24,pomiar[[#This Row],[która godzina wyjazdu]],0)</f>
        <v>4</v>
      </c>
    </row>
    <row r="213" spans="1:18" x14ac:dyDescent="0.25">
      <c r="A213" s="1" t="s">
        <v>119</v>
      </c>
      <c r="B213" s="1">
        <v>8.9881000000000003E-2</v>
      </c>
      <c r="C213" s="1">
        <v>9.2344999999999997E-2</v>
      </c>
      <c r="D213" s="1">
        <f>IF(pomiar[[#This Row],[Punkt A]]&lt;pomiar[[#This Row],[Punkt B]],1,0)</f>
        <v>1</v>
      </c>
      <c r="E213" s="1">
        <f>IF(pomiar[[#This Row],[Punkt A]]&gt;pomiar[[#This Row],[Punkt B]],1,0)</f>
        <v>0</v>
      </c>
      <c r="F213" s="1">
        <f t="shared" si="6"/>
        <v>6.9444444444444447E-4</v>
      </c>
      <c r="G213" s="1">
        <f>IF(pomiar[[#This Row],[czy z B do A]]=1,pomiar[[#This Row],[Punkt A]]-pomiar[[#This Row],[Punkt B]],pomiar[[#This Row],[Punkt B]]-pomiar[[#This Row],[Punkt A]])</f>
        <v>2.463999999999994E-3</v>
      </c>
      <c r="H213" s="1" t="str">
        <f>LEFT(pomiar[[#This Row],[numer rejestracyjny]],1)</f>
        <v>N</v>
      </c>
      <c r="I213" s="1">
        <f>IF(pomiar[[#This Row],[pierwsza litera rejestracji]]="Z",pomiar[[#This Row],[ile minut jechał]]/pomiar[[#This Row],[ile to jedna minuta w dobie]],0)</f>
        <v>0</v>
      </c>
      <c r="J213" s="1">
        <f t="shared" si="7"/>
        <v>4.1666666666666664E-2</v>
      </c>
      <c r="K213" s="1">
        <f>pomiar[[#This Row],[ile minut jechał]]/pomiar[[#This Row],[ile h w dobie]]</f>
        <v>5.9135999999999855E-2</v>
      </c>
      <c r="L213" s="1" t="str">
        <f>MID(pomiar[[#This Row],[numer rejestracyjny]],4,2)</f>
        <v>39</v>
      </c>
      <c r="M213" s="3">
        <f>IF(pomiar[[#This Row],[3 i 4 znak rejestracji]]="18",5/pomiar[[#This Row],[ile minut jechał w h]],0)</f>
        <v>0</v>
      </c>
      <c r="N213" s="3">
        <f>5/pomiar[[#This Row],[ile minut jechał w h]]</f>
        <v>84.550865800866006</v>
      </c>
      <c r="O213" s="3">
        <f>IF(pomiar[[#This Row],[prędkość]]&gt;100,1,0)</f>
        <v>0</v>
      </c>
      <c r="P213" s="3">
        <f>IF(pomiar[[#This Row],[prędkość]]&gt;140,1,0)</f>
        <v>0</v>
      </c>
      <c r="Q213" s="3">
        <f>ROUNDDOWN(IF(pomiar[[#This Row],[czy z A do B]]=0,pomiar[[#This Row],[Punkt B]]/pomiar[[#This Row],[ile h w dobie]],pomiar[[#This Row],[Punkt A]]/pomiar[[#This Row],[ile h w dobie]]),0)</f>
        <v>2</v>
      </c>
      <c r="R213" s="3">
        <f>IF(pomiar[[#This Row],[która godzina wyjazdu]]&lt;&gt;24,pomiar[[#This Row],[która godzina wyjazdu]],0)</f>
        <v>2</v>
      </c>
    </row>
    <row r="214" spans="1:18" x14ac:dyDescent="0.25">
      <c r="A214" s="1" t="s">
        <v>164</v>
      </c>
      <c r="B214" s="1">
        <v>2.4351000000000001E-2</v>
      </c>
      <c r="C214" s="1">
        <v>2.6023000000000001E-2</v>
      </c>
      <c r="D214" s="1">
        <f>IF(pomiar[[#This Row],[Punkt A]]&lt;pomiar[[#This Row],[Punkt B]],1,0)</f>
        <v>1</v>
      </c>
      <c r="E214" s="1">
        <f>IF(pomiar[[#This Row],[Punkt A]]&gt;pomiar[[#This Row],[Punkt B]],1,0)</f>
        <v>0</v>
      </c>
      <c r="F214" s="1">
        <f t="shared" si="6"/>
        <v>6.9444444444444447E-4</v>
      </c>
      <c r="G214" s="1">
        <f>IF(pomiar[[#This Row],[czy z B do A]]=1,pomiar[[#This Row],[Punkt A]]-pomiar[[#This Row],[Punkt B]],pomiar[[#This Row],[Punkt B]]-pomiar[[#This Row],[Punkt A]])</f>
        <v>1.6719999999999999E-3</v>
      </c>
      <c r="H214" s="1" t="str">
        <f>LEFT(pomiar[[#This Row],[numer rejestracyjny]],1)</f>
        <v>N</v>
      </c>
      <c r="I214" s="1">
        <f>IF(pomiar[[#This Row],[pierwsza litera rejestracji]]="Z",pomiar[[#This Row],[ile minut jechał]]/pomiar[[#This Row],[ile to jedna minuta w dobie]],0)</f>
        <v>0</v>
      </c>
      <c r="J214" s="1">
        <f t="shared" si="7"/>
        <v>4.1666666666666664E-2</v>
      </c>
      <c r="K214" s="1">
        <f>pomiar[[#This Row],[ile minut jechał]]/pomiar[[#This Row],[ile h w dobie]]</f>
        <v>4.0127999999999997E-2</v>
      </c>
      <c r="L214" s="1" t="str">
        <f>MID(pomiar[[#This Row],[numer rejestracyjny]],4,2)</f>
        <v>47</v>
      </c>
      <c r="M214" s="3">
        <f>IF(pomiar[[#This Row],[3 i 4 znak rejestracji]]="18",5/pomiar[[#This Row],[ile minut jechał w h]],0)</f>
        <v>0</v>
      </c>
      <c r="N214" s="3">
        <f>5/pomiar[[#This Row],[ile minut jechał w h]]</f>
        <v>124.60127591706539</v>
      </c>
      <c r="O214" s="3">
        <f>IF(pomiar[[#This Row],[prędkość]]&gt;100,1,0)</f>
        <v>1</v>
      </c>
      <c r="P214" s="3">
        <f>IF(pomiar[[#This Row],[prędkość]]&gt;140,1,0)</f>
        <v>0</v>
      </c>
      <c r="Q214" s="3">
        <f>ROUNDDOWN(IF(pomiar[[#This Row],[czy z A do B]]=0,pomiar[[#This Row],[Punkt B]]/pomiar[[#This Row],[ile h w dobie]],pomiar[[#This Row],[Punkt A]]/pomiar[[#This Row],[ile h w dobie]]),0)</f>
        <v>0</v>
      </c>
      <c r="R214" s="3">
        <f>IF(pomiar[[#This Row],[która godzina wyjazdu]]&lt;&gt;24,pomiar[[#This Row],[która godzina wyjazdu]],0)</f>
        <v>0</v>
      </c>
    </row>
    <row r="215" spans="1:18" x14ac:dyDescent="0.25">
      <c r="A215" s="1" t="s">
        <v>5</v>
      </c>
      <c r="B215" s="1">
        <v>0.89798900000000004</v>
      </c>
      <c r="C215" s="1">
        <v>0.89986100000000002</v>
      </c>
      <c r="D215" s="1">
        <f>IF(pomiar[[#This Row],[Punkt A]]&lt;pomiar[[#This Row],[Punkt B]],1,0)</f>
        <v>1</v>
      </c>
      <c r="E215" s="1">
        <f>IF(pomiar[[#This Row],[Punkt A]]&gt;pomiar[[#This Row],[Punkt B]],1,0)</f>
        <v>0</v>
      </c>
      <c r="F215" s="1">
        <f t="shared" si="6"/>
        <v>6.9444444444444447E-4</v>
      </c>
      <c r="G215" s="1">
        <f>IF(pomiar[[#This Row],[czy z B do A]]=1,pomiar[[#This Row],[Punkt A]]-pomiar[[#This Row],[Punkt B]],pomiar[[#This Row],[Punkt B]]-pomiar[[#This Row],[Punkt A]])</f>
        <v>1.8719999999999848E-3</v>
      </c>
      <c r="H215" s="1" t="str">
        <f>LEFT(pomiar[[#This Row],[numer rejestracyjny]],1)</f>
        <v>N</v>
      </c>
      <c r="I215" s="1">
        <f>IF(pomiar[[#This Row],[pierwsza litera rejestracji]]="Z",pomiar[[#This Row],[ile minut jechał]]/pomiar[[#This Row],[ile to jedna minuta w dobie]],0)</f>
        <v>0</v>
      </c>
      <c r="J215" s="1">
        <f t="shared" si="7"/>
        <v>4.1666666666666664E-2</v>
      </c>
      <c r="K215" s="1">
        <f>pomiar[[#This Row],[ile minut jechał]]/pomiar[[#This Row],[ile h w dobie]]</f>
        <v>4.4927999999999635E-2</v>
      </c>
      <c r="L215" s="1" t="str">
        <f>MID(pomiar[[#This Row],[numer rejestracyjny]],4,2)</f>
        <v>18</v>
      </c>
      <c r="M215" s="3">
        <f>IF(pomiar[[#This Row],[3 i 4 znak rejestracji]]="18",5/pomiar[[#This Row],[ile minut jechał w h]],0)</f>
        <v>111.2891737891747</v>
      </c>
      <c r="N215" s="3">
        <f>5/pomiar[[#This Row],[ile minut jechał w h]]</f>
        <v>111.2891737891747</v>
      </c>
      <c r="O215" s="3">
        <f>IF(pomiar[[#This Row],[prędkość]]&gt;100,1,0)</f>
        <v>1</v>
      </c>
      <c r="P215" s="3">
        <f>IF(pomiar[[#This Row],[prędkość]]&gt;140,1,0)</f>
        <v>0</v>
      </c>
      <c r="Q215" s="3">
        <f>ROUNDDOWN(IF(pomiar[[#This Row],[czy z A do B]]=0,pomiar[[#This Row],[Punkt B]]/pomiar[[#This Row],[ile h w dobie]],pomiar[[#This Row],[Punkt A]]/pomiar[[#This Row],[ile h w dobie]]),0)</f>
        <v>21</v>
      </c>
      <c r="R215" s="3">
        <f>IF(pomiar[[#This Row],[która godzina wyjazdu]]&lt;&gt;24,pomiar[[#This Row],[która godzina wyjazdu]],0)</f>
        <v>21</v>
      </c>
    </row>
    <row r="216" spans="1:18" x14ac:dyDescent="0.25">
      <c r="A216" s="1" t="s">
        <v>110</v>
      </c>
      <c r="B216" s="1">
        <v>0.869726</v>
      </c>
      <c r="C216" s="1">
        <v>0.86768999999999996</v>
      </c>
      <c r="D216" s="1">
        <f>IF(pomiar[[#This Row],[Punkt A]]&lt;pomiar[[#This Row],[Punkt B]],1,0)</f>
        <v>0</v>
      </c>
      <c r="E216" s="1">
        <f>IF(pomiar[[#This Row],[Punkt A]]&gt;pomiar[[#This Row],[Punkt B]],1,0)</f>
        <v>1</v>
      </c>
      <c r="F216" s="1">
        <f t="shared" si="6"/>
        <v>6.9444444444444447E-4</v>
      </c>
      <c r="G216" s="1">
        <f>IF(pomiar[[#This Row],[czy z B do A]]=1,pomiar[[#This Row],[Punkt A]]-pomiar[[#This Row],[Punkt B]],pomiar[[#This Row],[Punkt B]]-pomiar[[#This Row],[Punkt A]])</f>
        <v>2.0360000000000378E-3</v>
      </c>
      <c r="H216" s="1" t="str">
        <f>LEFT(pomiar[[#This Row],[numer rejestracyjny]],1)</f>
        <v>N</v>
      </c>
      <c r="I216" s="1">
        <f>IF(pomiar[[#This Row],[pierwsza litera rejestracji]]="Z",pomiar[[#This Row],[ile minut jechał]]/pomiar[[#This Row],[ile to jedna minuta w dobie]],0)</f>
        <v>0</v>
      </c>
      <c r="J216" s="1">
        <f t="shared" si="7"/>
        <v>4.1666666666666664E-2</v>
      </c>
      <c r="K216" s="1">
        <f>pomiar[[#This Row],[ile minut jechał]]/pomiar[[#This Row],[ile h w dobie]]</f>
        <v>4.8864000000000907E-2</v>
      </c>
      <c r="L216" s="1" t="str">
        <f>MID(pomiar[[#This Row],[numer rejestracyjny]],4,2)</f>
        <v>39</v>
      </c>
      <c r="M216" s="3">
        <f>IF(pomiar[[#This Row],[3 i 4 znak rejestracji]]="18",5/pomiar[[#This Row],[ile minut jechał w h]],0)</f>
        <v>0</v>
      </c>
      <c r="N216" s="3">
        <f>5/pomiar[[#This Row],[ile minut jechał w h]]</f>
        <v>102.32481990831506</v>
      </c>
      <c r="O216" s="3">
        <f>IF(pomiar[[#This Row],[prędkość]]&gt;100,1,0)</f>
        <v>1</v>
      </c>
      <c r="P216" s="3">
        <f>IF(pomiar[[#This Row],[prędkość]]&gt;140,1,0)</f>
        <v>0</v>
      </c>
      <c r="Q216" s="3">
        <f>ROUNDDOWN(IF(pomiar[[#This Row],[czy z A do B]]=0,pomiar[[#This Row],[Punkt B]]/pomiar[[#This Row],[ile h w dobie]],pomiar[[#This Row],[Punkt A]]/pomiar[[#This Row],[ile h w dobie]]),0)</f>
        <v>20</v>
      </c>
      <c r="R216" s="3">
        <f>IF(pomiar[[#This Row],[która godzina wyjazdu]]&lt;&gt;24,pomiar[[#This Row],[która godzina wyjazdu]],0)</f>
        <v>20</v>
      </c>
    </row>
    <row r="217" spans="1:18" x14ac:dyDescent="0.25">
      <c r="A217" s="1" t="s">
        <v>48</v>
      </c>
      <c r="B217" s="1">
        <v>0.44847399999999998</v>
      </c>
      <c r="C217" s="1">
        <v>0.45169799999999999</v>
      </c>
      <c r="D217" s="1">
        <f>IF(pomiar[[#This Row],[Punkt A]]&lt;pomiar[[#This Row],[Punkt B]],1,0)</f>
        <v>1</v>
      </c>
      <c r="E217" s="1">
        <f>IF(pomiar[[#This Row],[Punkt A]]&gt;pomiar[[#This Row],[Punkt B]],1,0)</f>
        <v>0</v>
      </c>
      <c r="F217" s="1">
        <f t="shared" si="6"/>
        <v>6.9444444444444447E-4</v>
      </c>
      <c r="G217" s="1">
        <f>IF(pomiar[[#This Row],[czy z B do A]]=1,pomiar[[#This Row],[Punkt A]]-pomiar[[#This Row],[Punkt B]],pomiar[[#This Row],[Punkt B]]-pomiar[[#This Row],[Punkt A]])</f>
        <v>3.2240000000000046E-3</v>
      </c>
      <c r="H217" s="1" t="str">
        <f>LEFT(pomiar[[#This Row],[numer rejestracyjny]],1)</f>
        <v>N</v>
      </c>
      <c r="I217" s="1">
        <f>IF(pomiar[[#This Row],[pierwsza litera rejestracji]]="Z",pomiar[[#This Row],[ile minut jechał]]/pomiar[[#This Row],[ile to jedna minuta w dobie]],0)</f>
        <v>0</v>
      </c>
      <c r="J217" s="1">
        <f t="shared" si="7"/>
        <v>4.1666666666666664E-2</v>
      </c>
      <c r="K217" s="1">
        <f>pomiar[[#This Row],[ile minut jechał]]/pomiar[[#This Row],[ile h w dobie]]</f>
        <v>7.7376000000000111E-2</v>
      </c>
      <c r="L217" s="1" t="str">
        <f>MID(pomiar[[#This Row],[numer rejestracyjny]],4,2)</f>
        <v>75</v>
      </c>
      <c r="M217" s="3">
        <f>IF(pomiar[[#This Row],[3 i 4 znak rejestracji]]="18",5/pomiar[[#This Row],[ile minut jechał w h]],0)</f>
        <v>0</v>
      </c>
      <c r="N217" s="3">
        <f>5/pomiar[[#This Row],[ile minut jechał w h]]</f>
        <v>64.619520264681455</v>
      </c>
      <c r="O217" s="3">
        <f>IF(pomiar[[#This Row],[prędkość]]&gt;100,1,0)</f>
        <v>0</v>
      </c>
      <c r="P217" s="3">
        <f>IF(pomiar[[#This Row],[prędkość]]&gt;140,1,0)</f>
        <v>0</v>
      </c>
      <c r="Q217" s="3">
        <f>ROUNDDOWN(IF(pomiar[[#This Row],[czy z A do B]]=0,pomiar[[#This Row],[Punkt B]]/pomiar[[#This Row],[ile h w dobie]],pomiar[[#This Row],[Punkt A]]/pomiar[[#This Row],[ile h w dobie]]),0)</f>
        <v>10</v>
      </c>
      <c r="R217" s="3">
        <f>IF(pomiar[[#This Row],[która godzina wyjazdu]]&lt;&gt;24,pomiar[[#This Row],[która godzina wyjazdu]],0)</f>
        <v>10</v>
      </c>
    </row>
    <row r="218" spans="1:18" x14ac:dyDescent="0.25">
      <c r="A218" s="1" t="s">
        <v>42</v>
      </c>
      <c r="B218" s="1">
        <v>0.58307699999999996</v>
      </c>
      <c r="C218" s="1">
        <v>0.58018099999999995</v>
      </c>
      <c r="D218" s="1">
        <f>IF(pomiar[[#This Row],[Punkt A]]&lt;pomiar[[#This Row],[Punkt B]],1,0)</f>
        <v>0</v>
      </c>
      <c r="E218" s="1">
        <f>IF(pomiar[[#This Row],[Punkt A]]&gt;pomiar[[#This Row],[Punkt B]],1,0)</f>
        <v>1</v>
      </c>
      <c r="F218" s="1">
        <f t="shared" si="6"/>
        <v>6.9444444444444447E-4</v>
      </c>
      <c r="G218" s="1">
        <f>IF(pomiar[[#This Row],[czy z B do A]]=1,pomiar[[#This Row],[Punkt A]]-pomiar[[#This Row],[Punkt B]],pomiar[[#This Row],[Punkt B]]-pomiar[[#This Row],[Punkt A]])</f>
        <v>2.8960000000000097E-3</v>
      </c>
      <c r="H218" s="1" t="str">
        <f>LEFT(pomiar[[#This Row],[numer rejestracyjny]],1)</f>
        <v>N</v>
      </c>
      <c r="I218" s="1">
        <f>IF(pomiar[[#This Row],[pierwsza litera rejestracji]]="Z",pomiar[[#This Row],[ile minut jechał]]/pomiar[[#This Row],[ile to jedna minuta w dobie]],0)</f>
        <v>0</v>
      </c>
      <c r="J218" s="1">
        <f t="shared" si="7"/>
        <v>4.1666666666666664E-2</v>
      </c>
      <c r="K218" s="1">
        <f>pomiar[[#This Row],[ile minut jechał]]/pomiar[[#This Row],[ile h w dobie]]</f>
        <v>6.9504000000000232E-2</v>
      </c>
      <c r="L218" s="1" t="str">
        <f>MID(pomiar[[#This Row],[numer rejestracyjny]],4,2)</f>
        <v>59</v>
      </c>
      <c r="M218" s="3">
        <f>IF(pomiar[[#This Row],[3 i 4 znak rejestracji]]="18",5/pomiar[[#This Row],[ile minut jechał w h]],0)</f>
        <v>0</v>
      </c>
      <c r="N218" s="3">
        <f>5/pomiar[[#This Row],[ile minut jechał w h]]</f>
        <v>71.938305709023695</v>
      </c>
      <c r="O218" s="3">
        <f>IF(pomiar[[#This Row],[prędkość]]&gt;100,1,0)</f>
        <v>0</v>
      </c>
      <c r="P218" s="3">
        <f>IF(pomiar[[#This Row],[prędkość]]&gt;140,1,0)</f>
        <v>0</v>
      </c>
      <c r="Q218" s="3">
        <f>ROUNDDOWN(IF(pomiar[[#This Row],[czy z A do B]]=0,pomiar[[#This Row],[Punkt B]]/pomiar[[#This Row],[ile h w dobie]],pomiar[[#This Row],[Punkt A]]/pomiar[[#This Row],[ile h w dobie]]),0)</f>
        <v>13</v>
      </c>
      <c r="R218" s="3">
        <f>IF(pomiar[[#This Row],[która godzina wyjazdu]]&lt;&gt;24,pomiar[[#This Row],[która godzina wyjazdu]],0)</f>
        <v>13</v>
      </c>
    </row>
    <row r="219" spans="1:18" x14ac:dyDescent="0.25">
      <c r="A219" s="1" t="s">
        <v>119</v>
      </c>
      <c r="B219" s="1">
        <v>0.84016999999999997</v>
      </c>
      <c r="C219" s="1">
        <v>0.84218999999999999</v>
      </c>
      <c r="D219" s="1">
        <f>IF(pomiar[[#This Row],[Punkt A]]&lt;pomiar[[#This Row],[Punkt B]],1,0)</f>
        <v>1</v>
      </c>
      <c r="E219" s="1">
        <f>IF(pomiar[[#This Row],[Punkt A]]&gt;pomiar[[#This Row],[Punkt B]],1,0)</f>
        <v>0</v>
      </c>
      <c r="F219" s="1">
        <f t="shared" si="6"/>
        <v>6.9444444444444447E-4</v>
      </c>
      <c r="G219" s="1">
        <f>IF(pomiar[[#This Row],[czy z B do A]]=1,pomiar[[#This Row],[Punkt A]]-pomiar[[#This Row],[Punkt B]],pomiar[[#This Row],[Punkt B]]-pomiar[[#This Row],[Punkt A]])</f>
        <v>2.0200000000000218E-3</v>
      </c>
      <c r="H219" s="1" t="str">
        <f>LEFT(pomiar[[#This Row],[numer rejestracyjny]],1)</f>
        <v>N</v>
      </c>
      <c r="I219" s="1">
        <f>IF(pomiar[[#This Row],[pierwsza litera rejestracji]]="Z",pomiar[[#This Row],[ile minut jechał]]/pomiar[[#This Row],[ile to jedna minuta w dobie]],0)</f>
        <v>0</v>
      </c>
      <c r="J219" s="1">
        <f t="shared" si="7"/>
        <v>4.1666666666666664E-2</v>
      </c>
      <c r="K219" s="1">
        <f>pomiar[[#This Row],[ile minut jechał]]/pomiar[[#This Row],[ile h w dobie]]</f>
        <v>4.8480000000000523E-2</v>
      </c>
      <c r="L219" s="1" t="str">
        <f>MID(pomiar[[#This Row],[numer rejestracyjny]],4,2)</f>
        <v>39</v>
      </c>
      <c r="M219" s="3">
        <f>IF(pomiar[[#This Row],[3 i 4 znak rejestracji]]="18",5/pomiar[[#This Row],[ile minut jechał w h]],0)</f>
        <v>0</v>
      </c>
      <c r="N219" s="3">
        <f>5/pomiar[[#This Row],[ile minut jechał w h]]</f>
        <v>103.13531353135203</v>
      </c>
      <c r="O219" s="3">
        <f>IF(pomiar[[#This Row],[prędkość]]&gt;100,1,0)</f>
        <v>1</v>
      </c>
      <c r="P219" s="3">
        <f>IF(pomiar[[#This Row],[prędkość]]&gt;140,1,0)</f>
        <v>0</v>
      </c>
      <c r="Q219" s="3">
        <f>ROUNDDOWN(IF(pomiar[[#This Row],[czy z A do B]]=0,pomiar[[#This Row],[Punkt B]]/pomiar[[#This Row],[ile h w dobie]],pomiar[[#This Row],[Punkt A]]/pomiar[[#This Row],[ile h w dobie]]),0)</f>
        <v>20</v>
      </c>
      <c r="R219" s="3">
        <f>IF(pomiar[[#This Row],[która godzina wyjazdu]]&lt;&gt;24,pomiar[[#This Row],[która godzina wyjazdu]],0)</f>
        <v>20</v>
      </c>
    </row>
    <row r="220" spans="1:18" x14ac:dyDescent="0.25">
      <c r="A220" s="1" t="s">
        <v>164</v>
      </c>
      <c r="B220" s="1">
        <v>0.80282699999999996</v>
      </c>
      <c r="C220" s="1">
        <v>0.805091</v>
      </c>
      <c r="D220" s="1">
        <f>IF(pomiar[[#This Row],[Punkt A]]&lt;pomiar[[#This Row],[Punkt B]],1,0)</f>
        <v>1</v>
      </c>
      <c r="E220" s="1">
        <f>IF(pomiar[[#This Row],[Punkt A]]&gt;pomiar[[#This Row],[Punkt B]],1,0)</f>
        <v>0</v>
      </c>
      <c r="F220" s="1">
        <f t="shared" si="6"/>
        <v>6.9444444444444447E-4</v>
      </c>
      <c r="G220" s="1">
        <f>IF(pomiar[[#This Row],[czy z B do A]]=1,pomiar[[#This Row],[Punkt A]]-pomiar[[#This Row],[Punkt B]],pomiar[[#This Row],[Punkt B]]-pomiar[[#This Row],[Punkt A]])</f>
        <v>2.2640000000000438E-3</v>
      </c>
      <c r="H220" s="1" t="str">
        <f>LEFT(pomiar[[#This Row],[numer rejestracyjny]],1)</f>
        <v>N</v>
      </c>
      <c r="I220" s="1">
        <f>IF(pomiar[[#This Row],[pierwsza litera rejestracji]]="Z",pomiar[[#This Row],[ile minut jechał]]/pomiar[[#This Row],[ile to jedna minuta w dobie]],0)</f>
        <v>0</v>
      </c>
      <c r="J220" s="1">
        <f t="shared" si="7"/>
        <v>4.1666666666666664E-2</v>
      </c>
      <c r="K220" s="1">
        <f>pomiar[[#This Row],[ile minut jechał]]/pomiar[[#This Row],[ile h w dobie]]</f>
        <v>5.433600000000105E-2</v>
      </c>
      <c r="L220" s="1" t="str">
        <f>MID(pomiar[[#This Row],[numer rejestracyjny]],4,2)</f>
        <v>47</v>
      </c>
      <c r="M220" s="3">
        <f>IF(pomiar[[#This Row],[3 i 4 znak rejestracji]]="18",5/pomiar[[#This Row],[ile minut jechał w h]],0)</f>
        <v>0</v>
      </c>
      <c r="N220" s="3">
        <f>5/pomiar[[#This Row],[ile minut jechał w h]]</f>
        <v>92.020023557124247</v>
      </c>
      <c r="O220" s="3">
        <f>IF(pomiar[[#This Row],[prędkość]]&gt;100,1,0)</f>
        <v>0</v>
      </c>
      <c r="P220" s="3">
        <f>IF(pomiar[[#This Row],[prędkość]]&gt;140,1,0)</f>
        <v>0</v>
      </c>
      <c r="Q220" s="3">
        <f>ROUNDDOWN(IF(pomiar[[#This Row],[czy z A do B]]=0,pomiar[[#This Row],[Punkt B]]/pomiar[[#This Row],[ile h w dobie]],pomiar[[#This Row],[Punkt A]]/pomiar[[#This Row],[ile h w dobie]]),0)</f>
        <v>19</v>
      </c>
      <c r="R220" s="3">
        <f>IF(pomiar[[#This Row],[która godzina wyjazdu]]&lt;&gt;24,pomiar[[#This Row],[która godzina wyjazdu]],0)</f>
        <v>19</v>
      </c>
    </row>
    <row r="221" spans="1:18" x14ac:dyDescent="0.25">
      <c r="A221" s="1" t="s">
        <v>5</v>
      </c>
      <c r="B221" s="1">
        <v>7.6984999999999998E-2</v>
      </c>
      <c r="C221" s="1">
        <v>7.3173000000000002E-2</v>
      </c>
      <c r="D221" s="1">
        <f>IF(pomiar[[#This Row],[Punkt A]]&lt;pomiar[[#This Row],[Punkt B]],1,0)</f>
        <v>0</v>
      </c>
      <c r="E221" s="1">
        <f>IF(pomiar[[#This Row],[Punkt A]]&gt;pomiar[[#This Row],[Punkt B]],1,0)</f>
        <v>1</v>
      </c>
      <c r="F221" s="1">
        <f t="shared" si="6"/>
        <v>6.9444444444444447E-4</v>
      </c>
      <c r="G221" s="1">
        <f>IF(pomiar[[#This Row],[czy z B do A]]=1,pomiar[[#This Row],[Punkt A]]-pomiar[[#This Row],[Punkt B]],pomiar[[#This Row],[Punkt B]]-pomiar[[#This Row],[Punkt A]])</f>
        <v>3.8119999999999959E-3</v>
      </c>
      <c r="H221" s="1" t="str">
        <f>LEFT(pomiar[[#This Row],[numer rejestracyjny]],1)</f>
        <v>N</v>
      </c>
      <c r="I221" s="1">
        <f>IF(pomiar[[#This Row],[pierwsza litera rejestracji]]="Z",pomiar[[#This Row],[ile minut jechał]]/pomiar[[#This Row],[ile to jedna minuta w dobie]],0)</f>
        <v>0</v>
      </c>
      <c r="J221" s="1">
        <f t="shared" si="7"/>
        <v>4.1666666666666664E-2</v>
      </c>
      <c r="K221" s="1">
        <f>pomiar[[#This Row],[ile minut jechał]]/pomiar[[#This Row],[ile h w dobie]]</f>
        <v>9.1487999999999903E-2</v>
      </c>
      <c r="L221" s="1" t="str">
        <f>MID(pomiar[[#This Row],[numer rejestracyjny]],4,2)</f>
        <v>18</v>
      </c>
      <c r="M221" s="3">
        <f>IF(pomiar[[#This Row],[3 i 4 znak rejestracji]]="18",5/pomiar[[#This Row],[ile minut jechał w h]],0)</f>
        <v>54.65197621546001</v>
      </c>
      <c r="N221" s="3">
        <f>5/pomiar[[#This Row],[ile minut jechał w h]]</f>
        <v>54.65197621546001</v>
      </c>
      <c r="O221" s="3">
        <f>IF(pomiar[[#This Row],[prędkość]]&gt;100,1,0)</f>
        <v>0</v>
      </c>
      <c r="P221" s="3">
        <f>IF(pomiar[[#This Row],[prędkość]]&gt;140,1,0)</f>
        <v>0</v>
      </c>
      <c r="Q221" s="3">
        <f>ROUNDDOWN(IF(pomiar[[#This Row],[czy z A do B]]=0,pomiar[[#This Row],[Punkt B]]/pomiar[[#This Row],[ile h w dobie]],pomiar[[#This Row],[Punkt A]]/pomiar[[#This Row],[ile h w dobie]]),0)</f>
        <v>1</v>
      </c>
      <c r="R221" s="3">
        <f>IF(pomiar[[#This Row],[która godzina wyjazdu]]&lt;&gt;24,pomiar[[#This Row],[która godzina wyjazdu]],0)</f>
        <v>1</v>
      </c>
    </row>
    <row r="222" spans="1:18" x14ac:dyDescent="0.25">
      <c r="A222" s="1" t="s">
        <v>110</v>
      </c>
      <c r="B222" s="1">
        <v>0.98943999999999999</v>
      </c>
      <c r="C222" s="1">
        <v>0.98772800000000005</v>
      </c>
      <c r="D222" s="1">
        <f>IF(pomiar[[#This Row],[Punkt A]]&lt;pomiar[[#This Row],[Punkt B]],1,0)</f>
        <v>0</v>
      </c>
      <c r="E222" s="1">
        <f>IF(pomiar[[#This Row],[Punkt A]]&gt;pomiar[[#This Row],[Punkt B]],1,0)</f>
        <v>1</v>
      </c>
      <c r="F222" s="1">
        <f t="shared" si="6"/>
        <v>6.9444444444444447E-4</v>
      </c>
      <c r="G222" s="1">
        <f>IF(pomiar[[#This Row],[czy z B do A]]=1,pomiar[[#This Row],[Punkt A]]-pomiar[[#This Row],[Punkt B]],pomiar[[#This Row],[Punkt B]]-pomiar[[#This Row],[Punkt A]])</f>
        <v>1.7119999999999358E-3</v>
      </c>
      <c r="H222" s="1" t="str">
        <f>LEFT(pomiar[[#This Row],[numer rejestracyjny]],1)</f>
        <v>N</v>
      </c>
      <c r="I222" s="1">
        <f>IF(pomiar[[#This Row],[pierwsza litera rejestracji]]="Z",pomiar[[#This Row],[ile minut jechał]]/pomiar[[#This Row],[ile to jedna minuta w dobie]],0)</f>
        <v>0</v>
      </c>
      <c r="J222" s="1">
        <f t="shared" si="7"/>
        <v>4.1666666666666664E-2</v>
      </c>
      <c r="K222" s="1">
        <f>pomiar[[#This Row],[ile minut jechał]]/pomiar[[#This Row],[ile h w dobie]]</f>
        <v>4.1087999999998459E-2</v>
      </c>
      <c r="L222" s="1" t="str">
        <f>MID(pomiar[[#This Row],[numer rejestracyjny]],4,2)</f>
        <v>39</v>
      </c>
      <c r="M222" s="3">
        <f>IF(pomiar[[#This Row],[3 i 4 znak rejestracji]]="18",5/pomiar[[#This Row],[ile minut jechał w h]],0)</f>
        <v>0</v>
      </c>
      <c r="N222" s="3">
        <f>5/pomiar[[#This Row],[ile minut jechał w h]]</f>
        <v>121.69003115265254</v>
      </c>
      <c r="O222" s="3">
        <f>IF(pomiar[[#This Row],[prędkość]]&gt;100,1,0)</f>
        <v>1</v>
      </c>
      <c r="P222" s="3">
        <f>IF(pomiar[[#This Row],[prędkość]]&gt;140,1,0)</f>
        <v>0</v>
      </c>
      <c r="Q222" s="3">
        <f>ROUNDDOWN(IF(pomiar[[#This Row],[czy z A do B]]=0,pomiar[[#This Row],[Punkt B]]/pomiar[[#This Row],[ile h w dobie]],pomiar[[#This Row],[Punkt A]]/pomiar[[#This Row],[ile h w dobie]]),0)</f>
        <v>23</v>
      </c>
      <c r="R222" s="3">
        <f>IF(pomiar[[#This Row],[która godzina wyjazdu]]&lt;&gt;24,pomiar[[#This Row],[która godzina wyjazdu]],0)</f>
        <v>23</v>
      </c>
    </row>
    <row r="223" spans="1:18" x14ac:dyDescent="0.25">
      <c r="A223" s="1" t="s">
        <v>48</v>
      </c>
      <c r="B223" s="1">
        <v>0.38585999999999998</v>
      </c>
      <c r="C223" s="1">
        <v>0.38773999999999997</v>
      </c>
      <c r="D223" s="1">
        <f>IF(pomiar[[#This Row],[Punkt A]]&lt;pomiar[[#This Row],[Punkt B]],1,0)</f>
        <v>1</v>
      </c>
      <c r="E223" s="1">
        <f>IF(pomiar[[#This Row],[Punkt A]]&gt;pomiar[[#This Row],[Punkt B]],1,0)</f>
        <v>0</v>
      </c>
      <c r="F223" s="1">
        <f t="shared" si="6"/>
        <v>6.9444444444444447E-4</v>
      </c>
      <c r="G223" s="1">
        <f>IF(pomiar[[#This Row],[czy z B do A]]=1,pomiar[[#This Row],[Punkt A]]-pomiar[[#This Row],[Punkt B]],pomiar[[#This Row],[Punkt B]]-pomiar[[#This Row],[Punkt A]])</f>
        <v>1.8799999999999928E-3</v>
      </c>
      <c r="H223" s="1" t="str">
        <f>LEFT(pomiar[[#This Row],[numer rejestracyjny]],1)</f>
        <v>N</v>
      </c>
      <c r="I223" s="1">
        <f>IF(pomiar[[#This Row],[pierwsza litera rejestracji]]="Z",pomiar[[#This Row],[ile minut jechał]]/pomiar[[#This Row],[ile to jedna minuta w dobie]],0)</f>
        <v>0</v>
      </c>
      <c r="J223" s="1">
        <f t="shared" si="7"/>
        <v>4.1666666666666664E-2</v>
      </c>
      <c r="K223" s="1">
        <f>pomiar[[#This Row],[ile minut jechał]]/pomiar[[#This Row],[ile h w dobie]]</f>
        <v>4.5119999999999827E-2</v>
      </c>
      <c r="L223" s="1" t="str">
        <f>MID(pomiar[[#This Row],[numer rejestracyjny]],4,2)</f>
        <v>75</v>
      </c>
      <c r="M223" s="3">
        <f>IF(pomiar[[#This Row],[3 i 4 znak rejestracji]]="18",5/pomiar[[#This Row],[ile minut jechał w h]],0)</f>
        <v>0</v>
      </c>
      <c r="N223" s="3">
        <f>5/pomiar[[#This Row],[ile minut jechał w h]]</f>
        <v>110.81560283687986</v>
      </c>
      <c r="O223" s="3">
        <f>IF(pomiar[[#This Row],[prędkość]]&gt;100,1,0)</f>
        <v>1</v>
      </c>
      <c r="P223" s="3">
        <f>IF(pomiar[[#This Row],[prędkość]]&gt;140,1,0)</f>
        <v>0</v>
      </c>
      <c r="Q223" s="3">
        <f>ROUNDDOWN(IF(pomiar[[#This Row],[czy z A do B]]=0,pomiar[[#This Row],[Punkt B]]/pomiar[[#This Row],[ile h w dobie]],pomiar[[#This Row],[Punkt A]]/pomiar[[#This Row],[ile h w dobie]]),0)</f>
        <v>9</v>
      </c>
      <c r="R223" s="3">
        <f>IF(pomiar[[#This Row],[która godzina wyjazdu]]&lt;&gt;24,pomiar[[#This Row],[która godzina wyjazdu]],0)</f>
        <v>9</v>
      </c>
    </row>
    <row r="224" spans="1:18" x14ac:dyDescent="0.25">
      <c r="A224" s="1" t="s">
        <v>42</v>
      </c>
      <c r="B224" s="1">
        <v>0.88634100000000005</v>
      </c>
      <c r="C224" s="1">
        <v>0.88827299999999998</v>
      </c>
      <c r="D224" s="1">
        <f>IF(pomiar[[#This Row],[Punkt A]]&lt;pomiar[[#This Row],[Punkt B]],1,0)</f>
        <v>1</v>
      </c>
      <c r="E224" s="1">
        <f>IF(pomiar[[#This Row],[Punkt A]]&gt;pomiar[[#This Row],[Punkt B]],1,0)</f>
        <v>0</v>
      </c>
      <c r="F224" s="1">
        <f t="shared" si="6"/>
        <v>6.9444444444444447E-4</v>
      </c>
      <c r="G224" s="1">
        <f>IF(pomiar[[#This Row],[czy z B do A]]=1,pomiar[[#This Row],[Punkt A]]-pomiar[[#This Row],[Punkt B]],pomiar[[#This Row],[Punkt B]]-pomiar[[#This Row],[Punkt A]])</f>
        <v>1.9319999999999338E-3</v>
      </c>
      <c r="H224" s="1" t="str">
        <f>LEFT(pomiar[[#This Row],[numer rejestracyjny]],1)</f>
        <v>N</v>
      </c>
      <c r="I224" s="1">
        <f>IF(pomiar[[#This Row],[pierwsza litera rejestracji]]="Z",pomiar[[#This Row],[ile minut jechał]]/pomiar[[#This Row],[ile to jedna minuta w dobie]],0)</f>
        <v>0</v>
      </c>
      <c r="J224" s="1">
        <f t="shared" si="7"/>
        <v>4.1666666666666664E-2</v>
      </c>
      <c r="K224" s="1">
        <f>pomiar[[#This Row],[ile minut jechał]]/pomiar[[#This Row],[ile h w dobie]]</f>
        <v>4.636799999999841E-2</v>
      </c>
      <c r="L224" s="1" t="str">
        <f>MID(pomiar[[#This Row],[numer rejestracyjny]],4,2)</f>
        <v>59</v>
      </c>
      <c r="M224" s="3">
        <f>IF(pomiar[[#This Row],[3 i 4 znak rejestracji]]="18",5/pomiar[[#This Row],[ile minut jechał w h]],0)</f>
        <v>0</v>
      </c>
      <c r="N224" s="3">
        <f>5/pomiar[[#This Row],[ile minut jechał w h]]</f>
        <v>107.83298826777457</v>
      </c>
      <c r="O224" s="3">
        <f>IF(pomiar[[#This Row],[prędkość]]&gt;100,1,0)</f>
        <v>1</v>
      </c>
      <c r="P224" s="3">
        <f>IF(pomiar[[#This Row],[prędkość]]&gt;140,1,0)</f>
        <v>0</v>
      </c>
      <c r="Q224" s="3">
        <f>ROUNDDOWN(IF(pomiar[[#This Row],[czy z A do B]]=0,pomiar[[#This Row],[Punkt B]]/pomiar[[#This Row],[ile h w dobie]],pomiar[[#This Row],[Punkt A]]/pomiar[[#This Row],[ile h w dobie]]),0)</f>
        <v>21</v>
      </c>
      <c r="R224" s="3">
        <f>IF(pomiar[[#This Row],[która godzina wyjazdu]]&lt;&gt;24,pomiar[[#This Row],[która godzina wyjazdu]],0)</f>
        <v>21</v>
      </c>
    </row>
    <row r="225" spans="1:18" x14ac:dyDescent="0.25">
      <c r="A225" s="1" t="s">
        <v>119</v>
      </c>
      <c r="B225" s="1">
        <v>0.21960199999999999</v>
      </c>
      <c r="C225" s="1">
        <v>0.21732199999999999</v>
      </c>
      <c r="D225" s="1">
        <f>IF(pomiar[[#This Row],[Punkt A]]&lt;pomiar[[#This Row],[Punkt B]],1,0)</f>
        <v>0</v>
      </c>
      <c r="E225" s="1">
        <f>IF(pomiar[[#This Row],[Punkt A]]&gt;pomiar[[#This Row],[Punkt B]],1,0)</f>
        <v>1</v>
      </c>
      <c r="F225" s="1">
        <f t="shared" si="6"/>
        <v>6.9444444444444447E-4</v>
      </c>
      <c r="G225" s="1">
        <f>IF(pomiar[[#This Row],[czy z B do A]]=1,pomiar[[#This Row],[Punkt A]]-pomiar[[#This Row],[Punkt B]],pomiar[[#This Row],[Punkt B]]-pomiar[[#This Row],[Punkt A]])</f>
        <v>2.2800000000000042E-3</v>
      </c>
      <c r="H225" s="1" t="str">
        <f>LEFT(pomiar[[#This Row],[numer rejestracyjny]],1)</f>
        <v>N</v>
      </c>
      <c r="I225" s="1">
        <f>IF(pomiar[[#This Row],[pierwsza litera rejestracji]]="Z",pomiar[[#This Row],[ile minut jechał]]/pomiar[[#This Row],[ile to jedna minuta w dobie]],0)</f>
        <v>0</v>
      </c>
      <c r="J225" s="1">
        <f t="shared" si="7"/>
        <v>4.1666666666666664E-2</v>
      </c>
      <c r="K225" s="1">
        <f>pomiar[[#This Row],[ile minut jechał]]/pomiar[[#This Row],[ile h w dobie]]</f>
        <v>5.4720000000000102E-2</v>
      </c>
      <c r="L225" s="1" t="str">
        <f>MID(pomiar[[#This Row],[numer rejestracyjny]],4,2)</f>
        <v>39</v>
      </c>
      <c r="M225" s="3">
        <f>IF(pomiar[[#This Row],[3 i 4 znak rejestracji]]="18",5/pomiar[[#This Row],[ile minut jechał w h]],0)</f>
        <v>0</v>
      </c>
      <c r="N225" s="3">
        <f>5/pomiar[[#This Row],[ile minut jechał w h]]</f>
        <v>91.374269005847779</v>
      </c>
      <c r="O225" s="3">
        <f>IF(pomiar[[#This Row],[prędkość]]&gt;100,1,0)</f>
        <v>0</v>
      </c>
      <c r="P225" s="3">
        <f>IF(pomiar[[#This Row],[prędkość]]&gt;140,1,0)</f>
        <v>0</v>
      </c>
      <c r="Q225" s="3">
        <f>ROUNDDOWN(IF(pomiar[[#This Row],[czy z A do B]]=0,pomiar[[#This Row],[Punkt B]]/pomiar[[#This Row],[ile h w dobie]],pomiar[[#This Row],[Punkt A]]/pomiar[[#This Row],[ile h w dobie]]),0)</f>
        <v>5</v>
      </c>
      <c r="R225" s="3">
        <f>IF(pomiar[[#This Row],[która godzina wyjazdu]]&lt;&gt;24,pomiar[[#This Row],[która godzina wyjazdu]],0)</f>
        <v>5</v>
      </c>
    </row>
    <row r="226" spans="1:18" x14ac:dyDescent="0.25">
      <c r="A226" s="1" t="s">
        <v>164</v>
      </c>
      <c r="B226" s="1">
        <v>0.14232400000000001</v>
      </c>
      <c r="C226" s="1">
        <v>0.144844</v>
      </c>
      <c r="D226" s="1">
        <f>IF(pomiar[[#This Row],[Punkt A]]&lt;pomiar[[#This Row],[Punkt B]],1,0)</f>
        <v>1</v>
      </c>
      <c r="E226" s="1">
        <f>IF(pomiar[[#This Row],[Punkt A]]&gt;pomiar[[#This Row],[Punkt B]],1,0)</f>
        <v>0</v>
      </c>
      <c r="F226" s="1">
        <f t="shared" si="6"/>
        <v>6.9444444444444447E-4</v>
      </c>
      <c r="G226" s="1">
        <f>IF(pomiar[[#This Row],[czy z B do A]]=1,pomiar[[#This Row],[Punkt A]]-pomiar[[#This Row],[Punkt B]],pomiar[[#This Row],[Punkt B]]-pomiar[[#This Row],[Punkt A]])</f>
        <v>2.5199999999999945E-3</v>
      </c>
      <c r="H226" s="1" t="str">
        <f>LEFT(pomiar[[#This Row],[numer rejestracyjny]],1)</f>
        <v>N</v>
      </c>
      <c r="I226" s="1">
        <f>IF(pomiar[[#This Row],[pierwsza litera rejestracji]]="Z",pomiar[[#This Row],[ile minut jechał]]/pomiar[[#This Row],[ile to jedna minuta w dobie]],0)</f>
        <v>0</v>
      </c>
      <c r="J226" s="1">
        <f t="shared" si="7"/>
        <v>4.1666666666666664E-2</v>
      </c>
      <c r="K226" s="1">
        <f>pomiar[[#This Row],[ile minut jechał]]/pomiar[[#This Row],[ile h w dobie]]</f>
        <v>6.0479999999999867E-2</v>
      </c>
      <c r="L226" s="1" t="str">
        <f>MID(pomiar[[#This Row],[numer rejestracyjny]],4,2)</f>
        <v>47</v>
      </c>
      <c r="M226" s="3">
        <f>IF(pomiar[[#This Row],[3 i 4 znak rejestracji]]="18",5/pomiar[[#This Row],[ile minut jechał w h]],0)</f>
        <v>0</v>
      </c>
      <c r="N226" s="3">
        <f>5/pomiar[[#This Row],[ile minut jechał w h]]</f>
        <v>82.671957671957855</v>
      </c>
      <c r="O226" s="3">
        <f>IF(pomiar[[#This Row],[prędkość]]&gt;100,1,0)</f>
        <v>0</v>
      </c>
      <c r="P226" s="3">
        <f>IF(pomiar[[#This Row],[prędkość]]&gt;140,1,0)</f>
        <v>0</v>
      </c>
      <c r="Q226" s="3">
        <f>ROUNDDOWN(IF(pomiar[[#This Row],[czy z A do B]]=0,pomiar[[#This Row],[Punkt B]]/pomiar[[#This Row],[ile h w dobie]],pomiar[[#This Row],[Punkt A]]/pomiar[[#This Row],[ile h w dobie]]),0)</f>
        <v>3</v>
      </c>
      <c r="R226" s="3">
        <f>IF(pomiar[[#This Row],[która godzina wyjazdu]]&lt;&gt;24,pomiar[[#This Row],[która godzina wyjazdu]],0)</f>
        <v>3</v>
      </c>
    </row>
    <row r="227" spans="1:18" x14ac:dyDescent="0.25">
      <c r="A227" s="1" t="s">
        <v>5</v>
      </c>
      <c r="B227" s="1">
        <v>0.78616900000000001</v>
      </c>
      <c r="C227" s="1">
        <v>0.78911699999999996</v>
      </c>
      <c r="D227" s="1">
        <f>IF(pomiar[[#This Row],[Punkt A]]&lt;pomiar[[#This Row],[Punkt B]],1,0)</f>
        <v>1</v>
      </c>
      <c r="E227" s="1">
        <f>IF(pomiar[[#This Row],[Punkt A]]&gt;pomiar[[#This Row],[Punkt B]],1,0)</f>
        <v>0</v>
      </c>
      <c r="F227" s="1">
        <f t="shared" si="6"/>
        <v>6.9444444444444447E-4</v>
      </c>
      <c r="G227" s="1">
        <f>IF(pomiar[[#This Row],[czy z B do A]]=1,pomiar[[#This Row],[Punkt A]]-pomiar[[#This Row],[Punkt B]],pomiar[[#This Row],[Punkt B]]-pomiar[[#This Row],[Punkt A]])</f>
        <v>2.9479999999999507E-3</v>
      </c>
      <c r="H227" s="1" t="str">
        <f>LEFT(pomiar[[#This Row],[numer rejestracyjny]],1)</f>
        <v>N</v>
      </c>
      <c r="I227" s="1">
        <f>IF(pomiar[[#This Row],[pierwsza litera rejestracji]]="Z",pomiar[[#This Row],[ile minut jechał]]/pomiar[[#This Row],[ile to jedna minuta w dobie]],0)</f>
        <v>0</v>
      </c>
      <c r="J227" s="1">
        <f t="shared" si="7"/>
        <v>4.1666666666666664E-2</v>
      </c>
      <c r="K227" s="1">
        <f>pomiar[[#This Row],[ile minut jechał]]/pomiar[[#This Row],[ile h w dobie]]</f>
        <v>7.0751999999998816E-2</v>
      </c>
      <c r="L227" s="1" t="str">
        <f>MID(pomiar[[#This Row],[numer rejestracyjny]],4,2)</f>
        <v>18</v>
      </c>
      <c r="M227" s="3">
        <f>IF(pomiar[[#This Row],[3 i 4 znak rejestracji]]="18",5/pomiar[[#This Row],[ile minut jechał w h]],0)</f>
        <v>70.669380370874094</v>
      </c>
      <c r="N227" s="3">
        <f>5/pomiar[[#This Row],[ile minut jechał w h]]</f>
        <v>70.669380370874094</v>
      </c>
      <c r="O227" s="3">
        <f>IF(pomiar[[#This Row],[prędkość]]&gt;100,1,0)</f>
        <v>0</v>
      </c>
      <c r="P227" s="3">
        <f>IF(pomiar[[#This Row],[prędkość]]&gt;140,1,0)</f>
        <v>0</v>
      </c>
      <c r="Q227" s="3">
        <f>ROUNDDOWN(IF(pomiar[[#This Row],[czy z A do B]]=0,pomiar[[#This Row],[Punkt B]]/pomiar[[#This Row],[ile h w dobie]],pomiar[[#This Row],[Punkt A]]/pomiar[[#This Row],[ile h w dobie]]),0)</f>
        <v>18</v>
      </c>
      <c r="R227" s="3">
        <f>IF(pomiar[[#This Row],[która godzina wyjazdu]]&lt;&gt;24,pomiar[[#This Row],[która godzina wyjazdu]],0)</f>
        <v>18</v>
      </c>
    </row>
    <row r="228" spans="1:18" x14ac:dyDescent="0.25">
      <c r="A228" s="1" t="s">
        <v>110</v>
      </c>
      <c r="B228" s="1">
        <v>0.116871</v>
      </c>
      <c r="C228" s="1">
        <v>0.114135</v>
      </c>
      <c r="D228" s="1">
        <f>IF(pomiar[[#This Row],[Punkt A]]&lt;pomiar[[#This Row],[Punkt B]],1,0)</f>
        <v>0</v>
      </c>
      <c r="E228" s="1">
        <f>IF(pomiar[[#This Row],[Punkt A]]&gt;pomiar[[#This Row],[Punkt B]],1,0)</f>
        <v>1</v>
      </c>
      <c r="F228" s="1">
        <f t="shared" si="6"/>
        <v>6.9444444444444447E-4</v>
      </c>
      <c r="G228" s="1">
        <f>IF(pomiar[[#This Row],[czy z B do A]]=1,pomiar[[#This Row],[Punkt A]]-pomiar[[#This Row],[Punkt B]],pomiar[[#This Row],[Punkt B]]-pomiar[[#This Row],[Punkt A]])</f>
        <v>2.7360000000000023E-3</v>
      </c>
      <c r="H228" s="1" t="str">
        <f>LEFT(pomiar[[#This Row],[numer rejestracyjny]],1)</f>
        <v>N</v>
      </c>
      <c r="I228" s="1">
        <f>IF(pomiar[[#This Row],[pierwsza litera rejestracji]]="Z",pomiar[[#This Row],[ile minut jechał]]/pomiar[[#This Row],[ile to jedna minuta w dobie]],0)</f>
        <v>0</v>
      </c>
      <c r="J228" s="1">
        <f t="shared" si="7"/>
        <v>4.1666666666666664E-2</v>
      </c>
      <c r="K228" s="1">
        <f>pomiar[[#This Row],[ile minut jechał]]/pomiar[[#This Row],[ile h w dobie]]</f>
        <v>6.5664000000000056E-2</v>
      </c>
      <c r="L228" s="1" t="str">
        <f>MID(pomiar[[#This Row],[numer rejestracyjny]],4,2)</f>
        <v>39</v>
      </c>
      <c r="M228" s="3">
        <f>IF(pomiar[[#This Row],[3 i 4 znak rejestracji]]="18",5/pomiar[[#This Row],[ile minut jechał w h]],0)</f>
        <v>0</v>
      </c>
      <c r="N228" s="3">
        <f>5/pomiar[[#This Row],[ile minut jechał w h]]</f>
        <v>76.145224171539894</v>
      </c>
      <c r="O228" s="3">
        <f>IF(pomiar[[#This Row],[prędkość]]&gt;100,1,0)</f>
        <v>0</v>
      </c>
      <c r="P228" s="3">
        <f>IF(pomiar[[#This Row],[prędkość]]&gt;140,1,0)</f>
        <v>0</v>
      </c>
      <c r="Q228" s="3">
        <f>ROUNDDOWN(IF(pomiar[[#This Row],[czy z A do B]]=0,pomiar[[#This Row],[Punkt B]]/pomiar[[#This Row],[ile h w dobie]],pomiar[[#This Row],[Punkt A]]/pomiar[[#This Row],[ile h w dobie]]),0)</f>
        <v>2</v>
      </c>
      <c r="R228" s="3">
        <f>IF(pomiar[[#This Row],[która godzina wyjazdu]]&lt;&gt;24,pomiar[[#This Row],[która godzina wyjazdu]],0)</f>
        <v>2</v>
      </c>
    </row>
    <row r="229" spans="1:18" x14ac:dyDescent="0.25">
      <c r="A229" s="1" t="s">
        <v>48</v>
      </c>
      <c r="B229" s="1">
        <v>7.4501999999999999E-2</v>
      </c>
      <c r="C229" s="1">
        <v>7.3053999999999994E-2</v>
      </c>
      <c r="D229" s="1">
        <f>IF(pomiar[[#This Row],[Punkt A]]&lt;pomiar[[#This Row],[Punkt B]],1,0)</f>
        <v>0</v>
      </c>
      <c r="E229" s="1">
        <f>IF(pomiar[[#This Row],[Punkt A]]&gt;pomiar[[#This Row],[Punkt B]],1,0)</f>
        <v>1</v>
      </c>
      <c r="F229" s="1">
        <f t="shared" si="6"/>
        <v>6.9444444444444447E-4</v>
      </c>
      <c r="G229" s="1">
        <f>IF(pomiar[[#This Row],[czy z B do A]]=1,pomiar[[#This Row],[Punkt A]]-pomiar[[#This Row],[Punkt B]],pomiar[[#This Row],[Punkt B]]-pomiar[[#This Row],[Punkt A]])</f>
        <v>1.4480000000000048E-3</v>
      </c>
      <c r="H229" s="1" t="str">
        <f>LEFT(pomiar[[#This Row],[numer rejestracyjny]],1)</f>
        <v>N</v>
      </c>
      <c r="I229" s="1">
        <f>IF(pomiar[[#This Row],[pierwsza litera rejestracji]]="Z",pomiar[[#This Row],[ile minut jechał]]/pomiar[[#This Row],[ile to jedna minuta w dobie]],0)</f>
        <v>0</v>
      </c>
      <c r="J229" s="1">
        <f t="shared" si="7"/>
        <v>4.1666666666666664E-2</v>
      </c>
      <c r="K229" s="1">
        <f>pomiar[[#This Row],[ile minut jechał]]/pomiar[[#This Row],[ile h w dobie]]</f>
        <v>3.4752000000000116E-2</v>
      </c>
      <c r="L229" s="1" t="str">
        <f>MID(pomiar[[#This Row],[numer rejestracyjny]],4,2)</f>
        <v>75</v>
      </c>
      <c r="M229" s="3">
        <f>IF(pomiar[[#This Row],[3 i 4 znak rejestracji]]="18",5/pomiar[[#This Row],[ile minut jechał w h]],0)</f>
        <v>0</v>
      </c>
      <c r="N229" s="3">
        <f>5/pomiar[[#This Row],[ile minut jechał w h]]</f>
        <v>143.87661141804739</v>
      </c>
      <c r="O229" s="3">
        <f>IF(pomiar[[#This Row],[prędkość]]&gt;100,1,0)</f>
        <v>1</v>
      </c>
      <c r="P229" s="3">
        <f>IF(pomiar[[#This Row],[prędkość]]&gt;140,1,0)</f>
        <v>1</v>
      </c>
      <c r="Q229" s="3">
        <f>ROUNDDOWN(IF(pomiar[[#This Row],[czy z A do B]]=0,pomiar[[#This Row],[Punkt B]]/pomiar[[#This Row],[ile h w dobie]],pomiar[[#This Row],[Punkt A]]/pomiar[[#This Row],[ile h w dobie]]),0)</f>
        <v>1</v>
      </c>
      <c r="R229" s="3">
        <f>IF(pomiar[[#This Row],[która godzina wyjazdu]]&lt;&gt;24,pomiar[[#This Row],[która godzina wyjazdu]],0)</f>
        <v>1</v>
      </c>
    </row>
    <row r="230" spans="1:18" x14ac:dyDescent="0.25">
      <c r="A230" s="1" t="s">
        <v>42</v>
      </c>
      <c r="B230" s="1">
        <v>0.25088199999999999</v>
      </c>
      <c r="C230" s="1">
        <v>0.24737799999999999</v>
      </c>
      <c r="D230" s="1">
        <f>IF(pomiar[[#This Row],[Punkt A]]&lt;pomiar[[#This Row],[Punkt B]],1,0)</f>
        <v>0</v>
      </c>
      <c r="E230" s="1">
        <f>IF(pomiar[[#This Row],[Punkt A]]&gt;pomiar[[#This Row],[Punkt B]],1,0)</f>
        <v>1</v>
      </c>
      <c r="F230" s="1">
        <f t="shared" si="6"/>
        <v>6.9444444444444447E-4</v>
      </c>
      <c r="G230" s="1">
        <f>IF(pomiar[[#This Row],[czy z B do A]]=1,pomiar[[#This Row],[Punkt A]]-pomiar[[#This Row],[Punkt B]],pomiar[[#This Row],[Punkt B]]-pomiar[[#This Row],[Punkt A]])</f>
        <v>3.5040000000000071E-3</v>
      </c>
      <c r="H230" s="1" t="str">
        <f>LEFT(pomiar[[#This Row],[numer rejestracyjny]],1)</f>
        <v>N</v>
      </c>
      <c r="I230" s="1">
        <f>IF(pomiar[[#This Row],[pierwsza litera rejestracji]]="Z",pomiar[[#This Row],[ile minut jechał]]/pomiar[[#This Row],[ile to jedna minuta w dobie]],0)</f>
        <v>0</v>
      </c>
      <c r="J230" s="1">
        <f t="shared" si="7"/>
        <v>4.1666666666666664E-2</v>
      </c>
      <c r="K230" s="1">
        <f>pomiar[[#This Row],[ile minut jechał]]/pomiar[[#This Row],[ile h w dobie]]</f>
        <v>8.4096000000000171E-2</v>
      </c>
      <c r="L230" s="1" t="str">
        <f>MID(pomiar[[#This Row],[numer rejestracyjny]],4,2)</f>
        <v>59</v>
      </c>
      <c r="M230" s="3">
        <f>IF(pomiar[[#This Row],[3 i 4 znak rejestracji]]="18",5/pomiar[[#This Row],[ile minut jechał w h]],0)</f>
        <v>0</v>
      </c>
      <c r="N230" s="3">
        <f>5/pomiar[[#This Row],[ile minut jechał w h]]</f>
        <v>59.455859969558482</v>
      </c>
      <c r="O230" s="3">
        <f>IF(pomiar[[#This Row],[prędkość]]&gt;100,1,0)</f>
        <v>0</v>
      </c>
      <c r="P230" s="3">
        <f>IF(pomiar[[#This Row],[prędkość]]&gt;140,1,0)</f>
        <v>0</v>
      </c>
      <c r="Q230" s="3">
        <f>ROUNDDOWN(IF(pomiar[[#This Row],[czy z A do B]]=0,pomiar[[#This Row],[Punkt B]]/pomiar[[#This Row],[ile h w dobie]],pomiar[[#This Row],[Punkt A]]/pomiar[[#This Row],[ile h w dobie]]),0)</f>
        <v>5</v>
      </c>
      <c r="R230" s="3">
        <f>IF(pomiar[[#This Row],[która godzina wyjazdu]]&lt;&gt;24,pomiar[[#This Row],[która godzina wyjazdu]],0)</f>
        <v>5</v>
      </c>
    </row>
    <row r="231" spans="1:18" x14ac:dyDescent="0.25">
      <c r="A231" s="1" t="s">
        <v>119</v>
      </c>
      <c r="B231" s="1">
        <v>0.94641600000000004</v>
      </c>
      <c r="C231" s="1">
        <v>0.94965200000000005</v>
      </c>
      <c r="D231" s="1">
        <f>IF(pomiar[[#This Row],[Punkt A]]&lt;pomiar[[#This Row],[Punkt B]],1,0)</f>
        <v>1</v>
      </c>
      <c r="E231" s="1">
        <f>IF(pomiar[[#This Row],[Punkt A]]&gt;pomiar[[#This Row],[Punkt B]],1,0)</f>
        <v>0</v>
      </c>
      <c r="F231" s="1">
        <f t="shared" si="6"/>
        <v>6.9444444444444447E-4</v>
      </c>
      <c r="G231" s="1">
        <f>IF(pomiar[[#This Row],[czy z B do A]]=1,pomiar[[#This Row],[Punkt A]]-pomiar[[#This Row],[Punkt B]],pomiar[[#This Row],[Punkt B]]-pomiar[[#This Row],[Punkt A]])</f>
        <v>3.2360000000000166E-3</v>
      </c>
      <c r="H231" s="1" t="str">
        <f>LEFT(pomiar[[#This Row],[numer rejestracyjny]],1)</f>
        <v>N</v>
      </c>
      <c r="I231" s="1">
        <f>IF(pomiar[[#This Row],[pierwsza litera rejestracji]]="Z",pomiar[[#This Row],[ile minut jechał]]/pomiar[[#This Row],[ile to jedna minuta w dobie]],0)</f>
        <v>0</v>
      </c>
      <c r="J231" s="1">
        <f t="shared" si="7"/>
        <v>4.1666666666666664E-2</v>
      </c>
      <c r="K231" s="1">
        <f>pomiar[[#This Row],[ile minut jechał]]/pomiar[[#This Row],[ile h w dobie]]</f>
        <v>7.7664000000000399E-2</v>
      </c>
      <c r="L231" s="1" t="str">
        <f>MID(pomiar[[#This Row],[numer rejestracyjny]],4,2)</f>
        <v>39</v>
      </c>
      <c r="M231" s="3">
        <f>IF(pomiar[[#This Row],[3 i 4 znak rejestracji]]="18",5/pomiar[[#This Row],[ile minut jechał w h]],0)</f>
        <v>0</v>
      </c>
      <c r="N231" s="3">
        <f>5/pomiar[[#This Row],[ile minut jechał w h]]</f>
        <v>64.379892871857933</v>
      </c>
      <c r="O231" s="3">
        <f>IF(pomiar[[#This Row],[prędkość]]&gt;100,1,0)</f>
        <v>0</v>
      </c>
      <c r="P231" s="3">
        <f>IF(pomiar[[#This Row],[prędkość]]&gt;140,1,0)</f>
        <v>0</v>
      </c>
      <c r="Q231" s="3">
        <f>ROUNDDOWN(IF(pomiar[[#This Row],[czy z A do B]]=0,pomiar[[#This Row],[Punkt B]]/pomiar[[#This Row],[ile h w dobie]],pomiar[[#This Row],[Punkt A]]/pomiar[[#This Row],[ile h w dobie]]),0)</f>
        <v>22</v>
      </c>
      <c r="R231" s="3">
        <f>IF(pomiar[[#This Row],[która godzina wyjazdu]]&lt;&gt;24,pomiar[[#This Row],[która godzina wyjazdu]],0)</f>
        <v>22</v>
      </c>
    </row>
    <row r="232" spans="1:18" x14ac:dyDescent="0.25">
      <c r="A232" s="1" t="s">
        <v>164</v>
      </c>
      <c r="B232" s="1">
        <v>0.110017</v>
      </c>
      <c r="C232" s="1">
        <v>0.108101</v>
      </c>
      <c r="D232" s="1">
        <f>IF(pomiar[[#This Row],[Punkt A]]&lt;pomiar[[#This Row],[Punkt B]],1,0)</f>
        <v>0</v>
      </c>
      <c r="E232" s="1">
        <f>IF(pomiar[[#This Row],[Punkt A]]&gt;pomiar[[#This Row],[Punkt B]],1,0)</f>
        <v>1</v>
      </c>
      <c r="F232" s="1">
        <f t="shared" si="6"/>
        <v>6.9444444444444447E-4</v>
      </c>
      <c r="G232" s="1">
        <f>IF(pomiar[[#This Row],[czy z B do A]]=1,pomiar[[#This Row],[Punkt A]]-pomiar[[#This Row],[Punkt B]],pomiar[[#This Row],[Punkt B]]-pomiar[[#This Row],[Punkt A]])</f>
        <v>1.916000000000001E-3</v>
      </c>
      <c r="H232" s="1" t="str">
        <f>LEFT(pomiar[[#This Row],[numer rejestracyjny]],1)</f>
        <v>N</v>
      </c>
      <c r="I232" s="1">
        <f>IF(pomiar[[#This Row],[pierwsza litera rejestracji]]="Z",pomiar[[#This Row],[ile minut jechał]]/pomiar[[#This Row],[ile to jedna minuta w dobie]],0)</f>
        <v>0</v>
      </c>
      <c r="J232" s="1">
        <f t="shared" si="7"/>
        <v>4.1666666666666664E-2</v>
      </c>
      <c r="K232" s="1">
        <f>pomiar[[#This Row],[ile minut jechał]]/pomiar[[#This Row],[ile h w dobie]]</f>
        <v>4.5984000000000025E-2</v>
      </c>
      <c r="L232" s="1" t="str">
        <f>MID(pomiar[[#This Row],[numer rejestracyjny]],4,2)</f>
        <v>47</v>
      </c>
      <c r="M232" s="3">
        <f>IF(pomiar[[#This Row],[3 i 4 znak rejestracji]]="18",5/pomiar[[#This Row],[ile minut jechał w h]],0)</f>
        <v>0</v>
      </c>
      <c r="N232" s="3">
        <f>5/pomiar[[#This Row],[ile minut jechał w h]]</f>
        <v>108.7334725121781</v>
      </c>
      <c r="O232" s="3">
        <f>IF(pomiar[[#This Row],[prędkość]]&gt;100,1,0)</f>
        <v>1</v>
      </c>
      <c r="P232" s="3">
        <f>IF(pomiar[[#This Row],[prędkość]]&gt;140,1,0)</f>
        <v>0</v>
      </c>
      <c r="Q232" s="3">
        <f>ROUNDDOWN(IF(pomiar[[#This Row],[czy z A do B]]=0,pomiar[[#This Row],[Punkt B]]/pomiar[[#This Row],[ile h w dobie]],pomiar[[#This Row],[Punkt A]]/pomiar[[#This Row],[ile h w dobie]]),0)</f>
        <v>2</v>
      </c>
      <c r="R232" s="3">
        <f>IF(pomiar[[#This Row],[która godzina wyjazdu]]&lt;&gt;24,pomiar[[#This Row],[która godzina wyjazdu]],0)</f>
        <v>2</v>
      </c>
    </row>
    <row r="233" spans="1:18" x14ac:dyDescent="0.25">
      <c r="A233" s="1" t="s">
        <v>166</v>
      </c>
      <c r="B233" s="1">
        <v>0.27964899999999998</v>
      </c>
      <c r="C233" s="1">
        <v>0.28198499999999999</v>
      </c>
      <c r="D233" s="1">
        <f>IF(pomiar[[#This Row],[Punkt A]]&lt;pomiar[[#This Row],[Punkt B]],1,0)</f>
        <v>1</v>
      </c>
      <c r="E233" s="1">
        <f>IF(pomiar[[#This Row],[Punkt A]]&gt;pomiar[[#This Row],[Punkt B]],1,0)</f>
        <v>0</v>
      </c>
      <c r="F233" s="1">
        <f t="shared" si="6"/>
        <v>6.9444444444444447E-4</v>
      </c>
      <c r="G233" s="1">
        <f>IF(pomiar[[#This Row],[czy z B do A]]=1,pomiar[[#This Row],[Punkt A]]-pomiar[[#This Row],[Punkt B]],pomiar[[#This Row],[Punkt B]]-pomiar[[#This Row],[Punkt A]])</f>
        <v>2.3360000000000047E-3</v>
      </c>
      <c r="H233" s="1" t="str">
        <f>LEFT(pomiar[[#This Row],[numer rejestracyjny]],1)</f>
        <v>N</v>
      </c>
      <c r="I233" s="1">
        <f>IF(pomiar[[#This Row],[pierwsza litera rejestracji]]="Z",pomiar[[#This Row],[ile minut jechał]]/pomiar[[#This Row],[ile to jedna minuta w dobie]],0)</f>
        <v>0</v>
      </c>
      <c r="J233" s="1">
        <f t="shared" si="7"/>
        <v>4.1666666666666664E-2</v>
      </c>
      <c r="K233" s="1">
        <f>pomiar[[#This Row],[ile minut jechał]]/pomiar[[#This Row],[ile h w dobie]]</f>
        <v>5.6064000000000114E-2</v>
      </c>
      <c r="L233" s="1" t="str">
        <f>MID(pomiar[[#This Row],[numer rejestracyjny]],4,2)</f>
        <v>18</v>
      </c>
      <c r="M233" s="3">
        <f>IF(pomiar[[#This Row],[3 i 4 znak rejestracji]]="18",5/pomiar[[#This Row],[ile minut jechał w h]],0)</f>
        <v>89.183789954337712</v>
      </c>
      <c r="N233" s="3">
        <f>5/pomiar[[#This Row],[ile minut jechał w h]]</f>
        <v>89.183789954337712</v>
      </c>
      <c r="O233" s="3">
        <f>IF(pomiar[[#This Row],[prędkość]]&gt;100,1,0)</f>
        <v>0</v>
      </c>
      <c r="P233" s="3">
        <f>IF(pomiar[[#This Row],[prędkość]]&gt;140,1,0)</f>
        <v>0</v>
      </c>
      <c r="Q233" s="3">
        <f>ROUNDDOWN(IF(pomiar[[#This Row],[czy z A do B]]=0,pomiar[[#This Row],[Punkt B]]/pomiar[[#This Row],[ile h w dobie]],pomiar[[#This Row],[Punkt A]]/pomiar[[#This Row],[ile h w dobie]]),0)</f>
        <v>6</v>
      </c>
      <c r="R233" s="3">
        <f>IF(pomiar[[#This Row],[która godzina wyjazdu]]&lt;&gt;24,pomiar[[#This Row],[która godzina wyjazdu]],0)</f>
        <v>6</v>
      </c>
    </row>
    <row r="234" spans="1:18" x14ac:dyDescent="0.25">
      <c r="A234" s="1" t="s">
        <v>110</v>
      </c>
      <c r="B234" s="1">
        <v>0.12549399999999999</v>
      </c>
      <c r="C234" s="1">
        <v>0.121934</v>
      </c>
      <c r="D234" s="1">
        <f>IF(pomiar[[#This Row],[Punkt A]]&lt;pomiar[[#This Row],[Punkt B]],1,0)</f>
        <v>0</v>
      </c>
      <c r="E234" s="1">
        <f>IF(pomiar[[#This Row],[Punkt A]]&gt;pomiar[[#This Row],[Punkt B]],1,0)</f>
        <v>1</v>
      </c>
      <c r="F234" s="1">
        <f t="shared" si="6"/>
        <v>6.9444444444444447E-4</v>
      </c>
      <c r="G234" s="1">
        <f>IF(pomiar[[#This Row],[czy z B do A]]=1,pomiar[[#This Row],[Punkt A]]-pomiar[[#This Row],[Punkt B]],pomiar[[#This Row],[Punkt B]]-pomiar[[#This Row],[Punkt A]])</f>
        <v>3.5599999999999937E-3</v>
      </c>
      <c r="H234" s="1" t="str">
        <f>LEFT(pomiar[[#This Row],[numer rejestracyjny]],1)</f>
        <v>N</v>
      </c>
      <c r="I234" s="1">
        <f>IF(pomiar[[#This Row],[pierwsza litera rejestracji]]="Z",pomiar[[#This Row],[ile minut jechał]]/pomiar[[#This Row],[ile to jedna minuta w dobie]],0)</f>
        <v>0</v>
      </c>
      <c r="J234" s="1">
        <f t="shared" si="7"/>
        <v>4.1666666666666664E-2</v>
      </c>
      <c r="K234" s="1">
        <f>pomiar[[#This Row],[ile minut jechał]]/pomiar[[#This Row],[ile h w dobie]]</f>
        <v>8.5439999999999849E-2</v>
      </c>
      <c r="L234" s="1" t="str">
        <f>MID(pomiar[[#This Row],[numer rejestracyjny]],4,2)</f>
        <v>39</v>
      </c>
      <c r="M234" s="3">
        <f>IF(pomiar[[#This Row],[3 i 4 znak rejestracji]]="18",5/pomiar[[#This Row],[ile minut jechał w h]],0)</f>
        <v>0</v>
      </c>
      <c r="N234" s="3">
        <f>5/pomiar[[#This Row],[ile minut jechał w h]]</f>
        <v>58.520599250936435</v>
      </c>
      <c r="O234" s="3">
        <f>IF(pomiar[[#This Row],[prędkość]]&gt;100,1,0)</f>
        <v>0</v>
      </c>
      <c r="P234" s="3">
        <f>IF(pomiar[[#This Row],[prędkość]]&gt;140,1,0)</f>
        <v>0</v>
      </c>
      <c r="Q234" s="3">
        <f>ROUNDDOWN(IF(pomiar[[#This Row],[czy z A do B]]=0,pomiar[[#This Row],[Punkt B]]/pomiar[[#This Row],[ile h w dobie]],pomiar[[#This Row],[Punkt A]]/pomiar[[#This Row],[ile h w dobie]]),0)</f>
        <v>2</v>
      </c>
      <c r="R234" s="3">
        <f>IF(pomiar[[#This Row],[która godzina wyjazdu]]&lt;&gt;24,pomiar[[#This Row],[która godzina wyjazdu]],0)</f>
        <v>2</v>
      </c>
    </row>
    <row r="235" spans="1:18" x14ac:dyDescent="0.25">
      <c r="A235" s="1" t="s">
        <v>164</v>
      </c>
      <c r="B235" s="1">
        <v>0.459476</v>
      </c>
      <c r="C235" s="1">
        <v>0.45600000000000002</v>
      </c>
      <c r="D235" s="1">
        <f>IF(pomiar[[#This Row],[Punkt A]]&lt;pomiar[[#This Row],[Punkt B]],1,0)</f>
        <v>0</v>
      </c>
      <c r="E235" s="1">
        <f>IF(pomiar[[#This Row],[Punkt A]]&gt;pomiar[[#This Row],[Punkt B]],1,0)</f>
        <v>1</v>
      </c>
      <c r="F235" s="1">
        <f t="shared" si="6"/>
        <v>6.9444444444444447E-4</v>
      </c>
      <c r="G235" s="1">
        <f>IF(pomiar[[#This Row],[czy z B do A]]=1,pomiar[[#This Row],[Punkt A]]-pomiar[[#This Row],[Punkt B]],pomiar[[#This Row],[Punkt B]]-pomiar[[#This Row],[Punkt A]])</f>
        <v>3.4759999999999791E-3</v>
      </c>
      <c r="H235" s="1" t="str">
        <f>LEFT(pomiar[[#This Row],[numer rejestracyjny]],1)</f>
        <v>N</v>
      </c>
      <c r="I235" s="1">
        <f>IF(pomiar[[#This Row],[pierwsza litera rejestracji]]="Z",pomiar[[#This Row],[ile minut jechał]]/pomiar[[#This Row],[ile to jedna minuta w dobie]],0)</f>
        <v>0</v>
      </c>
      <c r="J235" s="1">
        <f t="shared" si="7"/>
        <v>4.1666666666666664E-2</v>
      </c>
      <c r="K235" s="1">
        <f>pomiar[[#This Row],[ile minut jechał]]/pomiar[[#This Row],[ile h w dobie]]</f>
        <v>8.3423999999999499E-2</v>
      </c>
      <c r="L235" s="1" t="str">
        <f>MID(pomiar[[#This Row],[numer rejestracyjny]],4,2)</f>
        <v>47</v>
      </c>
      <c r="M235" s="3">
        <f>IF(pomiar[[#This Row],[3 i 4 znak rejestracji]]="18",5/pomiar[[#This Row],[ile minut jechał w h]],0)</f>
        <v>0</v>
      </c>
      <c r="N235" s="3">
        <f>5/pomiar[[#This Row],[ile minut jechał w h]]</f>
        <v>59.934790947449535</v>
      </c>
      <c r="O235" s="3">
        <f>IF(pomiar[[#This Row],[prędkość]]&gt;100,1,0)</f>
        <v>0</v>
      </c>
      <c r="P235" s="3">
        <f>IF(pomiar[[#This Row],[prędkość]]&gt;140,1,0)</f>
        <v>0</v>
      </c>
      <c r="Q235" s="3">
        <f>ROUNDDOWN(IF(pomiar[[#This Row],[czy z A do B]]=0,pomiar[[#This Row],[Punkt B]]/pomiar[[#This Row],[ile h w dobie]],pomiar[[#This Row],[Punkt A]]/pomiar[[#This Row],[ile h w dobie]]),0)</f>
        <v>10</v>
      </c>
      <c r="R235" s="3">
        <f>IF(pomiar[[#This Row],[która godzina wyjazdu]]&lt;&gt;24,pomiar[[#This Row],[która godzina wyjazdu]],0)</f>
        <v>10</v>
      </c>
    </row>
    <row r="236" spans="1:18" x14ac:dyDescent="0.25">
      <c r="A236" s="1" t="s">
        <v>5</v>
      </c>
      <c r="B236" s="1">
        <v>0.27487200000000001</v>
      </c>
      <c r="C236" s="1">
        <v>0.27720400000000001</v>
      </c>
      <c r="D236" s="1">
        <f>IF(pomiar[[#This Row],[Punkt A]]&lt;pomiar[[#This Row],[Punkt B]],1,0)</f>
        <v>1</v>
      </c>
      <c r="E236" s="1">
        <f>IF(pomiar[[#This Row],[Punkt A]]&gt;pomiar[[#This Row],[Punkt B]],1,0)</f>
        <v>0</v>
      </c>
      <c r="F236" s="1">
        <f t="shared" si="6"/>
        <v>6.9444444444444447E-4</v>
      </c>
      <c r="G236" s="1">
        <f>IF(pomiar[[#This Row],[czy z B do A]]=1,pomiar[[#This Row],[Punkt A]]-pomiar[[#This Row],[Punkt B]],pomiar[[#This Row],[Punkt B]]-pomiar[[#This Row],[Punkt A]])</f>
        <v>2.3320000000000007E-3</v>
      </c>
      <c r="H236" s="1" t="str">
        <f>LEFT(pomiar[[#This Row],[numer rejestracyjny]],1)</f>
        <v>N</v>
      </c>
      <c r="I236" s="1">
        <f>IF(pomiar[[#This Row],[pierwsza litera rejestracji]]="Z",pomiar[[#This Row],[ile minut jechał]]/pomiar[[#This Row],[ile to jedna minuta w dobie]],0)</f>
        <v>0</v>
      </c>
      <c r="J236" s="1">
        <f t="shared" si="7"/>
        <v>4.1666666666666664E-2</v>
      </c>
      <c r="K236" s="1">
        <f>pomiar[[#This Row],[ile minut jechał]]/pomiar[[#This Row],[ile h w dobie]]</f>
        <v>5.5968000000000018E-2</v>
      </c>
      <c r="L236" s="1" t="str">
        <f>MID(pomiar[[#This Row],[numer rejestracyjny]],4,2)</f>
        <v>18</v>
      </c>
      <c r="M236" s="3">
        <f>IF(pomiar[[#This Row],[3 i 4 znak rejestracji]]="18",5/pomiar[[#This Row],[ile minut jechał w h]],0)</f>
        <v>89.33676386506572</v>
      </c>
      <c r="N236" s="3">
        <f>5/pomiar[[#This Row],[ile minut jechał w h]]</f>
        <v>89.33676386506572</v>
      </c>
      <c r="O236" s="3">
        <f>IF(pomiar[[#This Row],[prędkość]]&gt;100,1,0)</f>
        <v>0</v>
      </c>
      <c r="P236" s="3">
        <f>IF(pomiar[[#This Row],[prędkość]]&gt;140,1,0)</f>
        <v>0</v>
      </c>
      <c r="Q236" s="3">
        <f>ROUNDDOWN(IF(pomiar[[#This Row],[czy z A do B]]=0,pomiar[[#This Row],[Punkt B]]/pomiar[[#This Row],[ile h w dobie]],pomiar[[#This Row],[Punkt A]]/pomiar[[#This Row],[ile h w dobie]]),0)</f>
        <v>6</v>
      </c>
      <c r="R236" s="3">
        <f>IF(pomiar[[#This Row],[która godzina wyjazdu]]&lt;&gt;24,pomiar[[#This Row],[która godzina wyjazdu]],0)</f>
        <v>6</v>
      </c>
    </row>
    <row r="237" spans="1:18" x14ac:dyDescent="0.25">
      <c r="A237" s="1" t="s">
        <v>110</v>
      </c>
      <c r="B237" s="1">
        <v>0.67701</v>
      </c>
      <c r="C237" s="1">
        <v>0.67305400000000004</v>
      </c>
      <c r="D237" s="1">
        <f>IF(pomiar[[#This Row],[Punkt A]]&lt;pomiar[[#This Row],[Punkt B]],1,0)</f>
        <v>0</v>
      </c>
      <c r="E237" s="1">
        <f>IF(pomiar[[#This Row],[Punkt A]]&gt;pomiar[[#This Row],[Punkt B]],1,0)</f>
        <v>1</v>
      </c>
      <c r="F237" s="1">
        <f t="shared" si="6"/>
        <v>6.9444444444444447E-4</v>
      </c>
      <c r="G237" s="1">
        <f>IF(pomiar[[#This Row],[czy z B do A]]=1,pomiar[[#This Row],[Punkt A]]-pomiar[[#This Row],[Punkt B]],pomiar[[#This Row],[Punkt B]]-pomiar[[#This Row],[Punkt A]])</f>
        <v>3.9559999999999595E-3</v>
      </c>
      <c r="H237" s="1" t="str">
        <f>LEFT(pomiar[[#This Row],[numer rejestracyjny]],1)</f>
        <v>N</v>
      </c>
      <c r="I237" s="1">
        <f>IF(pomiar[[#This Row],[pierwsza litera rejestracji]]="Z",pomiar[[#This Row],[ile minut jechał]]/pomiar[[#This Row],[ile to jedna minuta w dobie]],0)</f>
        <v>0</v>
      </c>
      <c r="J237" s="1">
        <f t="shared" si="7"/>
        <v>4.1666666666666664E-2</v>
      </c>
      <c r="K237" s="1">
        <f>pomiar[[#This Row],[ile minut jechał]]/pomiar[[#This Row],[ile h w dobie]]</f>
        <v>9.4943999999999029E-2</v>
      </c>
      <c r="L237" s="1" t="str">
        <f>MID(pomiar[[#This Row],[numer rejestracyjny]],4,2)</f>
        <v>39</v>
      </c>
      <c r="M237" s="3">
        <f>IF(pomiar[[#This Row],[3 i 4 znak rejestracji]]="18",5/pomiar[[#This Row],[ile minut jechał w h]],0)</f>
        <v>0</v>
      </c>
      <c r="N237" s="3">
        <f>5/pomiar[[#This Row],[ile minut jechał w h]]</f>
        <v>52.662622177283993</v>
      </c>
      <c r="O237" s="3">
        <f>IF(pomiar[[#This Row],[prędkość]]&gt;100,1,0)</f>
        <v>0</v>
      </c>
      <c r="P237" s="3">
        <f>IF(pomiar[[#This Row],[prędkość]]&gt;140,1,0)</f>
        <v>0</v>
      </c>
      <c r="Q237" s="3">
        <f>ROUNDDOWN(IF(pomiar[[#This Row],[czy z A do B]]=0,pomiar[[#This Row],[Punkt B]]/pomiar[[#This Row],[ile h w dobie]],pomiar[[#This Row],[Punkt A]]/pomiar[[#This Row],[ile h w dobie]]),0)</f>
        <v>16</v>
      </c>
      <c r="R237" s="3">
        <f>IF(pomiar[[#This Row],[która godzina wyjazdu]]&lt;&gt;24,pomiar[[#This Row],[która godzina wyjazdu]],0)</f>
        <v>16</v>
      </c>
    </row>
    <row r="238" spans="1:18" x14ac:dyDescent="0.25">
      <c r="A238" s="1" t="s">
        <v>167</v>
      </c>
      <c r="B238" s="1">
        <v>0.16714200000000001</v>
      </c>
      <c r="C238" s="1">
        <v>0.165106</v>
      </c>
      <c r="D238" s="1">
        <f>IF(pomiar[[#This Row],[Punkt A]]&lt;pomiar[[#This Row],[Punkt B]],1,0)</f>
        <v>0</v>
      </c>
      <c r="E238" s="1">
        <f>IF(pomiar[[#This Row],[Punkt A]]&gt;pomiar[[#This Row],[Punkt B]],1,0)</f>
        <v>1</v>
      </c>
      <c r="F238" s="1">
        <f t="shared" si="6"/>
        <v>6.9444444444444447E-4</v>
      </c>
      <c r="G238" s="1">
        <f>IF(pomiar[[#This Row],[czy z B do A]]=1,pomiar[[#This Row],[Punkt A]]-pomiar[[#This Row],[Punkt B]],pomiar[[#This Row],[Punkt B]]-pomiar[[#This Row],[Punkt A]])</f>
        <v>2.03600000000001E-3</v>
      </c>
      <c r="H238" s="1" t="str">
        <f>LEFT(pomiar[[#This Row],[numer rejestracyjny]],1)</f>
        <v>N</v>
      </c>
      <c r="I238" s="1">
        <f>IF(pomiar[[#This Row],[pierwsza litera rejestracji]]="Z",pomiar[[#This Row],[ile minut jechał]]/pomiar[[#This Row],[ile to jedna minuta w dobie]],0)</f>
        <v>0</v>
      </c>
      <c r="J238" s="1">
        <f t="shared" si="7"/>
        <v>4.1666666666666664E-2</v>
      </c>
      <c r="K238" s="1">
        <f>pomiar[[#This Row],[ile minut jechał]]/pomiar[[#This Row],[ile h w dobie]]</f>
        <v>4.8864000000000241E-2</v>
      </c>
      <c r="L238" s="1" t="str">
        <f>MID(pomiar[[#This Row],[numer rejestracyjny]],4,2)</f>
        <v>47</v>
      </c>
      <c r="M238" s="3">
        <f>IF(pomiar[[#This Row],[3 i 4 znak rejestracji]]="18",5/pomiar[[#This Row],[ile minut jechał w h]],0)</f>
        <v>0</v>
      </c>
      <c r="N238" s="3">
        <f>5/pomiar[[#This Row],[ile minut jechał w h]]</f>
        <v>102.32481990831646</v>
      </c>
      <c r="O238" s="3">
        <f>IF(pomiar[[#This Row],[prędkość]]&gt;100,1,0)</f>
        <v>1</v>
      </c>
      <c r="P238" s="3">
        <f>IF(pomiar[[#This Row],[prędkość]]&gt;140,1,0)</f>
        <v>0</v>
      </c>
      <c r="Q238" s="3">
        <f>ROUNDDOWN(IF(pomiar[[#This Row],[czy z A do B]]=0,pomiar[[#This Row],[Punkt B]]/pomiar[[#This Row],[ile h w dobie]],pomiar[[#This Row],[Punkt A]]/pomiar[[#This Row],[ile h w dobie]]),0)</f>
        <v>3</v>
      </c>
      <c r="R238" s="3">
        <f>IF(pomiar[[#This Row],[która godzina wyjazdu]]&lt;&gt;24,pomiar[[#This Row],[która godzina wyjazdu]],0)</f>
        <v>3</v>
      </c>
    </row>
    <row r="239" spans="1:18" x14ac:dyDescent="0.25">
      <c r="A239" s="1" t="s">
        <v>5</v>
      </c>
      <c r="B239" s="1">
        <v>0.59608099999999997</v>
      </c>
      <c r="C239" s="1">
        <v>0.59963299999999997</v>
      </c>
      <c r="D239" s="1">
        <f>IF(pomiar[[#This Row],[Punkt A]]&lt;pomiar[[#This Row],[Punkt B]],1,0)</f>
        <v>1</v>
      </c>
      <c r="E239" s="1">
        <f>IF(pomiar[[#This Row],[Punkt A]]&gt;pomiar[[#This Row],[Punkt B]],1,0)</f>
        <v>0</v>
      </c>
      <c r="F239" s="1">
        <f t="shared" si="6"/>
        <v>6.9444444444444447E-4</v>
      </c>
      <c r="G239" s="1">
        <f>IF(pomiar[[#This Row],[czy z B do A]]=1,pomiar[[#This Row],[Punkt A]]-pomiar[[#This Row],[Punkt B]],pomiar[[#This Row],[Punkt B]]-pomiar[[#This Row],[Punkt A]])</f>
        <v>3.5519999999999996E-3</v>
      </c>
      <c r="H239" s="1" t="str">
        <f>LEFT(pomiar[[#This Row],[numer rejestracyjny]],1)</f>
        <v>N</v>
      </c>
      <c r="I239" s="1">
        <f>IF(pomiar[[#This Row],[pierwsza litera rejestracji]]="Z",pomiar[[#This Row],[ile minut jechał]]/pomiar[[#This Row],[ile to jedna minuta w dobie]],0)</f>
        <v>0</v>
      </c>
      <c r="J239" s="1">
        <f t="shared" si="7"/>
        <v>4.1666666666666664E-2</v>
      </c>
      <c r="K239" s="1">
        <f>pomiar[[#This Row],[ile minut jechał]]/pomiar[[#This Row],[ile h w dobie]]</f>
        <v>8.524799999999999E-2</v>
      </c>
      <c r="L239" s="1" t="str">
        <f>MID(pomiar[[#This Row],[numer rejestracyjny]],4,2)</f>
        <v>18</v>
      </c>
      <c r="M239" s="3">
        <f>IF(pomiar[[#This Row],[3 i 4 znak rejestracji]]="18",5/pomiar[[#This Row],[ile minut jechał w h]],0)</f>
        <v>58.652402402402409</v>
      </c>
      <c r="N239" s="3">
        <f>5/pomiar[[#This Row],[ile minut jechał w h]]</f>
        <v>58.652402402402409</v>
      </c>
      <c r="O239" s="3">
        <f>IF(pomiar[[#This Row],[prędkość]]&gt;100,1,0)</f>
        <v>0</v>
      </c>
      <c r="P239" s="3">
        <f>IF(pomiar[[#This Row],[prędkość]]&gt;140,1,0)</f>
        <v>0</v>
      </c>
      <c r="Q239" s="3">
        <f>ROUNDDOWN(IF(pomiar[[#This Row],[czy z A do B]]=0,pomiar[[#This Row],[Punkt B]]/pomiar[[#This Row],[ile h w dobie]],pomiar[[#This Row],[Punkt A]]/pomiar[[#This Row],[ile h w dobie]]),0)</f>
        <v>14</v>
      </c>
      <c r="R239" s="3">
        <f>IF(pomiar[[#This Row],[która godzina wyjazdu]]&lt;&gt;24,pomiar[[#This Row],[która godzina wyjazdu]],0)</f>
        <v>14</v>
      </c>
    </row>
    <row r="240" spans="1:18" x14ac:dyDescent="0.25">
      <c r="A240" s="1" t="s">
        <v>110</v>
      </c>
      <c r="B240" s="1">
        <v>0.30414799999999997</v>
      </c>
      <c r="C240" s="1">
        <v>0.30221199999999998</v>
      </c>
      <c r="D240" s="1">
        <f>IF(pomiar[[#This Row],[Punkt A]]&lt;pomiar[[#This Row],[Punkt B]],1,0)</f>
        <v>0</v>
      </c>
      <c r="E240" s="1">
        <f>IF(pomiar[[#This Row],[Punkt A]]&gt;pomiar[[#This Row],[Punkt B]],1,0)</f>
        <v>1</v>
      </c>
      <c r="F240" s="1">
        <f t="shared" si="6"/>
        <v>6.9444444444444447E-4</v>
      </c>
      <c r="G240" s="1">
        <f>IF(pomiar[[#This Row],[czy z B do A]]=1,pomiar[[#This Row],[Punkt A]]-pomiar[[#This Row],[Punkt B]],pomiar[[#This Row],[Punkt B]]-pomiar[[#This Row],[Punkt A]])</f>
        <v>1.9359999999999933E-3</v>
      </c>
      <c r="H240" s="1" t="str">
        <f>LEFT(pomiar[[#This Row],[numer rejestracyjny]],1)</f>
        <v>N</v>
      </c>
      <c r="I240" s="1">
        <f>IF(pomiar[[#This Row],[pierwsza litera rejestracji]]="Z",pomiar[[#This Row],[ile minut jechał]]/pomiar[[#This Row],[ile to jedna minuta w dobie]],0)</f>
        <v>0</v>
      </c>
      <c r="J240" s="1">
        <f t="shared" si="7"/>
        <v>4.1666666666666664E-2</v>
      </c>
      <c r="K240" s="1">
        <f>pomiar[[#This Row],[ile minut jechał]]/pomiar[[#This Row],[ile h w dobie]]</f>
        <v>4.6463999999999839E-2</v>
      </c>
      <c r="L240" s="1" t="str">
        <f>MID(pomiar[[#This Row],[numer rejestracyjny]],4,2)</f>
        <v>39</v>
      </c>
      <c r="M240" s="3">
        <f>IF(pomiar[[#This Row],[3 i 4 znak rejestracji]]="18",5/pomiar[[#This Row],[ile minut jechał w h]],0)</f>
        <v>0</v>
      </c>
      <c r="N240" s="3">
        <f>5/pomiar[[#This Row],[ile minut jechał w h]]</f>
        <v>107.61019283746595</v>
      </c>
      <c r="O240" s="3">
        <f>IF(pomiar[[#This Row],[prędkość]]&gt;100,1,0)</f>
        <v>1</v>
      </c>
      <c r="P240" s="3">
        <f>IF(pomiar[[#This Row],[prędkość]]&gt;140,1,0)</f>
        <v>0</v>
      </c>
      <c r="Q240" s="3">
        <f>ROUNDDOWN(IF(pomiar[[#This Row],[czy z A do B]]=0,pomiar[[#This Row],[Punkt B]]/pomiar[[#This Row],[ile h w dobie]],pomiar[[#This Row],[Punkt A]]/pomiar[[#This Row],[ile h w dobie]]),0)</f>
        <v>7</v>
      </c>
      <c r="R240" s="3">
        <f>IF(pomiar[[#This Row],[która godzina wyjazdu]]&lt;&gt;24,pomiar[[#This Row],[która godzina wyjazdu]],0)</f>
        <v>7</v>
      </c>
    </row>
    <row r="241" spans="1:18" x14ac:dyDescent="0.25">
      <c r="A241" s="1" t="s">
        <v>164</v>
      </c>
      <c r="B241" s="1">
        <v>0.576519</v>
      </c>
      <c r="C241" s="1">
        <v>0.57400300000000004</v>
      </c>
      <c r="D241" s="1">
        <f>IF(pomiar[[#This Row],[Punkt A]]&lt;pomiar[[#This Row],[Punkt B]],1,0)</f>
        <v>0</v>
      </c>
      <c r="E241" s="1">
        <f>IF(pomiar[[#This Row],[Punkt A]]&gt;pomiar[[#This Row],[Punkt B]],1,0)</f>
        <v>1</v>
      </c>
      <c r="F241" s="1">
        <f t="shared" si="6"/>
        <v>6.9444444444444447E-4</v>
      </c>
      <c r="G241" s="1">
        <f>IF(pomiar[[#This Row],[czy z B do A]]=1,pomiar[[#This Row],[Punkt A]]-pomiar[[#This Row],[Punkt B]],pomiar[[#This Row],[Punkt B]]-pomiar[[#This Row],[Punkt A]])</f>
        <v>2.5159999999999627E-3</v>
      </c>
      <c r="H241" s="1" t="str">
        <f>LEFT(pomiar[[#This Row],[numer rejestracyjny]],1)</f>
        <v>N</v>
      </c>
      <c r="I241" s="1">
        <f>IF(pomiar[[#This Row],[pierwsza litera rejestracji]]="Z",pomiar[[#This Row],[ile minut jechał]]/pomiar[[#This Row],[ile to jedna minuta w dobie]],0)</f>
        <v>0</v>
      </c>
      <c r="J241" s="1">
        <f t="shared" si="7"/>
        <v>4.1666666666666664E-2</v>
      </c>
      <c r="K241" s="1">
        <f>pomiar[[#This Row],[ile minut jechał]]/pomiar[[#This Row],[ile h w dobie]]</f>
        <v>6.0383999999999105E-2</v>
      </c>
      <c r="L241" s="1" t="str">
        <f>MID(pomiar[[#This Row],[numer rejestracyjny]],4,2)</f>
        <v>47</v>
      </c>
      <c r="M241" s="3">
        <f>IF(pomiar[[#This Row],[3 i 4 znak rejestracji]]="18",5/pomiar[[#This Row],[ile minut jechał w h]],0)</f>
        <v>0</v>
      </c>
      <c r="N241" s="3">
        <f>5/pomiar[[#This Row],[ile minut jechał w h]]</f>
        <v>82.803391626922263</v>
      </c>
      <c r="O241" s="3">
        <f>IF(pomiar[[#This Row],[prędkość]]&gt;100,1,0)</f>
        <v>0</v>
      </c>
      <c r="P241" s="3">
        <f>IF(pomiar[[#This Row],[prędkość]]&gt;140,1,0)</f>
        <v>0</v>
      </c>
      <c r="Q241" s="3">
        <f>ROUNDDOWN(IF(pomiar[[#This Row],[czy z A do B]]=0,pomiar[[#This Row],[Punkt B]]/pomiar[[#This Row],[ile h w dobie]],pomiar[[#This Row],[Punkt A]]/pomiar[[#This Row],[ile h w dobie]]),0)</f>
        <v>13</v>
      </c>
      <c r="R241" s="3">
        <f>IF(pomiar[[#This Row],[która godzina wyjazdu]]&lt;&gt;24,pomiar[[#This Row],[która godzina wyjazdu]],0)</f>
        <v>13</v>
      </c>
    </row>
    <row r="242" spans="1:18" x14ac:dyDescent="0.25">
      <c r="A242" s="1" t="s">
        <v>5</v>
      </c>
      <c r="B242" s="1">
        <v>0.28254000000000001</v>
      </c>
      <c r="C242" s="1">
        <v>0.28488400000000003</v>
      </c>
      <c r="D242" s="1">
        <f>IF(pomiar[[#This Row],[Punkt A]]&lt;pomiar[[#This Row],[Punkt B]],1,0)</f>
        <v>1</v>
      </c>
      <c r="E242" s="1">
        <f>IF(pomiar[[#This Row],[Punkt A]]&gt;pomiar[[#This Row],[Punkt B]],1,0)</f>
        <v>0</v>
      </c>
      <c r="F242" s="1">
        <f t="shared" si="6"/>
        <v>6.9444444444444447E-4</v>
      </c>
      <c r="G242" s="1">
        <f>IF(pomiar[[#This Row],[czy z B do A]]=1,pomiar[[#This Row],[Punkt A]]-pomiar[[#This Row],[Punkt B]],pomiar[[#This Row],[Punkt B]]-pomiar[[#This Row],[Punkt A]])</f>
        <v>2.3440000000000127E-3</v>
      </c>
      <c r="H242" s="1" t="str">
        <f>LEFT(pomiar[[#This Row],[numer rejestracyjny]],1)</f>
        <v>N</v>
      </c>
      <c r="I242" s="1">
        <f>IF(pomiar[[#This Row],[pierwsza litera rejestracji]]="Z",pomiar[[#This Row],[ile minut jechał]]/pomiar[[#This Row],[ile to jedna minuta w dobie]],0)</f>
        <v>0</v>
      </c>
      <c r="J242" s="1">
        <f t="shared" si="7"/>
        <v>4.1666666666666664E-2</v>
      </c>
      <c r="K242" s="1">
        <f>pomiar[[#This Row],[ile minut jechał]]/pomiar[[#This Row],[ile h w dobie]]</f>
        <v>5.6256000000000306E-2</v>
      </c>
      <c r="L242" s="1" t="str">
        <f>MID(pomiar[[#This Row],[numer rejestracyjny]],4,2)</f>
        <v>18</v>
      </c>
      <c r="M242" s="3">
        <f>IF(pomiar[[#This Row],[3 i 4 znak rejestracji]]="18",5/pomiar[[#This Row],[ile minut jechał w h]],0)</f>
        <v>88.879408418657079</v>
      </c>
      <c r="N242" s="3">
        <f>5/pomiar[[#This Row],[ile minut jechał w h]]</f>
        <v>88.879408418657079</v>
      </c>
      <c r="O242" s="3">
        <f>IF(pomiar[[#This Row],[prędkość]]&gt;100,1,0)</f>
        <v>0</v>
      </c>
      <c r="P242" s="3">
        <f>IF(pomiar[[#This Row],[prędkość]]&gt;140,1,0)</f>
        <v>0</v>
      </c>
      <c r="Q242" s="3">
        <f>ROUNDDOWN(IF(pomiar[[#This Row],[czy z A do B]]=0,pomiar[[#This Row],[Punkt B]]/pomiar[[#This Row],[ile h w dobie]],pomiar[[#This Row],[Punkt A]]/pomiar[[#This Row],[ile h w dobie]]),0)</f>
        <v>6</v>
      </c>
      <c r="R242" s="3">
        <f>IF(pomiar[[#This Row],[która godzina wyjazdu]]&lt;&gt;24,pomiar[[#This Row],[która godzina wyjazdu]],0)</f>
        <v>6</v>
      </c>
    </row>
    <row r="243" spans="1:18" x14ac:dyDescent="0.25">
      <c r="A243" s="1" t="s">
        <v>110</v>
      </c>
      <c r="B243" s="1">
        <v>0.23408499999999999</v>
      </c>
      <c r="C243" s="1">
        <v>0.23075300000000001</v>
      </c>
      <c r="D243" s="1">
        <f>IF(pomiar[[#This Row],[Punkt A]]&lt;pomiar[[#This Row],[Punkt B]],1,0)</f>
        <v>0</v>
      </c>
      <c r="E243" s="1">
        <f>IF(pomiar[[#This Row],[Punkt A]]&gt;pomiar[[#This Row],[Punkt B]],1,0)</f>
        <v>1</v>
      </c>
      <c r="F243" s="1">
        <f t="shared" si="6"/>
        <v>6.9444444444444447E-4</v>
      </c>
      <c r="G243" s="1">
        <f>IF(pomiar[[#This Row],[czy z B do A]]=1,pomiar[[#This Row],[Punkt A]]-pomiar[[#This Row],[Punkt B]],pomiar[[#This Row],[Punkt B]]-pomiar[[#This Row],[Punkt A]])</f>
        <v>3.3319999999999739E-3</v>
      </c>
      <c r="H243" s="1" t="str">
        <f>LEFT(pomiar[[#This Row],[numer rejestracyjny]],1)</f>
        <v>N</v>
      </c>
      <c r="I243" s="1">
        <f>IF(pomiar[[#This Row],[pierwsza litera rejestracji]]="Z",pomiar[[#This Row],[ile minut jechał]]/pomiar[[#This Row],[ile to jedna minuta w dobie]],0)</f>
        <v>0</v>
      </c>
      <c r="J243" s="1">
        <f t="shared" si="7"/>
        <v>4.1666666666666664E-2</v>
      </c>
      <c r="K243" s="1">
        <f>pomiar[[#This Row],[ile minut jechał]]/pomiar[[#This Row],[ile h w dobie]]</f>
        <v>7.9967999999999373E-2</v>
      </c>
      <c r="L243" s="1" t="str">
        <f>MID(pomiar[[#This Row],[numer rejestracyjny]],4,2)</f>
        <v>39</v>
      </c>
      <c r="M243" s="3">
        <f>IF(pomiar[[#This Row],[3 i 4 znak rejestracji]]="18",5/pomiar[[#This Row],[ile minut jechał w h]],0)</f>
        <v>0</v>
      </c>
      <c r="N243" s="3">
        <f>5/pomiar[[#This Row],[ile minut jechał w h]]</f>
        <v>62.525010004002091</v>
      </c>
      <c r="O243" s="3">
        <f>IF(pomiar[[#This Row],[prędkość]]&gt;100,1,0)</f>
        <v>0</v>
      </c>
      <c r="P243" s="3">
        <f>IF(pomiar[[#This Row],[prędkość]]&gt;140,1,0)</f>
        <v>0</v>
      </c>
      <c r="Q243" s="3">
        <f>ROUNDDOWN(IF(pomiar[[#This Row],[czy z A do B]]=0,pomiar[[#This Row],[Punkt B]]/pomiar[[#This Row],[ile h w dobie]],pomiar[[#This Row],[Punkt A]]/pomiar[[#This Row],[ile h w dobie]]),0)</f>
        <v>5</v>
      </c>
      <c r="R243" s="3">
        <f>IF(pomiar[[#This Row],[która godzina wyjazdu]]&lt;&gt;24,pomiar[[#This Row],[która godzina wyjazdu]],0)</f>
        <v>5</v>
      </c>
    </row>
    <row r="244" spans="1:18" x14ac:dyDescent="0.25">
      <c r="A244" s="1" t="s">
        <v>88</v>
      </c>
      <c r="B244" s="1">
        <v>0.50998299999999996</v>
      </c>
      <c r="C244" s="1">
        <v>0.50774300000000006</v>
      </c>
      <c r="D244" s="1">
        <f>IF(pomiar[[#This Row],[Punkt A]]&lt;pomiar[[#This Row],[Punkt B]],1,0)</f>
        <v>0</v>
      </c>
      <c r="E244" s="1">
        <f>IF(pomiar[[#This Row],[Punkt A]]&gt;pomiar[[#This Row],[Punkt B]],1,0)</f>
        <v>1</v>
      </c>
      <c r="F244" s="1">
        <f t="shared" si="6"/>
        <v>6.9444444444444447E-4</v>
      </c>
      <c r="G244" s="1">
        <f>IF(pomiar[[#This Row],[czy z B do A]]=1,pomiar[[#This Row],[Punkt A]]-pomiar[[#This Row],[Punkt B]],pomiar[[#This Row],[Punkt B]]-pomiar[[#This Row],[Punkt A]])</f>
        <v>2.2399999999999087E-3</v>
      </c>
      <c r="H244" s="1" t="str">
        <f>LEFT(pomiar[[#This Row],[numer rejestracyjny]],1)</f>
        <v>R</v>
      </c>
      <c r="I244" s="1">
        <f>IF(pomiar[[#This Row],[pierwsza litera rejestracji]]="Z",pomiar[[#This Row],[ile minut jechał]]/pomiar[[#This Row],[ile to jedna minuta w dobie]],0)</f>
        <v>0</v>
      </c>
      <c r="J244" s="1">
        <f t="shared" si="7"/>
        <v>4.1666666666666664E-2</v>
      </c>
      <c r="K244" s="1">
        <f>pomiar[[#This Row],[ile minut jechał]]/pomiar[[#This Row],[ile h w dobie]]</f>
        <v>5.375999999999781E-2</v>
      </c>
      <c r="L244" s="1" t="str">
        <f>MID(pomiar[[#This Row],[numer rejestracyjny]],4,2)</f>
        <v>71</v>
      </c>
      <c r="M244" s="3">
        <f>IF(pomiar[[#This Row],[3 i 4 znak rejestracji]]="18",5/pomiar[[#This Row],[ile minut jechał w h]],0)</f>
        <v>0</v>
      </c>
      <c r="N244" s="3">
        <f>5/pomiar[[#This Row],[ile minut jechał w h]]</f>
        <v>93.005952380956174</v>
      </c>
      <c r="O244" s="3">
        <f>IF(pomiar[[#This Row],[prędkość]]&gt;100,1,0)</f>
        <v>0</v>
      </c>
      <c r="P244" s="3">
        <f>IF(pomiar[[#This Row],[prędkość]]&gt;140,1,0)</f>
        <v>0</v>
      </c>
      <c r="Q244" s="3">
        <f>ROUNDDOWN(IF(pomiar[[#This Row],[czy z A do B]]=0,pomiar[[#This Row],[Punkt B]]/pomiar[[#This Row],[ile h w dobie]],pomiar[[#This Row],[Punkt A]]/pomiar[[#This Row],[ile h w dobie]]),0)</f>
        <v>12</v>
      </c>
      <c r="R244" s="3">
        <f>IF(pomiar[[#This Row],[która godzina wyjazdu]]&lt;&gt;24,pomiar[[#This Row],[która godzina wyjazdu]],0)</f>
        <v>12</v>
      </c>
    </row>
    <row r="245" spans="1:18" x14ac:dyDescent="0.25">
      <c r="A245" s="1" t="s">
        <v>88</v>
      </c>
      <c r="B245" s="1">
        <v>0.44664599999999999</v>
      </c>
      <c r="C245" s="1">
        <v>0.44944200000000001</v>
      </c>
      <c r="D245" s="1">
        <f>IF(pomiar[[#This Row],[Punkt A]]&lt;pomiar[[#This Row],[Punkt B]],1,0)</f>
        <v>1</v>
      </c>
      <c r="E245" s="1">
        <f>IF(pomiar[[#This Row],[Punkt A]]&gt;pomiar[[#This Row],[Punkt B]],1,0)</f>
        <v>0</v>
      </c>
      <c r="F245" s="1">
        <f t="shared" si="6"/>
        <v>6.9444444444444447E-4</v>
      </c>
      <c r="G245" s="1">
        <f>IF(pomiar[[#This Row],[czy z B do A]]=1,pomiar[[#This Row],[Punkt A]]-pomiar[[#This Row],[Punkt B]],pomiar[[#This Row],[Punkt B]]-pomiar[[#This Row],[Punkt A]])</f>
        <v>2.7960000000000207E-3</v>
      </c>
      <c r="H245" s="1" t="str">
        <f>LEFT(pomiar[[#This Row],[numer rejestracyjny]],1)</f>
        <v>R</v>
      </c>
      <c r="I245" s="1">
        <f>IF(pomiar[[#This Row],[pierwsza litera rejestracji]]="Z",pomiar[[#This Row],[ile minut jechał]]/pomiar[[#This Row],[ile to jedna minuta w dobie]],0)</f>
        <v>0</v>
      </c>
      <c r="J245" s="1">
        <f t="shared" si="7"/>
        <v>4.1666666666666664E-2</v>
      </c>
      <c r="K245" s="1">
        <f>pomiar[[#This Row],[ile minut jechał]]/pomiar[[#This Row],[ile h w dobie]]</f>
        <v>6.7104000000000497E-2</v>
      </c>
      <c r="L245" s="1" t="str">
        <f>MID(pomiar[[#This Row],[numer rejestracyjny]],4,2)</f>
        <v>71</v>
      </c>
      <c r="M245" s="3">
        <f>IF(pomiar[[#This Row],[3 i 4 znak rejestracji]]="18",5/pomiar[[#This Row],[ile minut jechał w h]],0)</f>
        <v>0</v>
      </c>
      <c r="N245" s="3">
        <f>5/pomiar[[#This Row],[ile minut jechał w h]]</f>
        <v>74.511206485454863</v>
      </c>
      <c r="O245" s="3">
        <f>IF(pomiar[[#This Row],[prędkość]]&gt;100,1,0)</f>
        <v>0</v>
      </c>
      <c r="P245" s="3">
        <f>IF(pomiar[[#This Row],[prędkość]]&gt;140,1,0)</f>
        <v>0</v>
      </c>
      <c r="Q245" s="3">
        <f>ROUNDDOWN(IF(pomiar[[#This Row],[czy z A do B]]=0,pomiar[[#This Row],[Punkt B]]/pomiar[[#This Row],[ile h w dobie]],pomiar[[#This Row],[Punkt A]]/pomiar[[#This Row],[ile h w dobie]]),0)</f>
        <v>10</v>
      </c>
      <c r="R245" s="3">
        <f>IF(pomiar[[#This Row],[która godzina wyjazdu]]&lt;&gt;24,pomiar[[#This Row],[która godzina wyjazdu]],0)</f>
        <v>10</v>
      </c>
    </row>
    <row r="246" spans="1:18" x14ac:dyDescent="0.25">
      <c r="A246" s="1" t="s">
        <v>88</v>
      </c>
      <c r="B246" s="1">
        <v>0.61230499999999999</v>
      </c>
      <c r="C246" s="1">
        <v>0.61417299999999997</v>
      </c>
      <c r="D246" s="1">
        <f>IF(pomiar[[#This Row],[Punkt A]]&lt;pomiar[[#This Row],[Punkt B]],1,0)</f>
        <v>1</v>
      </c>
      <c r="E246" s="1">
        <f>IF(pomiar[[#This Row],[Punkt A]]&gt;pomiar[[#This Row],[Punkt B]],1,0)</f>
        <v>0</v>
      </c>
      <c r="F246" s="1">
        <f t="shared" si="6"/>
        <v>6.9444444444444447E-4</v>
      </c>
      <c r="G246" s="1">
        <f>IF(pomiar[[#This Row],[czy z B do A]]=1,pomiar[[#This Row],[Punkt A]]-pomiar[[#This Row],[Punkt B]],pomiar[[#This Row],[Punkt B]]-pomiar[[#This Row],[Punkt A]])</f>
        <v>1.8679999999999808E-3</v>
      </c>
      <c r="H246" s="1" t="str">
        <f>LEFT(pomiar[[#This Row],[numer rejestracyjny]],1)</f>
        <v>R</v>
      </c>
      <c r="I246" s="1">
        <f>IF(pomiar[[#This Row],[pierwsza litera rejestracji]]="Z",pomiar[[#This Row],[ile minut jechał]]/pomiar[[#This Row],[ile to jedna minuta w dobie]],0)</f>
        <v>0</v>
      </c>
      <c r="J246" s="1">
        <f t="shared" si="7"/>
        <v>4.1666666666666664E-2</v>
      </c>
      <c r="K246" s="1">
        <f>pomiar[[#This Row],[ile minut jechał]]/pomiar[[#This Row],[ile h w dobie]]</f>
        <v>4.4831999999999539E-2</v>
      </c>
      <c r="L246" s="1" t="str">
        <f>MID(pomiar[[#This Row],[numer rejestracyjny]],4,2)</f>
        <v>71</v>
      </c>
      <c r="M246" s="3">
        <f>IF(pomiar[[#This Row],[3 i 4 znak rejestracji]]="18",5/pomiar[[#This Row],[ile minut jechał w h]],0)</f>
        <v>0</v>
      </c>
      <c r="N246" s="3">
        <f>5/pomiar[[#This Row],[ile minut jechał w h]]</f>
        <v>111.5274803711646</v>
      </c>
      <c r="O246" s="3">
        <f>IF(pomiar[[#This Row],[prędkość]]&gt;100,1,0)</f>
        <v>1</v>
      </c>
      <c r="P246" s="3">
        <f>IF(pomiar[[#This Row],[prędkość]]&gt;140,1,0)</f>
        <v>0</v>
      </c>
      <c r="Q246" s="3">
        <f>ROUNDDOWN(IF(pomiar[[#This Row],[czy z A do B]]=0,pomiar[[#This Row],[Punkt B]]/pomiar[[#This Row],[ile h w dobie]],pomiar[[#This Row],[Punkt A]]/pomiar[[#This Row],[ile h w dobie]]),0)</f>
        <v>14</v>
      </c>
      <c r="R246" s="3">
        <f>IF(pomiar[[#This Row],[która godzina wyjazdu]]&lt;&gt;24,pomiar[[#This Row],[która godzina wyjazdu]],0)</f>
        <v>14</v>
      </c>
    </row>
    <row r="247" spans="1:18" x14ac:dyDescent="0.25">
      <c r="A247" s="1" t="s">
        <v>88</v>
      </c>
      <c r="B247" s="1">
        <v>0.29541000000000001</v>
      </c>
      <c r="C247" s="1">
        <v>0.29919800000000002</v>
      </c>
      <c r="D247" s="1">
        <f>IF(pomiar[[#This Row],[Punkt A]]&lt;pomiar[[#This Row],[Punkt B]],1,0)</f>
        <v>1</v>
      </c>
      <c r="E247" s="1">
        <f>IF(pomiar[[#This Row],[Punkt A]]&gt;pomiar[[#This Row],[Punkt B]],1,0)</f>
        <v>0</v>
      </c>
      <c r="F247" s="1">
        <f t="shared" si="6"/>
        <v>6.9444444444444447E-4</v>
      </c>
      <c r="G247" s="1">
        <f>IF(pomiar[[#This Row],[czy z B do A]]=1,pomiar[[#This Row],[Punkt A]]-pomiar[[#This Row],[Punkt B]],pomiar[[#This Row],[Punkt B]]-pomiar[[#This Row],[Punkt A]])</f>
        <v>3.7880000000000136E-3</v>
      </c>
      <c r="H247" s="1" t="str">
        <f>LEFT(pomiar[[#This Row],[numer rejestracyjny]],1)</f>
        <v>R</v>
      </c>
      <c r="I247" s="1">
        <f>IF(pomiar[[#This Row],[pierwsza litera rejestracji]]="Z",pomiar[[#This Row],[ile minut jechał]]/pomiar[[#This Row],[ile to jedna minuta w dobie]],0)</f>
        <v>0</v>
      </c>
      <c r="J247" s="1">
        <f t="shared" si="7"/>
        <v>4.1666666666666664E-2</v>
      </c>
      <c r="K247" s="1">
        <f>pomiar[[#This Row],[ile minut jechał]]/pomiar[[#This Row],[ile h w dobie]]</f>
        <v>9.0912000000000326E-2</v>
      </c>
      <c r="L247" s="1" t="str">
        <f>MID(pomiar[[#This Row],[numer rejestracyjny]],4,2)</f>
        <v>71</v>
      </c>
      <c r="M247" s="3">
        <f>IF(pomiar[[#This Row],[3 i 4 znak rejestracji]]="18",5/pomiar[[#This Row],[ile minut jechał w h]],0)</f>
        <v>0</v>
      </c>
      <c r="N247" s="3">
        <f>5/pomiar[[#This Row],[ile minut jechał w h]]</f>
        <v>54.998240056318004</v>
      </c>
      <c r="O247" s="3">
        <f>IF(pomiar[[#This Row],[prędkość]]&gt;100,1,0)</f>
        <v>0</v>
      </c>
      <c r="P247" s="3">
        <f>IF(pomiar[[#This Row],[prędkość]]&gt;140,1,0)</f>
        <v>0</v>
      </c>
      <c r="Q247" s="3">
        <f>ROUNDDOWN(IF(pomiar[[#This Row],[czy z A do B]]=0,pomiar[[#This Row],[Punkt B]]/pomiar[[#This Row],[ile h w dobie]],pomiar[[#This Row],[Punkt A]]/pomiar[[#This Row],[ile h w dobie]]),0)</f>
        <v>7</v>
      </c>
      <c r="R247" s="3">
        <f>IF(pomiar[[#This Row],[która godzina wyjazdu]]&lt;&gt;24,pomiar[[#This Row],[która godzina wyjazdu]],0)</f>
        <v>7</v>
      </c>
    </row>
    <row r="248" spans="1:18" x14ac:dyDescent="0.25">
      <c r="A248" s="1" t="s">
        <v>57</v>
      </c>
      <c r="B248" s="1">
        <v>0.74378100000000003</v>
      </c>
      <c r="C248" s="1">
        <v>0.747197</v>
      </c>
      <c r="D248" s="1">
        <f>IF(pomiar[[#This Row],[Punkt A]]&lt;pomiar[[#This Row],[Punkt B]],1,0)</f>
        <v>1</v>
      </c>
      <c r="E248" s="1">
        <f>IF(pomiar[[#This Row],[Punkt A]]&gt;pomiar[[#This Row],[Punkt B]],1,0)</f>
        <v>0</v>
      </c>
      <c r="F248" s="1">
        <f t="shared" si="6"/>
        <v>6.9444444444444447E-4</v>
      </c>
      <c r="G248" s="1">
        <f>IF(pomiar[[#This Row],[czy z B do A]]=1,pomiar[[#This Row],[Punkt A]]-pomiar[[#This Row],[Punkt B]],pomiar[[#This Row],[Punkt B]]-pomiar[[#This Row],[Punkt A]])</f>
        <v>3.4159999999999746E-3</v>
      </c>
      <c r="H248" s="1" t="str">
        <f>LEFT(pomiar[[#This Row],[numer rejestracyjny]],1)</f>
        <v>E</v>
      </c>
      <c r="I248" s="1">
        <f>IF(pomiar[[#This Row],[pierwsza litera rejestracji]]="Z",pomiar[[#This Row],[ile minut jechał]]/pomiar[[#This Row],[ile to jedna minuta w dobie]],0)</f>
        <v>0</v>
      </c>
      <c r="J248" s="1">
        <f t="shared" si="7"/>
        <v>4.1666666666666664E-2</v>
      </c>
      <c r="K248" s="1">
        <f>pomiar[[#This Row],[ile minut jechał]]/pomiar[[#This Row],[ile h w dobie]]</f>
        <v>8.1983999999999391E-2</v>
      </c>
      <c r="L248" s="1" t="str">
        <f>MID(pomiar[[#This Row],[numer rejestracyjny]],4,2)</f>
        <v>78</v>
      </c>
      <c r="M248" s="3">
        <f>IF(pomiar[[#This Row],[3 i 4 znak rejestracji]]="18",5/pomiar[[#This Row],[ile minut jechał w h]],0)</f>
        <v>0</v>
      </c>
      <c r="N248" s="3">
        <f>5/pomiar[[#This Row],[ile minut jechał w h]]</f>
        <v>60.987509758002012</v>
      </c>
      <c r="O248" s="3">
        <f>IF(pomiar[[#This Row],[prędkość]]&gt;100,1,0)</f>
        <v>0</v>
      </c>
      <c r="P248" s="3">
        <f>IF(pomiar[[#This Row],[prędkość]]&gt;140,1,0)</f>
        <v>0</v>
      </c>
      <c r="Q248" s="3">
        <f>ROUNDDOWN(IF(pomiar[[#This Row],[czy z A do B]]=0,pomiar[[#This Row],[Punkt B]]/pomiar[[#This Row],[ile h w dobie]],pomiar[[#This Row],[Punkt A]]/pomiar[[#This Row],[ile h w dobie]]),0)</f>
        <v>17</v>
      </c>
      <c r="R248" s="3">
        <f>IF(pomiar[[#This Row],[która godzina wyjazdu]]&lt;&gt;24,pomiar[[#This Row],[która godzina wyjazdu]],0)</f>
        <v>17</v>
      </c>
    </row>
    <row r="249" spans="1:18" x14ac:dyDescent="0.25">
      <c r="A249" s="1" t="s">
        <v>134</v>
      </c>
      <c r="B249" s="1">
        <v>0.51571999999999996</v>
      </c>
      <c r="C249" s="1">
        <v>0.51715999999999995</v>
      </c>
      <c r="D249" s="1">
        <f>IF(pomiar[[#This Row],[Punkt A]]&lt;pomiar[[#This Row],[Punkt B]],1,0)</f>
        <v>1</v>
      </c>
      <c r="E249" s="1">
        <f>IF(pomiar[[#This Row],[Punkt A]]&gt;pomiar[[#This Row],[Punkt B]],1,0)</f>
        <v>0</v>
      </c>
      <c r="F249" s="1">
        <f t="shared" si="6"/>
        <v>6.9444444444444447E-4</v>
      </c>
      <c r="G249" s="1">
        <f>IF(pomiar[[#This Row],[czy z B do A]]=1,pomiar[[#This Row],[Punkt A]]-pomiar[[#This Row],[Punkt B]],pomiar[[#This Row],[Punkt B]]-pomiar[[#This Row],[Punkt A]])</f>
        <v>1.4399999999999968E-3</v>
      </c>
      <c r="H249" s="1" t="str">
        <f>LEFT(pomiar[[#This Row],[numer rejestracyjny]],1)</f>
        <v>E</v>
      </c>
      <c r="I249" s="1">
        <f>IF(pomiar[[#This Row],[pierwsza litera rejestracji]]="Z",pomiar[[#This Row],[ile minut jechał]]/pomiar[[#This Row],[ile to jedna minuta w dobie]],0)</f>
        <v>0</v>
      </c>
      <c r="J249" s="1">
        <f t="shared" si="7"/>
        <v>4.1666666666666664E-2</v>
      </c>
      <c r="K249" s="1">
        <f>pomiar[[#This Row],[ile minut jechał]]/pomiar[[#This Row],[ile h w dobie]]</f>
        <v>3.4559999999999924E-2</v>
      </c>
      <c r="L249" s="1" t="str">
        <f>MID(pomiar[[#This Row],[numer rejestracyjny]],4,2)</f>
        <v>75</v>
      </c>
      <c r="M249" s="3">
        <f>IF(pomiar[[#This Row],[3 i 4 znak rejestracji]]="18",5/pomiar[[#This Row],[ile minut jechał w h]],0)</f>
        <v>0</v>
      </c>
      <c r="N249" s="3">
        <f>5/pomiar[[#This Row],[ile minut jechał w h]]</f>
        <v>144.67592592592624</v>
      </c>
      <c r="O249" s="3">
        <f>IF(pomiar[[#This Row],[prędkość]]&gt;100,1,0)</f>
        <v>1</v>
      </c>
      <c r="P249" s="3">
        <f>IF(pomiar[[#This Row],[prędkość]]&gt;140,1,0)</f>
        <v>1</v>
      </c>
      <c r="Q249" s="3">
        <f>ROUNDDOWN(IF(pomiar[[#This Row],[czy z A do B]]=0,pomiar[[#This Row],[Punkt B]]/pomiar[[#This Row],[ile h w dobie]],pomiar[[#This Row],[Punkt A]]/pomiar[[#This Row],[ile h w dobie]]),0)</f>
        <v>12</v>
      </c>
      <c r="R249" s="3">
        <f>IF(pomiar[[#This Row],[która godzina wyjazdu]]&lt;&gt;24,pomiar[[#This Row],[która godzina wyjazdu]],0)</f>
        <v>12</v>
      </c>
    </row>
    <row r="250" spans="1:18" x14ac:dyDescent="0.25">
      <c r="A250" s="1" t="s">
        <v>18</v>
      </c>
      <c r="B250" s="1">
        <v>0.214673</v>
      </c>
      <c r="C250" s="1">
        <v>0.21774499999999999</v>
      </c>
      <c r="D250" s="1">
        <f>IF(pomiar[[#This Row],[Punkt A]]&lt;pomiar[[#This Row],[Punkt B]],1,0)</f>
        <v>1</v>
      </c>
      <c r="E250" s="1">
        <f>IF(pomiar[[#This Row],[Punkt A]]&gt;pomiar[[#This Row],[Punkt B]],1,0)</f>
        <v>0</v>
      </c>
      <c r="F250" s="1">
        <f t="shared" si="6"/>
        <v>6.9444444444444447E-4</v>
      </c>
      <c r="G250" s="1">
        <f>IF(pomiar[[#This Row],[czy z B do A]]=1,pomiar[[#This Row],[Punkt A]]-pomiar[[#This Row],[Punkt B]],pomiar[[#This Row],[Punkt B]]-pomiar[[#This Row],[Punkt A]])</f>
        <v>3.0719999999999914E-3</v>
      </c>
      <c r="H250" s="1" t="str">
        <f>LEFT(pomiar[[#This Row],[numer rejestracyjny]],1)</f>
        <v>E</v>
      </c>
      <c r="I250" s="1">
        <f>IF(pomiar[[#This Row],[pierwsza litera rejestracji]]="Z",pomiar[[#This Row],[ile minut jechał]]/pomiar[[#This Row],[ile to jedna minuta w dobie]],0)</f>
        <v>0</v>
      </c>
      <c r="J250" s="1">
        <f t="shared" si="7"/>
        <v>4.1666666666666664E-2</v>
      </c>
      <c r="K250" s="1">
        <f>pomiar[[#This Row],[ile minut jechał]]/pomiar[[#This Row],[ile h w dobie]]</f>
        <v>7.3727999999999794E-2</v>
      </c>
      <c r="L250" s="1" t="str">
        <f>MID(pomiar[[#This Row],[numer rejestracyjny]],4,2)</f>
        <v>89</v>
      </c>
      <c r="M250" s="3">
        <f>IF(pomiar[[#This Row],[3 i 4 znak rejestracji]]="18",5/pomiar[[#This Row],[ile minut jechał w h]],0)</f>
        <v>0</v>
      </c>
      <c r="N250" s="3">
        <f>5/pomiar[[#This Row],[ile minut jechał w h]]</f>
        <v>67.81684027777797</v>
      </c>
      <c r="O250" s="3">
        <f>IF(pomiar[[#This Row],[prędkość]]&gt;100,1,0)</f>
        <v>0</v>
      </c>
      <c r="P250" s="3">
        <f>IF(pomiar[[#This Row],[prędkość]]&gt;140,1,0)</f>
        <v>0</v>
      </c>
      <c r="Q250" s="3">
        <f>ROUNDDOWN(IF(pomiar[[#This Row],[czy z A do B]]=0,pomiar[[#This Row],[Punkt B]]/pomiar[[#This Row],[ile h w dobie]],pomiar[[#This Row],[Punkt A]]/pomiar[[#This Row],[ile h w dobie]]),0)</f>
        <v>5</v>
      </c>
      <c r="R250" s="3">
        <f>IF(pomiar[[#This Row],[która godzina wyjazdu]]&lt;&gt;24,pomiar[[#This Row],[która godzina wyjazdu]],0)</f>
        <v>5</v>
      </c>
    </row>
    <row r="251" spans="1:18" x14ac:dyDescent="0.25">
      <c r="A251" s="1" t="s">
        <v>86</v>
      </c>
      <c r="B251" s="1">
        <v>0.90568499999999996</v>
      </c>
      <c r="C251" s="1">
        <v>0.90785700000000003</v>
      </c>
      <c r="D251" s="1">
        <f>IF(pomiar[[#This Row],[Punkt A]]&lt;pomiar[[#This Row],[Punkt B]],1,0)</f>
        <v>1</v>
      </c>
      <c r="E251" s="1">
        <f>IF(pomiar[[#This Row],[Punkt A]]&gt;pomiar[[#This Row],[Punkt B]],1,0)</f>
        <v>0</v>
      </c>
      <c r="F251" s="1">
        <f t="shared" si="6"/>
        <v>6.9444444444444447E-4</v>
      </c>
      <c r="G251" s="1">
        <f>IF(pomiar[[#This Row],[czy z B do A]]=1,pomiar[[#This Row],[Punkt A]]-pomiar[[#This Row],[Punkt B]],pomiar[[#This Row],[Punkt B]]-pomiar[[#This Row],[Punkt A]])</f>
        <v>2.1720000000000628E-3</v>
      </c>
      <c r="H251" s="1" t="str">
        <f>LEFT(pomiar[[#This Row],[numer rejestracyjny]],1)</f>
        <v>E</v>
      </c>
      <c r="I251" s="1">
        <f>IF(pomiar[[#This Row],[pierwsza litera rejestracji]]="Z",pomiar[[#This Row],[ile minut jechał]]/pomiar[[#This Row],[ile to jedna minuta w dobie]],0)</f>
        <v>0</v>
      </c>
      <c r="J251" s="1">
        <f t="shared" si="7"/>
        <v>4.1666666666666664E-2</v>
      </c>
      <c r="K251" s="1">
        <f>pomiar[[#This Row],[ile minut jechał]]/pomiar[[#This Row],[ile h w dobie]]</f>
        <v>5.2128000000001506E-2</v>
      </c>
      <c r="L251" s="1" t="str">
        <f>MID(pomiar[[#This Row],[numer rejestracyjny]],4,2)</f>
        <v>14</v>
      </c>
      <c r="M251" s="3">
        <f>IF(pomiar[[#This Row],[3 i 4 znak rejestracji]]="18",5/pomiar[[#This Row],[ile minut jechał w h]],0)</f>
        <v>0</v>
      </c>
      <c r="N251" s="3">
        <f>5/pomiar[[#This Row],[ile minut jechał w h]]</f>
        <v>95.917740945362482</v>
      </c>
      <c r="O251" s="3">
        <f>IF(pomiar[[#This Row],[prędkość]]&gt;100,1,0)</f>
        <v>0</v>
      </c>
      <c r="P251" s="3">
        <f>IF(pomiar[[#This Row],[prędkość]]&gt;140,1,0)</f>
        <v>0</v>
      </c>
      <c r="Q251" s="3">
        <f>ROUNDDOWN(IF(pomiar[[#This Row],[czy z A do B]]=0,pomiar[[#This Row],[Punkt B]]/pomiar[[#This Row],[ile h w dobie]],pomiar[[#This Row],[Punkt A]]/pomiar[[#This Row],[ile h w dobie]]),0)</f>
        <v>21</v>
      </c>
      <c r="R251" s="3">
        <f>IF(pomiar[[#This Row],[która godzina wyjazdu]]&lt;&gt;24,pomiar[[#This Row],[która godzina wyjazdu]],0)</f>
        <v>21</v>
      </c>
    </row>
    <row r="252" spans="1:18" x14ac:dyDescent="0.25">
      <c r="A252" s="1" t="s">
        <v>114</v>
      </c>
      <c r="B252" s="1">
        <v>0.45399299999999998</v>
      </c>
      <c r="C252" s="1">
        <v>0.452185</v>
      </c>
      <c r="D252" s="1">
        <f>IF(pomiar[[#This Row],[Punkt A]]&lt;pomiar[[#This Row],[Punkt B]],1,0)</f>
        <v>0</v>
      </c>
      <c r="E252" s="1">
        <f>IF(pomiar[[#This Row],[Punkt A]]&gt;pomiar[[#This Row],[Punkt B]],1,0)</f>
        <v>1</v>
      </c>
      <c r="F252" s="1">
        <f t="shared" si="6"/>
        <v>6.9444444444444447E-4</v>
      </c>
      <c r="G252" s="1">
        <f>IF(pomiar[[#This Row],[czy z B do A]]=1,pomiar[[#This Row],[Punkt A]]-pomiar[[#This Row],[Punkt B]],pomiar[[#This Row],[Punkt B]]-pomiar[[#This Row],[Punkt A]])</f>
        <v>1.8079999999999763E-3</v>
      </c>
      <c r="H252" s="1" t="str">
        <f>LEFT(pomiar[[#This Row],[numer rejestracyjny]],1)</f>
        <v>E</v>
      </c>
      <c r="I252" s="1">
        <f>IF(pomiar[[#This Row],[pierwsza litera rejestracji]]="Z",pomiar[[#This Row],[ile minut jechał]]/pomiar[[#This Row],[ile to jedna minuta w dobie]],0)</f>
        <v>0</v>
      </c>
      <c r="J252" s="1">
        <f t="shared" si="7"/>
        <v>4.1666666666666664E-2</v>
      </c>
      <c r="K252" s="1">
        <f>pomiar[[#This Row],[ile minut jechał]]/pomiar[[#This Row],[ile h w dobie]]</f>
        <v>4.3391999999999431E-2</v>
      </c>
      <c r="L252" s="1" t="str">
        <f>MID(pomiar[[#This Row],[numer rejestracyjny]],4,2)</f>
        <v>25</v>
      </c>
      <c r="M252" s="3">
        <f>IF(pomiar[[#This Row],[3 i 4 znak rejestracji]]="18",5/pomiar[[#This Row],[ile minut jechał w h]],0)</f>
        <v>0</v>
      </c>
      <c r="N252" s="3">
        <f>5/pomiar[[#This Row],[ile minut jechał w h]]</f>
        <v>115.22861356932304</v>
      </c>
      <c r="O252" s="3">
        <f>IF(pomiar[[#This Row],[prędkość]]&gt;100,1,0)</f>
        <v>1</v>
      </c>
      <c r="P252" s="3">
        <f>IF(pomiar[[#This Row],[prędkość]]&gt;140,1,0)</f>
        <v>0</v>
      </c>
      <c r="Q252" s="3">
        <f>ROUNDDOWN(IF(pomiar[[#This Row],[czy z A do B]]=0,pomiar[[#This Row],[Punkt B]]/pomiar[[#This Row],[ile h w dobie]],pomiar[[#This Row],[Punkt A]]/pomiar[[#This Row],[ile h w dobie]]),0)</f>
        <v>10</v>
      </c>
      <c r="R252" s="3">
        <f>IF(pomiar[[#This Row],[która godzina wyjazdu]]&lt;&gt;24,pomiar[[#This Row],[która godzina wyjazdu]],0)</f>
        <v>10</v>
      </c>
    </row>
    <row r="253" spans="1:18" x14ac:dyDescent="0.25">
      <c r="A253" s="1" t="s">
        <v>104</v>
      </c>
      <c r="B253" s="1">
        <v>0.65021700000000004</v>
      </c>
      <c r="C253" s="1">
        <v>0.64635299999999996</v>
      </c>
      <c r="D253" s="1">
        <f>IF(pomiar[[#This Row],[Punkt A]]&lt;pomiar[[#This Row],[Punkt B]],1,0)</f>
        <v>0</v>
      </c>
      <c r="E253" s="1">
        <f>IF(pomiar[[#This Row],[Punkt A]]&gt;pomiar[[#This Row],[Punkt B]],1,0)</f>
        <v>1</v>
      </c>
      <c r="F253" s="1">
        <f t="shared" si="6"/>
        <v>6.9444444444444447E-4</v>
      </c>
      <c r="G253" s="1">
        <f>IF(pomiar[[#This Row],[czy z B do A]]=1,pomiar[[#This Row],[Punkt A]]-pomiar[[#This Row],[Punkt B]],pomiar[[#This Row],[Punkt B]]-pomiar[[#This Row],[Punkt A]])</f>
        <v>3.8640000000000896E-3</v>
      </c>
      <c r="H253" s="1" t="str">
        <f>LEFT(pomiar[[#This Row],[numer rejestracyjny]],1)</f>
        <v>E</v>
      </c>
      <c r="I253" s="1">
        <f>IF(pomiar[[#This Row],[pierwsza litera rejestracji]]="Z",pomiar[[#This Row],[ile minut jechał]]/pomiar[[#This Row],[ile to jedna minuta w dobie]],0)</f>
        <v>0</v>
      </c>
      <c r="J253" s="1">
        <f t="shared" si="7"/>
        <v>4.1666666666666664E-2</v>
      </c>
      <c r="K253" s="1">
        <f>pomiar[[#This Row],[ile minut jechał]]/pomiar[[#This Row],[ile h w dobie]]</f>
        <v>9.273600000000215E-2</v>
      </c>
      <c r="L253" s="1" t="str">
        <f>MID(pomiar[[#This Row],[numer rejestracyjny]],4,2)</f>
        <v>44</v>
      </c>
      <c r="M253" s="3">
        <f>IF(pomiar[[#This Row],[3 i 4 znak rejestracji]]="18",5/pomiar[[#This Row],[ile minut jechał w h]],0)</f>
        <v>0</v>
      </c>
      <c r="N253" s="3">
        <f>5/pomiar[[#This Row],[ile minut jechał w h]]</f>
        <v>53.916494133884186</v>
      </c>
      <c r="O253" s="3">
        <f>IF(pomiar[[#This Row],[prędkość]]&gt;100,1,0)</f>
        <v>0</v>
      </c>
      <c r="P253" s="3">
        <f>IF(pomiar[[#This Row],[prędkość]]&gt;140,1,0)</f>
        <v>0</v>
      </c>
      <c r="Q253" s="3">
        <f>ROUNDDOWN(IF(pomiar[[#This Row],[czy z A do B]]=0,pomiar[[#This Row],[Punkt B]]/pomiar[[#This Row],[ile h w dobie]],pomiar[[#This Row],[Punkt A]]/pomiar[[#This Row],[ile h w dobie]]),0)</f>
        <v>15</v>
      </c>
      <c r="R253" s="3">
        <f>IF(pomiar[[#This Row],[która godzina wyjazdu]]&lt;&gt;24,pomiar[[#This Row],[która godzina wyjazdu]],0)</f>
        <v>15</v>
      </c>
    </row>
    <row r="254" spans="1:18" x14ac:dyDescent="0.25">
      <c r="A254" s="1" t="s">
        <v>58</v>
      </c>
      <c r="B254" s="1">
        <v>0.174453</v>
      </c>
      <c r="C254" s="1">
        <v>0.176009</v>
      </c>
      <c r="D254" s="1">
        <f>IF(pomiar[[#This Row],[Punkt A]]&lt;pomiar[[#This Row],[Punkt B]],1,0)</f>
        <v>1</v>
      </c>
      <c r="E254" s="1">
        <f>IF(pomiar[[#This Row],[Punkt A]]&gt;pomiar[[#This Row],[Punkt B]],1,0)</f>
        <v>0</v>
      </c>
      <c r="F254" s="1">
        <f t="shared" si="6"/>
        <v>6.9444444444444447E-4</v>
      </c>
      <c r="G254" s="1">
        <f>IF(pomiar[[#This Row],[czy z B do A]]=1,pomiar[[#This Row],[Punkt A]]-pomiar[[#This Row],[Punkt B]],pomiar[[#This Row],[Punkt B]]-pomiar[[#This Row],[Punkt A]])</f>
        <v>1.5560000000000018E-3</v>
      </c>
      <c r="H254" s="1" t="str">
        <f>LEFT(pomiar[[#This Row],[numer rejestracyjny]],1)</f>
        <v>E</v>
      </c>
      <c r="I254" s="1">
        <f>IF(pomiar[[#This Row],[pierwsza litera rejestracji]]="Z",pomiar[[#This Row],[ile minut jechał]]/pomiar[[#This Row],[ile to jedna minuta w dobie]],0)</f>
        <v>0</v>
      </c>
      <c r="J254" s="1">
        <f t="shared" si="7"/>
        <v>4.1666666666666664E-2</v>
      </c>
      <c r="K254" s="1">
        <f>pomiar[[#This Row],[ile minut jechał]]/pomiar[[#This Row],[ile h w dobie]]</f>
        <v>3.7344000000000044E-2</v>
      </c>
      <c r="L254" s="1" t="str">
        <f>MID(pomiar[[#This Row],[numer rejestracyjny]],4,2)</f>
        <v>96</v>
      </c>
      <c r="M254" s="3">
        <f>IF(pomiar[[#This Row],[3 i 4 znak rejestracji]]="18",5/pomiar[[#This Row],[ile minut jechał w h]],0)</f>
        <v>0</v>
      </c>
      <c r="N254" s="3">
        <f>5/pomiar[[#This Row],[ile minut jechał w h]]</f>
        <v>133.89031705227063</v>
      </c>
      <c r="O254" s="3">
        <f>IF(pomiar[[#This Row],[prędkość]]&gt;100,1,0)</f>
        <v>1</v>
      </c>
      <c r="P254" s="3">
        <f>IF(pomiar[[#This Row],[prędkość]]&gt;140,1,0)</f>
        <v>0</v>
      </c>
      <c r="Q254" s="3">
        <f>ROUNDDOWN(IF(pomiar[[#This Row],[czy z A do B]]=0,pomiar[[#This Row],[Punkt B]]/pomiar[[#This Row],[ile h w dobie]],pomiar[[#This Row],[Punkt A]]/pomiar[[#This Row],[ile h w dobie]]),0)</f>
        <v>4</v>
      </c>
      <c r="R254" s="3">
        <f>IF(pomiar[[#This Row],[która godzina wyjazdu]]&lt;&gt;24,pomiar[[#This Row],[która godzina wyjazdu]],0)</f>
        <v>4</v>
      </c>
    </row>
    <row r="255" spans="1:18" x14ac:dyDescent="0.25">
      <c r="A255" s="1" t="s">
        <v>3</v>
      </c>
      <c r="B255" s="1">
        <v>0.140041</v>
      </c>
      <c r="C255" s="1">
        <v>0.14161699999999999</v>
      </c>
      <c r="D255" s="1">
        <f>IF(pomiar[[#This Row],[Punkt A]]&lt;pomiar[[#This Row],[Punkt B]],1,0)</f>
        <v>1</v>
      </c>
      <c r="E255" s="1">
        <f>IF(pomiar[[#This Row],[Punkt A]]&gt;pomiar[[#This Row],[Punkt B]],1,0)</f>
        <v>0</v>
      </c>
      <c r="F255" s="1">
        <f t="shared" si="6"/>
        <v>6.9444444444444447E-4</v>
      </c>
      <c r="G255" s="1">
        <f>IF(pomiar[[#This Row],[czy z B do A]]=1,pomiar[[#This Row],[Punkt A]]-pomiar[[#This Row],[Punkt B]],pomiar[[#This Row],[Punkt B]]-pomiar[[#This Row],[Punkt A]])</f>
        <v>1.5759999999999941E-3</v>
      </c>
      <c r="H255" s="1" t="str">
        <f>LEFT(pomiar[[#This Row],[numer rejestracyjny]],1)</f>
        <v>N</v>
      </c>
      <c r="I255" s="1">
        <f>IF(pomiar[[#This Row],[pierwsza litera rejestracji]]="Z",pomiar[[#This Row],[ile minut jechał]]/pomiar[[#This Row],[ile to jedna minuta w dobie]],0)</f>
        <v>0</v>
      </c>
      <c r="J255" s="1">
        <f t="shared" si="7"/>
        <v>4.1666666666666664E-2</v>
      </c>
      <c r="K255" s="1">
        <f>pomiar[[#This Row],[ile minut jechał]]/pomiar[[#This Row],[ile h w dobie]]</f>
        <v>3.7823999999999858E-2</v>
      </c>
      <c r="L255" s="1" t="str">
        <f>MID(pomiar[[#This Row],[numer rejestracyjny]],4,2)</f>
        <v>18</v>
      </c>
      <c r="M255" s="3">
        <f>IF(pomiar[[#This Row],[3 i 4 znak rejestracji]]="18",5/pomiar[[#This Row],[ile minut jechał w h]],0)</f>
        <v>132.19120135363841</v>
      </c>
      <c r="N255" s="3">
        <f>5/pomiar[[#This Row],[ile minut jechał w h]]</f>
        <v>132.19120135363841</v>
      </c>
      <c r="O255" s="3">
        <f>IF(pomiar[[#This Row],[prędkość]]&gt;100,1,0)</f>
        <v>1</v>
      </c>
      <c r="P255" s="3">
        <f>IF(pomiar[[#This Row],[prędkość]]&gt;140,1,0)</f>
        <v>0</v>
      </c>
      <c r="Q255" s="3">
        <f>ROUNDDOWN(IF(pomiar[[#This Row],[czy z A do B]]=0,pomiar[[#This Row],[Punkt B]]/pomiar[[#This Row],[ile h w dobie]],pomiar[[#This Row],[Punkt A]]/pomiar[[#This Row],[ile h w dobie]]),0)</f>
        <v>3</v>
      </c>
      <c r="R255" s="3">
        <f>IF(pomiar[[#This Row],[która godzina wyjazdu]]&lt;&gt;24,pomiar[[#This Row],[która godzina wyjazdu]],0)</f>
        <v>3</v>
      </c>
    </row>
    <row r="256" spans="1:18" x14ac:dyDescent="0.25">
      <c r="A256" s="1" t="s">
        <v>4</v>
      </c>
      <c r="B256" s="1">
        <v>0.86221700000000001</v>
      </c>
      <c r="C256" s="1">
        <v>0.85994899999999996</v>
      </c>
      <c r="D256" s="1">
        <f>IF(pomiar[[#This Row],[Punkt A]]&lt;pomiar[[#This Row],[Punkt B]],1,0)</f>
        <v>0</v>
      </c>
      <c r="E256" s="1">
        <f>IF(pomiar[[#This Row],[Punkt A]]&gt;pomiar[[#This Row],[Punkt B]],1,0)</f>
        <v>1</v>
      </c>
      <c r="F256" s="1">
        <f t="shared" si="6"/>
        <v>6.9444444444444447E-4</v>
      </c>
      <c r="G256" s="1">
        <f>IF(pomiar[[#This Row],[czy z B do A]]=1,pomiar[[#This Row],[Punkt A]]-pomiar[[#This Row],[Punkt B]],pomiar[[#This Row],[Punkt B]]-pomiar[[#This Row],[Punkt A]])</f>
        <v>2.2680000000000478E-3</v>
      </c>
      <c r="H256" s="1" t="str">
        <f>LEFT(pomiar[[#This Row],[numer rejestracyjny]],1)</f>
        <v>G</v>
      </c>
      <c r="I256" s="1">
        <f>IF(pomiar[[#This Row],[pierwsza litera rejestracji]]="Z",pomiar[[#This Row],[ile minut jechał]]/pomiar[[#This Row],[ile to jedna minuta w dobie]],0)</f>
        <v>0</v>
      </c>
      <c r="J256" s="1">
        <f t="shared" si="7"/>
        <v>4.1666666666666664E-2</v>
      </c>
      <c r="K256" s="1">
        <f>pomiar[[#This Row],[ile minut jechał]]/pomiar[[#This Row],[ile h w dobie]]</f>
        <v>5.4432000000001146E-2</v>
      </c>
      <c r="L256" s="1" t="str">
        <f>MID(pomiar[[#This Row],[numer rejestracyjny]],4,2)</f>
        <v>60</v>
      </c>
      <c r="M256" s="3">
        <f>IF(pomiar[[#This Row],[3 i 4 znak rejestracji]]="18",5/pomiar[[#This Row],[ile minut jechał w h]],0)</f>
        <v>0</v>
      </c>
      <c r="N256" s="3">
        <f>5/pomiar[[#This Row],[ile minut jechał w h]]</f>
        <v>91.857730746617705</v>
      </c>
      <c r="O256" s="3">
        <f>IF(pomiar[[#This Row],[prędkość]]&gt;100,1,0)</f>
        <v>0</v>
      </c>
      <c r="P256" s="3">
        <f>IF(pomiar[[#This Row],[prędkość]]&gt;140,1,0)</f>
        <v>0</v>
      </c>
      <c r="Q256" s="3">
        <f>ROUNDDOWN(IF(pomiar[[#This Row],[czy z A do B]]=0,pomiar[[#This Row],[Punkt B]]/pomiar[[#This Row],[ile h w dobie]],pomiar[[#This Row],[Punkt A]]/pomiar[[#This Row],[ile h w dobie]]),0)</f>
        <v>20</v>
      </c>
      <c r="R256" s="3">
        <f>IF(pomiar[[#This Row],[która godzina wyjazdu]]&lt;&gt;24,pomiar[[#This Row],[która godzina wyjazdu]],0)</f>
        <v>20</v>
      </c>
    </row>
    <row r="257" spans="1:18" x14ac:dyDescent="0.25">
      <c r="A257" s="1" t="s">
        <v>5</v>
      </c>
      <c r="B257" s="1">
        <v>0.50733099999999998</v>
      </c>
      <c r="C257" s="1">
        <v>0.51071900000000003</v>
      </c>
      <c r="D257" s="1">
        <f>IF(pomiar[[#This Row],[Punkt A]]&lt;pomiar[[#This Row],[Punkt B]],1,0)</f>
        <v>1</v>
      </c>
      <c r="E257" s="1">
        <f>IF(pomiar[[#This Row],[Punkt A]]&gt;pomiar[[#This Row],[Punkt B]],1,0)</f>
        <v>0</v>
      </c>
      <c r="F257" s="1">
        <f t="shared" si="6"/>
        <v>6.9444444444444447E-4</v>
      </c>
      <c r="G257" s="1">
        <f>IF(pomiar[[#This Row],[czy z B do A]]=1,pomiar[[#This Row],[Punkt A]]-pomiar[[#This Row],[Punkt B]],pomiar[[#This Row],[Punkt B]]-pomiar[[#This Row],[Punkt A]])</f>
        <v>3.3880000000000576E-3</v>
      </c>
      <c r="H257" s="1" t="str">
        <f>LEFT(pomiar[[#This Row],[numer rejestracyjny]],1)</f>
        <v>N</v>
      </c>
      <c r="I257" s="1">
        <f>IF(pomiar[[#This Row],[pierwsza litera rejestracji]]="Z",pomiar[[#This Row],[ile minut jechał]]/pomiar[[#This Row],[ile to jedna minuta w dobie]],0)</f>
        <v>0</v>
      </c>
      <c r="J257" s="1">
        <f t="shared" si="7"/>
        <v>4.1666666666666664E-2</v>
      </c>
      <c r="K257" s="1">
        <f>pomiar[[#This Row],[ile minut jechał]]/pomiar[[#This Row],[ile h w dobie]]</f>
        <v>8.1312000000001383E-2</v>
      </c>
      <c r="L257" s="1" t="str">
        <f>MID(pomiar[[#This Row],[numer rejestracyjny]],4,2)</f>
        <v>18</v>
      </c>
      <c r="M257" s="3">
        <f>IF(pomiar[[#This Row],[3 i 4 znak rejestracji]]="18",5/pomiar[[#This Row],[ile minut jechał w h]],0)</f>
        <v>61.491538764264988</v>
      </c>
      <c r="N257" s="3">
        <f>5/pomiar[[#This Row],[ile minut jechał w h]]</f>
        <v>61.491538764264988</v>
      </c>
      <c r="O257" s="3">
        <f>IF(pomiar[[#This Row],[prędkość]]&gt;100,1,0)</f>
        <v>0</v>
      </c>
      <c r="P257" s="3">
        <f>IF(pomiar[[#This Row],[prędkość]]&gt;140,1,0)</f>
        <v>0</v>
      </c>
      <c r="Q257" s="3">
        <f>ROUNDDOWN(IF(pomiar[[#This Row],[czy z A do B]]=0,pomiar[[#This Row],[Punkt B]]/pomiar[[#This Row],[ile h w dobie]],pomiar[[#This Row],[Punkt A]]/pomiar[[#This Row],[ile h w dobie]]),0)</f>
        <v>12</v>
      </c>
      <c r="R257" s="3">
        <f>IF(pomiar[[#This Row],[która godzina wyjazdu]]&lt;&gt;24,pomiar[[#This Row],[która godzina wyjazdu]],0)</f>
        <v>12</v>
      </c>
    </row>
    <row r="258" spans="1:18" x14ac:dyDescent="0.25">
      <c r="A258" s="1" t="s">
        <v>6</v>
      </c>
      <c r="B258" s="1">
        <v>0.89605199999999996</v>
      </c>
      <c r="C258" s="1">
        <v>0.89464399999999999</v>
      </c>
      <c r="D258" s="1">
        <f>IF(pomiar[[#This Row],[Punkt A]]&lt;pomiar[[#This Row],[Punkt B]],1,0)</f>
        <v>0</v>
      </c>
      <c r="E258" s="1">
        <f>IF(pomiar[[#This Row],[Punkt A]]&gt;pomiar[[#This Row],[Punkt B]],1,0)</f>
        <v>1</v>
      </c>
      <c r="F258" s="1">
        <f t="shared" ref="F258:F321" si="8">1/(24*60)</f>
        <v>6.9444444444444447E-4</v>
      </c>
      <c r="G258" s="1">
        <f>IF(pomiar[[#This Row],[czy z B do A]]=1,pomiar[[#This Row],[Punkt A]]-pomiar[[#This Row],[Punkt B]],pomiar[[#This Row],[Punkt B]]-pomiar[[#This Row],[Punkt A]])</f>
        <v>1.4079999999999648E-3</v>
      </c>
      <c r="H258" s="1" t="str">
        <f>LEFT(pomiar[[#This Row],[numer rejestracyjny]],1)</f>
        <v>C</v>
      </c>
      <c r="I258" s="1">
        <f>IF(pomiar[[#This Row],[pierwsza litera rejestracji]]="Z",pomiar[[#This Row],[ile minut jechał]]/pomiar[[#This Row],[ile to jedna minuta w dobie]],0)</f>
        <v>0</v>
      </c>
      <c r="J258" s="1">
        <f t="shared" ref="J258:J321" si="9">1/24</f>
        <v>4.1666666666666664E-2</v>
      </c>
      <c r="K258" s="1">
        <f>pomiar[[#This Row],[ile minut jechał]]/pomiar[[#This Row],[ile h w dobie]]</f>
        <v>3.3791999999999156E-2</v>
      </c>
      <c r="L258" s="1" t="str">
        <f>MID(pomiar[[#This Row],[numer rejestracyjny]],4,2)</f>
        <v>10</v>
      </c>
      <c r="M258" s="3">
        <f>IF(pomiar[[#This Row],[3 i 4 znak rejestracji]]="18",5/pomiar[[#This Row],[ile minut jechał w h]],0)</f>
        <v>0</v>
      </c>
      <c r="N258" s="3">
        <f>5/pomiar[[#This Row],[ile minut jechał w h]]</f>
        <v>147.96401515151885</v>
      </c>
      <c r="O258" s="3">
        <f>IF(pomiar[[#This Row],[prędkość]]&gt;100,1,0)</f>
        <v>1</v>
      </c>
      <c r="P258" s="3">
        <f>IF(pomiar[[#This Row],[prędkość]]&gt;140,1,0)</f>
        <v>1</v>
      </c>
      <c r="Q258" s="3">
        <f>ROUNDDOWN(IF(pomiar[[#This Row],[czy z A do B]]=0,pomiar[[#This Row],[Punkt B]]/pomiar[[#This Row],[ile h w dobie]],pomiar[[#This Row],[Punkt A]]/pomiar[[#This Row],[ile h w dobie]]),0)</f>
        <v>21</v>
      </c>
      <c r="R258" s="3">
        <f>IF(pomiar[[#This Row],[która godzina wyjazdu]]&lt;&gt;24,pomiar[[#This Row],[która godzina wyjazdu]],0)</f>
        <v>21</v>
      </c>
    </row>
    <row r="259" spans="1:18" x14ac:dyDescent="0.25">
      <c r="A259" s="1" t="s">
        <v>7</v>
      </c>
      <c r="B259" s="1">
        <v>0.54949499999999996</v>
      </c>
      <c r="C259" s="1">
        <v>0.54675499999999999</v>
      </c>
      <c r="D259" s="1">
        <f>IF(pomiar[[#This Row],[Punkt A]]&lt;pomiar[[#This Row],[Punkt B]],1,0)</f>
        <v>0</v>
      </c>
      <c r="E259" s="1">
        <f>IF(pomiar[[#This Row],[Punkt A]]&gt;pomiar[[#This Row],[Punkt B]],1,0)</f>
        <v>1</v>
      </c>
      <c r="F259" s="1">
        <f t="shared" si="8"/>
        <v>6.9444444444444447E-4</v>
      </c>
      <c r="G259" s="1">
        <f>IF(pomiar[[#This Row],[czy z B do A]]=1,pomiar[[#This Row],[Punkt A]]-pomiar[[#This Row],[Punkt B]],pomiar[[#This Row],[Punkt B]]-pomiar[[#This Row],[Punkt A]])</f>
        <v>2.7399999999999647E-3</v>
      </c>
      <c r="H259" s="1" t="str">
        <f>LEFT(pomiar[[#This Row],[numer rejestracyjny]],1)</f>
        <v>S</v>
      </c>
      <c r="I259" s="1">
        <f>IF(pomiar[[#This Row],[pierwsza litera rejestracji]]="Z",pomiar[[#This Row],[ile minut jechał]]/pomiar[[#This Row],[ile to jedna minuta w dobie]],0)</f>
        <v>0</v>
      </c>
      <c r="J259" s="1">
        <f t="shared" si="9"/>
        <v>4.1666666666666664E-2</v>
      </c>
      <c r="K259" s="1">
        <f>pomiar[[#This Row],[ile minut jechał]]/pomiar[[#This Row],[ile h w dobie]]</f>
        <v>6.5759999999999152E-2</v>
      </c>
      <c r="L259" s="1" t="str">
        <f>MID(pomiar[[#This Row],[numer rejestracyjny]],4,2)</f>
        <v>58</v>
      </c>
      <c r="M259" s="3">
        <f>IF(pomiar[[#This Row],[3 i 4 znak rejestracji]]="18",5/pomiar[[#This Row],[ile minut jechał w h]],0)</f>
        <v>0</v>
      </c>
      <c r="N259" s="3">
        <f>5/pomiar[[#This Row],[ile minut jechał w h]]</f>
        <v>76.034063260341611</v>
      </c>
      <c r="O259" s="3">
        <f>IF(pomiar[[#This Row],[prędkość]]&gt;100,1,0)</f>
        <v>0</v>
      </c>
      <c r="P259" s="3">
        <f>IF(pomiar[[#This Row],[prędkość]]&gt;140,1,0)</f>
        <v>0</v>
      </c>
      <c r="Q259" s="3">
        <f>ROUNDDOWN(IF(pomiar[[#This Row],[czy z A do B]]=0,pomiar[[#This Row],[Punkt B]]/pomiar[[#This Row],[ile h w dobie]],pomiar[[#This Row],[Punkt A]]/pomiar[[#This Row],[ile h w dobie]]),0)</f>
        <v>13</v>
      </c>
      <c r="R259" s="3">
        <f>IF(pomiar[[#This Row],[która godzina wyjazdu]]&lt;&gt;24,pomiar[[#This Row],[która godzina wyjazdu]],0)</f>
        <v>13</v>
      </c>
    </row>
    <row r="260" spans="1:18" x14ac:dyDescent="0.25">
      <c r="A260" s="1" t="s">
        <v>8</v>
      </c>
      <c r="B260" s="1">
        <v>6.8551000000000001E-2</v>
      </c>
      <c r="C260" s="1">
        <v>6.5270999999999996E-2</v>
      </c>
      <c r="D260" s="1">
        <f>IF(pomiar[[#This Row],[Punkt A]]&lt;pomiar[[#This Row],[Punkt B]],1,0)</f>
        <v>0</v>
      </c>
      <c r="E260" s="1">
        <f>IF(pomiar[[#This Row],[Punkt A]]&gt;pomiar[[#This Row],[Punkt B]],1,0)</f>
        <v>1</v>
      </c>
      <c r="F260" s="1">
        <f t="shared" si="8"/>
        <v>6.9444444444444447E-4</v>
      </c>
      <c r="G260" s="1">
        <f>IF(pomiar[[#This Row],[czy z B do A]]=1,pomiar[[#This Row],[Punkt A]]-pomiar[[#This Row],[Punkt B]],pomiar[[#This Row],[Punkt B]]-pomiar[[#This Row],[Punkt A]])</f>
        <v>3.2800000000000051E-3</v>
      </c>
      <c r="H260" s="1" t="str">
        <f>LEFT(pomiar[[#This Row],[numer rejestracyjny]],1)</f>
        <v>F</v>
      </c>
      <c r="I260" s="1">
        <f>IF(pomiar[[#This Row],[pierwsza litera rejestracji]]="Z",pomiar[[#This Row],[ile minut jechał]]/pomiar[[#This Row],[ile to jedna minuta w dobie]],0)</f>
        <v>0</v>
      </c>
      <c r="J260" s="1">
        <f t="shared" si="9"/>
        <v>4.1666666666666664E-2</v>
      </c>
      <c r="K260" s="1">
        <f>pomiar[[#This Row],[ile minut jechał]]/pomiar[[#This Row],[ile h w dobie]]</f>
        <v>7.8720000000000123E-2</v>
      </c>
      <c r="L260" s="1" t="str">
        <f>MID(pomiar[[#This Row],[numer rejestracyjny]],4,2)</f>
        <v>88</v>
      </c>
      <c r="M260" s="3">
        <f>IF(pomiar[[#This Row],[3 i 4 znak rejestracji]]="18",5/pomiar[[#This Row],[ile minut jechał w h]],0)</f>
        <v>0</v>
      </c>
      <c r="N260" s="3">
        <f>5/pomiar[[#This Row],[ile minut jechał w h]]</f>
        <v>63.516260162601526</v>
      </c>
      <c r="O260" s="3">
        <f>IF(pomiar[[#This Row],[prędkość]]&gt;100,1,0)</f>
        <v>0</v>
      </c>
      <c r="P260" s="3">
        <f>IF(pomiar[[#This Row],[prędkość]]&gt;140,1,0)</f>
        <v>0</v>
      </c>
      <c r="Q260" s="3">
        <f>ROUNDDOWN(IF(pomiar[[#This Row],[czy z A do B]]=0,pomiar[[#This Row],[Punkt B]]/pomiar[[#This Row],[ile h w dobie]],pomiar[[#This Row],[Punkt A]]/pomiar[[#This Row],[ile h w dobie]]),0)</f>
        <v>1</v>
      </c>
      <c r="R260" s="3">
        <f>IF(pomiar[[#This Row],[która godzina wyjazdu]]&lt;&gt;24,pomiar[[#This Row],[która godzina wyjazdu]],0)</f>
        <v>1</v>
      </c>
    </row>
    <row r="261" spans="1:18" x14ac:dyDescent="0.25">
      <c r="A261" s="1" t="s">
        <v>9</v>
      </c>
      <c r="B261" s="1">
        <v>6.9554000000000005E-2</v>
      </c>
      <c r="C261" s="1">
        <v>6.7585999999999993E-2</v>
      </c>
      <c r="D261" s="1">
        <f>IF(pomiar[[#This Row],[Punkt A]]&lt;pomiar[[#This Row],[Punkt B]],1,0)</f>
        <v>0</v>
      </c>
      <c r="E261" s="1">
        <f>IF(pomiar[[#This Row],[Punkt A]]&gt;pomiar[[#This Row],[Punkt B]],1,0)</f>
        <v>1</v>
      </c>
      <c r="F261" s="1">
        <f t="shared" si="8"/>
        <v>6.9444444444444447E-4</v>
      </c>
      <c r="G261" s="1">
        <f>IF(pomiar[[#This Row],[czy z B do A]]=1,pomiar[[#This Row],[Punkt A]]-pomiar[[#This Row],[Punkt B]],pomiar[[#This Row],[Punkt B]]-pomiar[[#This Row],[Punkt A]])</f>
        <v>1.9680000000000114E-3</v>
      </c>
      <c r="H261" s="1" t="str">
        <f>LEFT(pomiar[[#This Row],[numer rejestracyjny]],1)</f>
        <v>B</v>
      </c>
      <c r="I261" s="1">
        <f>IF(pomiar[[#This Row],[pierwsza litera rejestracji]]="Z",pomiar[[#This Row],[ile minut jechał]]/pomiar[[#This Row],[ile to jedna minuta w dobie]],0)</f>
        <v>0</v>
      </c>
      <c r="J261" s="1">
        <f t="shared" si="9"/>
        <v>4.1666666666666664E-2</v>
      </c>
      <c r="K261" s="1">
        <f>pomiar[[#This Row],[ile minut jechał]]/pomiar[[#This Row],[ile h w dobie]]</f>
        <v>4.7232000000000274E-2</v>
      </c>
      <c r="L261" s="1" t="str">
        <f>MID(pomiar[[#This Row],[numer rejestracyjny]],4,2)</f>
        <v>55</v>
      </c>
      <c r="M261" s="3">
        <f>IF(pomiar[[#This Row],[3 i 4 znak rejestracji]]="18",5/pomiar[[#This Row],[ile minut jechał w h]],0)</f>
        <v>0</v>
      </c>
      <c r="N261" s="3">
        <f>5/pomiar[[#This Row],[ile minut jechał w h]]</f>
        <v>105.86043360433543</v>
      </c>
      <c r="O261" s="3">
        <f>IF(pomiar[[#This Row],[prędkość]]&gt;100,1,0)</f>
        <v>1</v>
      </c>
      <c r="P261" s="3">
        <f>IF(pomiar[[#This Row],[prędkość]]&gt;140,1,0)</f>
        <v>0</v>
      </c>
      <c r="Q261" s="3">
        <f>ROUNDDOWN(IF(pomiar[[#This Row],[czy z A do B]]=0,pomiar[[#This Row],[Punkt B]]/pomiar[[#This Row],[ile h w dobie]],pomiar[[#This Row],[Punkt A]]/pomiar[[#This Row],[ile h w dobie]]),0)</f>
        <v>1</v>
      </c>
      <c r="R261" s="3">
        <f>IF(pomiar[[#This Row],[która godzina wyjazdu]]&lt;&gt;24,pomiar[[#This Row],[która godzina wyjazdu]],0)</f>
        <v>1</v>
      </c>
    </row>
    <row r="262" spans="1:18" x14ac:dyDescent="0.25">
      <c r="A262" s="1" t="s">
        <v>10</v>
      </c>
      <c r="B262" s="1">
        <v>0.85223800000000005</v>
      </c>
      <c r="C262" s="1">
        <v>0.84849799999999997</v>
      </c>
      <c r="D262" s="1">
        <f>IF(pomiar[[#This Row],[Punkt A]]&lt;pomiar[[#This Row],[Punkt B]],1,0)</f>
        <v>0</v>
      </c>
      <c r="E262" s="1">
        <f>IF(pomiar[[#This Row],[Punkt A]]&gt;pomiar[[#This Row],[Punkt B]],1,0)</f>
        <v>1</v>
      </c>
      <c r="F262" s="1">
        <f t="shared" si="8"/>
        <v>6.9444444444444447E-4</v>
      </c>
      <c r="G262" s="1">
        <f>IF(pomiar[[#This Row],[czy z B do A]]=1,pomiar[[#This Row],[Punkt A]]-pomiar[[#This Row],[Punkt B]],pomiar[[#This Row],[Punkt B]]-pomiar[[#This Row],[Punkt A]])</f>
        <v>3.7400000000000766E-3</v>
      </c>
      <c r="H262" s="1" t="str">
        <f>LEFT(pomiar[[#This Row],[numer rejestracyjny]],1)</f>
        <v>R</v>
      </c>
      <c r="I262" s="1">
        <f>IF(pomiar[[#This Row],[pierwsza litera rejestracji]]="Z",pomiar[[#This Row],[ile minut jechał]]/pomiar[[#This Row],[ile to jedna minuta w dobie]],0)</f>
        <v>0</v>
      </c>
      <c r="J262" s="1">
        <f t="shared" si="9"/>
        <v>4.1666666666666664E-2</v>
      </c>
      <c r="K262" s="1">
        <f>pomiar[[#This Row],[ile minut jechał]]/pomiar[[#This Row],[ile h w dobie]]</f>
        <v>8.9760000000001838E-2</v>
      </c>
      <c r="L262" s="1" t="str">
        <f>MID(pomiar[[#This Row],[numer rejestracyjny]],4,2)</f>
        <v>61</v>
      </c>
      <c r="M262" s="3">
        <f>IF(pomiar[[#This Row],[3 i 4 znak rejestracji]]="18",5/pomiar[[#This Row],[ile minut jechał w h]],0)</f>
        <v>0</v>
      </c>
      <c r="N262" s="3">
        <f>5/pomiar[[#This Row],[ile minut jechał w h]]</f>
        <v>55.704099821745743</v>
      </c>
      <c r="O262" s="3">
        <f>IF(pomiar[[#This Row],[prędkość]]&gt;100,1,0)</f>
        <v>0</v>
      </c>
      <c r="P262" s="3">
        <f>IF(pomiar[[#This Row],[prędkość]]&gt;140,1,0)</f>
        <v>0</v>
      </c>
      <c r="Q262" s="3">
        <f>ROUNDDOWN(IF(pomiar[[#This Row],[czy z A do B]]=0,pomiar[[#This Row],[Punkt B]]/pomiar[[#This Row],[ile h w dobie]],pomiar[[#This Row],[Punkt A]]/pomiar[[#This Row],[ile h w dobie]]),0)</f>
        <v>20</v>
      </c>
      <c r="R262" s="3">
        <f>IF(pomiar[[#This Row],[która godzina wyjazdu]]&lt;&gt;24,pomiar[[#This Row],[która godzina wyjazdu]],0)</f>
        <v>20</v>
      </c>
    </row>
    <row r="263" spans="1:18" x14ac:dyDescent="0.25">
      <c r="A263" s="1" t="s">
        <v>11</v>
      </c>
      <c r="B263" s="1">
        <v>0.44774900000000001</v>
      </c>
      <c r="C263" s="1">
        <v>0.451573</v>
      </c>
      <c r="D263" s="1">
        <f>IF(pomiar[[#This Row],[Punkt A]]&lt;pomiar[[#This Row],[Punkt B]],1,0)</f>
        <v>1</v>
      </c>
      <c r="E263" s="1">
        <f>IF(pomiar[[#This Row],[Punkt A]]&gt;pomiar[[#This Row],[Punkt B]],1,0)</f>
        <v>0</v>
      </c>
      <c r="F263" s="1">
        <f t="shared" si="8"/>
        <v>6.9444444444444447E-4</v>
      </c>
      <c r="G263" s="1">
        <f>IF(pomiar[[#This Row],[czy z B do A]]=1,pomiar[[#This Row],[Punkt A]]-pomiar[[#This Row],[Punkt B]],pomiar[[#This Row],[Punkt B]]-pomiar[[#This Row],[Punkt A]])</f>
        <v>3.8239999999999941E-3</v>
      </c>
      <c r="H263" s="1" t="str">
        <f>LEFT(pomiar[[#This Row],[numer rejestracyjny]],1)</f>
        <v>F</v>
      </c>
      <c r="I263" s="1">
        <f>IF(pomiar[[#This Row],[pierwsza litera rejestracji]]="Z",pomiar[[#This Row],[ile minut jechał]]/pomiar[[#This Row],[ile to jedna minuta w dobie]],0)</f>
        <v>0</v>
      </c>
      <c r="J263" s="1">
        <f t="shared" si="9"/>
        <v>4.1666666666666664E-2</v>
      </c>
      <c r="K263" s="1">
        <f>pomiar[[#This Row],[ile minut jechał]]/pomiar[[#This Row],[ile h w dobie]]</f>
        <v>9.1775999999999858E-2</v>
      </c>
      <c r="L263" s="1" t="str">
        <f>MID(pomiar[[#This Row],[numer rejestracyjny]],4,2)</f>
        <v>79</v>
      </c>
      <c r="M263" s="3">
        <f>IF(pomiar[[#This Row],[3 i 4 znak rejestracji]]="18",5/pomiar[[#This Row],[ile minut jechał w h]],0)</f>
        <v>0</v>
      </c>
      <c r="N263" s="3">
        <f>5/pomiar[[#This Row],[ile minut jechał w h]]</f>
        <v>54.480474198047503</v>
      </c>
      <c r="O263" s="3">
        <f>IF(pomiar[[#This Row],[prędkość]]&gt;100,1,0)</f>
        <v>0</v>
      </c>
      <c r="P263" s="3">
        <f>IF(pomiar[[#This Row],[prędkość]]&gt;140,1,0)</f>
        <v>0</v>
      </c>
      <c r="Q263" s="3">
        <f>ROUNDDOWN(IF(pomiar[[#This Row],[czy z A do B]]=0,pomiar[[#This Row],[Punkt B]]/pomiar[[#This Row],[ile h w dobie]],pomiar[[#This Row],[Punkt A]]/pomiar[[#This Row],[ile h w dobie]]),0)</f>
        <v>10</v>
      </c>
      <c r="R263" s="3">
        <f>IF(pomiar[[#This Row],[która godzina wyjazdu]]&lt;&gt;24,pomiar[[#This Row],[która godzina wyjazdu]],0)</f>
        <v>10</v>
      </c>
    </row>
    <row r="264" spans="1:18" x14ac:dyDescent="0.25">
      <c r="A264" s="1" t="s">
        <v>12</v>
      </c>
      <c r="B264" s="1">
        <v>0.84136299999999997</v>
      </c>
      <c r="C264" s="1">
        <v>0.83881899999999998</v>
      </c>
      <c r="D264" s="1">
        <f>IF(pomiar[[#This Row],[Punkt A]]&lt;pomiar[[#This Row],[Punkt B]],1,0)</f>
        <v>0</v>
      </c>
      <c r="E264" s="1">
        <f>IF(pomiar[[#This Row],[Punkt A]]&gt;pomiar[[#This Row],[Punkt B]],1,0)</f>
        <v>1</v>
      </c>
      <c r="F264" s="1">
        <f t="shared" si="8"/>
        <v>6.9444444444444447E-4</v>
      </c>
      <c r="G264" s="1">
        <f>IF(pomiar[[#This Row],[czy z B do A]]=1,pomiar[[#This Row],[Punkt A]]-pomiar[[#This Row],[Punkt B]],pomiar[[#This Row],[Punkt B]]-pomiar[[#This Row],[Punkt A]])</f>
        <v>2.5439999999999907E-3</v>
      </c>
      <c r="H264" s="1" t="str">
        <f>LEFT(pomiar[[#This Row],[numer rejestracyjny]],1)</f>
        <v>N</v>
      </c>
      <c r="I264" s="1">
        <f>IF(pomiar[[#This Row],[pierwsza litera rejestracji]]="Z",pomiar[[#This Row],[ile minut jechał]]/pomiar[[#This Row],[ile to jedna minuta w dobie]],0)</f>
        <v>0</v>
      </c>
      <c r="J264" s="1">
        <f t="shared" si="9"/>
        <v>4.1666666666666664E-2</v>
      </c>
      <c r="K264" s="1">
        <f>pomiar[[#This Row],[ile minut jechał]]/pomiar[[#This Row],[ile h w dobie]]</f>
        <v>6.1055999999999777E-2</v>
      </c>
      <c r="L264" s="1" t="str">
        <f>MID(pomiar[[#This Row],[numer rejestracyjny]],4,2)</f>
        <v>93</v>
      </c>
      <c r="M264" s="3">
        <f>IF(pomiar[[#This Row],[3 i 4 znak rejestracji]]="18",5/pomiar[[#This Row],[ile minut jechał w h]],0)</f>
        <v>0</v>
      </c>
      <c r="N264" s="3">
        <f>5/pomiar[[#This Row],[ile minut jechał w h]]</f>
        <v>81.892033542977245</v>
      </c>
      <c r="O264" s="3">
        <f>IF(pomiar[[#This Row],[prędkość]]&gt;100,1,0)</f>
        <v>0</v>
      </c>
      <c r="P264" s="3">
        <f>IF(pomiar[[#This Row],[prędkość]]&gt;140,1,0)</f>
        <v>0</v>
      </c>
      <c r="Q264" s="3">
        <f>ROUNDDOWN(IF(pomiar[[#This Row],[czy z A do B]]=0,pomiar[[#This Row],[Punkt B]]/pomiar[[#This Row],[ile h w dobie]],pomiar[[#This Row],[Punkt A]]/pomiar[[#This Row],[ile h w dobie]]),0)</f>
        <v>20</v>
      </c>
      <c r="R264" s="3">
        <f>IF(pomiar[[#This Row],[która godzina wyjazdu]]&lt;&gt;24,pomiar[[#This Row],[która godzina wyjazdu]],0)</f>
        <v>20</v>
      </c>
    </row>
    <row r="265" spans="1:18" x14ac:dyDescent="0.25">
      <c r="A265" s="1" t="s">
        <v>13</v>
      </c>
      <c r="B265" s="1">
        <v>0.20627400000000001</v>
      </c>
      <c r="C265" s="1">
        <v>0.20369799999999999</v>
      </c>
      <c r="D265" s="1">
        <f>IF(pomiar[[#This Row],[Punkt A]]&lt;pomiar[[#This Row],[Punkt B]],1,0)</f>
        <v>0</v>
      </c>
      <c r="E265" s="1">
        <f>IF(pomiar[[#This Row],[Punkt A]]&gt;pomiar[[#This Row],[Punkt B]],1,0)</f>
        <v>1</v>
      </c>
      <c r="F265" s="1">
        <f t="shared" si="8"/>
        <v>6.9444444444444447E-4</v>
      </c>
      <c r="G265" s="1">
        <f>IF(pomiar[[#This Row],[czy z B do A]]=1,pomiar[[#This Row],[Punkt A]]-pomiar[[#This Row],[Punkt B]],pomiar[[#This Row],[Punkt B]]-pomiar[[#This Row],[Punkt A]])</f>
        <v>2.5760000000000227E-3</v>
      </c>
      <c r="H265" s="1" t="str">
        <f>LEFT(pomiar[[#This Row],[numer rejestracyjny]],1)</f>
        <v>B</v>
      </c>
      <c r="I265" s="1">
        <f>IF(pomiar[[#This Row],[pierwsza litera rejestracji]]="Z",pomiar[[#This Row],[ile minut jechał]]/pomiar[[#This Row],[ile to jedna minuta w dobie]],0)</f>
        <v>0</v>
      </c>
      <c r="J265" s="1">
        <f t="shared" si="9"/>
        <v>4.1666666666666664E-2</v>
      </c>
      <c r="K265" s="1">
        <f>pomiar[[#This Row],[ile minut jechał]]/pomiar[[#This Row],[ile h w dobie]]</f>
        <v>6.1824000000000545E-2</v>
      </c>
      <c r="L265" s="1" t="str">
        <f>MID(pomiar[[#This Row],[numer rejestracyjny]],4,2)</f>
        <v>70</v>
      </c>
      <c r="M265" s="3">
        <f>IF(pomiar[[#This Row],[3 i 4 znak rejestracji]]="18",5/pomiar[[#This Row],[ile minut jechał w h]],0)</f>
        <v>0</v>
      </c>
      <c r="N265" s="3">
        <f>5/pomiar[[#This Row],[ile minut jechał w h]]</f>
        <v>80.874741200827444</v>
      </c>
      <c r="O265" s="3">
        <f>IF(pomiar[[#This Row],[prędkość]]&gt;100,1,0)</f>
        <v>0</v>
      </c>
      <c r="P265" s="3">
        <f>IF(pomiar[[#This Row],[prędkość]]&gt;140,1,0)</f>
        <v>0</v>
      </c>
      <c r="Q265" s="3">
        <f>ROUNDDOWN(IF(pomiar[[#This Row],[czy z A do B]]=0,pomiar[[#This Row],[Punkt B]]/pomiar[[#This Row],[ile h w dobie]],pomiar[[#This Row],[Punkt A]]/pomiar[[#This Row],[ile h w dobie]]),0)</f>
        <v>4</v>
      </c>
      <c r="R265" s="3">
        <f>IF(pomiar[[#This Row],[która godzina wyjazdu]]&lt;&gt;24,pomiar[[#This Row],[która godzina wyjazdu]],0)</f>
        <v>4</v>
      </c>
    </row>
    <row r="266" spans="1:18" x14ac:dyDescent="0.25">
      <c r="A266" s="1" t="s">
        <v>14</v>
      </c>
      <c r="B266" s="1">
        <v>0.53404300000000005</v>
      </c>
      <c r="C266" s="1">
        <v>0.53097899999999998</v>
      </c>
      <c r="D266" s="1">
        <f>IF(pomiar[[#This Row],[Punkt A]]&lt;pomiar[[#This Row],[Punkt B]],1,0)</f>
        <v>0</v>
      </c>
      <c r="E266" s="1">
        <f>IF(pomiar[[#This Row],[Punkt A]]&gt;pomiar[[#This Row],[Punkt B]],1,0)</f>
        <v>1</v>
      </c>
      <c r="F266" s="1">
        <f t="shared" si="8"/>
        <v>6.9444444444444447E-4</v>
      </c>
      <c r="G266" s="1">
        <f>IF(pomiar[[#This Row],[czy z B do A]]=1,pomiar[[#This Row],[Punkt A]]-pomiar[[#This Row],[Punkt B]],pomiar[[#This Row],[Punkt B]]-pomiar[[#This Row],[Punkt A]])</f>
        <v>3.0640000000000667E-3</v>
      </c>
      <c r="H266" s="1" t="str">
        <f>LEFT(pomiar[[#This Row],[numer rejestracyjny]],1)</f>
        <v>B</v>
      </c>
      <c r="I266" s="1">
        <f>IF(pomiar[[#This Row],[pierwsza litera rejestracji]]="Z",pomiar[[#This Row],[ile minut jechał]]/pomiar[[#This Row],[ile to jedna minuta w dobie]],0)</f>
        <v>0</v>
      </c>
      <c r="J266" s="1">
        <f t="shared" si="9"/>
        <v>4.1666666666666664E-2</v>
      </c>
      <c r="K266" s="1">
        <f>pomiar[[#This Row],[ile minut jechał]]/pomiar[[#This Row],[ile h w dobie]]</f>
        <v>7.35360000000016E-2</v>
      </c>
      <c r="L266" s="1" t="str">
        <f>MID(pomiar[[#This Row],[numer rejestracyjny]],4,2)</f>
        <v>65</v>
      </c>
      <c r="M266" s="3">
        <f>IF(pomiar[[#This Row],[3 i 4 znak rejestracji]]="18",5/pomiar[[#This Row],[ile minut jechał w h]],0)</f>
        <v>0</v>
      </c>
      <c r="N266" s="3">
        <f>5/pomiar[[#This Row],[ile minut jechał w h]]</f>
        <v>67.99390774586449</v>
      </c>
      <c r="O266" s="3">
        <f>IF(pomiar[[#This Row],[prędkość]]&gt;100,1,0)</f>
        <v>0</v>
      </c>
      <c r="P266" s="3">
        <f>IF(pomiar[[#This Row],[prędkość]]&gt;140,1,0)</f>
        <v>0</v>
      </c>
      <c r="Q266" s="3">
        <f>ROUNDDOWN(IF(pomiar[[#This Row],[czy z A do B]]=0,pomiar[[#This Row],[Punkt B]]/pomiar[[#This Row],[ile h w dobie]],pomiar[[#This Row],[Punkt A]]/pomiar[[#This Row],[ile h w dobie]]),0)</f>
        <v>12</v>
      </c>
      <c r="R266" s="3">
        <f>IF(pomiar[[#This Row],[która godzina wyjazdu]]&lt;&gt;24,pomiar[[#This Row],[która godzina wyjazdu]],0)</f>
        <v>12</v>
      </c>
    </row>
    <row r="267" spans="1:18" x14ac:dyDescent="0.25">
      <c r="A267" s="1" t="s">
        <v>15</v>
      </c>
      <c r="B267" s="1">
        <v>0.52019700000000002</v>
      </c>
      <c r="C267" s="1">
        <v>0.52254900000000004</v>
      </c>
      <c r="D267" s="1">
        <f>IF(pomiar[[#This Row],[Punkt A]]&lt;pomiar[[#This Row],[Punkt B]],1,0)</f>
        <v>1</v>
      </c>
      <c r="E267" s="1">
        <f>IF(pomiar[[#This Row],[Punkt A]]&gt;pomiar[[#This Row],[Punkt B]],1,0)</f>
        <v>0</v>
      </c>
      <c r="F267" s="1">
        <f t="shared" si="8"/>
        <v>6.9444444444444447E-4</v>
      </c>
      <c r="G267" s="1">
        <f>IF(pomiar[[#This Row],[czy z B do A]]=1,pomiar[[#This Row],[Punkt A]]-pomiar[[#This Row],[Punkt B]],pomiar[[#This Row],[Punkt B]]-pomiar[[#This Row],[Punkt A]])</f>
        <v>2.3520000000000207E-3</v>
      </c>
      <c r="H267" s="1" t="str">
        <f>LEFT(pomiar[[#This Row],[numer rejestracyjny]],1)</f>
        <v>D</v>
      </c>
      <c r="I267" s="1">
        <f>IF(pomiar[[#This Row],[pierwsza litera rejestracji]]="Z",pomiar[[#This Row],[ile minut jechał]]/pomiar[[#This Row],[ile to jedna minuta w dobie]],0)</f>
        <v>0</v>
      </c>
      <c r="J267" s="1">
        <f t="shared" si="9"/>
        <v>4.1666666666666664E-2</v>
      </c>
      <c r="K267" s="1">
        <f>pomiar[[#This Row],[ile minut jechał]]/pomiar[[#This Row],[ile h w dobie]]</f>
        <v>5.6448000000000498E-2</v>
      </c>
      <c r="L267" s="1" t="str">
        <f>MID(pomiar[[#This Row],[numer rejestracyjny]],4,2)</f>
        <v>41</v>
      </c>
      <c r="M267" s="3">
        <f>IF(pomiar[[#This Row],[3 i 4 znak rejestracji]]="18",5/pomiar[[#This Row],[ile minut jechał w h]],0)</f>
        <v>0</v>
      </c>
      <c r="N267" s="3">
        <f>5/pomiar[[#This Row],[ile minut jechał w h]]</f>
        <v>88.577097505668149</v>
      </c>
      <c r="O267" s="3">
        <f>IF(pomiar[[#This Row],[prędkość]]&gt;100,1,0)</f>
        <v>0</v>
      </c>
      <c r="P267" s="3">
        <f>IF(pomiar[[#This Row],[prędkość]]&gt;140,1,0)</f>
        <v>0</v>
      </c>
      <c r="Q267" s="3">
        <f>ROUNDDOWN(IF(pomiar[[#This Row],[czy z A do B]]=0,pomiar[[#This Row],[Punkt B]]/pomiar[[#This Row],[ile h w dobie]],pomiar[[#This Row],[Punkt A]]/pomiar[[#This Row],[ile h w dobie]]),0)</f>
        <v>12</v>
      </c>
      <c r="R267" s="3">
        <f>IF(pomiar[[#This Row],[która godzina wyjazdu]]&lt;&gt;24,pomiar[[#This Row],[która godzina wyjazdu]],0)</f>
        <v>12</v>
      </c>
    </row>
    <row r="268" spans="1:18" x14ac:dyDescent="0.25">
      <c r="A268" s="1" t="s">
        <v>16</v>
      </c>
      <c r="B268" s="1">
        <v>0.464613</v>
      </c>
      <c r="C268" s="1">
        <v>0.46155299999999999</v>
      </c>
      <c r="D268" s="1">
        <f>IF(pomiar[[#This Row],[Punkt A]]&lt;pomiar[[#This Row],[Punkt B]],1,0)</f>
        <v>0</v>
      </c>
      <c r="E268" s="1">
        <f>IF(pomiar[[#This Row],[Punkt A]]&gt;pomiar[[#This Row],[Punkt B]],1,0)</f>
        <v>1</v>
      </c>
      <c r="F268" s="1">
        <f t="shared" si="8"/>
        <v>6.9444444444444447E-4</v>
      </c>
      <c r="G268" s="1">
        <f>IF(pomiar[[#This Row],[czy z B do A]]=1,pomiar[[#This Row],[Punkt A]]-pomiar[[#This Row],[Punkt B]],pomiar[[#This Row],[Punkt B]]-pomiar[[#This Row],[Punkt A]])</f>
        <v>3.0600000000000072E-3</v>
      </c>
      <c r="H268" s="1" t="str">
        <f>LEFT(pomiar[[#This Row],[numer rejestracyjny]],1)</f>
        <v>N</v>
      </c>
      <c r="I268" s="1">
        <f>IF(pomiar[[#This Row],[pierwsza litera rejestracji]]="Z",pomiar[[#This Row],[ile minut jechał]]/pomiar[[#This Row],[ile to jedna minuta w dobie]],0)</f>
        <v>0</v>
      </c>
      <c r="J268" s="1">
        <f t="shared" si="9"/>
        <v>4.1666666666666664E-2</v>
      </c>
      <c r="K268" s="1">
        <f>pomiar[[#This Row],[ile minut jechał]]/pomiar[[#This Row],[ile h w dobie]]</f>
        <v>7.3440000000000172E-2</v>
      </c>
      <c r="L268" s="1" t="str">
        <f>MID(pomiar[[#This Row],[numer rejestracyjny]],4,2)</f>
        <v>33</v>
      </c>
      <c r="M268" s="3">
        <f>IF(pomiar[[#This Row],[3 i 4 znak rejestracji]]="18",5/pomiar[[#This Row],[ile minut jechał w h]],0)</f>
        <v>0</v>
      </c>
      <c r="N268" s="3">
        <f>5/pomiar[[#This Row],[ile minut jechał w h]]</f>
        <v>68.082788671023806</v>
      </c>
      <c r="O268" s="3">
        <f>IF(pomiar[[#This Row],[prędkość]]&gt;100,1,0)</f>
        <v>0</v>
      </c>
      <c r="P268" s="3">
        <f>IF(pomiar[[#This Row],[prędkość]]&gt;140,1,0)</f>
        <v>0</v>
      </c>
      <c r="Q268" s="3">
        <f>ROUNDDOWN(IF(pomiar[[#This Row],[czy z A do B]]=0,pomiar[[#This Row],[Punkt B]]/pomiar[[#This Row],[ile h w dobie]],pomiar[[#This Row],[Punkt A]]/pomiar[[#This Row],[ile h w dobie]]),0)</f>
        <v>11</v>
      </c>
      <c r="R268" s="3">
        <f>IF(pomiar[[#This Row],[która godzina wyjazdu]]&lt;&gt;24,pomiar[[#This Row],[która godzina wyjazdu]],0)</f>
        <v>11</v>
      </c>
    </row>
    <row r="269" spans="1:18" x14ac:dyDescent="0.25">
      <c r="A269" s="1" t="s">
        <v>17</v>
      </c>
      <c r="B269" s="1">
        <v>0.94928199999999996</v>
      </c>
      <c r="C269" s="1">
        <v>0.94705799999999996</v>
      </c>
      <c r="D269" s="1">
        <f>IF(pomiar[[#This Row],[Punkt A]]&lt;pomiar[[#This Row],[Punkt B]],1,0)</f>
        <v>0</v>
      </c>
      <c r="E269" s="1">
        <f>IF(pomiar[[#This Row],[Punkt A]]&gt;pomiar[[#This Row],[Punkt B]],1,0)</f>
        <v>1</v>
      </c>
      <c r="F269" s="1">
        <f t="shared" si="8"/>
        <v>6.9444444444444447E-4</v>
      </c>
      <c r="G269" s="1">
        <f>IF(pomiar[[#This Row],[czy z B do A]]=1,pomiar[[#This Row],[Punkt A]]-pomiar[[#This Row],[Punkt B]],pomiar[[#This Row],[Punkt B]]-pomiar[[#This Row],[Punkt A]])</f>
        <v>2.2240000000000038E-3</v>
      </c>
      <c r="H269" s="1" t="str">
        <f>LEFT(pomiar[[#This Row],[numer rejestracyjny]],1)</f>
        <v>K</v>
      </c>
      <c r="I269" s="1">
        <f>IF(pomiar[[#This Row],[pierwsza litera rejestracji]]="Z",pomiar[[#This Row],[ile minut jechał]]/pomiar[[#This Row],[ile to jedna minuta w dobie]],0)</f>
        <v>0</v>
      </c>
      <c r="J269" s="1">
        <f t="shared" si="9"/>
        <v>4.1666666666666664E-2</v>
      </c>
      <c r="K269" s="1">
        <f>pomiar[[#This Row],[ile minut jechał]]/pomiar[[#This Row],[ile h w dobie]]</f>
        <v>5.337600000000009E-2</v>
      </c>
      <c r="L269" s="1" t="str">
        <f>MID(pomiar[[#This Row],[numer rejestracyjny]],4,2)</f>
        <v>57</v>
      </c>
      <c r="M269" s="3">
        <f>IF(pomiar[[#This Row],[3 i 4 znak rejestracji]]="18",5/pomiar[[#This Row],[ile minut jechał w h]],0)</f>
        <v>0</v>
      </c>
      <c r="N269" s="3">
        <f>5/pomiar[[#This Row],[ile minut jechał w h]]</f>
        <v>93.675059952038211</v>
      </c>
      <c r="O269" s="3">
        <f>IF(pomiar[[#This Row],[prędkość]]&gt;100,1,0)</f>
        <v>0</v>
      </c>
      <c r="P269" s="3">
        <f>IF(pomiar[[#This Row],[prędkość]]&gt;140,1,0)</f>
        <v>0</v>
      </c>
      <c r="Q269" s="3">
        <f>ROUNDDOWN(IF(pomiar[[#This Row],[czy z A do B]]=0,pomiar[[#This Row],[Punkt B]]/pomiar[[#This Row],[ile h w dobie]],pomiar[[#This Row],[Punkt A]]/pomiar[[#This Row],[ile h w dobie]]),0)</f>
        <v>22</v>
      </c>
      <c r="R269" s="3">
        <f>IF(pomiar[[#This Row],[która godzina wyjazdu]]&lt;&gt;24,pomiar[[#This Row],[która godzina wyjazdu]],0)</f>
        <v>22</v>
      </c>
    </row>
    <row r="270" spans="1:18" x14ac:dyDescent="0.25">
      <c r="A270" s="1" t="s">
        <v>18</v>
      </c>
      <c r="B270" s="1">
        <v>0.62996300000000005</v>
      </c>
      <c r="C270" s="1">
        <v>0.62636700000000001</v>
      </c>
      <c r="D270" s="1">
        <f>IF(pomiar[[#This Row],[Punkt A]]&lt;pomiar[[#This Row],[Punkt B]],1,0)</f>
        <v>0</v>
      </c>
      <c r="E270" s="1">
        <f>IF(pomiar[[#This Row],[Punkt A]]&gt;pomiar[[#This Row],[Punkt B]],1,0)</f>
        <v>1</v>
      </c>
      <c r="F270" s="1">
        <f t="shared" si="8"/>
        <v>6.9444444444444447E-4</v>
      </c>
      <c r="G270" s="1">
        <f>IF(pomiar[[#This Row],[czy z B do A]]=1,pomiar[[#This Row],[Punkt A]]-pomiar[[#This Row],[Punkt B]],pomiar[[#This Row],[Punkt B]]-pomiar[[#This Row],[Punkt A]])</f>
        <v>3.5960000000000436E-3</v>
      </c>
      <c r="H270" s="1" t="str">
        <f>LEFT(pomiar[[#This Row],[numer rejestracyjny]],1)</f>
        <v>E</v>
      </c>
      <c r="I270" s="1">
        <f>IF(pomiar[[#This Row],[pierwsza litera rejestracji]]="Z",pomiar[[#This Row],[ile minut jechał]]/pomiar[[#This Row],[ile to jedna minuta w dobie]],0)</f>
        <v>0</v>
      </c>
      <c r="J270" s="1">
        <f t="shared" si="9"/>
        <v>4.1666666666666664E-2</v>
      </c>
      <c r="K270" s="1">
        <f>pomiar[[#This Row],[ile minut jechał]]/pomiar[[#This Row],[ile h w dobie]]</f>
        <v>8.6304000000001047E-2</v>
      </c>
      <c r="L270" s="1" t="str">
        <f>MID(pomiar[[#This Row],[numer rejestracyjny]],4,2)</f>
        <v>89</v>
      </c>
      <c r="M270" s="3">
        <f>IF(pomiar[[#This Row],[3 i 4 znak rejestracji]]="18",5/pomiar[[#This Row],[ile minut jechał w h]],0)</f>
        <v>0</v>
      </c>
      <c r="N270" s="3">
        <f>5/pomiar[[#This Row],[ile minut jechał w h]]</f>
        <v>57.93474230626552</v>
      </c>
      <c r="O270" s="3">
        <f>IF(pomiar[[#This Row],[prędkość]]&gt;100,1,0)</f>
        <v>0</v>
      </c>
      <c r="P270" s="3">
        <f>IF(pomiar[[#This Row],[prędkość]]&gt;140,1,0)</f>
        <v>0</v>
      </c>
      <c r="Q270" s="3">
        <f>ROUNDDOWN(IF(pomiar[[#This Row],[czy z A do B]]=0,pomiar[[#This Row],[Punkt B]]/pomiar[[#This Row],[ile h w dobie]],pomiar[[#This Row],[Punkt A]]/pomiar[[#This Row],[ile h w dobie]]),0)</f>
        <v>15</v>
      </c>
      <c r="R270" s="3">
        <f>IF(pomiar[[#This Row],[która godzina wyjazdu]]&lt;&gt;24,pomiar[[#This Row],[która godzina wyjazdu]],0)</f>
        <v>15</v>
      </c>
    </row>
    <row r="271" spans="1:18" x14ac:dyDescent="0.25">
      <c r="A271" s="1" t="s">
        <v>19</v>
      </c>
      <c r="B271" s="1">
        <v>0.76597700000000002</v>
      </c>
      <c r="C271" s="1">
        <v>0.76212500000000005</v>
      </c>
      <c r="D271" s="1">
        <f>IF(pomiar[[#This Row],[Punkt A]]&lt;pomiar[[#This Row],[Punkt B]],1,0)</f>
        <v>0</v>
      </c>
      <c r="E271" s="1">
        <f>IF(pomiar[[#This Row],[Punkt A]]&gt;pomiar[[#This Row],[Punkt B]],1,0)</f>
        <v>1</v>
      </c>
      <c r="F271" s="1">
        <f t="shared" si="8"/>
        <v>6.9444444444444447E-4</v>
      </c>
      <c r="G271" s="1">
        <f>IF(pomiar[[#This Row],[czy z B do A]]=1,pomiar[[#This Row],[Punkt A]]-pomiar[[#This Row],[Punkt B]],pomiar[[#This Row],[Punkt B]]-pomiar[[#This Row],[Punkt A]])</f>
        <v>3.8519999999999666E-3</v>
      </c>
      <c r="H271" s="1" t="str">
        <f>LEFT(pomiar[[#This Row],[numer rejestracyjny]],1)</f>
        <v>R</v>
      </c>
      <c r="I271" s="1">
        <f>IF(pomiar[[#This Row],[pierwsza litera rejestracji]]="Z",pomiar[[#This Row],[ile minut jechał]]/pomiar[[#This Row],[ile to jedna minuta w dobie]],0)</f>
        <v>0</v>
      </c>
      <c r="J271" s="1">
        <f t="shared" si="9"/>
        <v>4.1666666666666664E-2</v>
      </c>
      <c r="K271" s="1">
        <f>pomiar[[#This Row],[ile minut jechał]]/pomiar[[#This Row],[ile h w dobie]]</f>
        <v>9.2447999999999197E-2</v>
      </c>
      <c r="L271" s="1" t="str">
        <f>MID(pomiar[[#This Row],[numer rejestracyjny]],4,2)</f>
        <v>50</v>
      </c>
      <c r="M271" s="3">
        <f>IF(pomiar[[#This Row],[3 i 4 znak rejestracji]]="18",5/pomiar[[#This Row],[ile minut jechał w h]],0)</f>
        <v>0</v>
      </c>
      <c r="N271" s="3">
        <f>5/pomiar[[#This Row],[ile minut jechał w h]]</f>
        <v>54.084458290066237</v>
      </c>
      <c r="O271" s="3">
        <f>IF(pomiar[[#This Row],[prędkość]]&gt;100,1,0)</f>
        <v>0</v>
      </c>
      <c r="P271" s="3">
        <f>IF(pomiar[[#This Row],[prędkość]]&gt;140,1,0)</f>
        <v>0</v>
      </c>
      <c r="Q271" s="3">
        <f>ROUNDDOWN(IF(pomiar[[#This Row],[czy z A do B]]=0,pomiar[[#This Row],[Punkt B]]/pomiar[[#This Row],[ile h w dobie]],pomiar[[#This Row],[Punkt A]]/pomiar[[#This Row],[ile h w dobie]]),0)</f>
        <v>18</v>
      </c>
      <c r="R271" s="3">
        <f>IF(pomiar[[#This Row],[która godzina wyjazdu]]&lt;&gt;24,pomiar[[#This Row],[która godzina wyjazdu]],0)</f>
        <v>18</v>
      </c>
    </row>
    <row r="272" spans="1:18" x14ac:dyDescent="0.25">
      <c r="A272" s="1" t="s">
        <v>20</v>
      </c>
      <c r="B272" s="1">
        <v>0.65905100000000005</v>
      </c>
      <c r="C272" s="1">
        <v>0.662879</v>
      </c>
      <c r="D272" s="1">
        <f>IF(pomiar[[#This Row],[Punkt A]]&lt;pomiar[[#This Row],[Punkt B]],1,0)</f>
        <v>1</v>
      </c>
      <c r="E272" s="1">
        <f>IF(pomiar[[#This Row],[Punkt A]]&gt;pomiar[[#This Row],[Punkt B]],1,0)</f>
        <v>0</v>
      </c>
      <c r="F272" s="1">
        <f t="shared" si="8"/>
        <v>6.9444444444444447E-4</v>
      </c>
      <c r="G272" s="1">
        <f>IF(pomiar[[#This Row],[czy z B do A]]=1,pomiar[[#This Row],[Punkt A]]-pomiar[[#This Row],[Punkt B]],pomiar[[#This Row],[Punkt B]]-pomiar[[#This Row],[Punkt A]])</f>
        <v>3.8279999999999426E-3</v>
      </c>
      <c r="H272" s="1" t="str">
        <f>LEFT(pomiar[[#This Row],[numer rejestracyjny]],1)</f>
        <v>W</v>
      </c>
      <c r="I272" s="1">
        <f>IF(pomiar[[#This Row],[pierwsza litera rejestracji]]="Z",pomiar[[#This Row],[ile minut jechał]]/pomiar[[#This Row],[ile to jedna minuta w dobie]],0)</f>
        <v>0</v>
      </c>
      <c r="J272" s="1">
        <f t="shared" si="9"/>
        <v>4.1666666666666664E-2</v>
      </c>
      <c r="K272" s="1">
        <f>pomiar[[#This Row],[ile minut jechał]]/pomiar[[#This Row],[ile h w dobie]]</f>
        <v>9.1871999999998621E-2</v>
      </c>
      <c r="L272" s="1" t="str">
        <f>MID(pomiar[[#This Row],[numer rejestracyjny]],4,2)</f>
        <v>89</v>
      </c>
      <c r="M272" s="3">
        <f>IF(pomiar[[#This Row],[3 i 4 znak rejestracji]]="18",5/pomiar[[#This Row],[ile minut jechał w h]],0)</f>
        <v>0</v>
      </c>
      <c r="N272" s="3">
        <f>5/pomiar[[#This Row],[ile minut jechał w h]]</f>
        <v>54.423545802856964</v>
      </c>
      <c r="O272" s="3">
        <f>IF(pomiar[[#This Row],[prędkość]]&gt;100,1,0)</f>
        <v>0</v>
      </c>
      <c r="P272" s="3">
        <f>IF(pomiar[[#This Row],[prędkość]]&gt;140,1,0)</f>
        <v>0</v>
      </c>
      <c r="Q272" s="3">
        <f>ROUNDDOWN(IF(pomiar[[#This Row],[czy z A do B]]=0,pomiar[[#This Row],[Punkt B]]/pomiar[[#This Row],[ile h w dobie]],pomiar[[#This Row],[Punkt A]]/pomiar[[#This Row],[ile h w dobie]]),0)</f>
        <v>15</v>
      </c>
      <c r="R272" s="3">
        <f>IF(pomiar[[#This Row],[która godzina wyjazdu]]&lt;&gt;24,pomiar[[#This Row],[która godzina wyjazdu]],0)</f>
        <v>15</v>
      </c>
    </row>
    <row r="273" spans="1:18" x14ac:dyDescent="0.25">
      <c r="A273" s="1" t="s">
        <v>21</v>
      </c>
      <c r="B273" s="1">
        <v>0.88179300000000005</v>
      </c>
      <c r="C273" s="1">
        <v>0.87958099999999995</v>
      </c>
      <c r="D273" s="1">
        <f>IF(pomiar[[#This Row],[Punkt A]]&lt;pomiar[[#This Row],[Punkt B]],1,0)</f>
        <v>0</v>
      </c>
      <c r="E273" s="1">
        <f>IF(pomiar[[#This Row],[Punkt A]]&gt;pomiar[[#This Row],[Punkt B]],1,0)</f>
        <v>1</v>
      </c>
      <c r="F273" s="1">
        <f t="shared" si="8"/>
        <v>6.9444444444444447E-4</v>
      </c>
      <c r="G273" s="1">
        <f>IF(pomiar[[#This Row],[czy z B do A]]=1,pomiar[[#This Row],[Punkt A]]-pomiar[[#This Row],[Punkt B]],pomiar[[#This Row],[Punkt B]]-pomiar[[#This Row],[Punkt A]])</f>
        <v>2.2120000000001028E-3</v>
      </c>
      <c r="H273" s="1" t="str">
        <f>LEFT(pomiar[[#This Row],[numer rejestracyjny]],1)</f>
        <v>N</v>
      </c>
      <c r="I273" s="1">
        <f>IF(pomiar[[#This Row],[pierwsza litera rejestracji]]="Z",pomiar[[#This Row],[ile minut jechał]]/pomiar[[#This Row],[ile to jedna minuta w dobie]],0)</f>
        <v>0</v>
      </c>
      <c r="J273" s="1">
        <f t="shared" si="9"/>
        <v>4.1666666666666664E-2</v>
      </c>
      <c r="K273" s="1">
        <f>pomiar[[#This Row],[ile minut jechał]]/pomiar[[#This Row],[ile h w dobie]]</f>
        <v>5.3088000000002467E-2</v>
      </c>
      <c r="L273" s="1" t="str">
        <f>MID(pomiar[[#This Row],[numer rejestracyjny]],4,2)</f>
        <v>23</v>
      </c>
      <c r="M273" s="3">
        <f>IF(pomiar[[#This Row],[3 i 4 znak rejestracji]]="18",5/pomiar[[#This Row],[ile minut jechał w h]],0)</f>
        <v>0</v>
      </c>
      <c r="N273" s="3">
        <f>5/pomiar[[#This Row],[ile minut jechał w h]]</f>
        <v>94.183242917415754</v>
      </c>
      <c r="O273" s="3">
        <f>IF(pomiar[[#This Row],[prędkość]]&gt;100,1,0)</f>
        <v>0</v>
      </c>
      <c r="P273" s="3">
        <f>IF(pomiar[[#This Row],[prędkość]]&gt;140,1,0)</f>
        <v>0</v>
      </c>
      <c r="Q273" s="3">
        <f>ROUNDDOWN(IF(pomiar[[#This Row],[czy z A do B]]=0,pomiar[[#This Row],[Punkt B]]/pomiar[[#This Row],[ile h w dobie]],pomiar[[#This Row],[Punkt A]]/pomiar[[#This Row],[ile h w dobie]]),0)</f>
        <v>21</v>
      </c>
      <c r="R273" s="3">
        <f>IF(pomiar[[#This Row],[która godzina wyjazdu]]&lt;&gt;24,pomiar[[#This Row],[która godzina wyjazdu]],0)</f>
        <v>21</v>
      </c>
    </row>
    <row r="274" spans="1:18" x14ac:dyDescent="0.25">
      <c r="A274" s="1" t="s">
        <v>22</v>
      </c>
      <c r="B274" s="1">
        <v>0.96188399999999996</v>
      </c>
      <c r="C274" s="1">
        <v>0.95841200000000004</v>
      </c>
      <c r="D274" s="1">
        <f>IF(pomiar[[#This Row],[Punkt A]]&lt;pomiar[[#This Row],[Punkt B]],1,0)</f>
        <v>0</v>
      </c>
      <c r="E274" s="1">
        <f>IF(pomiar[[#This Row],[Punkt A]]&gt;pomiar[[#This Row],[Punkt B]],1,0)</f>
        <v>1</v>
      </c>
      <c r="F274" s="1">
        <f t="shared" si="8"/>
        <v>6.9444444444444447E-4</v>
      </c>
      <c r="G274" s="1">
        <f>IF(pomiar[[#This Row],[czy z B do A]]=1,pomiar[[#This Row],[Punkt A]]-pomiar[[#This Row],[Punkt B]],pomiar[[#This Row],[Punkt B]]-pomiar[[#This Row],[Punkt A]])</f>
        <v>3.4719999999999196E-3</v>
      </c>
      <c r="H274" s="1" t="str">
        <f>LEFT(pomiar[[#This Row],[numer rejestracyjny]],1)</f>
        <v>L</v>
      </c>
      <c r="I274" s="1">
        <f>IF(pomiar[[#This Row],[pierwsza litera rejestracji]]="Z",pomiar[[#This Row],[ile minut jechał]]/pomiar[[#This Row],[ile to jedna minuta w dobie]],0)</f>
        <v>0</v>
      </c>
      <c r="J274" s="1">
        <f t="shared" si="9"/>
        <v>4.1666666666666664E-2</v>
      </c>
      <c r="K274" s="1">
        <f>pomiar[[#This Row],[ile minut jechał]]/pomiar[[#This Row],[ile h w dobie]]</f>
        <v>8.332799999999807E-2</v>
      </c>
      <c r="L274" s="1" t="str">
        <f>MID(pomiar[[#This Row],[numer rejestracyjny]],4,2)</f>
        <v>72</v>
      </c>
      <c r="M274" s="3">
        <f>IF(pomiar[[#This Row],[3 i 4 znak rejestracji]]="18",5/pomiar[[#This Row],[ile minut jechał w h]],0)</f>
        <v>0</v>
      </c>
      <c r="N274" s="3">
        <f>5/pomiar[[#This Row],[ile minut jechał w h]]</f>
        <v>60.00384024577712</v>
      </c>
      <c r="O274" s="3">
        <f>IF(pomiar[[#This Row],[prędkość]]&gt;100,1,0)</f>
        <v>0</v>
      </c>
      <c r="P274" s="3">
        <f>IF(pomiar[[#This Row],[prędkość]]&gt;140,1,0)</f>
        <v>0</v>
      </c>
      <c r="Q274" s="3">
        <f>ROUNDDOWN(IF(pomiar[[#This Row],[czy z A do B]]=0,pomiar[[#This Row],[Punkt B]]/pomiar[[#This Row],[ile h w dobie]],pomiar[[#This Row],[Punkt A]]/pomiar[[#This Row],[ile h w dobie]]),0)</f>
        <v>23</v>
      </c>
      <c r="R274" s="3">
        <f>IF(pomiar[[#This Row],[która godzina wyjazdu]]&lt;&gt;24,pomiar[[#This Row],[która godzina wyjazdu]],0)</f>
        <v>23</v>
      </c>
    </row>
    <row r="275" spans="1:18" x14ac:dyDescent="0.25">
      <c r="A275" s="1" t="s">
        <v>23</v>
      </c>
      <c r="B275" s="1">
        <v>0.551709</v>
      </c>
      <c r="C275" s="1">
        <v>0.54965699999999995</v>
      </c>
      <c r="D275" s="1">
        <f>IF(pomiar[[#This Row],[Punkt A]]&lt;pomiar[[#This Row],[Punkt B]],1,0)</f>
        <v>0</v>
      </c>
      <c r="E275" s="1">
        <f>IF(pomiar[[#This Row],[Punkt A]]&gt;pomiar[[#This Row],[Punkt B]],1,0)</f>
        <v>1</v>
      </c>
      <c r="F275" s="1">
        <f t="shared" si="8"/>
        <v>6.9444444444444447E-4</v>
      </c>
      <c r="G275" s="1">
        <f>IF(pomiar[[#This Row],[czy z B do A]]=1,pomiar[[#This Row],[Punkt A]]-pomiar[[#This Row],[Punkt B]],pomiar[[#This Row],[Punkt B]]-pomiar[[#This Row],[Punkt A]])</f>
        <v>2.0520000000000538E-3</v>
      </c>
      <c r="H275" s="1" t="str">
        <f>LEFT(pomiar[[#This Row],[numer rejestracyjny]],1)</f>
        <v>W</v>
      </c>
      <c r="I275" s="1">
        <f>IF(pomiar[[#This Row],[pierwsza litera rejestracji]]="Z",pomiar[[#This Row],[ile minut jechał]]/pomiar[[#This Row],[ile to jedna minuta w dobie]],0)</f>
        <v>0</v>
      </c>
      <c r="J275" s="1">
        <f t="shared" si="9"/>
        <v>4.1666666666666664E-2</v>
      </c>
      <c r="K275" s="1">
        <f>pomiar[[#This Row],[ile minut jechał]]/pomiar[[#This Row],[ile h w dobie]]</f>
        <v>4.9248000000001291E-2</v>
      </c>
      <c r="L275" s="1" t="str">
        <f>MID(pomiar[[#This Row],[numer rejestracyjny]],4,2)</f>
        <v>71</v>
      </c>
      <c r="M275" s="3">
        <f>IF(pomiar[[#This Row],[3 i 4 znak rejestracji]]="18",5/pomiar[[#This Row],[ile minut jechał w h]],0)</f>
        <v>0</v>
      </c>
      <c r="N275" s="3">
        <f>5/pomiar[[#This Row],[ile minut jechał w h]]</f>
        <v>101.52696556205062</v>
      </c>
      <c r="O275" s="3">
        <f>IF(pomiar[[#This Row],[prędkość]]&gt;100,1,0)</f>
        <v>1</v>
      </c>
      <c r="P275" s="3">
        <f>IF(pomiar[[#This Row],[prędkość]]&gt;140,1,0)</f>
        <v>0</v>
      </c>
      <c r="Q275" s="3">
        <f>ROUNDDOWN(IF(pomiar[[#This Row],[czy z A do B]]=0,pomiar[[#This Row],[Punkt B]]/pomiar[[#This Row],[ile h w dobie]],pomiar[[#This Row],[Punkt A]]/pomiar[[#This Row],[ile h w dobie]]),0)</f>
        <v>13</v>
      </c>
      <c r="R275" s="3">
        <f>IF(pomiar[[#This Row],[która godzina wyjazdu]]&lt;&gt;24,pomiar[[#This Row],[która godzina wyjazdu]],0)</f>
        <v>13</v>
      </c>
    </row>
    <row r="276" spans="1:18" x14ac:dyDescent="0.25">
      <c r="A276" s="1" t="s">
        <v>24</v>
      </c>
      <c r="B276" s="1">
        <v>0.55516799999999999</v>
      </c>
      <c r="C276" s="1">
        <v>0.55682399999999999</v>
      </c>
      <c r="D276" s="1">
        <f>IF(pomiar[[#This Row],[Punkt A]]&lt;pomiar[[#This Row],[Punkt B]],1,0)</f>
        <v>1</v>
      </c>
      <c r="E276" s="1">
        <f>IF(pomiar[[#This Row],[Punkt A]]&gt;pomiar[[#This Row],[Punkt B]],1,0)</f>
        <v>0</v>
      </c>
      <c r="F276" s="1">
        <f t="shared" si="8"/>
        <v>6.9444444444444447E-4</v>
      </c>
      <c r="G276" s="1">
        <f>IF(pomiar[[#This Row],[czy z B do A]]=1,pomiar[[#This Row],[Punkt A]]-pomiar[[#This Row],[Punkt B]],pomiar[[#This Row],[Punkt B]]-pomiar[[#This Row],[Punkt A]])</f>
        <v>1.6559999999999908E-3</v>
      </c>
      <c r="H276" s="1" t="str">
        <f>LEFT(pomiar[[#This Row],[numer rejestracyjny]],1)</f>
        <v>G</v>
      </c>
      <c r="I276" s="1">
        <f>IF(pomiar[[#This Row],[pierwsza litera rejestracji]]="Z",pomiar[[#This Row],[ile minut jechał]]/pomiar[[#This Row],[ile to jedna minuta w dobie]],0)</f>
        <v>0</v>
      </c>
      <c r="J276" s="1">
        <f t="shared" si="9"/>
        <v>4.1666666666666664E-2</v>
      </c>
      <c r="K276" s="1">
        <f>pomiar[[#This Row],[ile minut jechał]]/pomiar[[#This Row],[ile h w dobie]]</f>
        <v>3.974399999999978E-2</v>
      </c>
      <c r="L276" s="1" t="str">
        <f>MID(pomiar[[#This Row],[numer rejestracyjny]],4,2)</f>
        <v>91</v>
      </c>
      <c r="M276" s="3">
        <f>IF(pomiar[[#This Row],[3 i 4 znak rejestracji]]="18",5/pomiar[[#This Row],[ile minut jechał w h]],0)</f>
        <v>0</v>
      </c>
      <c r="N276" s="3">
        <f>5/pomiar[[#This Row],[ile minut jechał w h]]</f>
        <v>125.80515297906672</v>
      </c>
      <c r="O276" s="3">
        <f>IF(pomiar[[#This Row],[prędkość]]&gt;100,1,0)</f>
        <v>1</v>
      </c>
      <c r="P276" s="3">
        <f>IF(pomiar[[#This Row],[prędkość]]&gt;140,1,0)</f>
        <v>0</v>
      </c>
      <c r="Q276" s="3">
        <f>ROUNDDOWN(IF(pomiar[[#This Row],[czy z A do B]]=0,pomiar[[#This Row],[Punkt B]]/pomiar[[#This Row],[ile h w dobie]],pomiar[[#This Row],[Punkt A]]/pomiar[[#This Row],[ile h w dobie]]),0)</f>
        <v>13</v>
      </c>
      <c r="R276" s="3">
        <f>IF(pomiar[[#This Row],[która godzina wyjazdu]]&lt;&gt;24,pomiar[[#This Row],[która godzina wyjazdu]],0)</f>
        <v>13</v>
      </c>
    </row>
    <row r="277" spans="1:18" x14ac:dyDescent="0.25">
      <c r="A277" s="1" t="s">
        <v>25</v>
      </c>
      <c r="B277" s="1">
        <v>0.50799799999999995</v>
      </c>
      <c r="C277" s="1">
        <v>0.50580599999999998</v>
      </c>
      <c r="D277" s="1">
        <f>IF(pomiar[[#This Row],[Punkt A]]&lt;pomiar[[#This Row],[Punkt B]],1,0)</f>
        <v>0</v>
      </c>
      <c r="E277" s="1">
        <f>IF(pomiar[[#This Row],[Punkt A]]&gt;pomiar[[#This Row],[Punkt B]],1,0)</f>
        <v>1</v>
      </c>
      <c r="F277" s="1">
        <f t="shared" si="8"/>
        <v>6.9444444444444447E-4</v>
      </c>
      <c r="G277" s="1">
        <f>IF(pomiar[[#This Row],[czy z B do A]]=1,pomiar[[#This Row],[Punkt A]]-pomiar[[#This Row],[Punkt B]],pomiar[[#This Row],[Punkt B]]-pomiar[[#This Row],[Punkt A]])</f>
        <v>2.1919999999999717E-3</v>
      </c>
      <c r="H277" s="1" t="str">
        <f>LEFT(pomiar[[#This Row],[numer rejestracyjny]],1)</f>
        <v>D</v>
      </c>
      <c r="I277" s="1">
        <f>IF(pomiar[[#This Row],[pierwsza litera rejestracji]]="Z",pomiar[[#This Row],[ile minut jechał]]/pomiar[[#This Row],[ile to jedna minuta w dobie]],0)</f>
        <v>0</v>
      </c>
      <c r="J277" s="1">
        <f t="shared" si="9"/>
        <v>4.1666666666666664E-2</v>
      </c>
      <c r="K277" s="1">
        <f>pomiar[[#This Row],[ile minut jechał]]/pomiar[[#This Row],[ile h w dobie]]</f>
        <v>5.2607999999999322E-2</v>
      </c>
      <c r="L277" s="1" t="str">
        <f>MID(pomiar[[#This Row],[numer rejestracyjny]],4,2)</f>
        <v>15</v>
      </c>
      <c r="M277" s="3">
        <f>IF(pomiar[[#This Row],[3 i 4 znak rejestracji]]="18",5/pomiar[[#This Row],[ile minut jechał w h]],0)</f>
        <v>0</v>
      </c>
      <c r="N277" s="3">
        <f>5/pomiar[[#This Row],[ile minut jechał w h]]</f>
        <v>95.042579075427014</v>
      </c>
      <c r="O277" s="3">
        <f>IF(pomiar[[#This Row],[prędkość]]&gt;100,1,0)</f>
        <v>0</v>
      </c>
      <c r="P277" s="3">
        <f>IF(pomiar[[#This Row],[prędkość]]&gt;140,1,0)</f>
        <v>0</v>
      </c>
      <c r="Q277" s="3">
        <f>ROUNDDOWN(IF(pomiar[[#This Row],[czy z A do B]]=0,pomiar[[#This Row],[Punkt B]]/pomiar[[#This Row],[ile h w dobie]],pomiar[[#This Row],[Punkt A]]/pomiar[[#This Row],[ile h w dobie]]),0)</f>
        <v>12</v>
      </c>
      <c r="R277" s="3">
        <f>IF(pomiar[[#This Row],[która godzina wyjazdu]]&lt;&gt;24,pomiar[[#This Row],[która godzina wyjazdu]],0)</f>
        <v>12</v>
      </c>
    </row>
    <row r="278" spans="1:18" x14ac:dyDescent="0.25">
      <c r="A278" s="1" t="s">
        <v>26</v>
      </c>
      <c r="B278" s="1">
        <v>0.29010599999999998</v>
      </c>
      <c r="C278" s="1">
        <v>0.29300599999999999</v>
      </c>
      <c r="D278" s="1">
        <f>IF(pomiar[[#This Row],[Punkt A]]&lt;pomiar[[#This Row],[Punkt B]],1,0)</f>
        <v>1</v>
      </c>
      <c r="E278" s="1">
        <f>IF(pomiar[[#This Row],[Punkt A]]&gt;pomiar[[#This Row],[Punkt B]],1,0)</f>
        <v>0</v>
      </c>
      <c r="F278" s="1">
        <f t="shared" si="8"/>
        <v>6.9444444444444447E-4</v>
      </c>
      <c r="G278" s="1">
        <f>IF(pomiar[[#This Row],[czy z B do A]]=1,pomiar[[#This Row],[Punkt A]]-pomiar[[#This Row],[Punkt B]],pomiar[[#This Row],[Punkt B]]-pomiar[[#This Row],[Punkt A]])</f>
        <v>2.9000000000000137E-3</v>
      </c>
      <c r="H278" s="1" t="str">
        <f>LEFT(pomiar[[#This Row],[numer rejestracyjny]],1)</f>
        <v>W</v>
      </c>
      <c r="I278" s="1">
        <f>IF(pomiar[[#This Row],[pierwsza litera rejestracji]]="Z",pomiar[[#This Row],[ile minut jechał]]/pomiar[[#This Row],[ile to jedna minuta w dobie]],0)</f>
        <v>0</v>
      </c>
      <c r="J278" s="1">
        <f t="shared" si="9"/>
        <v>4.1666666666666664E-2</v>
      </c>
      <c r="K278" s="1">
        <f>pomiar[[#This Row],[ile minut jechał]]/pomiar[[#This Row],[ile h w dobie]]</f>
        <v>6.9600000000000328E-2</v>
      </c>
      <c r="L278" s="1" t="str">
        <f>MID(pomiar[[#This Row],[numer rejestracyjny]],4,2)</f>
        <v>52</v>
      </c>
      <c r="M278" s="3">
        <f>IF(pomiar[[#This Row],[3 i 4 znak rejestracji]]="18",5/pomiar[[#This Row],[ile minut jechał w h]],0)</f>
        <v>0</v>
      </c>
      <c r="N278" s="3">
        <f>5/pomiar[[#This Row],[ile minut jechał w h]]</f>
        <v>71.839080459769775</v>
      </c>
      <c r="O278" s="3">
        <f>IF(pomiar[[#This Row],[prędkość]]&gt;100,1,0)</f>
        <v>0</v>
      </c>
      <c r="P278" s="3">
        <f>IF(pomiar[[#This Row],[prędkość]]&gt;140,1,0)</f>
        <v>0</v>
      </c>
      <c r="Q278" s="3">
        <f>ROUNDDOWN(IF(pomiar[[#This Row],[czy z A do B]]=0,pomiar[[#This Row],[Punkt B]]/pomiar[[#This Row],[ile h w dobie]],pomiar[[#This Row],[Punkt A]]/pomiar[[#This Row],[ile h w dobie]]),0)</f>
        <v>6</v>
      </c>
      <c r="R278" s="3">
        <f>IF(pomiar[[#This Row],[która godzina wyjazdu]]&lt;&gt;24,pomiar[[#This Row],[która godzina wyjazdu]],0)</f>
        <v>6</v>
      </c>
    </row>
    <row r="279" spans="1:18" x14ac:dyDescent="0.25">
      <c r="A279" s="1" t="s">
        <v>27</v>
      </c>
      <c r="B279" s="1">
        <v>0.888069</v>
      </c>
      <c r="C279" s="1">
        <v>0.88534100000000004</v>
      </c>
      <c r="D279" s="1">
        <f>IF(pomiar[[#This Row],[Punkt A]]&lt;pomiar[[#This Row],[Punkt B]],1,0)</f>
        <v>0</v>
      </c>
      <c r="E279" s="1">
        <f>IF(pomiar[[#This Row],[Punkt A]]&gt;pomiar[[#This Row],[Punkt B]],1,0)</f>
        <v>1</v>
      </c>
      <c r="F279" s="1">
        <f t="shared" si="8"/>
        <v>6.9444444444444447E-4</v>
      </c>
      <c r="G279" s="1">
        <f>IF(pomiar[[#This Row],[czy z B do A]]=1,pomiar[[#This Row],[Punkt A]]-pomiar[[#This Row],[Punkt B]],pomiar[[#This Row],[Punkt B]]-pomiar[[#This Row],[Punkt A]])</f>
        <v>2.7279999999999527E-3</v>
      </c>
      <c r="H279" s="1" t="str">
        <f>LEFT(pomiar[[#This Row],[numer rejestracyjny]],1)</f>
        <v>N</v>
      </c>
      <c r="I279" s="1">
        <f>IF(pomiar[[#This Row],[pierwsza litera rejestracji]]="Z",pomiar[[#This Row],[ile minut jechał]]/pomiar[[#This Row],[ile to jedna minuta w dobie]],0)</f>
        <v>0</v>
      </c>
      <c r="J279" s="1">
        <f t="shared" si="9"/>
        <v>4.1666666666666664E-2</v>
      </c>
      <c r="K279" s="1">
        <f>pomiar[[#This Row],[ile minut jechał]]/pomiar[[#This Row],[ile h w dobie]]</f>
        <v>6.5471999999998864E-2</v>
      </c>
      <c r="L279" s="1" t="str">
        <f>MID(pomiar[[#This Row],[numer rejestracyjny]],4,2)</f>
        <v>79</v>
      </c>
      <c r="M279" s="3">
        <f>IF(pomiar[[#This Row],[3 i 4 znak rejestracji]]="18",5/pomiar[[#This Row],[ile minut jechał w h]],0)</f>
        <v>0</v>
      </c>
      <c r="N279" s="3">
        <f>5/pomiar[[#This Row],[ile minut jechał w h]]</f>
        <v>76.368523949170438</v>
      </c>
      <c r="O279" s="3">
        <f>IF(pomiar[[#This Row],[prędkość]]&gt;100,1,0)</f>
        <v>0</v>
      </c>
      <c r="P279" s="3">
        <f>IF(pomiar[[#This Row],[prędkość]]&gt;140,1,0)</f>
        <v>0</v>
      </c>
      <c r="Q279" s="3">
        <f>ROUNDDOWN(IF(pomiar[[#This Row],[czy z A do B]]=0,pomiar[[#This Row],[Punkt B]]/pomiar[[#This Row],[ile h w dobie]],pomiar[[#This Row],[Punkt A]]/pomiar[[#This Row],[ile h w dobie]]),0)</f>
        <v>21</v>
      </c>
      <c r="R279" s="3">
        <f>IF(pomiar[[#This Row],[która godzina wyjazdu]]&lt;&gt;24,pomiar[[#This Row],[która godzina wyjazdu]],0)</f>
        <v>21</v>
      </c>
    </row>
    <row r="280" spans="1:18" x14ac:dyDescent="0.25">
      <c r="A280" s="1" t="s">
        <v>28</v>
      </c>
      <c r="B280" s="1">
        <v>0.29008400000000001</v>
      </c>
      <c r="C280" s="1">
        <v>0.29398800000000003</v>
      </c>
      <c r="D280" s="1">
        <f>IF(pomiar[[#This Row],[Punkt A]]&lt;pomiar[[#This Row],[Punkt B]],1,0)</f>
        <v>1</v>
      </c>
      <c r="E280" s="1">
        <f>IF(pomiar[[#This Row],[Punkt A]]&gt;pomiar[[#This Row],[Punkt B]],1,0)</f>
        <v>0</v>
      </c>
      <c r="F280" s="1">
        <f t="shared" si="8"/>
        <v>6.9444444444444447E-4</v>
      </c>
      <c r="G280" s="1">
        <f>IF(pomiar[[#This Row],[czy z B do A]]=1,pomiar[[#This Row],[Punkt A]]-pomiar[[#This Row],[Punkt B]],pomiar[[#This Row],[Punkt B]]-pomiar[[#This Row],[Punkt A]])</f>
        <v>3.9040000000000186E-3</v>
      </c>
      <c r="H280" s="1" t="str">
        <f>LEFT(pomiar[[#This Row],[numer rejestracyjny]],1)</f>
        <v>W</v>
      </c>
      <c r="I280" s="1">
        <f>IF(pomiar[[#This Row],[pierwsza litera rejestracji]]="Z",pomiar[[#This Row],[ile minut jechał]]/pomiar[[#This Row],[ile to jedna minuta w dobie]],0)</f>
        <v>0</v>
      </c>
      <c r="J280" s="1">
        <f t="shared" si="9"/>
        <v>4.1666666666666664E-2</v>
      </c>
      <c r="K280" s="1">
        <f>pomiar[[#This Row],[ile minut jechał]]/pomiar[[#This Row],[ile h w dobie]]</f>
        <v>9.3696000000000446E-2</v>
      </c>
      <c r="L280" s="1" t="str">
        <f>MID(pomiar[[#This Row],[numer rejestracyjny]],4,2)</f>
        <v>37</v>
      </c>
      <c r="M280" s="3">
        <f>IF(pomiar[[#This Row],[3 i 4 znak rejestracji]]="18",5/pomiar[[#This Row],[ile minut jechał w h]],0)</f>
        <v>0</v>
      </c>
      <c r="N280" s="3">
        <f>5/pomiar[[#This Row],[ile minut jechał w h]]</f>
        <v>53.364071038251112</v>
      </c>
      <c r="O280" s="3">
        <f>IF(pomiar[[#This Row],[prędkość]]&gt;100,1,0)</f>
        <v>0</v>
      </c>
      <c r="P280" s="3">
        <f>IF(pomiar[[#This Row],[prędkość]]&gt;140,1,0)</f>
        <v>0</v>
      </c>
      <c r="Q280" s="3">
        <f>ROUNDDOWN(IF(pomiar[[#This Row],[czy z A do B]]=0,pomiar[[#This Row],[Punkt B]]/pomiar[[#This Row],[ile h w dobie]],pomiar[[#This Row],[Punkt A]]/pomiar[[#This Row],[ile h w dobie]]),0)</f>
        <v>6</v>
      </c>
      <c r="R280" s="3">
        <f>IF(pomiar[[#This Row],[która godzina wyjazdu]]&lt;&gt;24,pomiar[[#This Row],[która godzina wyjazdu]],0)</f>
        <v>6</v>
      </c>
    </row>
    <row r="281" spans="1:18" x14ac:dyDescent="0.25">
      <c r="A281" s="1" t="s">
        <v>29</v>
      </c>
      <c r="B281" s="1">
        <v>0.53885000000000005</v>
      </c>
      <c r="C281" s="1">
        <v>0.53549000000000002</v>
      </c>
      <c r="D281" s="1">
        <f>IF(pomiar[[#This Row],[Punkt A]]&lt;pomiar[[#This Row],[Punkt B]],1,0)</f>
        <v>0</v>
      </c>
      <c r="E281" s="1">
        <f>IF(pomiar[[#This Row],[Punkt A]]&gt;pomiar[[#This Row],[Punkt B]],1,0)</f>
        <v>1</v>
      </c>
      <c r="F281" s="1">
        <f t="shared" si="8"/>
        <v>6.9444444444444447E-4</v>
      </c>
      <c r="G281" s="1">
        <f>IF(pomiar[[#This Row],[czy z B do A]]=1,pomiar[[#This Row],[Punkt A]]-pomiar[[#This Row],[Punkt B]],pomiar[[#This Row],[Punkt B]]-pomiar[[#This Row],[Punkt A]])</f>
        <v>3.3600000000000296E-3</v>
      </c>
      <c r="H281" s="1" t="str">
        <f>LEFT(pomiar[[#This Row],[numer rejestracyjny]],1)</f>
        <v>E</v>
      </c>
      <c r="I281" s="1">
        <f>IF(pomiar[[#This Row],[pierwsza litera rejestracji]]="Z",pomiar[[#This Row],[ile minut jechał]]/pomiar[[#This Row],[ile to jedna minuta w dobie]],0)</f>
        <v>0</v>
      </c>
      <c r="J281" s="1">
        <f t="shared" si="9"/>
        <v>4.1666666666666664E-2</v>
      </c>
      <c r="K281" s="1">
        <f>pomiar[[#This Row],[ile minut jechał]]/pomiar[[#This Row],[ile h w dobie]]</f>
        <v>8.0640000000000711E-2</v>
      </c>
      <c r="L281" s="1" t="str">
        <f>MID(pomiar[[#This Row],[numer rejestracyjny]],4,2)</f>
        <v>46</v>
      </c>
      <c r="M281" s="3">
        <f>IF(pomiar[[#This Row],[3 i 4 znak rejestracji]]="18",5/pomiar[[#This Row],[ile minut jechał w h]],0)</f>
        <v>0</v>
      </c>
      <c r="N281" s="3">
        <f>5/pomiar[[#This Row],[ile minut jechał w h]]</f>
        <v>62.003968253967706</v>
      </c>
      <c r="O281" s="3">
        <f>IF(pomiar[[#This Row],[prędkość]]&gt;100,1,0)</f>
        <v>0</v>
      </c>
      <c r="P281" s="3">
        <f>IF(pomiar[[#This Row],[prędkość]]&gt;140,1,0)</f>
        <v>0</v>
      </c>
      <c r="Q281" s="3">
        <f>ROUNDDOWN(IF(pomiar[[#This Row],[czy z A do B]]=0,pomiar[[#This Row],[Punkt B]]/pomiar[[#This Row],[ile h w dobie]],pomiar[[#This Row],[Punkt A]]/pomiar[[#This Row],[ile h w dobie]]),0)</f>
        <v>12</v>
      </c>
      <c r="R281" s="3">
        <f>IF(pomiar[[#This Row],[która godzina wyjazdu]]&lt;&gt;24,pomiar[[#This Row],[która godzina wyjazdu]],0)</f>
        <v>12</v>
      </c>
    </row>
    <row r="282" spans="1:18" x14ac:dyDescent="0.25">
      <c r="A282" s="1" t="s">
        <v>30</v>
      </c>
      <c r="B282" s="1">
        <v>0.46298299999999998</v>
      </c>
      <c r="C282" s="1">
        <v>0.459231</v>
      </c>
      <c r="D282" s="1">
        <f>IF(pomiar[[#This Row],[Punkt A]]&lt;pomiar[[#This Row],[Punkt B]],1,0)</f>
        <v>0</v>
      </c>
      <c r="E282" s="1">
        <f>IF(pomiar[[#This Row],[Punkt A]]&gt;pomiar[[#This Row],[Punkt B]],1,0)</f>
        <v>1</v>
      </c>
      <c r="F282" s="1">
        <f t="shared" si="8"/>
        <v>6.9444444444444447E-4</v>
      </c>
      <c r="G282" s="1">
        <f>IF(pomiar[[#This Row],[czy z B do A]]=1,pomiar[[#This Row],[Punkt A]]-pomiar[[#This Row],[Punkt B]],pomiar[[#This Row],[Punkt B]]-pomiar[[#This Row],[Punkt A]])</f>
        <v>3.7519999999999776E-3</v>
      </c>
      <c r="H282" s="1" t="str">
        <f>LEFT(pomiar[[#This Row],[numer rejestracyjny]],1)</f>
        <v>C</v>
      </c>
      <c r="I282" s="1">
        <f>IF(pomiar[[#This Row],[pierwsza litera rejestracji]]="Z",pomiar[[#This Row],[ile minut jechał]]/pomiar[[#This Row],[ile to jedna minuta w dobie]],0)</f>
        <v>0</v>
      </c>
      <c r="J282" s="1">
        <f t="shared" si="9"/>
        <v>4.1666666666666664E-2</v>
      </c>
      <c r="K282" s="1">
        <f>pomiar[[#This Row],[ile minut jechał]]/pomiar[[#This Row],[ile h w dobie]]</f>
        <v>9.0047999999999462E-2</v>
      </c>
      <c r="L282" s="1" t="str">
        <f>MID(pomiar[[#This Row],[numer rejestracyjny]],4,2)</f>
        <v>46</v>
      </c>
      <c r="M282" s="3">
        <f>IF(pomiar[[#This Row],[3 i 4 znak rejestracji]]="18",5/pomiar[[#This Row],[ile minut jechał w h]],0)</f>
        <v>0</v>
      </c>
      <c r="N282" s="3">
        <f>5/pomiar[[#This Row],[ile minut jechał w h]]</f>
        <v>55.525941719971904</v>
      </c>
      <c r="O282" s="3">
        <f>IF(pomiar[[#This Row],[prędkość]]&gt;100,1,0)</f>
        <v>0</v>
      </c>
      <c r="P282" s="3">
        <f>IF(pomiar[[#This Row],[prędkość]]&gt;140,1,0)</f>
        <v>0</v>
      </c>
      <c r="Q282" s="3">
        <f>ROUNDDOWN(IF(pomiar[[#This Row],[czy z A do B]]=0,pomiar[[#This Row],[Punkt B]]/pomiar[[#This Row],[ile h w dobie]],pomiar[[#This Row],[Punkt A]]/pomiar[[#This Row],[ile h w dobie]]),0)</f>
        <v>11</v>
      </c>
      <c r="R282" s="3">
        <f>IF(pomiar[[#This Row],[która godzina wyjazdu]]&lt;&gt;24,pomiar[[#This Row],[która godzina wyjazdu]],0)</f>
        <v>11</v>
      </c>
    </row>
    <row r="283" spans="1:18" x14ac:dyDescent="0.25">
      <c r="A283" s="1" t="s">
        <v>31</v>
      </c>
      <c r="B283" s="1">
        <v>7.6189999999999999E-3</v>
      </c>
      <c r="C283" s="1">
        <v>3.8670000000000002E-3</v>
      </c>
      <c r="D283" s="1">
        <f>IF(pomiar[[#This Row],[Punkt A]]&lt;pomiar[[#This Row],[Punkt B]],1,0)</f>
        <v>0</v>
      </c>
      <c r="E283" s="1">
        <f>IF(pomiar[[#This Row],[Punkt A]]&gt;pomiar[[#This Row],[Punkt B]],1,0)</f>
        <v>1</v>
      </c>
      <c r="F283" s="1">
        <f t="shared" si="8"/>
        <v>6.9444444444444447E-4</v>
      </c>
      <c r="G283" s="1">
        <f>IF(pomiar[[#This Row],[czy z B do A]]=1,pomiar[[#This Row],[Punkt A]]-pomiar[[#This Row],[Punkt B]],pomiar[[#This Row],[Punkt B]]-pomiar[[#This Row],[Punkt A]])</f>
        <v>3.7519999999999997E-3</v>
      </c>
      <c r="H283" s="1" t="str">
        <f>LEFT(pomiar[[#This Row],[numer rejestracyjny]],1)</f>
        <v>C</v>
      </c>
      <c r="I283" s="1">
        <f>IF(pomiar[[#This Row],[pierwsza litera rejestracji]]="Z",pomiar[[#This Row],[ile minut jechał]]/pomiar[[#This Row],[ile to jedna minuta w dobie]],0)</f>
        <v>0</v>
      </c>
      <c r="J283" s="1">
        <f t="shared" si="9"/>
        <v>4.1666666666666664E-2</v>
      </c>
      <c r="K283" s="1">
        <f>pomiar[[#This Row],[ile minut jechał]]/pomiar[[#This Row],[ile h w dobie]]</f>
        <v>9.0048000000000003E-2</v>
      </c>
      <c r="L283" s="1" t="str">
        <f>MID(pomiar[[#This Row],[numer rejestracyjny]],4,2)</f>
        <v>22</v>
      </c>
      <c r="M283" s="3">
        <f>IF(pomiar[[#This Row],[3 i 4 znak rejestracji]]="18",5/pomiar[[#This Row],[ile minut jechał w h]],0)</f>
        <v>0</v>
      </c>
      <c r="N283" s="3">
        <f>5/pomiar[[#This Row],[ile minut jechał w h]]</f>
        <v>55.52594171997157</v>
      </c>
      <c r="O283" s="3">
        <f>IF(pomiar[[#This Row],[prędkość]]&gt;100,1,0)</f>
        <v>0</v>
      </c>
      <c r="P283" s="3">
        <f>IF(pomiar[[#This Row],[prędkość]]&gt;140,1,0)</f>
        <v>0</v>
      </c>
      <c r="Q283" s="3">
        <f>ROUNDDOWN(IF(pomiar[[#This Row],[czy z A do B]]=0,pomiar[[#This Row],[Punkt B]]/pomiar[[#This Row],[ile h w dobie]],pomiar[[#This Row],[Punkt A]]/pomiar[[#This Row],[ile h w dobie]]),0)</f>
        <v>0</v>
      </c>
      <c r="R283" s="3">
        <f>IF(pomiar[[#This Row],[która godzina wyjazdu]]&lt;&gt;24,pomiar[[#This Row],[która godzina wyjazdu]],0)</f>
        <v>0</v>
      </c>
    </row>
    <row r="284" spans="1:18" x14ac:dyDescent="0.25">
      <c r="A284" s="1" t="s">
        <v>32</v>
      </c>
      <c r="B284" s="1">
        <v>0.83624799999999999</v>
      </c>
      <c r="C284" s="1">
        <v>0.832376</v>
      </c>
      <c r="D284" s="1">
        <f>IF(pomiar[[#This Row],[Punkt A]]&lt;pomiar[[#This Row],[Punkt B]],1,0)</f>
        <v>0</v>
      </c>
      <c r="E284" s="1">
        <f>IF(pomiar[[#This Row],[Punkt A]]&gt;pomiar[[#This Row],[Punkt B]],1,0)</f>
        <v>1</v>
      </c>
      <c r="F284" s="1">
        <f t="shared" si="8"/>
        <v>6.9444444444444447E-4</v>
      </c>
      <c r="G284" s="1">
        <f>IF(pomiar[[#This Row],[czy z B do A]]=1,pomiar[[#This Row],[Punkt A]]-pomiar[[#This Row],[Punkt B]],pomiar[[#This Row],[Punkt B]]-pomiar[[#This Row],[Punkt A]])</f>
        <v>3.8719999999999866E-3</v>
      </c>
      <c r="H284" s="1" t="str">
        <f>LEFT(pomiar[[#This Row],[numer rejestracyjny]],1)</f>
        <v>O</v>
      </c>
      <c r="I284" s="1">
        <f>IF(pomiar[[#This Row],[pierwsza litera rejestracji]]="Z",pomiar[[#This Row],[ile minut jechał]]/pomiar[[#This Row],[ile to jedna minuta w dobie]],0)</f>
        <v>0</v>
      </c>
      <c r="J284" s="1">
        <f t="shared" si="9"/>
        <v>4.1666666666666664E-2</v>
      </c>
      <c r="K284" s="1">
        <f>pomiar[[#This Row],[ile minut jechał]]/pomiar[[#This Row],[ile h w dobie]]</f>
        <v>9.2927999999999678E-2</v>
      </c>
      <c r="L284" s="1" t="str">
        <f>MID(pomiar[[#This Row],[numer rejestracyjny]],4,2)</f>
        <v>55</v>
      </c>
      <c r="M284" s="3">
        <f>IF(pomiar[[#This Row],[3 i 4 znak rejestracji]]="18",5/pomiar[[#This Row],[ile minut jechał w h]],0)</f>
        <v>0</v>
      </c>
      <c r="N284" s="3">
        <f>5/pomiar[[#This Row],[ile minut jechał w h]]</f>
        <v>53.805096418732973</v>
      </c>
      <c r="O284" s="3">
        <f>IF(pomiar[[#This Row],[prędkość]]&gt;100,1,0)</f>
        <v>0</v>
      </c>
      <c r="P284" s="3">
        <f>IF(pomiar[[#This Row],[prędkość]]&gt;140,1,0)</f>
        <v>0</v>
      </c>
      <c r="Q284" s="3">
        <f>ROUNDDOWN(IF(pomiar[[#This Row],[czy z A do B]]=0,pomiar[[#This Row],[Punkt B]]/pomiar[[#This Row],[ile h w dobie]],pomiar[[#This Row],[Punkt A]]/pomiar[[#This Row],[ile h w dobie]]),0)</f>
        <v>19</v>
      </c>
      <c r="R284" s="3">
        <f>IF(pomiar[[#This Row],[która godzina wyjazdu]]&lt;&gt;24,pomiar[[#This Row],[która godzina wyjazdu]],0)</f>
        <v>19</v>
      </c>
    </row>
    <row r="285" spans="1:18" x14ac:dyDescent="0.25">
      <c r="A285" s="1" t="s">
        <v>33</v>
      </c>
      <c r="B285" s="1">
        <v>0.506386</v>
      </c>
      <c r="C285" s="1">
        <v>0.50263400000000003</v>
      </c>
      <c r="D285" s="1">
        <f>IF(pomiar[[#This Row],[Punkt A]]&lt;pomiar[[#This Row],[Punkt B]],1,0)</f>
        <v>0</v>
      </c>
      <c r="E285" s="1">
        <f>IF(pomiar[[#This Row],[Punkt A]]&gt;pomiar[[#This Row],[Punkt B]],1,0)</f>
        <v>1</v>
      </c>
      <c r="F285" s="1">
        <f t="shared" si="8"/>
        <v>6.9444444444444447E-4</v>
      </c>
      <c r="G285" s="1">
        <f>IF(pomiar[[#This Row],[czy z B do A]]=1,pomiar[[#This Row],[Punkt A]]-pomiar[[#This Row],[Punkt B]],pomiar[[#This Row],[Punkt B]]-pomiar[[#This Row],[Punkt A]])</f>
        <v>3.7519999999999776E-3</v>
      </c>
      <c r="H285" s="1" t="str">
        <f>LEFT(pomiar[[#This Row],[numer rejestracyjny]],1)</f>
        <v>W</v>
      </c>
      <c r="I285" s="1">
        <f>IF(pomiar[[#This Row],[pierwsza litera rejestracji]]="Z",pomiar[[#This Row],[ile minut jechał]]/pomiar[[#This Row],[ile to jedna minuta w dobie]],0)</f>
        <v>0</v>
      </c>
      <c r="J285" s="1">
        <f t="shared" si="9"/>
        <v>4.1666666666666664E-2</v>
      </c>
      <c r="K285" s="1">
        <f>pomiar[[#This Row],[ile minut jechał]]/pomiar[[#This Row],[ile h w dobie]]</f>
        <v>9.0047999999999462E-2</v>
      </c>
      <c r="L285" s="1" t="str">
        <f>MID(pomiar[[#This Row],[numer rejestracyjny]],4,2)</f>
        <v>13</v>
      </c>
      <c r="M285" s="3">
        <f>IF(pomiar[[#This Row],[3 i 4 znak rejestracji]]="18",5/pomiar[[#This Row],[ile minut jechał w h]],0)</f>
        <v>0</v>
      </c>
      <c r="N285" s="3">
        <f>5/pomiar[[#This Row],[ile minut jechał w h]]</f>
        <v>55.525941719971904</v>
      </c>
      <c r="O285" s="3">
        <f>IF(pomiar[[#This Row],[prędkość]]&gt;100,1,0)</f>
        <v>0</v>
      </c>
      <c r="P285" s="3">
        <f>IF(pomiar[[#This Row],[prędkość]]&gt;140,1,0)</f>
        <v>0</v>
      </c>
      <c r="Q285" s="3">
        <f>ROUNDDOWN(IF(pomiar[[#This Row],[czy z A do B]]=0,pomiar[[#This Row],[Punkt B]]/pomiar[[#This Row],[ile h w dobie]],pomiar[[#This Row],[Punkt A]]/pomiar[[#This Row],[ile h w dobie]]),0)</f>
        <v>12</v>
      </c>
      <c r="R285" s="3">
        <f>IF(pomiar[[#This Row],[która godzina wyjazdu]]&lt;&gt;24,pomiar[[#This Row],[która godzina wyjazdu]],0)</f>
        <v>12</v>
      </c>
    </row>
    <row r="286" spans="1:18" x14ac:dyDescent="0.25">
      <c r="A286" s="1" t="s">
        <v>168</v>
      </c>
      <c r="B286" s="1">
        <v>0.30390899999999998</v>
      </c>
      <c r="C286" s="1">
        <v>0.30128100000000002</v>
      </c>
      <c r="D286" s="1">
        <f>IF(pomiar[[#This Row],[Punkt A]]&lt;pomiar[[#This Row],[Punkt B]],1,0)</f>
        <v>0</v>
      </c>
      <c r="E286" s="1">
        <f>IF(pomiar[[#This Row],[Punkt A]]&gt;pomiar[[#This Row],[Punkt B]],1,0)</f>
        <v>1</v>
      </c>
      <c r="F286" s="1">
        <f t="shared" si="8"/>
        <v>6.9444444444444447E-4</v>
      </c>
      <c r="G286" s="1">
        <f>IF(pomiar[[#This Row],[czy z B do A]]=1,pomiar[[#This Row],[Punkt A]]-pomiar[[#This Row],[Punkt B]],pomiar[[#This Row],[Punkt B]]-pomiar[[#This Row],[Punkt A]])</f>
        <v>2.6279999999999637E-3</v>
      </c>
      <c r="H286" s="1" t="str">
        <f>LEFT(pomiar[[#This Row],[numer rejestracyjny]],1)</f>
        <v>Z</v>
      </c>
      <c r="I286" s="1">
        <f>IF(pomiar[[#This Row],[pierwsza litera rejestracji]]="Z",pomiar[[#This Row],[ile minut jechał]]/pomiar[[#This Row],[ile to jedna minuta w dobie]],0)</f>
        <v>3.7843199999999477</v>
      </c>
      <c r="J286" s="1">
        <f t="shared" si="9"/>
        <v>4.1666666666666664E-2</v>
      </c>
      <c r="K286" s="1">
        <f>pomiar[[#This Row],[ile minut jechał]]/pomiar[[#This Row],[ile h w dobie]]</f>
        <v>6.3071999999999129E-2</v>
      </c>
      <c r="L286" s="1" t="str">
        <f>MID(pomiar[[#This Row],[numer rejestracyjny]],4,2)</f>
        <v>68</v>
      </c>
      <c r="M286" s="3">
        <f>IF(pomiar[[#This Row],[3 i 4 znak rejestracji]]="18",5/pomiar[[#This Row],[ile minut jechał w h]],0)</f>
        <v>0</v>
      </c>
      <c r="N286" s="3">
        <f>5/pomiar[[#This Row],[ile minut jechał w h]]</f>
        <v>79.27447995941256</v>
      </c>
      <c r="O286" s="3">
        <f>IF(pomiar[[#This Row],[prędkość]]&gt;100,1,0)</f>
        <v>0</v>
      </c>
      <c r="P286" s="3">
        <f>IF(pomiar[[#This Row],[prędkość]]&gt;140,1,0)</f>
        <v>0</v>
      </c>
      <c r="Q286" s="3">
        <f>ROUNDDOWN(IF(pomiar[[#This Row],[czy z A do B]]=0,pomiar[[#This Row],[Punkt B]]/pomiar[[#This Row],[ile h w dobie]],pomiar[[#This Row],[Punkt A]]/pomiar[[#This Row],[ile h w dobie]]),0)</f>
        <v>7</v>
      </c>
      <c r="R286" s="3">
        <f>IF(pomiar[[#This Row],[która godzina wyjazdu]]&lt;&gt;24,pomiar[[#This Row],[która godzina wyjazdu]],0)</f>
        <v>7</v>
      </c>
    </row>
    <row r="287" spans="1:18" x14ac:dyDescent="0.25">
      <c r="A287" s="1" t="s">
        <v>35</v>
      </c>
      <c r="B287" s="1">
        <v>0.93484299999999998</v>
      </c>
      <c r="C287" s="1">
        <v>0.93879100000000004</v>
      </c>
      <c r="D287" s="1">
        <f>IF(pomiar[[#This Row],[Punkt A]]&lt;pomiar[[#This Row],[Punkt B]],1,0)</f>
        <v>1</v>
      </c>
      <c r="E287" s="1">
        <f>IF(pomiar[[#This Row],[Punkt A]]&gt;pomiar[[#This Row],[Punkt B]],1,0)</f>
        <v>0</v>
      </c>
      <c r="F287" s="1">
        <f t="shared" si="8"/>
        <v>6.9444444444444447E-4</v>
      </c>
      <c r="G287" s="1">
        <f>IF(pomiar[[#This Row],[czy z B do A]]=1,pomiar[[#This Row],[Punkt A]]-pomiar[[#This Row],[Punkt B]],pomiar[[#This Row],[Punkt B]]-pomiar[[#This Row],[Punkt A]])</f>
        <v>3.9480000000000626E-3</v>
      </c>
      <c r="H287" s="1" t="str">
        <f>LEFT(pomiar[[#This Row],[numer rejestracyjny]],1)</f>
        <v>K</v>
      </c>
      <c r="I287" s="1">
        <f>IF(pomiar[[#This Row],[pierwsza litera rejestracji]]="Z",pomiar[[#This Row],[ile minut jechał]]/pomiar[[#This Row],[ile to jedna minuta w dobie]],0)</f>
        <v>0</v>
      </c>
      <c r="J287" s="1">
        <f t="shared" si="9"/>
        <v>4.1666666666666664E-2</v>
      </c>
      <c r="K287" s="1">
        <f>pomiar[[#This Row],[ile minut jechał]]/pomiar[[#This Row],[ile h w dobie]]</f>
        <v>9.4752000000001502E-2</v>
      </c>
      <c r="L287" s="1" t="str">
        <f>MID(pomiar[[#This Row],[numer rejestracyjny]],4,2)</f>
        <v>70</v>
      </c>
      <c r="M287" s="3">
        <f>IF(pomiar[[#This Row],[3 i 4 znak rejestracji]]="18",5/pomiar[[#This Row],[ile minut jechał w h]],0)</f>
        <v>0</v>
      </c>
      <c r="N287" s="3">
        <f>5/pomiar[[#This Row],[ile minut jechał w h]]</f>
        <v>52.769334684227466</v>
      </c>
      <c r="O287" s="3">
        <f>IF(pomiar[[#This Row],[prędkość]]&gt;100,1,0)</f>
        <v>0</v>
      </c>
      <c r="P287" s="3">
        <f>IF(pomiar[[#This Row],[prędkość]]&gt;140,1,0)</f>
        <v>0</v>
      </c>
      <c r="Q287" s="3">
        <f>ROUNDDOWN(IF(pomiar[[#This Row],[czy z A do B]]=0,pomiar[[#This Row],[Punkt B]]/pomiar[[#This Row],[ile h w dobie]],pomiar[[#This Row],[Punkt A]]/pomiar[[#This Row],[ile h w dobie]]),0)</f>
        <v>22</v>
      </c>
      <c r="R287" s="3">
        <f>IF(pomiar[[#This Row],[która godzina wyjazdu]]&lt;&gt;24,pomiar[[#This Row],[która godzina wyjazdu]],0)</f>
        <v>22</v>
      </c>
    </row>
    <row r="288" spans="1:18" x14ac:dyDescent="0.25">
      <c r="A288" s="1" t="s">
        <v>36</v>
      </c>
      <c r="B288" s="1">
        <v>0.74358000000000002</v>
      </c>
      <c r="C288" s="1">
        <v>0.74584399999999995</v>
      </c>
      <c r="D288" s="1">
        <f>IF(pomiar[[#This Row],[Punkt A]]&lt;pomiar[[#This Row],[Punkt B]],1,0)</f>
        <v>1</v>
      </c>
      <c r="E288" s="1">
        <f>IF(pomiar[[#This Row],[Punkt A]]&gt;pomiar[[#This Row],[Punkt B]],1,0)</f>
        <v>0</v>
      </c>
      <c r="F288" s="1">
        <f t="shared" si="8"/>
        <v>6.9444444444444447E-4</v>
      </c>
      <c r="G288" s="1">
        <f>IF(pomiar[[#This Row],[czy z B do A]]=1,pomiar[[#This Row],[Punkt A]]-pomiar[[#This Row],[Punkt B]],pomiar[[#This Row],[Punkt B]]-pomiar[[#This Row],[Punkt A]])</f>
        <v>2.2639999999999327E-3</v>
      </c>
      <c r="H288" s="1" t="str">
        <f>LEFT(pomiar[[#This Row],[numer rejestracyjny]],1)</f>
        <v>C</v>
      </c>
      <c r="I288" s="1">
        <f>IF(pomiar[[#This Row],[pierwsza litera rejestracji]]="Z",pomiar[[#This Row],[ile minut jechał]]/pomiar[[#This Row],[ile to jedna minuta w dobie]],0)</f>
        <v>0</v>
      </c>
      <c r="J288" s="1">
        <f t="shared" si="9"/>
        <v>4.1666666666666664E-2</v>
      </c>
      <c r="K288" s="1">
        <f>pomiar[[#This Row],[ile minut jechał]]/pomiar[[#This Row],[ile h w dobie]]</f>
        <v>5.4335999999998386E-2</v>
      </c>
      <c r="L288" s="1" t="str">
        <f>MID(pomiar[[#This Row],[numer rejestracyjny]],4,2)</f>
        <v>92</v>
      </c>
      <c r="M288" s="3">
        <f>IF(pomiar[[#This Row],[3 i 4 znak rejestracji]]="18",5/pomiar[[#This Row],[ile minut jechał w h]],0)</f>
        <v>0</v>
      </c>
      <c r="N288" s="3">
        <f>5/pomiar[[#This Row],[ile minut jechał w h]]</f>
        <v>92.020023557128766</v>
      </c>
      <c r="O288" s="3">
        <f>IF(pomiar[[#This Row],[prędkość]]&gt;100,1,0)</f>
        <v>0</v>
      </c>
      <c r="P288" s="3">
        <f>IF(pomiar[[#This Row],[prędkość]]&gt;140,1,0)</f>
        <v>0</v>
      </c>
      <c r="Q288" s="3">
        <f>ROUNDDOWN(IF(pomiar[[#This Row],[czy z A do B]]=0,pomiar[[#This Row],[Punkt B]]/pomiar[[#This Row],[ile h w dobie]],pomiar[[#This Row],[Punkt A]]/pomiar[[#This Row],[ile h w dobie]]),0)</f>
        <v>17</v>
      </c>
      <c r="R288" s="3">
        <f>IF(pomiar[[#This Row],[która godzina wyjazdu]]&lt;&gt;24,pomiar[[#This Row],[która godzina wyjazdu]],0)</f>
        <v>17</v>
      </c>
    </row>
    <row r="289" spans="1:18" x14ac:dyDescent="0.25">
      <c r="A289" s="1" t="s">
        <v>37</v>
      </c>
      <c r="B289" s="1">
        <v>0.89885000000000004</v>
      </c>
      <c r="C289" s="1">
        <v>0.90130200000000005</v>
      </c>
      <c r="D289" s="1">
        <f>IF(pomiar[[#This Row],[Punkt A]]&lt;pomiar[[#This Row],[Punkt B]],1,0)</f>
        <v>1</v>
      </c>
      <c r="E289" s="1">
        <f>IF(pomiar[[#This Row],[Punkt A]]&gt;pomiar[[#This Row],[Punkt B]],1,0)</f>
        <v>0</v>
      </c>
      <c r="F289" s="1">
        <f t="shared" si="8"/>
        <v>6.9444444444444447E-4</v>
      </c>
      <c r="G289" s="1">
        <f>IF(pomiar[[#This Row],[czy z B do A]]=1,pomiar[[#This Row],[Punkt A]]-pomiar[[#This Row],[Punkt B]],pomiar[[#This Row],[Punkt B]]-pomiar[[#This Row],[Punkt A]])</f>
        <v>2.4520000000000097E-3</v>
      </c>
      <c r="H289" s="1" t="str">
        <f>LEFT(pomiar[[#This Row],[numer rejestracyjny]],1)</f>
        <v>W</v>
      </c>
      <c r="I289" s="1">
        <f>IF(pomiar[[#This Row],[pierwsza litera rejestracji]]="Z",pomiar[[#This Row],[ile minut jechał]]/pomiar[[#This Row],[ile to jedna minuta w dobie]],0)</f>
        <v>0</v>
      </c>
      <c r="J289" s="1">
        <f t="shared" si="9"/>
        <v>4.1666666666666664E-2</v>
      </c>
      <c r="K289" s="1">
        <f>pomiar[[#This Row],[ile minut jechał]]/pomiar[[#This Row],[ile h w dobie]]</f>
        <v>5.8848000000000233E-2</v>
      </c>
      <c r="L289" s="1" t="str">
        <f>MID(pomiar[[#This Row],[numer rejestracyjny]],4,2)</f>
        <v>73</v>
      </c>
      <c r="M289" s="3">
        <f>IF(pomiar[[#This Row],[3 i 4 znak rejestracji]]="18",5/pomiar[[#This Row],[ile minut jechał w h]],0)</f>
        <v>0</v>
      </c>
      <c r="N289" s="3">
        <f>5/pomiar[[#This Row],[ile minut jechał w h]]</f>
        <v>84.96465470364295</v>
      </c>
      <c r="O289" s="3">
        <f>IF(pomiar[[#This Row],[prędkość]]&gt;100,1,0)</f>
        <v>0</v>
      </c>
      <c r="P289" s="3">
        <f>IF(pomiar[[#This Row],[prędkość]]&gt;140,1,0)</f>
        <v>0</v>
      </c>
      <c r="Q289" s="3">
        <f>ROUNDDOWN(IF(pomiar[[#This Row],[czy z A do B]]=0,pomiar[[#This Row],[Punkt B]]/pomiar[[#This Row],[ile h w dobie]],pomiar[[#This Row],[Punkt A]]/pomiar[[#This Row],[ile h w dobie]]),0)</f>
        <v>21</v>
      </c>
      <c r="R289" s="3">
        <f>IF(pomiar[[#This Row],[która godzina wyjazdu]]&lt;&gt;24,pomiar[[#This Row],[która godzina wyjazdu]],0)</f>
        <v>21</v>
      </c>
    </row>
    <row r="290" spans="1:18" x14ac:dyDescent="0.25">
      <c r="A290" s="1" t="s">
        <v>38</v>
      </c>
      <c r="B290" s="1">
        <v>0.59133800000000003</v>
      </c>
      <c r="C290" s="1">
        <v>0.59383399999999997</v>
      </c>
      <c r="D290" s="1">
        <f>IF(pomiar[[#This Row],[Punkt A]]&lt;pomiar[[#This Row],[Punkt B]],1,0)</f>
        <v>1</v>
      </c>
      <c r="E290" s="1">
        <f>IF(pomiar[[#This Row],[Punkt A]]&gt;pomiar[[#This Row],[Punkt B]],1,0)</f>
        <v>0</v>
      </c>
      <c r="F290" s="1">
        <f t="shared" si="8"/>
        <v>6.9444444444444447E-4</v>
      </c>
      <c r="G290" s="1">
        <f>IF(pomiar[[#This Row],[czy z B do A]]=1,pomiar[[#This Row],[Punkt A]]-pomiar[[#This Row],[Punkt B]],pomiar[[#This Row],[Punkt B]]-pomiar[[#This Row],[Punkt A]])</f>
        <v>2.4959999999999427E-3</v>
      </c>
      <c r="H290" s="1" t="str">
        <f>LEFT(pomiar[[#This Row],[numer rejestracyjny]],1)</f>
        <v>B</v>
      </c>
      <c r="I290" s="1">
        <f>IF(pomiar[[#This Row],[pierwsza litera rejestracji]]="Z",pomiar[[#This Row],[ile minut jechał]]/pomiar[[#This Row],[ile to jedna minuta w dobie]],0)</f>
        <v>0</v>
      </c>
      <c r="J290" s="1">
        <f t="shared" si="9"/>
        <v>4.1666666666666664E-2</v>
      </c>
      <c r="K290" s="1">
        <f>pomiar[[#This Row],[ile minut jechał]]/pomiar[[#This Row],[ile h w dobie]]</f>
        <v>5.9903999999998625E-2</v>
      </c>
      <c r="L290" s="1" t="str">
        <f>MID(pomiar[[#This Row],[numer rejestracyjny]],4,2)</f>
        <v>32</v>
      </c>
      <c r="M290" s="3">
        <f>IF(pomiar[[#This Row],[3 i 4 znak rejestracji]]="18",5/pomiar[[#This Row],[ile minut jechał w h]],0)</f>
        <v>0</v>
      </c>
      <c r="N290" s="3">
        <f>5/pomiar[[#This Row],[ile minut jechał w h]]</f>
        <v>83.466880341882259</v>
      </c>
      <c r="O290" s="3">
        <f>IF(pomiar[[#This Row],[prędkość]]&gt;100,1,0)</f>
        <v>0</v>
      </c>
      <c r="P290" s="3">
        <f>IF(pomiar[[#This Row],[prędkość]]&gt;140,1,0)</f>
        <v>0</v>
      </c>
      <c r="Q290" s="3">
        <f>ROUNDDOWN(IF(pomiar[[#This Row],[czy z A do B]]=0,pomiar[[#This Row],[Punkt B]]/pomiar[[#This Row],[ile h w dobie]],pomiar[[#This Row],[Punkt A]]/pomiar[[#This Row],[ile h w dobie]]),0)</f>
        <v>14</v>
      </c>
      <c r="R290" s="3">
        <f>IF(pomiar[[#This Row],[która godzina wyjazdu]]&lt;&gt;24,pomiar[[#This Row],[która godzina wyjazdu]],0)</f>
        <v>14</v>
      </c>
    </row>
    <row r="291" spans="1:18" x14ac:dyDescent="0.25">
      <c r="A291" s="1" t="s">
        <v>39</v>
      </c>
      <c r="B291" s="1">
        <v>0.333036</v>
      </c>
      <c r="C291" s="1">
        <v>0.33584799999999998</v>
      </c>
      <c r="D291" s="1">
        <f>IF(pomiar[[#This Row],[Punkt A]]&lt;pomiar[[#This Row],[Punkt B]],1,0)</f>
        <v>1</v>
      </c>
      <c r="E291" s="1">
        <f>IF(pomiar[[#This Row],[Punkt A]]&gt;pomiar[[#This Row],[Punkt B]],1,0)</f>
        <v>0</v>
      </c>
      <c r="F291" s="1">
        <f t="shared" si="8"/>
        <v>6.9444444444444447E-4</v>
      </c>
      <c r="G291" s="1">
        <f>IF(pomiar[[#This Row],[czy z B do A]]=1,pomiar[[#This Row],[Punkt A]]-pomiar[[#This Row],[Punkt B]],pomiar[[#This Row],[Punkt B]]-pomiar[[#This Row],[Punkt A]])</f>
        <v>2.8119999999999812E-3</v>
      </c>
      <c r="H291" s="1" t="str">
        <f>LEFT(pomiar[[#This Row],[numer rejestracyjny]],1)</f>
        <v>W</v>
      </c>
      <c r="I291" s="1">
        <f>IF(pomiar[[#This Row],[pierwsza litera rejestracji]]="Z",pomiar[[#This Row],[ile minut jechał]]/pomiar[[#This Row],[ile to jedna minuta w dobie]],0)</f>
        <v>0</v>
      </c>
      <c r="J291" s="1">
        <f t="shared" si="9"/>
        <v>4.1666666666666664E-2</v>
      </c>
      <c r="K291" s="1">
        <f>pomiar[[#This Row],[ile minut jechał]]/pomiar[[#This Row],[ile h w dobie]]</f>
        <v>6.7487999999999548E-2</v>
      </c>
      <c r="L291" s="1" t="str">
        <f>MID(pomiar[[#This Row],[numer rejestracyjny]],4,2)</f>
        <v>36</v>
      </c>
      <c r="M291" s="3">
        <f>IF(pomiar[[#This Row],[3 i 4 znak rejestracji]]="18",5/pomiar[[#This Row],[ile minut jechał w h]],0)</f>
        <v>0</v>
      </c>
      <c r="N291" s="3">
        <f>5/pomiar[[#This Row],[ile minut jechał w h]]</f>
        <v>74.087245139877211</v>
      </c>
      <c r="O291" s="3">
        <f>IF(pomiar[[#This Row],[prędkość]]&gt;100,1,0)</f>
        <v>0</v>
      </c>
      <c r="P291" s="3">
        <f>IF(pomiar[[#This Row],[prędkość]]&gt;140,1,0)</f>
        <v>0</v>
      </c>
      <c r="Q291" s="3">
        <f>ROUNDDOWN(IF(pomiar[[#This Row],[czy z A do B]]=0,pomiar[[#This Row],[Punkt B]]/pomiar[[#This Row],[ile h w dobie]],pomiar[[#This Row],[Punkt A]]/pomiar[[#This Row],[ile h w dobie]]),0)</f>
        <v>7</v>
      </c>
      <c r="R291" s="3">
        <f>IF(pomiar[[#This Row],[która godzina wyjazdu]]&lt;&gt;24,pomiar[[#This Row],[która godzina wyjazdu]],0)</f>
        <v>7</v>
      </c>
    </row>
    <row r="292" spans="1:18" x14ac:dyDescent="0.25">
      <c r="A292" s="1" t="s">
        <v>169</v>
      </c>
      <c r="B292" s="1">
        <v>0.40695900000000002</v>
      </c>
      <c r="C292" s="1">
        <v>0.40518700000000002</v>
      </c>
      <c r="D292" s="1">
        <f>IF(pomiar[[#This Row],[Punkt A]]&lt;pomiar[[#This Row],[Punkt B]],1,0)</f>
        <v>0</v>
      </c>
      <c r="E292" s="1">
        <f>IF(pomiar[[#This Row],[Punkt A]]&gt;pomiar[[#This Row],[Punkt B]],1,0)</f>
        <v>1</v>
      </c>
      <c r="F292" s="1">
        <f t="shared" si="8"/>
        <v>6.9444444444444447E-4</v>
      </c>
      <c r="G292" s="1">
        <f>IF(pomiar[[#This Row],[czy z B do A]]=1,pomiar[[#This Row],[Punkt A]]-pomiar[[#This Row],[Punkt B]],pomiar[[#This Row],[Punkt B]]-pomiar[[#This Row],[Punkt A]])</f>
        <v>1.7719999999999958E-3</v>
      </c>
      <c r="H292" s="1" t="str">
        <f>LEFT(pomiar[[#This Row],[numer rejestracyjny]],1)</f>
        <v>Z</v>
      </c>
      <c r="I292" s="1">
        <f>IF(pomiar[[#This Row],[pierwsza litera rejestracji]]="Z",pomiar[[#This Row],[ile minut jechał]]/pomiar[[#This Row],[ile to jedna minuta w dobie]],0)</f>
        <v>2.551679999999994</v>
      </c>
      <c r="J292" s="1">
        <f t="shared" si="9"/>
        <v>4.1666666666666664E-2</v>
      </c>
      <c r="K292" s="1">
        <f>pomiar[[#This Row],[ile minut jechał]]/pomiar[[#This Row],[ile h w dobie]]</f>
        <v>4.2527999999999899E-2</v>
      </c>
      <c r="L292" s="1" t="str">
        <f>MID(pomiar[[#This Row],[numer rejestracyjny]],4,2)</f>
        <v>67</v>
      </c>
      <c r="M292" s="3">
        <f>IF(pomiar[[#This Row],[3 i 4 znak rejestracji]]="18",5/pomiar[[#This Row],[ile minut jechał w h]],0)</f>
        <v>0</v>
      </c>
      <c r="N292" s="3">
        <f>5/pomiar[[#This Row],[ile minut jechał w h]]</f>
        <v>117.569601203913</v>
      </c>
      <c r="O292" s="3">
        <f>IF(pomiar[[#This Row],[prędkość]]&gt;100,1,0)</f>
        <v>1</v>
      </c>
      <c r="P292" s="3">
        <f>IF(pomiar[[#This Row],[prędkość]]&gt;140,1,0)</f>
        <v>0</v>
      </c>
      <c r="Q292" s="3">
        <f>ROUNDDOWN(IF(pomiar[[#This Row],[czy z A do B]]=0,pomiar[[#This Row],[Punkt B]]/pomiar[[#This Row],[ile h w dobie]],pomiar[[#This Row],[Punkt A]]/pomiar[[#This Row],[ile h w dobie]]),0)</f>
        <v>9</v>
      </c>
      <c r="R292" s="3">
        <f>IF(pomiar[[#This Row],[która godzina wyjazdu]]&lt;&gt;24,pomiar[[#This Row],[która godzina wyjazdu]],0)</f>
        <v>9</v>
      </c>
    </row>
    <row r="293" spans="1:18" x14ac:dyDescent="0.25">
      <c r="A293" s="1" t="s">
        <v>41</v>
      </c>
      <c r="B293" s="1">
        <v>4.8376000000000002E-2</v>
      </c>
      <c r="C293" s="1">
        <v>4.4811999999999998E-2</v>
      </c>
      <c r="D293" s="1">
        <f>IF(pomiar[[#This Row],[Punkt A]]&lt;pomiar[[#This Row],[Punkt B]],1,0)</f>
        <v>0</v>
      </c>
      <c r="E293" s="1">
        <f>IF(pomiar[[#This Row],[Punkt A]]&gt;pomiar[[#This Row],[Punkt B]],1,0)</f>
        <v>1</v>
      </c>
      <c r="F293" s="1">
        <f t="shared" si="8"/>
        <v>6.9444444444444447E-4</v>
      </c>
      <c r="G293" s="1">
        <f>IF(pomiar[[#This Row],[czy z B do A]]=1,pomiar[[#This Row],[Punkt A]]-pomiar[[#This Row],[Punkt B]],pomiar[[#This Row],[Punkt B]]-pomiar[[#This Row],[Punkt A]])</f>
        <v>3.5640000000000047E-3</v>
      </c>
      <c r="H293" s="1" t="str">
        <f>LEFT(pomiar[[#This Row],[numer rejestracyjny]],1)</f>
        <v>C</v>
      </c>
      <c r="I293" s="1">
        <f>IF(pomiar[[#This Row],[pierwsza litera rejestracji]]="Z",pomiar[[#This Row],[ile minut jechał]]/pomiar[[#This Row],[ile to jedna minuta w dobie]],0)</f>
        <v>0</v>
      </c>
      <c r="J293" s="1">
        <f t="shared" si="9"/>
        <v>4.1666666666666664E-2</v>
      </c>
      <c r="K293" s="1">
        <f>pomiar[[#This Row],[ile minut jechał]]/pomiar[[#This Row],[ile h w dobie]]</f>
        <v>8.5536000000000112E-2</v>
      </c>
      <c r="L293" s="1" t="str">
        <f>MID(pomiar[[#This Row],[numer rejestracyjny]],4,2)</f>
        <v>25</v>
      </c>
      <c r="M293" s="3">
        <f>IF(pomiar[[#This Row],[3 i 4 znak rejestracji]]="18",5/pomiar[[#This Row],[ile minut jechał w h]],0)</f>
        <v>0</v>
      </c>
      <c r="N293" s="3">
        <f>5/pomiar[[#This Row],[ile minut jechał w h]]</f>
        <v>58.454919566030604</v>
      </c>
      <c r="O293" s="3">
        <f>IF(pomiar[[#This Row],[prędkość]]&gt;100,1,0)</f>
        <v>0</v>
      </c>
      <c r="P293" s="3">
        <f>IF(pomiar[[#This Row],[prędkość]]&gt;140,1,0)</f>
        <v>0</v>
      </c>
      <c r="Q293" s="3">
        <f>ROUNDDOWN(IF(pomiar[[#This Row],[czy z A do B]]=0,pomiar[[#This Row],[Punkt B]]/pomiar[[#This Row],[ile h w dobie]],pomiar[[#This Row],[Punkt A]]/pomiar[[#This Row],[ile h w dobie]]),0)</f>
        <v>1</v>
      </c>
      <c r="R293" s="3">
        <f>IF(pomiar[[#This Row],[która godzina wyjazdu]]&lt;&gt;24,pomiar[[#This Row],[która godzina wyjazdu]],0)</f>
        <v>1</v>
      </c>
    </row>
    <row r="294" spans="1:18" x14ac:dyDescent="0.25">
      <c r="A294" s="1" t="s">
        <v>42</v>
      </c>
      <c r="B294" s="1">
        <v>0.93147599999999997</v>
      </c>
      <c r="C294" s="1">
        <v>0.93533999999999995</v>
      </c>
      <c r="D294" s="1">
        <f>IF(pomiar[[#This Row],[Punkt A]]&lt;pomiar[[#This Row],[Punkt B]],1,0)</f>
        <v>1</v>
      </c>
      <c r="E294" s="1">
        <f>IF(pomiar[[#This Row],[Punkt A]]&gt;pomiar[[#This Row],[Punkt B]],1,0)</f>
        <v>0</v>
      </c>
      <c r="F294" s="1">
        <f t="shared" si="8"/>
        <v>6.9444444444444447E-4</v>
      </c>
      <c r="G294" s="1">
        <f>IF(pomiar[[#This Row],[czy z B do A]]=1,pomiar[[#This Row],[Punkt A]]-pomiar[[#This Row],[Punkt B]],pomiar[[#This Row],[Punkt B]]-pomiar[[#This Row],[Punkt A]])</f>
        <v>3.8639999999999786E-3</v>
      </c>
      <c r="H294" s="1" t="str">
        <f>LEFT(pomiar[[#This Row],[numer rejestracyjny]],1)</f>
        <v>N</v>
      </c>
      <c r="I294" s="1">
        <f>IF(pomiar[[#This Row],[pierwsza litera rejestracji]]="Z",pomiar[[#This Row],[ile minut jechał]]/pomiar[[#This Row],[ile to jedna minuta w dobie]],0)</f>
        <v>0</v>
      </c>
      <c r="J294" s="1">
        <f t="shared" si="9"/>
        <v>4.1666666666666664E-2</v>
      </c>
      <c r="K294" s="1">
        <f>pomiar[[#This Row],[ile minut jechał]]/pomiar[[#This Row],[ile h w dobie]]</f>
        <v>9.2735999999999486E-2</v>
      </c>
      <c r="L294" s="1" t="str">
        <f>MID(pomiar[[#This Row],[numer rejestracyjny]],4,2)</f>
        <v>59</v>
      </c>
      <c r="M294" s="3">
        <f>IF(pomiar[[#This Row],[3 i 4 znak rejestracji]]="18",5/pomiar[[#This Row],[ile minut jechał w h]],0)</f>
        <v>0</v>
      </c>
      <c r="N294" s="3">
        <f>5/pomiar[[#This Row],[ile minut jechał w h]]</f>
        <v>53.916494133885735</v>
      </c>
      <c r="O294" s="3">
        <f>IF(pomiar[[#This Row],[prędkość]]&gt;100,1,0)</f>
        <v>0</v>
      </c>
      <c r="P294" s="3">
        <f>IF(pomiar[[#This Row],[prędkość]]&gt;140,1,0)</f>
        <v>0</v>
      </c>
      <c r="Q294" s="3">
        <f>ROUNDDOWN(IF(pomiar[[#This Row],[czy z A do B]]=0,pomiar[[#This Row],[Punkt B]]/pomiar[[#This Row],[ile h w dobie]],pomiar[[#This Row],[Punkt A]]/pomiar[[#This Row],[ile h w dobie]]),0)</f>
        <v>22</v>
      </c>
      <c r="R294" s="3">
        <f>IF(pomiar[[#This Row],[która godzina wyjazdu]]&lt;&gt;24,pomiar[[#This Row],[która godzina wyjazdu]],0)</f>
        <v>22</v>
      </c>
    </row>
    <row r="295" spans="1:18" x14ac:dyDescent="0.25">
      <c r="A295" s="1" t="s">
        <v>170</v>
      </c>
      <c r="B295" s="1">
        <v>0.80745199999999995</v>
      </c>
      <c r="C295" s="1">
        <v>0.80398400000000003</v>
      </c>
      <c r="D295" s="1">
        <f>IF(pomiar[[#This Row],[Punkt A]]&lt;pomiar[[#This Row],[Punkt B]],1,0)</f>
        <v>0</v>
      </c>
      <c r="E295" s="1">
        <f>IF(pomiar[[#This Row],[Punkt A]]&gt;pomiar[[#This Row],[Punkt B]],1,0)</f>
        <v>1</v>
      </c>
      <c r="F295" s="1">
        <f t="shared" si="8"/>
        <v>6.9444444444444447E-4</v>
      </c>
      <c r="G295" s="1">
        <f>IF(pomiar[[#This Row],[czy z B do A]]=1,pomiar[[#This Row],[Punkt A]]-pomiar[[#This Row],[Punkt B]],pomiar[[#This Row],[Punkt B]]-pomiar[[#This Row],[Punkt A]])</f>
        <v>3.4679999999999156E-3</v>
      </c>
      <c r="H295" s="1" t="str">
        <f>LEFT(pomiar[[#This Row],[numer rejestracyjny]],1)</f>
        <v>Z</v>
      </c>
      <c r="I295" s="1">
        <f>IF(pomiar[[#This Row],[pierwsza litera rejestracji]]="Z",pomiar[[#This Row],[ile minut jechał]]/pomiar[[#This Row],[ile to jedna minuta w dobie]],0)</f>
        <v>4.9939199999998785</v>
      </c>
      <c r="J295" s="1">
        <f t="shared" si="9"/>
        <v>4.1666666666666664E-2</v>
      </c>
      <c r="K295" s="1">
        <f>pomiar[[#This Row],[ile minut jechał]]/pomiar[[#This Row],[ile h w dobie]]</f>
        <v>8.3231999999997974E-2</v>
      </c>
      <c r="L295" s="1" t="str">
        <f>MID(pomiar[[#This Row],[numer rejestracyjny]],4,2)</f>
        <v>97</v>
      </c>
      <c r="M295" s="3">
        <f>IF(pomiar[[#This Row],[3 i 4 znak rejestracji]]="18",5/pomiar[[#This Row],[ile minut jechał w h]],0)</f>
        <v>0</v>
      </c>
      <c r="N295" s="3">
        <f>5/pomiar[[#This Row],[ile minut jechał w h]]</f>
        <v>60.073048827375551</v>
      </c>
      <c r="O295" s="3">
        <f>IF(pomiar[[#This Row],[prędkość]]&gt;100,1,0)</f>
        <v>0</v>
      </c>
      <c r="P295" s="3">
        <f>IF(pomiar[[#This Row],[prędkość]]&gt;140,1,0)</f>
        <v>0</v>
      </c>
      <c r="Q295" s="3">
        <f>ROUNDDOWN(IF(pomiar[[#This Row],[czy z A do B]]=0,pomiar[[#This Row],[Punkt B]]/pomiar[[#This Row],[ile h w dobie]],pomiar[[#This Row],[Punkt A]]/pomiar[[#This Row],[ile h w dobie]]),0)</f>
        <v>19</v>
      </c>
      <c r="R295" s="3">
        <f>IF(pomiar[[#This Row],[która godzina wyjazdu]]&lt;&gt;24,pomiar[[#This Row],[która godzina wyjazdu]],0)</f>
        <v>19</v>
      </c>
    </row>
    <row r="296" spans="1:18" x14ac:dyDescent="0.25">
      <c r="A296" s="1" t="s">
        <v>44</v>
      </c>
      <c r="B296" s="1">
        <v>0.90426899999999999</v>
      </c>
      <c r="C296" s="1">
        <v>0.90110500000000004</v>
      </c>
      <c r="D296" s="1">
        <f>IF(pomiar[[#This Row],[Punkt A]]&lt;pomiar[[#This Row],[Punkt B]],1,0)</f>
        <v>0</v>
      </c>
      <c r="E296" s="1">
        <f>IF(pomiar[[#This Row],[Punkt A]]&gt;pomiar[[#This Row],[Punkt B]],1,0)</f>
        <v>1</v>
      </c>
      <c r="F296" s="1">
        <f t="shared" si="8"/>
        <v>6.9444444444444447E-4</v>
      </c>
      <c r="G296" s="1">
        <f>IF(pomiar[[#This Row],[czy z B do A]]=1,pomiar[[#This Row],[Punkt A]]-pomiar[[#This Row],[Punkt B]],pomiar[[#This Row],[Punkt B]]-pomiar[[#This Row],[Punkt A]])</f>
        <v>3.1639999999999446E-3</v>
      </c>
      <c r="H296" s="1" t="str">
        <f>LEFT(pomiar[[#This Row],[numer rejestracyjny]],1)</f>
        <v>C</v>
      </c>
      <c r="I296" s="1">
        <f>IF(pomiar[[#This Row],[pierwsza litera rejestracji]]="Z",pomiar[[#This Row],[ile minut jechał]]/pomiar[[#This Row],[ile to jedna minuta w dobie]],0)</f>
        <v>0</v>
      </c>
      <c r="J296" s="1">
        <f t="shared" si="9"/>
        <v>4.1666666666666664E-2</v>
      </c>
      <c r="K296" s="1">
        <f>pomiar[[#This Row],[ile minut jechał]]/pomiar[[#This Row],[ile h w dobie]]</f>
        <v>7.5935999999998671E-2</v>
      </c>
      <c r="L296" s="1" t="str">
        <f>MID(pomiar[[#This Row],[numer rejestracyjny]],4,2)</f>
        <v>49</v>
      </c>
      <c r="M296" s="3">
        <f>IF(pomiar[[#This Row],[3 i 4 znak rejestracji]]="18",5/pomiar[[#This Row],[ile minut jechał w h]],0)</f>
        <v>0</v>
      </c>
      <c r="N296" s="3">
        <f>5/pomiar[[#This Row],[ile minut jechał w h]]</f>
        <v>65.844922039613451</v>
      </c>
      <c r="O296" s="3">
        <f>IF(pomiar[[#This Row],[prędkość]]&gt;100,1,0)</f>
        <v>0</v>
      </c>
      <c r="P296" s="3">
        <f>IF(pomiar[[#This Row],[prędkość]]&gt;140,1,0)</f>
        <v>0</v>
      </c>
      <c r="Q296" s="3">
        <f>ROUNDDOWN(IF(pomiar[[#This Row],[czy z A do B]]=0,pomiar[[#This Row],[Punkt B]]/pomiar[[#This Row],[ile h w dobie]],pomiar[[#This Row],[Punkt A]]/pomiar[[#This Row],[ile h w dobie]]),0)</f>
        <v>21</v>
      </c>
      <c r="R296" s="3">
        <f>IF(pomiar[[#This Row],[która godzina wyjazdu]]&lt;&gt;24,pomiar[[#This Row],[która godzina wyjazdu]],0)</f>
        <v>21</v>
      </c>
    </row>
    <row r="297" spans="1:18" x14ac:dyDescent="0.25">
      <c r="A297" s="1" t="s">
        <v>45</v>
      </c>
      <c r="B297" s="1">
        <v>0.35200999999999999</v>
      </c>
      <c r="C297" s="1">
        <v>0.354738</v>
      </c>
      <c r="D297" s="1">
        <f>IF(pomiar[[#This Row],[Punkt A]]&lt;pomiar[[#This Row],[Punkt B]],1,0)</f>
        <v>1</v>
      </c>
      <c r="E297" s="1">
        <f>IF(pomiar[[#This Row],[Punkt A]]&gt;pomiar[[#This Row],[Punkt B]],1,0)</f>
        <v>0</v>
      </c>
      <c r="F297" s="1">
        <f t="shared" si="8"/>
        <v>6.9444444444444447E-4</v>
      </c>
      <c r="G297" s="1">
        <f>IF(pomiar[[#This Row],[czy z B do A]]=1,pomiar[[#This Row],[Punkt A]]-pomiar[[#This Row],[Punkt B]],pomiar[[#This Row],[Punkt B]]-pomiar[[#This Row],[Punkt A]])</f>
        <v>2.7280000000000082E-3</v>
      </c>
      <c r="H297" s="1" t="str">
        <f>LEFT(pomiar[[#This Row],[numer rejestracyjny]],1)</f>
        <v>G</v>
      </c>
      <c r="I297" s="1">
        <f>IF(pomiar[[#This Row],[pierwsza litera rejestracji]]="Z",pomiar[[#This Row],[ile minut jechał]]/pomiar[[#This Row],[ile to jedna minuta w dobie]],0)</f>
        <v>0</v>
      </c>
      <c r="J297" s="1">
        <f t="shared" si="9"/>
        <v>4.1666666666666664E-2</v>
      </c>
      <c r="K297" s="1">
        <f>pomiar[[#This Row],[ile minut jechał]]/pomiar[[#This Row],[ile h w dobie]]</f>
        <v>6.5472000000000197E-2</v>
      </c>
      <c r="L297" s="1" t="str">
        <f>MID(pomiar[[#This Row],[numer rejestracyjny]],4,2)</f>
        <v>67</v>
      </c>
      <c r="M297" s="3">
        <f>IF(pomiar[[#This Row],[3 i 4 znak rejestracji]]="18",5/pomiar[[#This Row],[ile minut jechał w h]],0)</f>
        <v>0</v>
      </c>
      <c r="N297" s="3">
        <f>5/pomiar[[#This Row],[ile minut jechał w h]]</f>
        <v>76.368523949168875</v>
      </c>
      <c r="O297" s="3">
        <f>IF(pomiar[[#This Row],[prędkość]]&gt;100,1,0)</f>
        <v>0</v>
      </c>
      <c r="P297" s="3">
        <f>IF(pomiar[[#This Row],[prędkość]]&gt;140,1,0)</f>
        <v>0</v>
      </c>
      <c r="Q297" s="3">
        <f>ROUNDDOWN(IF(pomiar[[#This Row],[czy z A do B]]=0,pomiar[[#This Row],[Punkt B]]/pomiar[[#This Row],[ile h w dobie]],pomiar[[#This Row],[Punkt A]]/pomiar[[#This Row],[ile h w dobie]]),0)</f>
        <v>8</v>
      </c>
      <c r="R297" s="3">
        <f>IF(pomiar[[#This Row],[która godzina wyjazdu]]&lt;&gt;24,pomiar[[#This Row],[która godzina wyjazdu]],0)</f>
        <v>8</v>
      </c>
    </row>
    <row r="298" spans="1:18" x14ac:dyDescent="0.25">
      <c r="A298" s="1" t="s">
        <v>46</v>
      </c>
      <c r="B298" s="1">
        <v>0.39247599999999999</v>
      </c>
      <c r="C298" s="1">
        <v>0.39583600000000002</v>
      </c>
      <c r="D298" s="1">
        <f>IF(pomiar[[#This Row],[Punkt A]]&lt;pomiar[[#This Row],[Punkt B]],1,0)</f>
        <v>1</v>
      </c>
      <c r="E298" s="1">
        <f>IF(pomiar[[#This Row],[Punkt A]]&gt;pomiar[[#This Row],[Punkt B]],1,0)</f>
        <v>0</v>
      </c>
      <c r="F298" s="1">
        <f t="shared" si="8"/>
        <v>6.9444444444444447E-4</v>
      </c>
      <c r="G298" s="1">
        <f>IF(pomiar[[#This Row],[czy z B do A]]=1,pomiar[[#This Row],[Punkt A]]-pomiar[[#This Row],[Punkt B]],pomiar[[#This Row],[Punkt B]]-pomiar[[#This Row],[Punkt A]])</f>
        <v>3.3600000000000296E-3</v>
      </c>
      <c r="H298" s="1" t="str">
        <f>LEFT(pomiar[[#This Row],[numer rejestracyjny]],1)</f>
        <v>F</v>
      </c>
      <c r="I298" s="1">
        <f>IF(pomiar[[#This Row],[pierwsza litera rejestracji]]="Z",pomiar[[#This Row],[ile minut jechał]]/pomiar[[#This Row],[ile to jedna minuta w dobie]],0)</f>
        <v>0</v>
      </c>
      <c r="J298" s="1">
        <f t="shared" si="9"/>
        <v>4.1666666666666664E-2</v>
      </c>
      <c r="K298" s="1">
        <f>pomiar[[#This Row],[ile minut jechał]]/pomiar[[#This Row],[ile h w dobie]]</f>
        <v>8.0640000000000711E-2</v>
      </c>
      <c r="L298" s="1" t="str">
        <f>MID(pomiar[[#This Row],[numer rejestracyjny]],4,2)</f>
        <v>92</v>
      </c>
      <c r="M298" s="3">
        <f>IF(pomiar[[#This Row],[3 i 4 znak rejestracji]]="18",5/pomiar[[#This Row],[ile minut jechał w h]],0)</f>
        <v>0</v>
      </c>
      <c r="N298" s="3">
        <f>5/pomiar[[#This Row],[ile minut jechał w h]]</f>
        <v>62.003968253967706</v>
      </c>
      <c r="O298" s="3">
        <f>IF(pomiar[[#This Row],[prędkość]]&gt;100,1,0)</f>
        <v>0</v>
      </c>
      <c r="P298" s="3">
        <f>IF(pomiar[[#This Row],[prędkość]]&gt;140,1,0)</f>
        <v>0</v>
      </c>
      <c r="Q298" s="3">
        <f>ROUNDDOWN(IF(pomiar[[#This Row],[czy z A do B]]=0,pomiar[[#This Row],[Punkt B]]/pomiar[[#This Row],[ile h w dobie]],pomiar[[#This Row],[Punkt A]]/pomiar[[#This Row],[ile h w dobie]]),0)</f>
        <v>9</v>
      </c>
      <c r="R298" s="3">
        <f>IF(pomiar[[#This Row],[która godzina wyjazdu]]&lt;&gt;24,pomiar[[#This Row],[która godzina wyjazdu]],0)</f>
        <v>9</v>
      </c>
    </row>
    <row r="299" spans="1:18" x14ac:dyDescent="0.25">
      <c r="A299" s="1" t="s">
        <v>47</v>
      </c>
      <c r="B299" s="1">
        <v>0.42665900000000001</v>
      </c>
      <c r="C299" s="1">
        <v>0.42278300000000002</v>
      </c>
      <c r="D299" s="1">
        <f>IF(pomiar[[#This Row],[Punkt A]]&lt;pomiar[[#This Row],[Punkt B]],1,0)</f>
        <v>0</v>
      </c>
      <c r="E299" s="1">
        <f>IF(pomiar[[#This Row],[Punkt A]]&gt;pomiar[[#This Row],[Punkt B]],1,0)</f>
        <v>1</v>
      </c>
      <c r="F299" s="1">
        <f t="shared" si="8"/>
        <v>6.9444444444444447E-4</v>
      </c>
      <c r="G299" s="1">
        <f>IF(pomiar[[#This Row],[czy z B do A]]=1,pomiar[[#This Row],[Punkt A]]-pomiar[[#This Row],[Punkt B]],pomiar[[#This Row],[Punkt B]]-pomiar[[#This Row],[Punkt A]])</f>
        <v>3.8759999999999906E-3</v>
      </c>
      <c r="H299" s="1" t="str">
        <f>LEFT(pomiar[[#This Row],[numer rejestracyjny]],1)</f>
        <v>F</v>
      </c>
      <c r="I299" s="1">
        <f>IF(pomiar[[#This Row],[pierwsza litera rejestracji]]="Z",pomiar[[#This Row],[ile minut jechał]]/pomiar[[#This Row],[ile to jedna minuta w dobie]],0)</f>
        <v>0</v>
      </c>
      <c r="J299" s="1">
        <f t="shared" si="9"/>
        <v>4.1666666666666664E-2</v>
      </c>
      <c r="K299" s="1">
        <f>pomiar[[#This Row],[ile minut jechał]]/pomiar[[#This Row],[ile h w dobie]]</f>
        <v>9.3023999999999774E-2</v>
      </c>
      <c r="L299" s="1" t="str">
        <f>MID(pomiar[[#This Row],[numer rejestracyjny]],4,2)</f>
        <v>12</v>
      </c>
      <c r="M299" s="3">
        <f>IF(pomiar[[#This Row],[3 i 4 znak rejestracji]]="18",5/pomiar[[#This Row],[ile minut jechał w h]],0)</f>
        <v>0</v>
      </c>
      <c r="N299" s="3">
        <f>5/pomiar[[#This Row],[ile minut jechał w h]]</f>
        <v>53.749570003440105</v>
      </c>
      <c r="O299" s="3">
        <f>IF(pomiar[[#This Row],[prędkość]]&gt;100,1,0)</f>
        <v>0</v>
      </c>
      <c r="P299" s="3">
        <f>IF(pomiar[[#This Row],[prędkość]]&gt;140,1,0)</f>
        <v>0</v>
      </c>
      <c r="Q299" s="3">
        <f>ROUNDDOWN(IF(pomiar[[#This Row],[czy z A do B]]=0,pomiar[[#This Row],[Punkt B]]/pomiar[[#This Row],[ile h w dobie]],pomiar[[#This Row],[Punkt A]]/pomiar[[#This Row],[ile h w dobie]]),0)</f>
        <v>10</v>
      </c>
      <c r="R299" s="3">
        <f>IF(pomiar[[#This Row],[która godzina wyjazdu]]&lt;&gt;24,pomiar[[#This Row],[która godzina wyjazdu]],0)</f>
        <v>10</v>
      </c>
    </row>
    <row r="300" spans="1:18" x14ac:dyDescent="0.25">
      <c r="A300" s="1" t="s">
        <v>48</v>
      </c>
      <c r="B300" s="1">
        <v>0.807975</v>
      </c>
      <c r="C300" s="1">
        <v>0.80529099999999998</v>
      </c>
      <c r="D300" s="1">
        <f>IF(pomiar[[#This Row],[Punkt A]]&lt;pomiar[[#This Row],[Punkt B]],1,0)</f>
        <v>0</v>
      </c>
      <c r="E300" s="1">
        <f>IF(pomiar[[#This Row],[Punkt A]]&gt;pomiar[[#This Row],[Punkt B]],1,0)</f>
        <v>1</v>
      </c>
      <c r="F300" s="1">
        <f t="shared" si="8"/>
        <v>6.9444444444444447E-4</v>
      </c>
      <c r="G300" s="1">
        <f>IF(pomiar[[#This Row],[czy z B do A]]=1,pomiar[[#This Row],[Punkt A]]-pomiar[[#This Row],[Punkt B]],pomiar[[#This Row],[Punkt B]]-pomiar[[#This Row],[Punkt A]])</f>
        <v>2.6840000000000197E-3</v>
      </c>
      <c r="H300" s="1" t="str">
        <f>LEFT(pomiar[[#This Row],[numer rejestracyjny]],1)</f>
        <v>N</v>
      </c>
      <c r="I300" s="1">
        <f>IF(pomiar[[#This Row],[pierwsza litera rejestracji]]="Z",pomiar[[#This Row],[ile minut jechał]]/pomiar[[#This Row],[ile to jedna minuta w dobie]],0)</f>
        <v>0</v>
      </c>
      <c r="J300" s="1">
        <f t="shared" si="9"/>
        <v>4.1666666666666664E-2</v>
      </c>
      <c r="K300" s="1">
        <f>pomiar[[#This Row],[ile minut jechał]]/pomiar[[#This Row],[ile h w dobie]]</f>
        <v>6.4416000000000473E-2</v>
      </c>
      <c r="L300" s="1" t="str">
        <f>MID(pomiar[[#This Row],[numer rejestracyjny]],4,2)</f>
        <v>75</v>
      </c>
      <c r="M300" s="3">
        <f>IF(pomiar[[#This Row],[3 i 4 znak rejestracji]]="18",5/pomiar[[#This Row],[ile minut jechał w h]],0)</f>
        <v>0</v>
      </c>
      <c r="N300" s="3">
        <f>5/pomiar[[#This Row],[ile minut jechał w h]]</f>
        <v>77.620466964728692</v>
      </c>
      <c r="O300" s="3">
        <f>IF(pomiar[[#This Row],[prędkość]]&gt;100,1,0)</f>
        <v>0</v>
      </c>
      <c r="P300" s="3">
        <f>IF(pomiar[[#This Row],[prędkość]]&gt;140,1,0)</f>
        <v>0</v>
      </c>
      <c r="Q300" s="3">
        <f>ROUNDDOWN(IF(pomiar[[#This Row],[czy z A do B]]=0,pomiar[[#This Row],[Punkt B]]/pomiar[[#This Row],[ile h w dobie]],pomiar[[#This Row],[Punkt A]]/pomiar[[#This Row],[ile h w dobie]]),0)</f>
        <v>19</v>
      </c>
      <c r="R300" s="3">
        <f>IF(pomiar[[#This Row],[która godzina wyjazdu]]&lt;&gt;24,pomiar[[#This Row],[która godzina wyjazdu]],0)</f>
        <v>19</v>
      </c>
    </row>
    <row r="301" spans="1:18" x14ac:dyDescent="0.25">
      <c r="A301" s="1" t="s">
        <v>49</v>
      </c>
      <c r="B301" s="1">
        <v>0.79716600000000004</v>
      </c>
      <c r="C301" s="1">
        <v>0.80053399999999997</v>
      </c>
      <c r="D301" s="1">
        <f>IF(pomiar[[#This Row],[Punkt A]]&lt;pomiar[[#This Row],[Punkt B]],1,0)</f>
        <v>1</v>
      </c>
      <c r="E301" s="1">
        <f>IF(pomiar[[#This Row],[Punkt A]]&gt;pomiar[[#This Row],[Punkt B]],1,0)</f>
        <v>0</v>
      </c>
      <c r="F301" s="1">
        <f t="shared" si="8"/>
        <v>6.9444444444444447E-4</v>
      </c>
      <c r="G301" s="1">
        <f>IF(pomiar[[#This Row],[czy z B do A]]=1,pomiar[[#This Row],[Punkt A]]-pomiar[[#This Row],[Punkt B]],pomiar[[#This Row],[Punkt B]]-pomiar[[#This Row],[Punkt A]])</f>
        <v>3.3679999999999266E-3</v>
      </c>
      <c r="H301" s="1" t="str">
        <f>LEFT(pomiar[[#This Row],[numer rejestracyjny]],1)</f>
        <v>S</v>
      </c>
      <c r="I301" s="1">
        <f>IF(pomiar[[#This Row],[pierwsza litera rejestracji]]="Z",pomiar[[#This Row],[ile minut jechał]]/pomiar[[#This Row],[ile to jedna minuta w dobie]],0)</f>
        <v>0</v>
      </c>
      <c r="J301" s="1">
        <f t="shared" si="9"/>
        <v>4.1666666666666664E-2</v>
      </c>
      <c r="K301" s="1">
        <f>pomiar[[#This Row],[ile minut jechał]]/pomiar[[#This Row],[ile h w dobie]]</f>
        <v>8.0831999999998239E-2</v>
      </c>
      <c r="L301" s="1" t="str">
        <f>MID(pomiar[[#This Row],[numer rejestracyjny]],4,2)</f>
        <v>10</v>
      </c>
      <c r="M301" s="3">
        <f>IF(pomiar[[#This Row],[3 i 4 znak rejestracji]]="18",5/pomiar[[#This Row],[ile minut jechał w h]],0)</f>
        <v>0</v>
      </c>
      <c r="N301" s="3">
        <f>5/pomiar[[#This Row],[ile minut jechał w h]]</f>
        <v>61.856690419637133</v>
      </c>
      <c r="O301" s="3">
        <f>IF(pomiar[[#This Row],[prędkość]]&gt;100,1,0)</f>
        <v>0</v>
      </c>
      <c r="P301" s="3">
        <f>IF(pomiar[[#This Row],[prędkość]]&gt;140,1,0)</f>
        <v>0</v>
      </c>
      <c r="Q301" s="3">
        <f>ROUNDDOWN(IF(pomiar[[#This Row],[czy z A do B]]=0,pomiar[[#This Row],[Punkt B]]/pomiar[[#This Row],[ile h w dobie]],pomiar[[#This Row],[Punkt A]]/pomiar[[#This Row],[ile h w dobie]]),0)</f>
        <v>19</v>
      </c>
      <c r="R301" s="3">
        <f>IF(pomiar[[#This Row],[która godzina wyjazdu]]&lt;&gt;24,pomiar[[#This Row],[która godzina wyjazdu]],0)</f>
        <v>19</v>
      </c>
    </row>
    <row r="302" spans="1:18" x14ac:dyDescent="0.25">
      <c r="A302" s="1" t="s">
        <v>50</v>
      </c>
      <c r="B302" s="1">
        <v>0.84440099999999996</v>
      </c>
      <c r="C302" s="1">
        <v>0.84294100000000005</v>
      </c>
      <c r="D302" s="1">
        <f>IF(pomiar[[#This Row],[Punkt A]]&lt;pomiar[[#This Row],[Punkt B]],1,0)</f>
        <v>0</v>
      </c>
      <c r="E302" s="1">
        <f>IF(pomiar[[#This Row],[Punkt A]]&gt;pomiar[[#This Row],[Punkt B]],1,0)</f>
        <v>1</v>
      </c>
      <c r="F302" s="1">
        <f t="shared" si="8"/>
        <v>6.9444444444444447E-4</v>
      </c>
      <c r="G302" s="1">
        <f>IF(pomiar[[#This Row],[czy z B do A]]=1,pomiar[[#This Row],[Punkt A]]-pomiar[[#This Row],[Punkt B]],pomiar[[#This Row],[Punkt B]]-pomiar[[#This Row],[Punkt A]])</f>
        <v>1.4599999999999058E-3</v>
      </c>
      <c r="H302" s="1" t="str">
        <f>LEFT(pomiar[[#This Row],[numer rejestracyjny]],1)</f>
        <v>N</v>
      </c>
      <c r="I302" s="1">
        <f>IF(pomiar[[#This Row],[pierwsza litera rejestracji]]="Z",pomiar[[#This Row],[ile minut jechał]]/pomiar[[#This Row],[ile to jedna minuta w dobie]],0)</f>
        <v>0</v>
      </c>
      <c r="J302" s="1">
        <f t="shared" si="9"/>
        <v>4.1666666666666664E-2</v>
      </c>
      <c r="K302" s="1">
        <f>pomiar[[#This Row],[ile minut jechał]]/pomiar[[#This Row],[ile h w dobie]]</f>
        <v>3.503999999999774E-2</v>
      </c>
      <c r="L302" s="1" t="str">
        <f>MID(pomiar[[#This Row],[numer rejestracyjny]],4,2)</f>
        <v>12</v>
      </c>
      <c r="M302" s="3">
        <f>IF(pomiar[[#This Row],[3 i 4 znak rejestracji]]="18",5/pomiar[[#This Row],[ile minut jechał w h]],0)</f>
        <v>0</v>
      </c>
      <c r="N302" s="3">
        <f>5/pomiar[[#This Row],[ile minut jechał w h]]</f>
        <v>142.69406392694984</v>
      </c>
      <c r="O302" s="3">
        <f>IF(pomiar[[#This Row],[prędkość]]&gt;100,1,0)</f>
        <v>1</v>
      </c>
      <c r="P302" s="3">
        <f>IF(pomiar[[#This Row],[prędkość]]&gt;140,1,0)</f>
        <v>1</v>
      </c>
      <c r="Q302" s="3">
        <f>ROUNDDOWN(IF(pomiar[[#This Row],[czy z A do B]]=0,pomiar[[#This Row],[Punkt B]]/pomiar[[#This Row],[ile h w dobie]],pomiar[[#This Row],[Punkt A]]/pomiar[[#This Row],[ile h w dobie]]),0)</f>
        <v>20</v>
      </c>
      <c r="R302" s="3">
        <f>IF(pomiar[[#This Row],[która godzina wyjazdu]]&lt;&gt;24,pomiar[[#This Row],[która godzina wyjazdu]],0)</f>
        <v>20</v>
      </c>
    </row>
    <row r="303" spans="1:18" x14ac:dyDescent="0.25">
      <c r="A303" s="1" t="s">
        <v>51</v>
      </c>
      <c r="B303" s="1">
        <v>0.64752100000000001</v>
      </c>
      <c r="C303" s="1">
        <v>0.64468899999999996</v>
      </c>
      <c r="D303" s="1">
        <f>IF(pomiar[[#This Row],[Punkt A]]&lt;pomiar[[#This Row],[Punkt B]],1,0)</f>
        <v>0</v>
      </c>
      <c r="E303" s="1">
        <f>IF(pomiar[[#This Row],[Punkt A]]&gt;pomiar[[#This Row],[Punkt B]],1,0)</f>
        <v>1</v>
      </c>
      <c r="F303" s="1">
        <f t="shared" si="8"/>
        <v>6.9444444444444447E-4</v>
      </c>
      <c r="G303" s="1">
        <f>IF(pomiar[[#This Row],[czy z B do A]]=1,pomiar[[#This Row],[Punkt A]]-pomiar[[#This Row],[Punkt B]],pomiar[[#This Row],[Punkt B]]-pomiar[[#This Row],[Punkt A]])</f>
        <v>2.8320000000000567E-3</v>
      </c>
      <c r="H303" s="1" t="str">
        <f>LEFT(pomiar[[#This Row],[numer rejestracyjny]],1)</f>
        <v>R</v>
      </c>
      <c r="I303" s="1">
        <f>IF(pomiar[[#This Row],[pierwsza litera rejestracji]]="Z",pomiar[[#This Row],[ile minut jechał]]/pomiar[[#This Row],[ile to jedna minuta w dobie]],0)</f>
        <v>0</v>
      </c>
      <c r="J303" s="1">
        <f t="shared" si="9"/>
        <v>4.1666666666666664E-2</v>
      </c>
      <c r="K303" s="1">
        <f>pomiar[[#This Row],[ile minut jechał]]/pomiar[[#This Row],[ile h w dobie]]</f>
        <v>6.7968000000001361E-2</v>
      </c>
      <c r="L303" s="1" t="str">
        <f>MID(pomiar[[#This Row],[numer rejestracyjny]],4,2)</f>
        <v>84</v>
      </c>
      <c r="M303" s="3">
        <f>IF(pomiar[[#This Row],[3 i 4 znak rejestracji]]="18",5/pomiar[[#This Row],[ile minut jechał w h]],0)</f>
        <v>0</v>
      </c>
      <c r="N303" s="3">
        <f>5/pomiar[[#This Row],[ile minut jechał w h]]</f>
        <v>73.564030131825263</v>
      </c>
      <c r="O303" s="3">
        <f>IF(pomiar[[#This Row],[prędkość]]&gt;100,1,0)</f>
        <v>0</v>
      </c>
      <c r="P303" s="3">
        <f>IF(pomiar[[#This Row],[prędkość]]&gt;140,1,0)</f>
        <v>0</v>
      </c>
      <c r="Q303" s="3">
        <f>ROUNDDOWN(IF(pomiar[[#This Row],[czy z A do B]]=0,pomiar[[#This Row],[Punkt B]]/pomiar[[#This Row],[ile h w dobie]],pomiar[[#This Row],[Punkt A]]/pomiar[[#This Row],[ile h w dobie]]),0)</f>
        <v>15</v>
      </c>
      <c r="R303" s="3">
        <f>IF(pomiar[[#This Row],[która godzina wyjazdu]]&lt;&gt;24,pomiar[[#This Row],[która godzina wyjazdu]],0)</f>
        <v>15</v>
      </c>
    </row>
    <row r="304" spans="1:18" x14ac:dyDescent="0.25">
      <c r="A304" s="1" t="s">
        <v>52</v>
      </c>
      <c r="B304" s="1">
        <v>0.61894099999999996</v>
      </c>
      <c r="C304" s="1">
        <v>0.61649299999999996</v>
      </c>
      <c r="D304" s="1">
        <f>IF(pomiar[[#This Row],[Punkt A]]&lt;pomiar[[#This Row],[Punkt B]],1,0)</f>
        <v>0</v>
      </c>
      <c r="E304" s="1">
        <f>IF(pomiar[[#This Row],[Punkt A]]&gt;pomiar[[#This Row],[Punkt B]],1,0)</f>
        <v>1</v>
      </c>
      <c r="F304" s="1">
        <f t="shared" si="8"/>
        <v>6.9444444444444447E-4</v>
      </c>
      <c r="G304" s="1">
        <f>IF(pomiar[[#This Row],[czy z B do A]]=1,pomiar[[#This Row],[Punkt A]]-pomiar[[#This Row],[Punkt B]],pomiar[[#This Row],[Punkt B]]-pomiar[[#This Row],[Punkt A]])</f>
        <v>2.4480000000000057E-3</v>
      </c>
      <c r="H304" s="1" t="str">
        <f>LEFT(pomiar[[#This Row],[numer rejestracyjny]],1)</f>
        <v>W</v>
      </c>
      <c r="I304" s="1">
        <f>IF(pomiar[[#This Row],[pierwsza litera rejestracji]]="Z",pomiar[[#This Row],[ile minut jechał]]/pomiar[[#This Row],[ile to jedna minuta w dobie]],0)</f>
        <v>0</v>
      </c>
      <c r="J304" s="1">
        <f t="shared" si="9"/>
        <v>4.1666666666666664E-2</v>
      </c>
      <c r="K304" s="1">
        <f>pomiar[[#This Row],[ile minut jechał]]/pomiar[[#This Row],[ile h w dobie]]</f>
        <v>5.8752000000000137E-2</v>
      </c>
      <c r="L304" s="1" t="str">
        <f>MID(pomiar[[#This Row],[numer rejestracyjny]],4,2)</f>
        <v>95</v>
      </c>
      <c r="M304" s="3">
        <f>IF(pomiar[[#This Row],[3 i 4 znak rejestracji]]="18",5/pomiar[[#This Row],[ile minut jechał w h]],0)</f>
        <v>0</v>
      </c>
      <c r="N304" s="3">
        <f>5/pomiar[[#This Row],[ile minut jechał w h]]</f>
        <v>85.103485838779761</v>
      </c>
      <c r="O304" s="3">
        <f>IF(pomiar[[#This Row],[prędkość]]&gt;100,1,0)</f>
        <v>0</v>
      </c>
      <c r="P304" s="3">
        <f>IF(pomiar[[#This Row],[prędkość]]&gt;140,1,0)</f>
        <v>0</v>
      </c>
      <c r="Q304" s="3">
        <f>ROUNDDOWN(IF(pomiar[[#This Row],[czy z A do B]]=0,pomiar[[#This Row],[Punkt B]]/pomiar[[#This Row],[ile h w dobie]],pomiar[[#This Row],[Punkt A]]/pomiar[[#This Row],[ile h w dobie]]),0)</f>
        <v>14</v>
      </c>
      <c r="R304" s="3">
        <f>IF(pomiar[[#This Row],[która godzina wyjazdu]]&lt;&gt;24,pomiar[[#This Row],[która godzina wyjazdu]],0)</f>
        <v>14</v>
      </c>
    </row>
    <row r="305" spans="1:18" x14ac:dyDescent="0.25">
      <c r="A305" s="1" t="s">
        <v>53</v>
      </c>
      <c r="B305" s="1">
        <v>0.80732599999999999</v>
      </c>
      <c r="C305" s="1">
        <v>0.80408199999999996</v>
      </c>
      <c r="D305" s="1">
        <f>IF(pomiar[[#This Row],[Punkt A]]&lt;pomiar[[#This Row],[Punkt B]],1,0)</f>
        <v>0</v>
      </c>
      <c r="E305" s="1">
        <f>IF(pomiar[[#This Row],[Punkt A]]&gt;pomiar[[#This Row],[Punkt B]],1,0)</f>
        <v>1</v>
      </c>
      <c r="F305" s="1">
        <f t="shared" si="8"/>
        <v>6.9444444444444447E-4</v>
      </c>
      <c r="G305" s="1">
        <f>IF(pomiar[[#This Row],[czy z B do A]]=1,pomiar[[#This Row],[Punkt A]]-pomiar[[#This Row],[Punkt B]],pomiar[[#This Row],[Punkt B]]-pomiar[[#This Row],[Punkt A]])</f>
        <v>3.2440000000000246E-3</v>
      </c>
      <c r="H305" s="1" t="str">
        <f>LEFT(pomiar[[#This Row],[numer rejestracyjny]],1)</f>
        <v>S</v>
      </c>
      <c r="I305" s="1">
        <f>IF(pomiar[[#This Row],[pierwsza litera rejestracji]]="Z",pomiar[[#This Row],[ile minut jechał]]/pomiar[[#This Row],[ile to jedna minuta w dobie]],0)</f>
        <v>0</v>
      </c>
      <c r="J305" s="1">
        <f t="shared" si="9"/>
        <v>4.1666666666666664E-2</v>
      </c>
      <c r="K305" s="1">
        <f>pomiar[[#This Row],[ile minut jechał]]/pomiar[[#This Row],[ile h w dobie]]</f>
        <v>7.7856000000000591E-2</v>
      </c>
      <c r="L305" s="1" t="str">
        <f>MID(pomiar[[#This Row],[numer rejestracyjny]],4,2)</f>
        <v>97</v>
      </c>
      <c r="M305" s="3">
        <f>IF(pomiar[[#This Row],[3 i 4 znak rejestracji]]="18",5/pomiar[[#This Row],[ile minut jechał w h]],0)</f>
        <v>0</v>
      </c>
      <c r="N305" s="3">
        <f>5/pomiar[[#This Row],[ile minut jechał w h]]</f>
        <v>64.221126181668239</v>
      </c>
      <c r="O305" s="3">
        <f>IF(pomiar[[#This Row],[prędkość]]&gt;100,1,0)</f>
        <v>0</v>
      </c>
      <c r="P305" s="3">
        <f>IF(pomiar[[#This Row],[prędkość]]&gt;140,1,0)</f>
        <v>0</v>
      </c>
      <c r="Q305" s="3">
        <f>ROUNDDOWN(IF(pomiar[[#This Row],[czy z A do B]]=0,pomiar[[#This Row],[Punkt B]]/pomiar[[#This Row],[ile h w dobie]],pomiar[[#This Row],[Punkt A]]/pomiar[[#This Row],[ile h w dobie]]),0)</f>
        <v>19</v>
      </c>
      <c r="R305" s="3">
        <f>IF(pomiar[[#This Row],[która godzina wyjazdu]]&lt;&gt;24,pomiar[[#This Row],[która godzina wyjazdu]],0)</f>
        <v>19</v>
      </c>
    </row>
    <row r="306" spans="1:18" x14ac:dyDescent="0.25">
      <c r="A306" s="1" t="s">
        <v>54</v>
      </c>
      <c r="B306" s="1">
        <v>0.36659199999999997</v>
      </c>
      <c r="C306" s="1">
        <v>0.368896</v>
      </c>
      <c r="D306" s="1">
        <f>IF(pomiar[[#This Row],[Punkt A]]&lt;pomiar[[#This Row],[Punkt B]],1,0)</f>
        <v>1</v>
      </c>
      <c r="E306" s="1">
        <f>IF(pomiar[[#This Row],[Punkt A]]&gt;pomiar[[#This Row],[Punkt B]],1,0)</f>
        <v>0</v>
      </c>
      <c r="F306" s="1">
        <f t="shared" si="8"/>
        <v>6.9444444444444447E-4</v>
      </c>
      <c r="G306" s="1">
        <f>IF(pomiar[[#This Row],[czy z B do A]]=1,pomiar[[#This Row],[Punkt A]]-pomiar[[#This Row],[Punkt B]],pomiar[[#This Row],[Punkt B]]-pomiar[[#This Row],[Punkt A]])</f>
        <v>2.3040000000000282E-3</v>
      </c>
      <c r="H306" s="1" t="str">
        <f>LEFT(pomiar[[#This Row],[numer rejestracyjny]],1)</f>
        <v>T</v>
      </c>
      <c r="I306" s="1">
        <f>IF(pomiar[[#This Row],[pierwsza litera rejestracji]]="Z",pomiar[[#This Row],[ile minut jechał]]/pomiar[[#This Row],[ile to jedna minuta w dobie]],0)</f>
        <v>0</v>
      </c>
      <c r="J306" s="1">
        <f t="shared" si="9"/>
        <v>4.1666666666666664E-2</v>
      </c>
      <c r="K306" s="1">
        <f>pomiar[[#This Row],[ile minut jechał]]/pomiar[[#This Row],[ile h w dobie]]</f>
        <v>5.5296000000000678E-2</v>
      </c>
      <c r="L306" s="1" t="str">
        <f>MID(pomiar[[#This Row],[numer rejestracyjny]],4,2)</f>
        <v>86</v>
      </c>
      <c r="M306" s="3">
        <f>IF(pomiar[[#This Row],[3 i 4 znak rejestracji]]="18",5/pomiar[[#This Row],[ile minut jechał w h]],0)</f>
        <v>0</v>
      </c>
      <c r="N306" s="3">
        <f>5/pomiar[[#This Row],[ile minut jechał w h]]</f>
        <v>90.422453703702601</v>
      </c>
      <c r="O306" s="3">
        <f>IF(pomiar[[#This Row],[prędkość]]&gt;100,1,0)</f>
        <v>0</v>
      </c>
      <c r="P306" s="3">
        <f>IF(pomiar[[#This Row],[prędkość]]&gt;140,1,0)</f>
        <v>0</v>
      </c>
      <c r="Q306" s="3">
        <f>ROUNDDOWN(IF(pomiar[[#This Row],[czy z A do B]]=0,pomiar[[#This Row],[Punkt B]]/pomiar[[#This Row],[ile h w dobie]],pomiar[[#This Row],[Punkt A]]/pomiar[[#This Row],[ile h w dobie]]),0)</f>
        <v>8</v>
      </c>
      <c r="R306" s="3">
        <f>IF(pomiar[[#This Row],[która godzina wyjazdu]]&lt;&gt;24,pomiar[[#This Row],[która godzina wyjazdu]],0)</f>
        <v>8</v>
      </c>
    </row>
    <row r="307" spans="1:18" x14ac:dyDescent="0.25">
      <c r="A307" s="1" t="s">
        <v>55</v>
      </c>
      <c r="B307" s="1">
        <v>0.70056799999999997</v>
      </c>
      <c r="C307" s="1">
        <v>0.70311999999999997</v>
      </c>
      <c r="D307" s="1">
        <f>IF(pomiar[[#This Row],[Punkt A]]&lt;pomiar[[#This Row],[Punkt B]],1,0)</f>
        <v>1</v>
      </c>
      <c r="E307" s="1">
        <f>IF(pomiar[[#This Row],[Punkt A]]&gt;pomiar[[#This Row],[Punkt B]],1,0)</f>
        <v>0</v>
      </c>
      <c r="F307" s="1">
        <f t="shared" si="8"/>
        <v>6.9444444444444447E-4</v>
      </c>
      <c r="G307" s="1">
        <f>IF(pomiar[[#This Row],[czy z B do A]]=1,pomiar[[#This Row],[Punkt A]]-pomiar[[#This Row],[Punkt B]],pomiar[[#This Row],[Punkt B]]-pomiar[[#This Row],[Punkt A]])</f>
        <v>2.5519999999999987E-3</v>
      </c>
      <c r="H307" s="1" t="str">
        <f>LEFT(pomiar[[#This Row],[numer rejestracyjny]],1)</f>
        <v>B</v>
      </c>
      <c r="I307" s="1">
        <f>IF(pomiar[[#This Row],[pierwsza litera rejestracji]]="Z",pomiar[[#This Row],[ile minut jechał]]/pomiar[[#This Row],[ile to jedna minuta w dobie]],0)</f>
        <v>0</v>
      </c>
      <c r="J307" s="1">
        <f t="shared" si="9"/>
        <v>4.1666666666666664E-2</v>
      </c>
      <c r="K307" s="1">
        <f>pomiar[[#This Row],[ile minut jechał]]/pomiar[[#This Row],[ile h w dobie]]</f>
        <v>6.1247999999999969E-2</v>
      </c>
      <c r="L307" s="1" t="str">
        <f>MID(pomiar[[#This Row],[numer rejestracyjny]],4,2)</f>
        <v>24</v>
      </c>
      <c r="M307" s="3">
        <f>IF(pomiar[[#This Row],[3 i 4 znak rejestracji]]="18",5/pomiar[[#This Row],[ile minut jechał w h]],0)</f>
        <v>0</v>
      </c>
      <c r="N307" s="3">
        <f>5/pomiar[[#This Row],[ile minut jechał w h]]</f>
        <v>81.635318704284259</v>
      </c>
      <c r="O307" s="3">
        <f>IF(pomiar[[#This Row],[prędkość]]&gt;100,1,0)</f>
        <v>0</v>
      </c>
      <c r="P307" s="3">
        <f>IF(pomiar[[#This Row],[prędkość]]&gt;140,1,0)</f>
        <v>0</v>
      </c>
      <c r="Q307" s="3">
        <f>ROUNDDOWN(IF(pomiar[[#This Row],[czy z A do B]]=0,pomiar[[#This Row],[Punkt B]]/pomiar[[#This Row],[ile h w dobie]],pomiar[[#This Row],[Punkt A]]/pomiar[[#This Row],[ile h w dobie]]),0)</f>
        <v>16</v>
      </c>
      <c r="R307" s="3">
        <f>IF(pomiar[[#This Row],[która godzina wyjazdu]]&lt;&gt;24,pomiar[[#This Row],[która godzina wyjazdu]],0)</f>
        <v>16</v>
      </c>
    </row>
    <row r="308" spans="1:18" x14ac:dyDescent="0.25">
      <c r="A308" s="1" t="s">
        <v>56</v>
      </c>
      <c r="B308" s="1">
        <v>0.62152399999999997</v>
      </c>
      <c r="C308" s="1">
        <v>0.61756</v>
      </c>
      <c r="D308" s="1">
        <f>IF(pomiar[[#This Row],[Punkt A]]&lt;pomiar[[#This Row],[Punkt B]],1,0)</f>
        <v>0</v>
      </c>
      <c r="E308" s="1">
        <f>IF(pomiar[[#This Row],[Punkt A]]&gt;pomiar[[#This Row],[Punkt B]],1,0)</f>
        <v>1</v>
      </c>
      <c r="F308" s="1">
        <f t="shared" si="8"/>
        <v>6.9444444444444447E-4</v>
      </c>
      <c r="G308" s="1">
        <f>IF(pomiar[[#This Row],[czy z B do A]]=1,pomiar[[#This Row],[Punkt A]]-pomiar[[#This Row],[Punkt B]],pomiar[[#This Row],[Punkt B]]-pomiar[[#This Row],[Punkt A]])</f>
        <v>3.9639999999999675E-3</v>
      </c>
      <c r="H308" s="1" t="str">
        <f>LEFT(pomiar[[#This Row],[numer rejestracyjny]],1)</f>
        <v>W</v>
      </c>
      <c r="I308" s="1">
        <f>IF(pomiar[[#This Row],[pierwsza litera rejestracji]]="Z",pomiar[[#This Row],[ile minut jechał]]/pomiar[[#This Row],[ile to jedna minuta w dobie]],0)</f>
        <v>0</v>
      </c>
      <c r="J308" s="1">
        <f t="shared" si="9"/>
        <v>4.1666666666666664E-2</v>
      </c>
      <c r="K308" s="1">
        <f>pomiar[[#This Row],[ile minut jechał]]/pomiar[[#This Row],[ile h w dobie]]</f>
        <v>9.5135999999999221E-2</v>
      </c>
      <c r="L308" s="1" t="str">
        <f>MID(pomiar[[#This Row],[numer rejestracyjny]],4,2)</f>
        <v>14</v>
      </c>
      <c r="M308" s="3">
        <f>IF(pomiar[[#This Row],[3 i 4 znak rejestracji]]="18",5/pomiar[[#This Row],[ile minut jechał w h]],0)</f>
        <v>0</v>
      </c>
      <c r="N308" s="3">
        <f>5/pomiar[[#This Row],[ile minut jechał w h]]</f>
        <v>52.55634039690591</v>
      </c>
      <c r="O308" s="3">
        <f>IF(pomiar[[#This Row],[prędkość]]&gt;100,1,0)</f>
        <v>0</v>
      </c>
      <c r="P308" s="3">
        <f>IF(pomiar[[#This Row],[prędkość]]&gt;140,1,0)</f>
        <v>0</v>
      </c>
      <c r="Q308" s="3">
        <f>ROUNDDOWN(IF(pomiar[[#This Row],[czy z A do B]]=0,pomiar[[#This Row],[Punkt B]]/pomiar[[#This Row],[ile h w dobie]],pomiar[[#This Row],[Punkt A]]/pomiar[[#This Row],[ile h w dobie]]),0)</f>
        <v>14</v>
      </c>
      <c r="R308" s="3">
        <f>IF(pomiar[[#This Row],[która godzina wyjazdu]]&lt;&gt;24,pomiar[[#This Row],[która godzina wyjazdu]],0)</f>
        <v>14</v>
      </c>
    </row>
    <row r="309" spans="1:18" x14ac:dyDescent="0.25">
      <c r="A309" s="1" t="s">
        <v>57</v>
      </c>
      <c r="B309" s="1">
        <v>5.7780000000000001E-3</v>
      </c>
      <c r="C309" s="1">
        <v>1.7899999999999999E-3</v>
      </c>
      <c r="D309" s="1">
        <f>IF(pomiar[[#This Row],[Punkt A]]&lt;pomiar[[#This Row],[Punkt B]],1,0)</f>
        <v>0</v>
      </c>
      <c r="E309" s="1">
        <f>IF(pomiar[[#This Row],[Punkt A]]&gt;pomiar[[#This Row],[Punkt B]],1,0)</f>
        <v>1</v>
      </c>
      <c r="F309" s="1">
        <f t="shared" si="8"/>
        <v>6.9444444444444447E-4</v>
      </c>
      <c r="G309" s="1">
        <f>IF(pomiar[[#This Row],[czy z B do A]]=1,pomiar[[#This Row],[Punkt A]]-pomiar[[#This Row],[Punkt B]],pomiar[[#This Row],[Punkt B]]-pomiar[[#This Row],[Punkt A]])</f>
        <v>3.9880000000000002E-3</v>
      </c>
      <c r="H309" s="1" t="str">
        <f>LEFT(pomiar[[#This Row],[numer rejestracyjny]],1)</f>
        <v>E</v>
      </c>
      <c r="I309" s="1">
        <f>IF(pomiar[[#This Row],[pierwsza litera rejestracji]]="Z",pomiar[[#This Row],[ile minut jechał]]/pomiar[[#This Row],[ile to jedna minuta w dobie]],0)</f>
        <v>0</v>
      </c>
      <c r="J309" s="1">
        <f t="shared" si="9"/>
        <v>4.1666666666666664E-2</v>
      </c>
      <c r="K309" s="1">
        <f>pomiar[[#This Row],[ile minut jechał]]/pomiar[[#This Row],[ile h w dobie]]</f>
        <v>9.5712000000000005E-2</v>
      </c>
      <c r="L309" s="1" t="str">
        <f>MID(pomiar[[#This Row],[numer rejestracyjny]],4,2)</f>
        <v>78</v>
      </c>
      <c r="M309" s="3">
        <f>IF(pomiar[[#This Row],[3 i 4 znak rejestracji]]="18",5/pomiar[[#This Row],[ile minut jechał w h]],0)</f>
        <v>0</v>
      </c>
      <c r="N309" s="3">
        <f>5/pomiar[[#This Row],[ile minut jechał w h]]</f>
        <v>52.240053493814777</v>
      </c>
      <c r="O309" s="3">
        <f>IF(pomiar[[#This Row],[prędkość]]&gt;100,1,0)</f>
        <v>0</v>
      </c>
      <c r="P309" s="3">
        <f>IF(pomiar[[#This Row],[prędkość]]&gt;140,1,0)</f>
        <v>0</v>
      </c>
      <c r="Q309" s="3">
        <f>ROUNDDOWN(IF(pomiar[[#This Row],[czy z A do B]]=0,pomiar[[#This Row],[Punkt B]]/pomiar[[#This Row],[ile h w dobie]],pomiar[[#This Row],[Punkt A]]/pomiar[[#This Row],[ile h w dobie]]),0)</f>
        <v>0</v>
      </c>
      <c r="R309" s="3">
        <f>IF(pomiar[[#This Row],[która godzina wyjazdu]]&lt;&gt;24,pomiar[[#This Row],[która godzina wyjazdu]],0)</f>
        <v>0</v>
      </c>
    </row>
    <row r="310" spans="1:18" x14ac:dyDescent="0.25">
      <c r="A310" s="1" t="s">
        <v>58</v>
      </c>
      <c r="B310" s="1">
        <v>7.8621999999999997E-2</v>
      </c>
      <c r="C310" s="1">
        <v>7.6165999999999998E-2</v>
      </c>
      <c r="D310" s="1">
        <f>IF(pomiar[[#This Row],[Punkt A]]&lt;pomiar[[#This Row],[Punkt B]],1,0)</f>
        <v>0</v>
      </c>
      <c r="E310" s="1">
        <f>IF(pomiar[[#This Row],[Punkt A]]&gt;pomiar[[#This Row],[Punkt B]],1,0)</f>
        <v>1</v>
      </c>
      <c r="F310" s="1">
        <f t="shared" si="8"/>
        <v>6.9444444444444447E-4</v>
      </c>
      <c r="G310" s="1">
        <f>IF(pomiar[[#This Row],[czy z B do A]]=1,pomiar[[#This Row],[Punkt A]]-pomiar[[#This Row],[Punkt B]],pomiar[[#This Row],[Punkt B]]-pomiar[[#This Row],[Punkt A]])</f>
        <v>2.4559999999999998E-3</v>
      </c>
      <c r="H310" s="1" t="str">
        <f>LEFT(pomiar[[#This Row],[numer rejestracyjny]],1)</f>
        <v>E</v>
      </c>
      <c r="I310" s="1">
        <f>IF(pomiar[[#This Row],[pierwsza litera rejestracji]]="Z",pomiar[[#This Row],[ile minut jechał]]/pomiar[[#This Row],[ile to jedna minuta w dobie]],0)</f>
        <v>0</v>
      </c>
      <c r="J310" s="1">
        <f t="shared" si="9"/>
        <v>4.1666666666666664E-2</v>
      </c>
      <c r="K310" s="1">
        <f>pomiar[[#This Row],[ile minut jechał]]/pomiar[[#This Row],[ile h w dobie]]</f>
        <v>5.8943999999999996E-2</v>
      </c>
      <c r="L310" s="1" t="str">
        <f>MID(pomiar[[#This Row],[numer rejestracyjny]],4,2)</f>
        <v>96</v>
      </c>
      <c r="M310" s="3">
        <f>IF(pomiar[[#This Row],[3 i 4 znak rejestracji]]="18",5/pomiar[[#This Row],[ile minut jechał w h]],0)</f>
        <v>0</v>
      </c>
      <c r="N310" s="3">
        <f>5/pomiar[[#This Row],[ile minut jechał w h]]</f>
        <v>84.826275787187839</v>
      </c>
      <c r="O310" s="3">
        <f>IF(pomiar[[#This Row],[prędkość]]&gt;100,1,0)</f>
        <v>0</v>
      </c>
      <c r="P310" s="3">
        <f>IF(pomiar[[#This Row],[prędkość]]&gt;140,1,0)</f>
        <v>0</v>
      </c>
      <c r="Q310" s="3">
        <f>ROUNDDOWN(IF(pomiar[[#This Row],[czy z A do B]]=0,pomiar[[#This Row],[Punkt B]]/pomiar[[#This Row],[ile h w dobie]],pomiar[[#This Row],[Punkt A]]/pomiar[[#This Row],[ile h w dobie]]),0)</f>
        <v>1</v>
      </c>
      <c r="R310" s="3">
        <f>IF(pomiar[[#This Row],[która godzina wyjazdu]]&lt;&gt;24,pomiar[[#This Row],[która godzina wyjazdu]],0)</f>
        <v>1</v>
      </c>
    </row>
    <row r="311" spans="1:18" x14ac:dyDescent="0.25">
      <c r="A311" s="1" t="s">
        <v>59</v>
      </c>
      <c r="B311" s="1">
        <v>0.314112</v>
      </c>
      <c r="C311" s="1">
        <v>0.31717200000000001</v>
      </c>
      <c r="D311" s="1">
        <f>IF(pomiar[[#This Row],[Punkt A]]&lt;pomiar[[#This Row],[Punkt B]],1,0)</f>
        <v>1</v>
      </c>
      <c r="E311" s="1">
        <f>IF(pomiar[[#This Row],[Punkt A]]&gt;pomiar[[#This Row],[Punkt B]],1,0)</f>
        <v>0</v>
      </c>
      <c r="F311" s="1">
        <f t="shared" si="8"/>
        <v>6.9444444444444447E-4</v>
      </c>
      <c r="G311" s="1">
        <f>IF(pomiar[[#This Row],[czy z B do A]]=1,pomiar[[#This Row],[Punkt A]]-pomiar[[#This Row],[Punkt B]],pomiar[[#This Row],[Punkt B]]-pomiar[[#This Row],[Punkt A]])</f>
        <v>3.0600000000000072E-3</v>
      </c>
      <c r="H311" s="1" t="str">
        <f>LEFT(pomiar[[#This Row],[numer rejestracyjny]],1)</f>
        <v>C</v>
      </c>
      <c r="I311" s="1">
        <f>IF(pomiar[[#This Row],[pierwsza litera rejestracji]]="Z",pomiar[[#This Row],[ile minut jechał]]/pomiar[[#This Row],[ile to jedna minuta w dobie]],0)</f>
        <v>0</v>
      </c>
      <c r="J311" s="1">
        <f t="shared" si="9"/>
        <v>4.1666666666666664E-2</v>
      </c>
      <c r="K311" s="1">
        <f>pomiar[[#This Row],[ile minut jechał]]/pomiar[[#This Row],[ile h w dobie]]</f>
        <v>7.3440000000000172E-2</v>
      </c>
      <c r="L311" s="1" t="str">
        <f>MID(pomiar[[#This Row],[numer rejestracyjny]],4,2)</f>
        <v>74</v>
      </c>
      <c r="M311" s="3">
        <f>IF(pomiar[[#This Row],[3 i 4 znak rejestracji]]="18",5/pomiar[[#This Row],[ile minut jechał w h]],0)</f>
        <v>0</v>
      </c>
      <c r="N311" s="3">
        <f>5/pomiar[[#This Row],[ile minut jechał w h]]</f>
        <v>68.082788671023806</v>
      </c>
      <c r="O311" s="3">
        <f>IF(pomiar[[#This Row],[prędkość]]&gt;100,1,0)</f>
        <v>0</v>
      </c>
      <c r="P311" s="3">
        <f>IF(pomiar[[#This Row],[prędkość]]&gt;140,1,0)</f>
        <v>0</v>
      </c>
      <c r="Q311" s="3">
        <f>ROUNDDOWN(IF(pomiar[[#This Row],[czy z A do B]]=0,pomiar[[#This Row],[Punkt B]]/pomiar[[#This Row],[ile h w dobie]],pomiar[[#This Row],[Punkt A]]/pomiar[[#This Row],[ile h w dobie]]),0)</f>
        <v>7</v>
      </c>
      <c r="R311" s="3">
        <f>IF(pomiar[[#This Row],[która godzina wyjazdu]]&lt;&gt;24,pomiar[[#This Row],[która godzina wyjazdu]],0)</f>
        <v>7</v>
      </c>
    </row>
    <row r="312" spans="1:18" x14ac:dyDescent="0.25">
      <c r="A312" s="1" t="s">
        <v>60</v>
      </c>
      <c r="B312" s="1">
        <v>0.91732499999999995</v>
      </c>
      <c r="C312" s="1">
        <v>0.91552900000000004</v>
      </c>
      <c r="D312" s="1">
        <f>IF(pomiar[[#This Row],[Punkt A]]&lt;pomiar[[#This Row],[Punkt B]],1,0)</f>
        <v>0</v>
      </c>
      <c r="E312" s="1">
        <f>IF(pomiar[[#This Row],[Punkt A]]&gt;pomiar[[#This Row],[Punkt B]],1,0)</f>
        <v>1</v>
      </c>
      <c r="F312" s="1">
        <f t="shared" si="8"/>
        <v>6.9444444444444447E-4</v>
      </c>
      <c r="G312" s="1">
        <f>IF(pomiar[[#This Row],[czy z B do A]]=1,pomiar[[#This Row],[Punkt A]]-pomiar[[#This Row],[Punkt B]],pomiar[[#This Row],[Punkt B]]-pomiar[[#This Row],[Punkt A]])</f>
        <v>1.7959999999999088E-3</v>
      </c>
      <c r="H312" s="1" t="str">
        <f>LEFT(pomiar[[#This Row],[numer rejestracyjny]],1)</f>
        <v>W</v>
      </c>
      <c r="I312" s="1">
        <f>IF(pomiar[[#This Row],[pierwsza litera rejestracji]]="Z",pomiar[[#This Row],[ile minut jechał]]/pomiar[[#This Row],[ile to jedna minuta w dobie]],0)</f>
        <v>0</v>
      </c>
      <c r="J312" s="1">
        <f t="shared" si="9"/>
        <v>4.1666666666666664E-2</v>
      </c>
      <c r="K312" s="1">
        <f>pomiar[[#This Row],[ile minut jechał]]/pomiar[[#This Row],[ile h w dobie]]</f>
        <v>4.3103999999997811E-2</v>
      </c>
      <c r="L312" s="1" t="str">
        <f>MID(pomiar[[#This Row],[numer rejestracyjny]],4,2)</f>
        <v>86</v>
      </c>
      <c r="M312" s="3">
        <f>IF(pomiar[[#This Row],[3 i 4 znak rejestracji]]="18",5/pomiar[[#This Row],[ile minut jechał w h]],0)</f>
        <v>0</v>
      </c>
      <c r="N312" s="3">
        <f>5/pomiar[[#This Row],[ile minut jechał w h]]</f>
        <v>115.99851521901108</v>
      </c>
      <c r="O312" s="3">
        <f>IF(pomiar[[#This Row],[prędkość]]&gt;100,1,0)</f>
        <v>1</v>
      </c>
      <c r="P312" s="3">
        <f>IF(pomiar[[#This Row],[prędkość]]&gt;140,1,0)</f>
        <v>0</v>
      </c>
      <c r="Q312" s="3">
        <f>ROUNDDOWN(IF(pomiar[[#This Row],[czy z A do B]]=0,pomiar[[#This Row],[Punkt B]]/pomiar[[#This Row],[ile h w dobie]],pomiar[[#This Row],[Punkt A]]/pomiar[[#This Row],[ile h w dobie]]),0)</f>
        <v>21</v>
      </c>
      <c r="R312" s="3">
        <f>IF(pomiar[[#This Row],[która godzina wyjazdu]]&lt;&gt;24,pomiar[[#This Row],[która godzina wyjazdu]],0)</f>
        <v>21</v>
      </c>
    </row>
    <row r="313" spans="1:18" x14ac:dyDescent="0.25">
      <c r="A313" s="1" t="s">
        <v>61</v>
      </c>
      <c r="B313" s="1">
        <v>0.56916199999999995</v>
      </c>
      <c r="C313" s="1">
        <v>0.56642999999999999</v>
      </c>
      <c r="D313" s="1">
        <f>IF(pomiar[[#This Row],[Punkt A]]&lt;pomiar[[#This Row],[Punkt B]],1,0)</f>
        <v>0</v>
      </c>
      <c r="E313" s="1">
        <f>IF(pomiar[[#This Row],[Punkt A]]&gt;pomiar[[#This Row],[Punkt B]],1,0)</f>
        <v>1</v>
      </c>
      <c r="F313" s="1">
        <f t="shared" si="8"/>
        <v>6.9444444444444447E-4</v>
      </c>
      <c r="G313" s="1">
        <f>IF(pomiar[[#This Row],[czy z B do A]]=1,pomiar[[#This Row],[Punkt A]]-pomiar[[#This Row],[Punkt B]],pomiar[[#This Row],[Punkt B]]-pomiar[[#This Row],[Punkt A]])</f>
        <v>2.7319999999999567E-3</v>
      </c>
      <c r="H313" s="1" t="str">
        <f>LEFT(pomiar[[#This Row],[numer rejestracyjny]],1)</f>
        <v>N</v>
      </c>
      <c r="I313" s="1">
        <f>IF(pomiar[[#This Row],[pierwsza litera rejestracji]]="Z",pomiar[[#This Row],[ile minut jechał]]/pomiar[[#This Row],[ile to jedna minuta w dobie]],0)</f>
        <v>0</v>
      </c>
      <c r="J313" s="1">
        <f t="shared" si="9"/>
        <v>4.1666666666666664E-2</v>
      </c>
      <c r="K313" s="1">
        <f>pomiar[[#This Row],[ile minut jechał]]/pomiar[[#This Row],[ile h w dobie]]</f>
        <v>6.556799999999896E-2</v>
      </c>
      <c r="L313" s="1" t="str">
        <f>MID(pomiar[[#This Row],[numer rejestracyjny]],4,2)</f>
        <v>35</v>
      </c>
      <c r="M313" s="3">
        <f>IF(pomiar[[#This Row],[3 i 4 znak rejestracji]]="18",5/pomiar[[#This Row],[ile minut jechał w h]],0)</f>
        <v>0</v>
      </c>
      <c r="N313" s="3">
        <f>5/pomiar[[#This Row],[ile minut jechał w h]]</f>
        <v>76.256710590533174</v>
      </c>
      <c r="O313" s="3">
        <f>IF(pomiar[[#This Row],[prędkość]]&gt;100,1,0)</f>
        <v>0</v>
      </c>
      <c r="P313" s="3">
        <f>IF(pomiar[[#This Row],[prędkość]]&gt;140,1,0)</f>
        <v>0</v>
      </c>
      <c r="Q313" s="3">
        <f>ROUNDDOWN(IF(pomiar[[#This Row],[czy z A do B]]=0,pomiar[[#This Row],[Punkt B]]/pomiar[[#This Row],[ile h w dobie]],pomiar[[#This Row],[Punkt A]]/pomiar[[#This Row],[ile h w dobie]]),0)</f>
        <v>13</v>
      </c>
      <c r="R313" s="3">
        <f>IF(pomiar[[#This Row],[która godzina wyjazdu]]&lt;&gt;24,pomiar[[#This Row],[która godzina wyjazdu]],0)</f>
        <v>13</v>
      </c>
    </row>
    <row r="314" spans="1:18" x14ac:dyDescent="0.25">
      <c r="A314" s="1" t="s">
        <v>62</v>
      </c>
      <c r="B314" s="1">
        <v>0.44656000000000001</v>
      </c>
      <c r="C314" s="1">
        <v>0.449212</v>
      </c>
      <c r="D314" s="1">
        <f>IF(pomiar[[#This Row],[Punkt A]]&lt;pomiar[[#This Row],[Punkt B]],1,0)</f>
        <v>1</v>
      </c>
      <c r="E314" s="1">
        <f>IF(pomiar[[#This Row],[Punkt A]]&gt;pomiar[[#This Row],[Punkt B]],1,0)</f>
        <v>0</v>
      </c>
      <c r="F314" s="1">
        <f t="shared" si="8"/>
        <v>6.9444444444444447E-4</v>
      </c>
      <c r="G314" s="1">
        <f>IF(pomiar[[#This Row],[czy z B do A]]=1,pomiar[[#This Row],[Punkt A]]-pomiar[[#This Row],[Punkt B]],pomiar[[#This Row],[Punkt B]]-pomiar[[#This Row],[Punkt A]])</f>
        <v>2.6519999999999877E-3</v>
      </c>
      <c r="H314" s="1" t="str">
        <f>LEFT(pomiar[[#This Row],[numer rejestracyjny]],1)</f>
        <v>C</v>
      </c>
      <c r="I314" s="1">
        <f>IF(pomiar[[#This Row],[pierwsza litera rejestracji]]="Z",pomiar[[#This Row],[ile minut jechał]]/pomiar[[#This Row],[ile to jedna minuta w dobie]],0)</f>
        <v>0</v>
      </c>
      <c r="J314" s="1">
        <f t="shared" si="9"/>
        <v>4.1666666666666664E-2</v>
      </c>
      <c r="K314" s="1">
        <f>pomiar[[#This Row],[ile minut jechał]]/pomiar[[#This Row],[ile h w dobie]]</f>
        <v>6.3647999999999705E-2</v>
      </c>
      <c r="L314" s="1" t="str">
        <f>MID(pomiar[[#This Row],[numer rejestracyjny]],4,2)</f>
        <v>12</v>
      </c>
      <c r="M314" s="3">
        <f>IF(pomiar[[#This Row],[3 i 4 znak rejestracji]]="18",5/pomiar[[#This Row],[ile minut jechał w h]],0)</f>
        <v>0</v>
      </c>
      <c r="N314" s="3">
        <f>5/pomiar[[#This Row],[ile minut jechał w h]]</f>
        <v>78.557063851181866</v>
      </c>
      <c r="O314" s="3">
        <f>IF(pomiar[[#This Row],[prędkość]]&gt;100,1,0)</f>
        <v>0</v>
      </c>
      <c r="P314" s="3">
        <f>IF(pomiar[[#This Row],[prędkość]]&gt;140,1,0)</f>
        <v>0</v>
      </c>
      <c r="Q314" s="3">
        <f>ROUNDDOWN(IF(pomiar[[#This Row],[czy z A do B]]=0,pomiar[[#This Row],[Punkt B]]/pomiar[[#This Row],[ile h w dobie]],pomiar[[#This Row],[Punkt A]]/pomiar[[#This Row],[ile h w dobie]]),0)</f>
        <v>10</v>
      </c>
      <c r="R314" s="3">
        <f>IF(pomiar[[#This Row],[która godzina wyjazdu]]&lt;&gt;24,pomiar[[#This Row],[która godzina wyjazdu]],0)</f>
        <v>10</v>
      </c>
    </row>
    <row r="315" spans="1:18" x14ac:dyDescent="0.25">
      <c r="A315" s="1" t="s">
        <v>63</v>
      </c>
      <c r="B315" s="1">
        <v>0.61977899999999997</v>
      </c>
      <c r="C315" s="1">
        <v>0.62161100000000002</v>
      </c>
      <c r="D315" s="1">
        <f>IF(pomiar[[#This Row],[Punkt A]]&lt;pomiar[[#This Row],[Punkt B]],1,0)</f>
        <v>1</v>
      </c>
      <c r="E315" s="1">
        <f>IF(pomiar[[#This Row],[Punkt A]]&gt;pomiar[[#This Row],[Punkt B]],1,0)</f>
        <v>0</v>
      </c>
      <c r="F315" s="1">
        <f t="shared" si="8"/>
        <v>6.9444444444444447E-4</v>
      </c>
      <c r="G315" s="1">
        <f>IF(pomiar[[#This Row],[czy z B do A]]=1,pomiar[[#This Row],[Punkt A]]-pomiar[[#This Row],[Punkt B]],pomiar[[#This Row],[Punkt B]]-pomiar[[#This Row],[Punkt A]])</f>
        <v>1.8320000000000558E-3</v>
      </c>
      <c r="H315" s="1" t="str">
        <f>LEFT(pomiar[[#This Row],[numer rejestracyjny]],1)</f>
        <v>S</v>
      </c>
      <c r="I315" s="1">
        <f>IF(pomiar[[#This Row],[pierwsza litera rejestracji]]="Z",pomiar[[#This Row],[ile minut jechał]]/pomiar[[#This Row],[ile to jedna minuta w dobie]],0)</f>
        <v>0</v>
      </c>
      <c r="J315" s="1">
        <f t="shared" si="9"/>
        <v>4.1666666666666664E-2</v>
      </c>
      <c r="K315" s="1">
        <f>pomiar[[#This Row],[ile minut jechał]]/pomiar[[#This Row],[ile h w dobie]]</f>
        <v>4.3968000000001339E-2</v>
      </c>
      <c r="L315" s="1" t="str">
        <f>MID(pomiar[[#This Row],[numer rejestracyjny]],4,2)</f>
        <v>20</v>
      </c>
      <c r="M315" s="3">
        <f>IF(pomiar[[#This Row],[3 i 4 znak rejestracji]]="18",5/pomiar[[#This Row],[ile minut jechał w h]],0)</f>
        <v>0</v>
      </c>
      <c r="N315" s="3">
        <f>5/pomiar[[#This Row],[ile minut jechał w h]]</f>
        <v>113.71906841338809</v>
      </c>
      <c r="O315" s="3">
        <f>IF(pomiar[[#This Row],[prędkość]]&gt;100,1,0)</f>
        <v>1</v>
      </c>
      <c r="P315" s="3">
        <f>IF(pomiar[[#This Row],[prędkość]]&gt;140,1,0)</f>
        <v>0</v>
      </c>
      <c r="Q315" s="3">
        <f>ROUNDDOWN(IF(pomiar[[#This Row],[czy z A do B]]=0,pomiar[[#This Row],[Punkt B]]/pomiar[[#This Row],[ile h w dobie]],pomiar[[#This Row],[Punkt A]]/pomiar[[#This Row],[ile h w dobie]]),0)</f>
        <v>14</v>
      </c>
      <c r="R315" s="3">
        <f>IF(pomiar[[#This Row],[która godzina wyjazdu]]&lt;&gt;24,pomiar[[#This Row],[która godzina wyjazdu]],0)</f>
        <v>14</v>
      </c>
    </row>
    <row r="316" spans="1:18" x14ac:dyDescent="0.25">
      <c r="A316" s="1" t="s">
        <v>64</v>
      </c>
      <c r="B316" s="1">
        <v>0.35734100000000002</v>
      </c>
      <c r="C316" s="1">
        <v>0.355101</v>
      </c>
      <c r="D316" s="1">
        <f>IF(pomiar[[#This Row],[Punkt A]]&lt;pomiar[[#This Row],[Punkt B]],1,0)</f>
        <v>0</v>
      </c>
      <c r="E316" s="1">
        <f>IF(pomiar[[#This Row],[Punkt A]]&gt;pomiar[[#This Row],[Punkt B]],1,0)</f>
        <v>1</v>
      </c>
      <c r="F316" s="1">
        <f t="shared" si="8"/>
        <v>6.9444444444444447E-4</v>
      </c>
      <c r="G316" s="1">
        <f>IF(pomiar[[#This Row],[czy z B do A]]=1,pomiar[[#This Row],[Punkt A]]-pomiar[[#This Row],[Punkt B]],pomiar[[#This Row],[Punkt B]]-pomiar[[#This Row],[Punkt A]])</f>
        <v>2.2400000000000198E-3</v>
      </c>
      <c r="H316" s="1" t="str">
        <f>LEFT(pomiar[[#This Row],[numer rejestracyjny]],1)</f>
        <v>W</v>
      </c>
      <c r="I316" s="1">
        <f>IF(pomiar[[#This Row],[pierwsza litera rejestracji]]="Z",pomiar[[#This Row],[ile minut jechał]]/pomiar[[#This Row],[ile to jedna minuta w dobie]],0)</f>
        <v>0</v>
      </c>
      <c r="J316" s="1">
        <f t="shared" si="9"/>
        <v>4.1666666666666664E-2</v>
      </c>
      <c r="K316" s="1">
        <f>pomiar[[#This Row],[ile minut jechał]]/pomiar[[#This Row],[ile h w dobie]]</f>
        <v>5.3760000000000474E-2</v>
      </c>
      <c r="L316" s="1" t="str">
        <f>MID(pomiar[[#This Row],[numer rejestracyjny]],4,2)</f>
        <v>91</v>
      </c>
      <c r="M316" s="3">
        <f>IF(pomiar[[#This Row],[3 i 4 znak rejestracji]]="18",5/pomiar[[#This Row],[ile minut jechał w h]],0)</f>
        <v>0</v>
      </c>
      <c r="N316" s="3">
        <f>5/pomiar[[#This Row],[ile minut jechał w h]]</f>
        <v>93.005952380951555</v>
      </c>
      <c r="O316" s="3">
        <f>IF(pomiar[[#This Row],[prędkość]]&gt;100,1,0)</f>
        <v>0</v>
      </c>
      <c r="P316" s="3">
        <f>IF(pomiar[[#This Row],[prędkość]]&gt;140,1,0)</f>
        <v>0</v>
      </c>
      <c r="Q316" s="3">
        <f>ROUNDDOWN(IF(pomiar[[#This Row],[czy z A do B]]=0,pomiar[[#This Row],[Punkt B]]/pomiar[[#This Row],[ile h w dobie]],pomiar[[#This Row],[Punkt A]]/pomiar[[#This Row],[ile h w dobie]]),0)</f>
        <v>8</v>
      </c>
      <c r="R316" s="3">
        <f>IF(pomiar[[#This Row],[która godzina wyjazdu]]&lt;&gt;24,pomiar[[#This Row],[która godzina wyjazdu]],0)</f>
        <v>8</v>
      </c>
    </row>
    <row r="317" spans="1:18" x14ac:dyDescent="0.25">
      <c r="A317" s="1" t="s">
        <v>65</v>
      </c>
      <c r="B317" s="1">
        <v>0.31358399999999997</v>
      </c>
      <c r="C317" s="1">
        <v>0.317444</v>
      </c>
      <c r="D317" s="1">
        <f>IF(pomiar[[#This Row],[Punkt A]]&lt;pomiar[[#This Row],[Punkt B]],1,0)</f>
        <v>1</v>
      </c>
      <c r="E317" s="1">
        <f>IF(pomiar[[#This Row],[Punkt A]]&gt;pomiar[[#This Row],[Punkt B]],1,0)</f>
        <v>0</v>
      </c>
      <c r="F317" s="1">
        <f t="shared" si="8"/>
        <v>6.9444444444444447E-4</v>
      </c>
      <c r="G317" s="1">
        <f>IF(pomiar[[#This Row],[czy z B do A]]=1,pomiar[[#This Row],[Punkt A]]-pomiar[[#This Row],[Punkt B]],pomiar[[#This Row],[Punkt B]]-pomiar[[#This Row],[Punkt A]])</f>
        <v>3.8600000000000301E-3</v>
      </c>
      <c r="H317" s="1" t="str">
        <f>LEFT(pomiar[[#This Row],[numer rejestracyjny]],1)</f>
        <v>N</v>
      </c>
      <c r="I317" s="1">
        <f>IF(pomiar[[#This Row],[pierwsza litera rejestracji]]="Z",pomiar[[#This Row],[ile minut jechał]]/pomiar[[#This Row],[ile to jedna minuta w dobie]],0)</f>
        <v>0</v>
      </c>
      <c r="J317" s="1">
        <f t="shared" si="9"/>
        <v>4.1666666666666664E-2</v>
      </c>
      <c r="K317" s="1">
        <f>pomiar[[#This Row],[ile minut jechał]]/pomiar[[#This Row],[ile h w dobie]]</f>
        <v>9.2640000000000722E-2</v>
      </c>
      <c r="L317" s="1" t="str">
        <f>MID(pomiar[[#This Row],[numer rejestracyjny]],4,2)</f>
        <v>61</v>
      </c>
      <c r="M317" s="3">
        <f>IF(pomiar[[#This Row],[3 i 4 znak rejestracji]]="18",5/pomiar[[#This Row],[ile minut jechał w h]],0)</f>
        <v>0</v>
      </c>
      <c r="N317" s="3">
        <f>5/pomiar[[#This Row],[ile minut jechał w h]]</f>
        <v>53.972366148531528</v>
      </c>
      <c r="O317" s="3">
        <f>IF(pomiar[[#This Row],[prędkość]]&gt;100,1,0)</f>
        <v>0</v>
      </c>
      <c r="P317" s="3">
        <f>IF(pomiar[[#This Row],[prędkość]]&gt;140,1,0)</f>
        <v>0</v>
      </c>
      <c r="Q317" s="3">
        <f>ROUNDDOWN(IF(pomiar[[#This Row],[czy z A do B]]=0,pomiar[[#This Row],[Punkt B]]/pomiar[[#This Row],[ile h w dobie]],pomiar[[#This Row],[Punkt A]]/pomiar[[#This Row],[ile h w dobie]]),0)</f>
        <v>7</v>
      </c>
      <c r="R317" s="3">
        <f>IF(pomiar[[#This Row],[która godzina wyjazdu]]&lt;&gt;24,pomiar[[#This Row],[która godzina wyjazdu]],0)</f>
        <v>7</v>
      </c>
    </row>
    <row r="318" spans="1:18" x14ac:dyDescent="0.25">
      <c r="A318" s="1" t="s">
        <v>66</v>
      </c>
      <c r="B318" s="1">
        <v>0.51582700000000004</v>
      </c>
      <c r="C318" s="1">
        <v>0.51399899999999998</v>
      </c>
      <c r="D318" s="1">
        <f>IF(pomiar[[#This Row],[Punkt A]]&lt;pomiar[[#This Row],[Punkt B]],1,0)</f>
        <v>0</v>
      </c>
      <c r="E318" s="1">
        <f>IF(pomiar[[#This Row],[Punkt A]]&gt;pomiar[[#This Row],[Punkt B]],1,0)</f>
        <v>1</v>
      </c>
      <c r="F318" s="1">
        <f t="shared" si="8"/>
        <v>6.9444444444444447E-4</v>
      </c>
      <c r="G318" s="1">
        <f>IF(pomiar[[#This Row],[czy z B do A]]=1,pomiar[[#This Row],[Punkt A]]-pomiar[[#This Row],[Punkt B]],pomiar[[#This Row],[Punkt B]]-pomiar[[#This Row],[Punkt A]])</f>
        <v>1.8280000000000518E-3</v>
      </c>
      <c r="H318" s="1" t="str">
        <f>LEFT(pomiar[[#This Row],[numer rejestracyjny]],1)</f>
        <v>C</v>
      </c>
      <c r="I318" s="1">
        <f>IF(pomiar[[#This Row],[pierwsza litera rejestracji]]="Z",pomiar[[#This Row],[ile minut jechał]]/pomiar[[#This Row],[ile to jedna minuta w dobie]],0)</f>
        <v>0</v>
      </c>
      <c r="J318" s="1">
        <f t="shared" si="9"/>
        <v>4.1666666666666664E-2</v>
      </c>
      <c r="K318" s="1">
        <f>pomiar[[#This Row],[ile minut jechał]]/pomiar[[#This Row],[ile h w dobie]]</f>
        <v>4.3872000000001243E-2</v>
      </c>
      <c r="L318" s="1" t="str">
        <f>MID(pomiar[[#This Row],[numer rejestracyjny]],4,2)</f>
        <v>81</v>
      </c>
      <c r="M318" s="3">
        <f>IF(pomiar[[#This Row],[3 i 4 znak rejestracji]]="18",5/pomiar[[#This Row],[ile minut jechał w h]],0)</f>
        <v>0</v>
      </c>
      <c r="N318" s="3">
        <f>5/pomiar[[#This Row],[ile minut jechał w h]]</f>
        <v>113.96790663748766</v>
      </c>
      <c r="O318" s="3">
        <f>IF(pomiar[[#This Row],[prędkość]]&gt;100,1,0)</f>
        <v>1</v>
      </c>
      <c r="P318" s="3">
        <f>IF(pomiar[[#This Row],[prędkość]]&gt;140,1,0)</f>
        <v>0</v>
      </c>
      <c r="Q318" s="3">
        <f>ROUNDDOWN(IF(pomiar[[#This Row],[czy z A do B]]=0,pomiar[[#This Row],[Punkt B]]/pomiar[[#This Row],[ile h w dobie]],pomiar[[#This Row],[Punkt A]]/pomiar[[#This Row],[ile h w dobie]]),0)</f>
        <v>12</v>
      </c>
      <c r="R318" s="3">
        <f>IF(pomiar[[#This Row],[która godzina wyjazdu]]&lt;&gt;24,pomiar[[#This Row],[która godzina wyjazdu]],0)</f>
        <v>12</v>
      </c>
    </row>
    <row r="319" spans="1:18" x14ac:dyDescent="0.25">
      <c r="A319" s="1" t="s">
        <v>67</v>
      </c>
      <c r="B319" s="1">
        <v>0.336086</v>
      </c>
      <c r="C319" s="1">
        <v>0.33219799999999999</v>
      </c>
      <c r="D319" s="1">
        <f>IF(pomiar[[#This Row],[Punkt A]]&lt;pomiar[[#This Row],[Punkt B]],1,0)</f>
        <v>0</v>
      </c>
      <c r="E319" s="1">
        <f>IF(pomiar[[#This Row],[Punkt A]]&gt;pomiar[[#This Row],[Punkt B]],1,0)</f>
        <v>1</v>
      </c>
      <c r="F319" s="1">
        <f t="shared" si="8"/>
        <v>6.9444444444444447E-4</v>
      </c>
      <c r="G319" s="1">
        <f>IF(pomiar[[#This Row],[czy z B do A]]=1,pomiar[[#This Row],[Punkt A]]-pomiar[[#This Row],[Punkt B]],pomiar[[#This Row],[Punkt B]]-pomiar[[#This Row],[Punkt A]])</f>
        <v>3.8880000000000026E-3</v>
      </c>
      <c r="H319" s="1" t="str">
        <f>LEFT(pomiar[[#This Row],[numer rejestracyjny]],1)</f>
        <v>T</v>
      </c>
      <c r="I319" s="1">
        <f>IF(pomiar[[#This Row],[pierwsza litera rejestracji]]="Z",pomiar[[#This Row],[ile minut jechał]]/pomiar[[#This Row],[ile to jedna minuta w dobie]],0)</f>
        <v>0</v>
      </c>
      <c r="J319" s="1">
        <f t="shared" si="9"/>
        <v>4.1666666666666664E-2</v>
      </c>
      <c r="K319" s="1">
        <f>pomiar[[#This Row],[ile minut jechał]]/pomiar[[#This Row],[ile h w dobie]]</f>
        <v>9.3312000000000062E-2</v>
      </c>
      <c r="L319" s="1" t="str">
        <f>MID(pomiar[[#This Row],[numer rejestracyjny]],4,2)</f>
        <v>60</v>
      </c>
      <c r="M319" s="3">
        <f>IF(pomiar[[#This Row],[3 i 4 znak rejestracji]]="18",5/pomiar[[#This Row],[ile minut jechał w h]],0)</f>
        <v>0</v>
      </c>
      <c r="N319" s="3">
        <f>5/pomiar[[#This Row],[ile minut jechał w h]]</f>
        <v>53.583676268861417</v>
      </c>
      <c r="O319" s="3">
        <f>IF(pomiar[[#This Row],[prędkość]]&gt;100,1,0)</f>
        <v>0</v>
      </c>
      <c r="P319" s="3">
        <f>IF(pomiar[[#This Row],[prędkość]]&gt;140,1,0)</f>
        <v>0</v>
      </c>
      <c r="Q319" s="3">
        <f>ROUNDDOWN(IF(pomiar[[#This Row],[czy z A do B]]=0,pomiar[[#This Row],[Punkt B]]/pomiar[[#This Row],[ile h w dobie]],pomiar[[#This Row],[Punkt A]]/pomiar[[#This Row],[ile h w dobie]]),0)</f>
        <v>7</v>
      </c>
      <c r="R319" s="3">
        <f>IF(pomiar[[#This Row],[która godzina wyjazdu]]&lt;&gt;24,pomiar[[#This Row],[która godzina wyjazdu]],0)</f>
        <v>7</v>
      </c>
    </row>
    <row r="320" spans="1:18" x14ac:dyDescent="0.25">
      <c r="A320" s="1" t="s">
        <v>68</v>
      </c>
      <c r="B320" s="1">
        <v>0.60153500000000004</v>
      </c>
      <c r="C320" s="1">
        <v>0.59848699999999999</v>
      </c>
      <c r="D320" s="1">
        <f>IF(pomiar[[#This Row],[Punkt A]]&lt;pomiar[[#This Row],[Punkt B]],1,0)</f>
        <v>0</v>
      </c>
      <c r="E320" s="1">
        <f>IF(pomiar[[#This Row],[Punkt A]]&gt;pomiar[[#This Row],[Punkt B]],1,0)</f>
        <v>1</v>
      </c>
      <c r="F320" s="1">
        <f t="shared" si="8"/>
        <v>6.9444444444444447E-4</v>
      </c>
      <c r="G320" s="1">
        <f>IF(pomiar[[#This Row],[czy z B do A]]=1,pomiar[[#This Row],[Punkt A]]-pomiar[[#This Row],[Punkt B]],pomiar[[#This Row],[Punkt B]]-pomiar[[#This Row],[Punkt A]])</f>
        <v>3.0480000000000507E-3</v>
      </c>
      <c r="H320" s="1" t="str">
        <f>LEFT(pomiar[[#This Row],[numer rejestracyjny]],1)</f>
        <v>C</v>
      </c>
      <c r="I320" s="1">
        <f>IF(pomiar[[#This Row],[pierwsza litera rejestracji]]="Z",pomiar[[#This Row],[ile minut jechał]]/pomiar[[#This Row],[ile to jedna minuta w dobie]],0)</f>
        <v>0</v>
      </c>
      <c r="J320" s="1">
        <f t="shared" si="9"/>
        <v>4.1666666666666664E-2</v>
      </c>
      <c r="K320" s="1">
        <f>pomiar[[#This Row],[ile minut jechał]]/pomiar[[#This Row],[ile h w dobie]]</f>
        <v>7.3152000000001216E-2</v>
      </c>
      <c r="L320" s="1" t="str">
        <f>MID(pomiar[[#This Row],[numer rejestracyjny]],4,2)</f>
        <v>44</v>
      </c>
      <c r="M320" s="3">
        <f>IF(pomiar[[#This Row],[3 i 4 znak rejestracji]]="18",5/pomiar[[#This Row],[ile minut jechał w h]],0)</f>
        <v>0</v>
      </c>
      <c r="N320" s="3">
        <f>5/pomiar[[#This Row],[ile minut jechał w h]]</f>
        <v>68.350831146105605</v>
      </c>
      <c r="O320" s="3">
        <f>IF(pomiar[[#This Row],[prędkość]]&gt;100,1,0)</f>
        <v>0</v>
      </c>
      <c r="P320" s="3">
        <f>IF(pomiar[[#This Row],[prędkość]]&gt;140,1,0)</f>
        <v>0</v>
      </c>
      <c r="Q320" s="3">
        <f>ROUNDDOWN(IF(pomiar[[#This Row],[czy z A do B]]=0,pomiar[[#This Row],[Punkt B]]/pomiar[[#This Row],[ile h w dobie]],pomiar[[#This Row],[Punkt A]]/pomiar[[#This Row],[ile h w dobie]]),0)</f>
        <v>14</v>
      </c>
      <c r="R320" s="3">
        <f>IF(pomiar[[#This Row],[która godzina wyjazdu]]&lt;&gt;24,pomiar[[#This Row],[która godzina wyjazdu]],0)</f>
        <v>14</v>
      </c>
    </row>
    <row r="321" spans="1:18" x14ac:dyDescent="0.25">
      <c r="A321" s="1" t="s">
        <v>69</v>
      </c>
      <c r="B321" s="1">
        <v>0.52852399999999999</v>
      </c>
      <c r="C321" s="1">
        <v>0.52494399999999997</v>
      </c>
      <c r="D321" s="1">
        <f>IF(pomiar[[#This Row],[Punkt A]]&lt;pomiar[[#This Row],[Punkt B]],1,0)</f>
        <v>0</v>
      </c>
      <c r="E321" s="1">
        <f>IF(pomiar[[#This Row],[Punkt A]]&gt;pomiar[[#This Row],[Punkt B]],1,0)</f>
        <v>1</v>
      </c>
      <c r="F321" s="1">
        <f t="shared" si="8"/>
        <v>6.9444444444444447E-4</v>
      </c>
      <c r="G321" s="1">
        <f>IF(pomiar[[#This Row],[czy z B do A]]=1,pomiar[[#This Row],[Punkt A]]-pomiar[[#This Row],[Punkt B]],pomiar[[#This Row],[Punkt B]]-pomiar[[#This Row],[Punkt A]])</f>
        <v>3.5800000000000276E-3</v>
      </c>
      <c r="H321" s="1" t="str">
        <f>LEFT(pomiar[[#This Row],[numer rejestracyjny]],1)</f>
        <v>N</v>
      </c>
      <c r="I321" s="1">
        <f>IF(pomiar[[#This Row],[pierwsza litera rejestracji]]="Z",pomiar[[#This Row],[ile minut jechał]]/pomiar[[#This Row],[ile to jedna minuta w dobie]],0)</f>
        <v>0</v>
      </c>
      <c r="J321" s="1">
        <f t="shared" si="9"/>
        <v>4.1666666666666664E-2</v>
      </c>
      <c r="K321" s="1">
        <f>pomiar[[#This Row],[ile minut jechał]]/pomiar[[#This Row],[ile h w dobie]]</f>
        <v>8.5920000000000663E-2</v>
      </c>
      <c r="L321" s="1" t="str">
        <f>MID(pomiar[[#This Row],[numer rejestracyjny]],4,2)</f>
        <v>20</v>
      </c>
      <c r="M321" s="3">
        <f>IF(pomiar[[#This Row],[3 i 4 znak rejestracji]]="18",5/pomiar[[#This Row],[ile minut jechał w h]],0)</f>
        <v>0</v>
      </c>
      <c r="N321" s="3">
        <f>5/pomiar[[#This Row],[ile minut jechał w h]]</f>
        <v>58.193668528863611</v>
      </c>
      <c r="O321" s="3">
        <f>IF(pomiar[[#This Row],[prędkość]]&gt;100,1,0)</f>
        <v>0</v>
      </c>
      <c r="P321" s="3">
        <f>IF(pomiar[[#This Row],[prędkość]]&gt;140,1,0)</f>
        <v>0</v>
      </c>
      <c r="Q321" s="3">
        <f>ROUNDDOWN(IF(pomiar[[#This Row],[czy z A do B]]=0,pomiar[[#This Row],[Punkt B]]/pomiar[[#This Row],[ile h w dobie]],pomiar[[#This Row],[Punkt A]]/pomiar[[#This Row],[ile h w dobie]]),0)</f>
        <v>12</v>
      </c>
      <c r="R321" s="3">
        <f>IF(pomiar[[#This Row],[która godzina wyjazdu]]&lt;&gt;24,pomiar[[#This Row],[która godzina wyjazdu]],0)</f>
        <v>12</v>
      </c>
    </row>
    <row r="322" spans="1:18" x14ac:dyDescent="0.25">
      <c r="A322" s="1" t="s">
        <v>70</v>
      </c>
      <c r="B322" s="1">
        <v>0.52150200000000002</v>
      </c>
      <c r="C322" s="1">
        <v>0.517926</v>
      </c>
      <c r="D322" s="1">
        <f>IF(pomiar[[#This Row],[Punkt A]]&lt;pomiar[[#This Row],[Punkt B]],1,0)</f>
        <v>0</v>
      </c>
      <c r="E322" s="1">
        <f>IF(pomiar[[#This Row],[Punkt A]]&gt;pomiar[[#This Row],[Punkt B]],1,0)</f>
        <v>1</v>
      </c>
      <c r="F322" s="1">
        <f t="shared" ref="F322:F385" si="10">1/(24*60)</f>
        <v>6.9444444444444447E-4</v>
      </c>
      <c r="G322" s="1">
        <f>IF(pomiar[[#This Row],[czy z B do A]]=1,pomiar[[#This Row],[Punkt A]]-pomiar[[#This Row],[Punkt B]],pomiar[[#This Row],[Punkt B]]-pomiar[[#This Row],[Punkt A]])</f>
        <v>3.5760000000000236E-3</v>
      </c>
      <c r="H322" s="1" t="str">
        <f>LEFT(pomiar[[#This Row],[numer rejestracyjny]],1)</f>
        <v>L</v>
      </c>
      <c r="I322" s="1">
        <f>IF(pomiar[[#This Row],[pierwsza litera rejestracji]]="Z",pomiar[[#This Row],[ile minut jechał]]/pomiar[[#This Row],[ile to jedna minuta w dobie]],0)</f>
        <v>0</v>
      </c>
      <c r="J322" s="1">
        <f t="shared" ref="J322:J385" si="11">1/24</f>
        <v>4.1666666666666664E-2</v>
      </c>
      <c r="K322" s="1">
        <f>pomiar[[#This Row],[ile minut jechał]]/pomiar[[#This Row],[ile h w dobie]]</f>
        <v>8.5824000000000567E-2</v>
      </c>
      <c r="L322" s="1" t="str">
        <f>MID(pomiar[[#This Row],[numer rejestracyjny]],4,2)</f>
        <v>97</v>
      </c>
      <c r="M322" s="3">
        <f>IF(pomiar[[#This Row],[3 i 4 znak rejestracji]]="18",5/pomiar[[#This Row],[ile minut jechał w h]],0)</f>
        <v>0</v>
      </c>
      <c r="N322" s="3">
        <f>5/pomiar[[#This Row],[ile minut jechał w h]]</f>
        <v>58.258762117822137</v>
      </c>
      <c r="O322" s="3">
        <f>IF(pomiar[[#This Row],[prędkość]]&gt;100,1,0)</f>
        <v>0</v>
      </c>
      <c r="P322" s="3">
        <f>IF(pomiar[[#This Row],[prędkość]]&gt;140,1,0)</f>
        <v>0</v>
      </c>
      <c r="Q322" s="3">
        <f>ROUNDDOWN(IF(pomiar[[#This Row],[czy z A do B]]=0,pomiar[[#This Row],[Punkt B]]/pomiar[[#This Row],[ile h w dobie]],pomiar[[#This Row],[Punkt A]]/pomiar[[#This Row],[ile h w dobie]]),0)</f>
        <v>12</v>
      </c>
      <c r="R322" s="3">
        <f>IF(pomiar[[#This Row],[która godzina wyjazdu]]&lt;&gt;24,pomiar[[#This Row],[która godzina wyjazdu]],0)</f>
        <v>12</v>
      </c>
    </row>
    <row r="323" spans="1:18" x14ac:dyDescent="0.25">
      <c r="A323" s="1" t="s">
        <v>71</v>
      </c>
      <c r="B323" s="1">
        <v>0.55355699999999997</v>
      </c>
      <c r="C323" s="1">
        <v>0.55564499999999994</v>
      </c>
      <c r="D323" s="1">
        <f>IF(pomiar[[#This Row],[Punkt A]]&lt;pomiar[[#This Row],[Punkt B]],1,0)</f>
        <v>1</v>
      </c>
      <c r="E323" s="1">
        <f>IF(pomiar[[#This Row],[Punkt A]]&gt;pomiar[[#This Row],[Punkt B]],1,0)</f>
        <v>0</v>
      </c>
      <c r="F323" s="1">
        <f t="shared" si="10"/>
        <v>6.9444444444444447E-4</v>
      </c>
      <c r="G323" s="1">
        <f>IF(pomiar[[#This Row],[czy z B do A]]=1,pomiar[[#This Row],[Punkt A]]-pomiar[[#This Row],[Punkt B]],pomiar[[#This Row],[Punkt B]]-pomiar[[#This Row],[Punkt A]])</f>
        <v>2.0879999999999788E-3</v>
      </c>
      <c r="H323" s="1" t="str">
        <f>LEFT(pomiar[[#This Row],[numer rejestracyjny]],1)</f>
        <v>D</v>
      </c>
      <c r="I323" s="1">
        <f>IF(pomiar[[#This Row],[pierwsza litera rejestracji]]="Z",pomiar[[#This Row],[ile minut jechał]]/pomiar[[#This Row],[ile to jedna minuta w dobie]],0)</f>
        <v>0</v>
      </c>
      <c r="J323" s="1">
        <f t="shared" si="11"/>
        <v>4.1666666666666664E-2</v>
      </c>
      <c r="K323" s="1">
        <f>pomiar[[#This Row],[ile minut jechał]]/pomiar[[#This Row],[ile h w dobie]]</f>
        <v>5.011199999999949E-2</v>
      </c>
      <c r="L323" s="1" t="str">
        <f>MID(pomiar[[#This Row],[numer rejestracyjny]],4,2)</f>
        <v>14</v>
      </c>
      <c r="M323" s="3">
        <f>IF(pomiar[[#This Row],[3 i 4 znak rejestracji]]="18",5/pomiar[[#This Row],[ile minut jechał w h]],0)</f>
        <v>0</v>
      </c>
      <c r="N323" s="3">
        <f>5/pomiar[[#This Row],[ile minut jechał w h]]</f>
        <v>99.776500638570624</v>
      </c>
      <c r="O323" s="3">
        <f>IF(pomiar[[#This Row],[prędkość]]&gt;100,1,0)</f>
        <v>0</v>
      </c>
      <c r="P323" s="3">
        <f>IF(pomiar[[#This Row],[prędkość]]&gt;140,1,0)</f>
        <v>0</v>
      </c>
      <c r="Q323" s="3">
        <f>ROUNDDOWN(IF(pomiar[[#This Row],[czy z A do B]]=0,pomiar[[#This Row],[Punkt B]]/pomiar[[#This Row],[ile h w dobie]],pomiar[[#This Row],[Punkt A]]/pomiar[[#This Row],[ile h w dobie]]),0)</f>
        <v>13</v>
      </c>
      <c r="R323" s="3">
        <f>IF(pomiar[[#This Row],[która godzina wyjazdu]]&lt;&gt;24,pomiar[[#This Row],[która godzina wyjazdu]],0)</f>
        <v>13</v>
      </c>
    </row>
    <row r="324" spans="1:18" x14ac:dyDescent="0.25">
      <c r="A324" s="1" t="s">
        <v>72</v>
      </c>
      <c r="B324" s="1">
        <v>0.61365199999999998</v>
      </c>
      <c r="C324" s="1">
        <v>0.61106000000000005</v>
      </c>
      <c r="D324" s="1">
        <f>IF(pomiar[[#This Row],[Punkt A]]&lt;pomiar[[#This Row],[Punkt B]],1,0)</f>
        <v>0</v>
      </c>
      <c r="E324" s="1">
        <f>IF(pomiar[[#This Row],[Punkt A]]&gt;pomiar[[#This Row],[Punkt B]],1,0)</f>
        <v>1</v>
      </c>
      <c r="F324" s="1">
        <f t="shared" si="10"/>
        <v>6.9444444444444447E-4</v>
      </c>
      <c r="G324" s="1">
        <f>IF(pomiar[[#This Row],[czy z B do A]]=1,pomiar[[#This Row],[Punkt A]]-pomiar[[#This Row],[Punkt B]],pomiar[[#This Row],[Punkt B]]-pomiar[[#This Row],[Punkt A]])</f>
        <v>2.5919999999999277E-3</v>
      </c>
      <c r="H324" s="1" t="str">
        <f>LEFT(pomiar[[#This Row],[numer rejestracyjny]],1)</f>
        <v>G</v>
      </c>
      <c r="I324" s="1">
        <f>IF(pomiar[[#This Row],[pierwsza litera rejestracji]]="Z",pomiar[[#This Row],[ile minut jechał]]/pomiar[[#This Row],[ile to jedna minuta w dobie]],0)</f>
        <v>0</v>
      </c>
      <c r="J324" s="1">
        <f t="shared" si="11"/>
        <v>4.1666666666666664E-2</v>
      </c>
      <c r="K324" s="1">
        <f>pomiar[[#This Row],[ile minut jechał]]/pomiar[[#This Row],[ile h w dobie]]</f>
        <v>6.2207999999998265E-2</v>
      </c>
      <c r="L324" s="1" t="str">
        <f>MID(pomiar[[#This Row],[numer rejestracyjny]],4,2)</f>
        <v>21</v>
      </c>
      <c r="M324" s="3">
        <f>IF(pomiar[[#This Row],[3 i 4 znak rejestracji]]="18",5/pomiar[[#This Row],[ile minut jechał w h]],0)</f>
        <v>0</v>
      </c>
      <c r="N324" s="3">
        <f>5/pomiar[[#This Row],[ile minut jechał w h]]</f>
        <v>80.375514403294417</v>
      </c>
      <c r="O324" s="3">
        <f>IF(pomiar[[#This Row],[prędkość]]&gt;100,1,0)</f>
        <v>0</v>
      </c>
      <c r="P324" s="3">
        <f>IF(pomiar[[#This Row],[prędkość]]&gt;140,1,0)</f>
        <v>0</v>
      </c>
      <c r="Q324" s="3">
        <f>ROUNDDOWN(IF(pomiar[[#This Row],[czy z A do B]]=0,pomiar[[#This Row],[Punkt B]]/pomiar[[#This Row],[ile h w dobie]],pomiar[[#This Row],[Punkt A]]/pomiar[[#This Row],[ile h w dobie]]),0)</f>
        <v>14</v>
      </c>
      <c r="R324" s="3">
        <f>IF(pomiar[[#This Row],[która godzina wyjazdu]]&lt;&gt;24,pomiar[[#This Row],[która godzina wyjazdu]],0)</f>
        <v>14</v>
      </c>
    </row>
    <row r="325" spans="1:18" x14ac:dyDescent="0.25">
      <c r="A325" s="1" t="s">
        <v>73</v>
      </c>
      <c r="B325" s="1">
        <v>0.35344900000000001</v>
      </c>
      <c r="C325" s="1">
        <v>0.35718100000000003</v>
      </c>
      <c r="D325" s="1">
        <f>IF(pomiar[[#This Row],[Punkt A]]&lt;pomiar[[#This Row],[Punkt B]],1,0)</f>
        <v>1</v>
      </c>
      <c r="E325" s="1">
        <f>IF(pomiar[[#This Row],[Punkt A]]&gt;pomiar[[#This Row],[Punkt B]],1,0)</f>
        <v>0</v>
      </c>
      <c r="F325" s="1">
        <f t="shared" si="10"/>
        <v>6.9444444444444447E-4</v>
      </c>
      <c r="G325" s="1">
        <f>IF(pomiar[[#This Row],[czy z B do A]]=1,pomiar[[#This Row],[Punkt A]]-pomiar[[#This Row],[Punkt B]],pomiar[[#This Row],[Punkt B]]-pomiar[[#This Row],[Punkt A]])</f>
        <v>3.7320000000000131E-3</v>
      </c>
      <c r="H325" s="1" t="str">
        <f>LEFT(pomiar[[#This Row],[numer rejestracyjny]],1)</f>
        <v>N</v>
      </c>
      <c r="I325" s="1">
        <f>IF(pomiar[[#This Row],[pierwsza litera rejestracji]]="Z",pomiar[[#This Row],[ile minut jechał]]/pomiar[[#This Row],[ile to jedna minuta w dobie]],0)</f>
        <v>0</v>
      </c>
      <c r="J325" s="1">
        <f t="shared" si="11"/>
        <v>4.1666666666666664E-2</v>
      </c>
      <c r="K325" s="1">
        <f>pomiar[[#This Row],[ile minut jechał]]/pomiar[[#This Row],[ile h w dobie]]</f>
        <v>8.9568000000000314E-2</v>
      </c>
      <c r="L325" s="1" t="str">
        <f>MID(pomiar[[#This Row],[numer rejestracyjny]],4,2)</f>
        <v>84</v>
      </c>
      <c r="M325" s="3">
        <f>IF(pomiar[[#This Row],[3 i 4 znak rejestracji]]="18",5/pomiar[[#This Row],[ile minut jechał w h]],0)</f>
        <v>0</v>
      </c>
      <c r="N325" s="3">
        <f>5/pomiar[[#This Row],[ile minut jechał w h]]</f>
        <v>55.82350839585547</v>
      </c>
      <c r="O325" s="3">
        <f>IF(pomiar[[#This Row],[prędkość]]&gt;100,1,0)</f>
        <v>0</v>
      </c>
      <c r="P325" s="3">
        <f>IF(pomiar[[#This Row],[prędkość]]&gt;140,1,0)</f>
        <v>0</v>
      </c>
      <c r="Q325" s="3">
        <f>ROUNDDOWN(IF(pomiar[[#This Row],[czy z A do B]]=0,pomiar[[#This Row],[Punkt B]]/pomiar[[#This Row],[ile h w dobie]],pomiar[[#This Row],[Punkt A]]/pomiar[[#This Row],[ile h w dobie]]),0)</f>
        <v>8</v>
      </c>
      <c r="R325" s="3">
        <f>IF(pomiar[[#This Row],[która godzina wyjazdu]]&lt;&gt;24,pomiar[[#This Row],[która godzina wyjazdu]],0)</f>
        <v>8</v>
      </c>
    </row>
    <row r="326" spans="1:18" x14ac:dyDescent="0.25">
      <c r="A326" s="1" t="s">
        <v>74</v>
      </c>
      <c r="B326" s="1">
        <v>0.31540200000000002</v>
      </c>
      <c r="C326" s="1">
        <v>0.31398599999999999</v>
      </c>
      <c r="D326" s="1">
        <f>IF(pomiar[[#This Row],[Punkt A]]&lt;pomiar[[#This Row],[Punkt B]],1,0)</f>
        <v>0</v>
      </c>
      <c r="E326" s="1">
        <f>IF(pomiar[[#This Row],[Punkt A]]&gt;pomiar[[#This Row],[Punkt B]],1,0)</f>
        <v>1</v>
      </c>
      <c r="F326" s="1">
        <f t="shared" si="10"/>
        <v>6.9444444444444447E-4</v>
      </c>
      <c r="G326" s="1">
        <f>IF(pomiar[[#This Row],[czy z B do A]]=1,pomiar[[#This Row],[Punkt A]]-pomiar[[#This Row],[Punkt B]],pomiar[[#This Row],[Punkt B]]-pomiar[[#This Row],[Punkt A]])</f>
        <v>1.4160000000000283E-3</v>
      </c>
      <c r="H326" s="1" t="str">
        <f>LEFT(pomiar[[#This Row],[numer rejestracyjny]],1)</f>
        <v>F</v>
      </c>
      <c r="I326" s="1">
        <f>IF(pomiar[[#This Row],[pierwsza litera rejestracji]]="Z",pomiar[[#This Row],[ile minut jechał]]/pomiar[[#This Row],[ile to jedna minuta w dobie]],0)</f>
        <v>0</v>
      </c>
      <c r="J326" s="1">
        <f t="shared" si="11"/>
        <v>4.1666666666666664E-2</v>
      </c>
      <c r="K326" s="1">
        <f>pomiar[[#This Row],[ile minut jechał]]/pomiar[[#This Row],[ile h w dobie]]</f>
        <v>3.398400000000068E-2</v>
      </c>
      <c r="L326" s="1" t="str">
        <f>MID(pomiar[[#This Row],[numer rejestracyjny]],4,2)</f>
        <v>89</v>
      </c>
      <c r="M326" s="3">
        <f>IF(pomiar[[#This Row],[3 i 4 znak rejestracji]]="18",5/pomiar[[#This Row],[ile minut jechał w h]],0)</f>
        <v>0</v>
      </c>
      <c r="N326" s="3">
        <f>5/pomiar[[#This Row],[ile minut jechał w h]]</f>
        <v>147.12806026365053</v>
      </c>
      <c r="O326" s="3">
        <f>IF(pomiar[[#This Row],[prędkość]]&gt;100,1,0)</f>
        <v>1</v>
      </c>
      <c r="P326" s="3">
        <f>IF(pomiar[[#This Row],[prędkość]]&gt;140,1,0)</f>
        <v>1</v>
      </c>
      <c r="Q326" s="3">
        <f>ROUNDDOWN(IF(pomiar[[#This Row],[czy z A do B]]=0,pomiar[[#This Row],[Punkt B]]/pomiar[[#This Row],[ile h w dobie]],pomiar[[#This Row],[Punkt A]]/pomiar[[#This Row],[ile h w dobie]]),0)</f>
        <v>7</v>
      </c>
      <c r="R326" s="3">
        <f>IF(pomiar[[#This Row],[która godzina wyjazdu]]&lt;&gt;24,pomiar[[#This Row],[która godzina wyjazdu]],0)</f>
        <v>7</v>
      </c>
    </row>
    <row r="327" spans="1:18" x14ac:dyDescent="0.25">
      <c r="A327" s="1" t="s">
        <v>75</v>
      </c>
      <c r="B327" s="1">
        <v>0.20558899999999999</v>
      </c>
      <c r="C327" s="1">
        <v>0.20712900000000001</v>
      </c>
      <c r="D327" s="1">
        <f>IF(pomiar[[#This Row],[Punkt A]]&lt;pomiar[[#This Row],[Punkt B]],1,0)</f>
        <v>1</v>
      </c>
      <c r="E327" s="1">
        <f>IF(pomiar[[#This Row],[Punkt A]]&gt;pomiar[[#This Row],[Punkt B]],1,0)</f>
        <v>0</v>
      </c>
      <c r="F327" s="1">
        <f t="shared" si="10"/>
        <v>6.9444444444444447E-4</v>
      </c>
      <c r="G327" s="1">
        <f>IF(pomiar[[#This Row],[czy z B do A]]=1,pomiar[[#This Row],[Punkt A]]-pomiar[[#This Row],[Punkt B]],pomiar[[#This Row],[Punkt B]]-pomiar[[#This Row],[Punkt A]])</f>
        <v>1.5400000000000136E-3</v>
      </c>
      <c r="H327" s="1" t="str">
        <f>LEFT(pomiar[[#This Row],[numer rejestracyjny]],1)</f>
        <v>N</v>
      </c>
      <c r="I327" s="1">
        <f>IF(pomiar[[#This Row],[pierwsza litera rejestracji]]="Z",pomiar[[#This Row],[ile minut jechał]]/pomiar[[#This Row],[ile to jedna minuta w dobie]],0)</f>
        <v>0</v>
      </c>
      <c r="J327" s="1">
        <f t="shared" si="11"/>
        <v>4.1666666666666664E-2</v>
      </c>
      <c r="K327" s="1">
        <f>pomiar[[#This Row],[ile minut jechał]]/pomiar[[#This Row],[ile h w dobie]]</f>
        <v>3.6960000000000326E-2</v>
      </c>
      <c r="L327" s="1" t="str">
        <f>MID(pomiar[[#This Row],[numer rejestracyjny]],4,2)</f>
        <v>96</v>
      </c>
      <c r="M327" s="3">
        <f>IF(pomiar[[#This Row],[3 i 4 znak rejestracji]]="18",5/pomiar[[#This Row],[ile minut jechał w h]],0)</f>
        <v>0</v>
      </c>
      <c r="N327" s="3">
        <f>5/pomiar[[#This Row],[ile minut jechał w h]]</f>
        <v>135.28138528138408</v>
      </c>
      <c r="O327" s="3">
        <f>IF(pomiar[[#This Row],[prędkość]]&gt;100,1,0)</f>
        <v>1</v>
      </c>
      <c r="P327" s="3">
        <f>IF(pomiar[[#This Row],[prędkość]]&gt;140,1,0)</f>
        <v>0</v>
      </c>
      <c r="Q327" s="3">
        <f>ROUNDDOWN(IF(pomiar[[#This Row],[czy z A do B]]=0,pomiar[[#This Row],[Punkt B]]/pomiar[[#This Row],[ile h w dobie]],pomiar[[#This Row],[Punkt A]]/pomiar[[#This Row],[ile h w dobie]]),0)</f>
        <v>4</v>
      </c>
      <c r="R327" s="3">
        <f>IF(pomiar[[#This Row],[która godzina wyjazdu]]&lt;&gt;24,pomiar[[#This Row],[która godzina wyjazdu]],0)</f>
        <v>4</v>
      </c>
    </row>
    <row r="328" spans="1:18" x14ac:dyDescent="0.25">
      <c r="A328" s="1" t="s">
        <v>76</v>
      </c>
      <c r="B328" s="1">
        <v>0.87064699999999995</v>
      </c>
      <c r="C328" s="1">
        <v>0.87361100000000003</v>
      </c>
      <c r="D328" s="1">
        <f>IF(pomiar[[#This Row],[Punkt A]]&lt;pomiar[[#This Row],[Punkt B]],1,0)</f>
        <v>1</v>
      </c>
      <c r="E328" s="1">
        <f>IF(pomiar[[#This Row],[Punkt A]]&gt;pomiar[[#This Row],[Punkt B]],1,0)</f>
        <v>0</v>
      </c>
      <c r="F328" s="1">
        <f t="shared" si="10"/>
        <v>6.9444444444444447E-4</v>
      </c>
      <c r="G328" s="1">
        <f>IF(pomiar[[#This Row],[czy z B do A]]=1,pomiar[[#This Row],[Punkt A]]-pomiar[[#This Row],[Punkt B]],pomiar[[#This Row],[Punkt B]]-pomiar[[#This Row],[Punkt A]])</f>
        <v>2.9640000000000777E-3</v>
      </c>
      <c r="H328" s="1" t="str">
        <f>LEFT(pomiar[[#This Row],[numer rejestracyjny]],1)</f>
        <v>N</v>
      </c>
      <c r="I328" s="1">
        <f>IF(pomiar[[#This Row],[pierwsza litera rejestracji]]="Z",pomiar[[#This Row],[ile minut jechał]]/pomiar[[#This Row],[ile to jedna minuta w dobie]],0)</f>
        <v>0</v>
      </c>
      <c r="J328" s="1">
        <f t="shared" si="11"/>
        <v>4.1666666666666664E-2</v>
      </c>
      <c r="K328" s="1">
        <f>pomiar[[#This Row],[ile minut jechał]]/pomiar[[#This Row],[ile h w dobie]]</f>
        <v>7.1136000000001864E-2</v>
      </c>
      <c r="L328" s="1" t="str">
        <f>MID(pomiar[[#This Row],[numer rejestracyjny]],4,2)</f>
        <v>45</v>
      </c>
      <c r="M328" s="3">
        <f>IF(pomiar[[#This Row],[3 i 4 znak rejestracji]]="18",5/pomiar[[#This Row],[ile minut jechał w h]],0)</f>
        <v>0</v>
      </c>
      <c r="N328" s="3">
        <f>5/pomiar[[#This Row],[ile minut jechał w h]]</f>
        <v>70.287899235265812</v>
      </c>
      <c r="O328" s="3">
        <f>IF(pomiar[[#This Row],[prędkość]]&gt;100,1,0)</f>
        <v>0</v>
      </c>
      <c r="P328" s="3">
        <f>IF(pomiar[[#This Row],[prędkość]]&gt;140,1,0)</f>
        <v>0</v>
      </c>
      <c r="Q328" s="3">
        <f>ROUNDDOWN(IF(pomiar[[#This Row],[czy z A do B]]=0,pomiar[[#This Row],[Punkt B]]/pomiar[[#This Row],[ile h w dobie]],pomiar[[#This Row],[Punkt A]]/pomiar[[#This Row],[ile h w dobie]]),0)</f>
        <v>20</v>
      </c>
      <c r="R328" s="3">
        <f>IF(pomiar[[#This Row],[która godzina wyjazdu]]&lt;&gt;24,pomiar[[#This Row],[która godzina wyjazdu]],0)</f>
        <v>20</v>
      </c>
    </row>
    <row r="329" spans="1:18" x14ac:dyDescent="0.25">
      <c r="A329" s="1" t="s">
        <v>77</v>
      </c>
      <c r="B329" s="1">
        <v>6.5492999999999996E-2</v>
      </c>
      <c r="C329" s="1">
        <v>6.8885000000000002E-2</v>
      </c>
      <c r="D329" s="1">
        <f>IF(pomiar[[#This Row],[Punkt A]]&lt;pomiar[[#This Row],[Punkt B]],1,0)</f>
        <v>1</v>
      </c>
      <c r="E329" s="1">
        <f>IF(pomiar[[#This Row],[Punkt A]]&gt;pomiar[[#This Row],[Punkt B]],1,0)</f>
        <v>0</v>
      </c>
      <c r="F329" s="1">
        <f t="shared" si="10"/>
        <v>6.9444444444444447E-4</v>
      </c>
      <c r="G329" s="1">
        <f>IF(pomiar[[#This Row],[czy z B do A]]=1,pomiar[[#This Row],[Punkt A]]-pomiar[[#This Row],[Punkt B]],pomiar[[#This Row],[Punkt B]]-pomiar[[#This Row],[Punkt A]])</f>
        <v>3.3920000000000061E-3</v>
      </c>
      <c r="H329" s="1" t="str">
        <f>LEFT(pomiar[[#This Row],[numer rejestracyjny]],1)</f>
        <v>C</v>
      </c>
      <c r="I329" s="1">
        <f>IF(pomiar[[#This Row],[pierwsza litera rejestracji]]="Z",pomiar[[#This Row],[ile minut jechał]]/pomiar[[#This Row],[ile to jedna minuta w dobie]],0)</f>
        <v>0</v>
      </c>
      <c r="J329" s="1">
        <f t="shared" si="11"/>
        <v>4.1666666666666664E-2</v>
      </c>
      <c r="K329" s="1">
        <f>pomiar[[#This Row],[ile minut jechał]]/pomiar[[#This Row],[ile h w dobie]]</f>
        <v>8.1408000000000147E-2</v>
      </c>
      <c r="L329" s="1" t="str">
        <f>MID(pomiar[[#This Row],[numer rejestracyjny]],4,2)</f>
        <v>77</v>
      </c>
      <c r="M329" s="3">
        <f>IF(pomiar[[#This Row],[3 i 4 znak rejestracji]]="18",5/pomiar[[#This Row],[ile minut jechał w h]],0)</f>
        <v>0</v>
      </c>
      <c r="N329" s="3">
        <f>5/pomiar[[#This Row],[ile minut jechał w h]]</f>
        <v>61.419025157232596</v>
      </c>
      <c r="O329" s="3">
        <f>IF(pomiar[[#This Row],[prędkość]]&gt;100,1,0)</f>
        <v>0</v>
      </c>
      <c r="P329" s="3">
        <f>IF(pomiar[[#This Row],[prędkość]]&gt;140,1,0)</f>
        <v>0</v>
      </c>
      <c r="Q329" s="3">
        <f>ROUNDDOWN(IF(pomiar[[#This Row],[czy z A do B]]=0,pomiar[[#This Row],[Punkt B]]/pomiar[[#This Row],[ile h w dobie]],pomiar[[#This Row],[Punkt A]]/pomiar[[#This Row],[ile h w dobie]]),0)</f>
        <v>1</v>
      </c>
      <c r="R329" s="3">
        <f>IF(pomiar[[#This Row],[która godzina wyjazdu]]&lt;&gt;24,pomiar[[#This Row],[która godzina wyjazdu]],0)</f>
        <v>1</v>
      </c>
    </row>
    <row r="330" spans="1:18" x14ac:dyDescent="0.25">
      <c r="A330" s="1" t="s">
        <v>78</v>
      </c>
      <c r="B330" s="1">
        <v>0.32361200000000001</v>
      </c>
      <c r="C330" s="1">
        <v>0.31988800000000001</v>
      </c>
      <c r="D330" s="1">
        <f>IF(pomiar[[#This Row],[Punkt A]]&lt;pomiar[[#This Row],[Punkt B]],1,0)</f>
        <v>0</v>
      </c>
      <c r="E330" s="1">
        <f>IF(pomiar[[#This Row],[Punkt A]]&gt;pomiar[[#This Row],[Punkt B]],1,0)</f>
        <v>1</v>
      </c>
      <c r="F330" s="1">
        <f t="shared" si="10"/>
        <v>6.9444444444444447E-4</v>
      </c>
      <c r="G330" s="1">
        <f>IF(pomiar[[#This Row],[czy z B do A]]=1,pomiar[[#This Row],[Punkt A]]-pomiar[[#This Row],[Punkt B]],pomiar[[#This Row],[Punkt B]]-pomiar[[#This Row],[Punkt A]])</f>
        <v>3.7240000000000051E-3</v>
      </c>
      <c r="H330" s="1" t="str">
        <f>LEFT(pomiar[[#This Row],[numer rejestracyjny]],1)</f>
        <v>K</v>
      </c>
      <c r="I330" s="1">
        <f>IF(pomiar[[#This Row],[pierwsza litera rejestracji]]="Z",pomiar[[#This Row],[ile minut jechał]]/pomiar[[#This Row],[ile to jedna minuta w dobie]],0)</f>
        <v>0</v>
      </c>
      <c r="J330" s="1">
        <f t="shared" si="11"/>
        <v>4.1666666666666664E-2</v>
      </c>
      <c r="K330" s="1">
        <f>pomiar[[#This Row],[ile minut jechał]]/pomiar[[#This Row],[ile h w dobie]]</f>
        <v>8.9376000000000122E-2</v>
      </c>
      <c r="L330" s="1" t="str">
        <f>MID(pomiar[[#This Row],[numer rejestracyjny]],4,2)</f>
        <v>64</v>
      </c>
      <c r="M330" s="3">
        <f>IF(pomiar[[#This Row],[3 i 4 znak rejestracji]]="18",5/pomiar[[#This Row],[ile minut jechał w h]],0)</f>
        <v>0</v>
      </c>
      <c r="N330" s="3">
        <f>5/pomiar[[#This Row],[ile minut jechał w h]]</f>
        <v>55.943430003580303</v>
      </c>
      <c r="O330" s="3">
        <f>IF(pomiar[[#This Row],[prędkość]]&gt;100,1,0)</f>
        <v>0</v>
      </c>
      <c r="P330" s="3">
        <f>IF(pomiar[[#This Row],[prędkość]]&gt;140,1,0)</f>
        <v>0</v>
      </c>
      <c r="Q330" s="3">
        <f>ROUNDDOWN(IF(pomiar[[#This Row],[czy z A do B]]=0,pomiar[[#This Row],[Punkt B]]/pomiar[[#This Row],[ile h w dobie]],pomiar[[#This Row],[Punkt A]]/pomiar[[#This Row],[ile h w dobie]]),0)</f>
        <v>7</v>
      </c>
      <c r="R330" s="3">
        <f>IF(pomiar[[#This Row],[która godzina wyjazdu]]&lt;&gt;24,pomiar[[#This Row],[która godzina wyjazdu]],0)</f>
        <v>7</v>
      </c>
    </row>
    <row r="331" spans="1:18" x14ac:dyDescent="0.25">
      <c r="A331" s="1" t="s">
        <v>79</v>
      </c>
      <c r="B331" s="1">
        <v>0.93040699999999998</v>
      </c>
      <c r="C331" s="1">
        <v>0.93328299999999997</v>
      </c>
      <c r="D331" s="1">
        <f>IF(pomiar[[#This Row],[Punkt A]]&lt;pomiar[[#This Row],[Punkt B]],1,0)</f>
        <v>1</v>
      </c>
      <c r="E331" s="1">
        <f>IF(pomiar[[#This Row],[Punkt A]]&gt;pomiar[[#This Row],[Punkt B]],1,0)</f>
        <v>0</v>
      </c>
      <c r="F331" s="1">
        <f t="shared" si="10"/>
        <v>6.9444444444444447E-4</v>
      </c>
      <c r="G331" s="1">
        <f>IF(pomiar[[#This Row],[czy z B do A]]=1,pomiar[[#This Row],[Punkt A]]-pomiar[[#This Row],[Punkt B]],pomiar[[#This Row],[Punkt B]]-pomiar[[#This Row],[Punkt A]])</f>
        <v>2.8759999999999897E-3</v>
      </c>
      <c r="H331" s="1" t="str">
        <f>LEFT(pomiar[[#This Row],[numer rejestracyjny]],1)</f>
        <v>W</v>
      </c>
      <c r="I331" s="1">
        <f>IF(pomiar[[#This Row],[pierwsza litera rejestracji]]="Z",pomiar[[#This Row],[ile minut jechał]]/pomiar[[#This Row],[ile to jedna minuta w dobie]],0)</f>
        <v>0</v>
      </c>
      <c r="J331" s="1">
        <f t="shared" si="11"/>
        <v>4.1666666666666664E-2</v>
      </c>
      <c r="K331" s="1">
        <f>pomiar[[#This Row],[ile minut jechał]]/pomiar[[#This Row],[ile h w dobie]]</f>
        <v>6.9023999999999752E-2</v>
      </c>
      <c r="L331" s="1" t="str">
        <f>MID(pomiar[[#This Row],[numer rejestracyjny]],4,2)</f>
        <v>70</v>
      </c>
      <c r="M331" s="3">
        <f>IF(pomiar[[#This Row],[3 i 4 znak rejestracji]]="18",5/pomiar[[#This Row],[ile minut jechał w h]],0)</f>
        <v>0</v>
      </c>
      <c r="N331" s="3">
        <f>5/pomiar[[#This Row],[ile minut jechał w h]]</f>
        <v>72.438572090867211</v>
      </c>
      <c r="O331" s="3">
        <f>IF(pomiar[[#This Row],[prędkość]]&gt;100,1,0)</f>
        <v>0</v>
      </c>
      <c r="P331" s="3">
        <f>IF(pomiar[[#This Row],[prędkość]]&gt;140,1,0)</f>
        <v>0</v>
      </c>
      <c r="Q331" s="3">
        <f>ROUNDDOWN(IF(pomiar[[#This Row],[czy z A do B]]=0,pomiar[[#This Row],[Punkt B]]/pomiar[[#This Row],[ile h w dobie]],pomiar[[#This Row],[Punkt A]]/pomiar[[#This Row],[ile h w dobie]]),0)</f>
        <v>22</v>
      </c>
      <c r="R331" s="3">
        <f>IF(pomiar[[#This Row],[która godzina wyjazdu]]&lt;&gt;24,pomiar[[#This Row],[która godzina wyjazdu]],0)</f>
        <v>22</v>
      </c>
    </row>
    <row r="332" spans="1:18" x14ac:dyDescent="0.25">
      <c r="A332" s="1" t="s">
        <v>80</v>
      </c>
      <c r="B332" s="1">
        <v>0.22035199999999999</v>
      </c>
      <c r="C332" s="1">
        <v>0.21679999999999999</v>
      </c>
      <c r="D332" s="1">
        <f>IF(pomiar[[#This Row],[Punkt A]]&lt;pomiar[[#This Row],[Punkt B]],1,0)</f>
        <v>0</v>
      </c>
      <c r="E332" s="1">
        <f>IF(pomiar[[#This Row],[Punkt A]]&gt;pomiar[[#This Row],[Punkt B]],1,0)</f>
        <v>1</v>
      </c>
      <c r="F332" s="1">
        <f t="shared" si="10"/>
        <v>6.9444444444444447E-4</v>
      </c>
      <c r="G332" s="1">
        <f>IF(pomiar[[#This Row],[czy z B do A]]=1,pomiar[[#This Row],[Punkt A]]-pomiar[[#This Row],[Punkt B]],pomiar[[#This Row],[Punkt B]]-pomiar[[#This Row],[Punkt A]])</f>
        <v>3.5519999999999996E-3</v>
      </c>
      <c r="H332" s="1" t="str">
        <f>LEFT(pomiar[[#This Row],[numer rejestracyjny]],1)</f>
        <v>R</v>
      </c>
      <c r="I332" s="1">
        <f>IF(pomiar[[#This Row],[pierwsza litera rejestracji]]="Z",pomiar[[#This Row],[ile minut jechał]]/pomiar[[#This Row],[ile to jedna minuta w dobie]],0)</f>
        <v>0</v>
      </c>
      <c r="J332" s="1">
        <f t="shared" si="11"/>
        <v>4.1666666666666664E-2</v>
      </c>
      <c r="K332" s="1">
        <f>pomiar[[#This Row],[ile minut jechał]]/pomiar[[#This Row],[ile h w dobie]]</f>
        <v>8.524799999999999E-2</v>
      </c>
      <c r="L332" s="1" t="str">
        <f>MID(pomiar[[#This Row],[numer rejestracyjny]],4,2)</f>
        <v>24</v>
      </c>
      <c r="M332" s="3">
        <f>IF(pomiar[[#This Row],[3 i 4 znak rejestracji]]="18",5/pomiar[[#This Row],[ile minut jechał w h]],0)</f>
        <v>0</v>
      </c>
      <c r="N332" s="3">
        <f>5/pomiar[[#This Row],[ile minut jechał w h]]</f>
        <v>58.652402402402409</v>
      </c>
      <c r="O332" s="3">
        <f>IF(pomiar[[#This Row],[prędkość]]&gt;100,1,0)</f>
        <v>0</v>
      </c>
      <c r="P332" s="3">
        <f>IF(pomiar[[#This Row],[prędkość]]&gt;140,1,0)</f>
        <v>0</v>
      </c>
      <c r="Q332" s="3">
        <f>ROUNDDOWN(IF(pomiar[[#This Row],[czy z A do B]]=0,pomiar[[#This Row],[Punkt B]]/pomiar[[#This Row],[ile h w dobie]],pomiar[[#This Row],[Punkt A]]/pomiar[[#This Row],[ile h w dobie]]),0)</f>
        <v>5</v>
      </c>
      <c r="R332" s="3">
        <f>IF(pomiar[[#This Row],[która godzina wyjazdu]]&lt;&gt;24,pomiar[[#This Row],[która godzina wyjazdu]],0)</f>
        <v>5</v>
      </c>
    </row>
    <row r="333" spans="1:18" x14ac:dyDescent="0.25">
      <c r="A333" s="1" t="s">
        <v>81</v>
      </c>
      <c r="B333" s="1">
        <v>0.58458699999999997</v>
      </c>
      <c r="C333" s="1">
        <v>0.58833899999999995</v>
      </c>
      <c r="D333" s="1">
        <f>IF(pomiar[[#This Row],[Punkt A]]&lt;pomiar[[#This Row],[Punkt B]],1,0)</f>
        <v>1</v>
      </c>
      <c r="E333" s="1">
        <f>IF(pomiar[[#This Row],[Punkt A]]&gt;pomiar[[#This Row],[Punkt B]],1,0)</f>
        <v>0</v>
      </c>
      <c r="F333" s="1">
        <f t="shared" si="10"/>
        <v>6.9444444444444447E-4</v>
      </c>
      <c r="G333" s="1">
        <f>IF(pomiar[[#This Row],[czy z B do A]]=1,pomiar[[#This Row],[Punkt A]]-pomiar[[#This Row],[Punkt B]],pomiar[[#This Row],[Punkt B]]-pomiar[[#This Row],[Punkt A]])</f>
        <v>3.7519999999999776E-3</v>
      </c>
      <c r="H333" s="1" t="str">
        <f>LEFT(pomiar[[#This Row],[numer rejestracyjny]],1)</f>
        <v>E</v>
      </c>
      <c r="I333" s="1">
        <f>IF(pomiar[[#This Row],[pierwsza litera rejestracji]]="Z",pomiar[[#This Row],[ile minut jechał]]/pomiar[[#This Row],[ile to jedna minuta w dobie]],0)</f>
        <v>0</v>
      </c>
      <c r="J333" s="1">
        <f t="shared" si="11"/>
        <v>4.1666666666666664E-2</v>
      </c>
      <c r="K333" s="1">
        <f>pomiar[[#This Row],[ile minut jechał]]/pomiar[[#This Row],[ile h w dobie]]</f>
        <v>9.0047999999999462E-2</v>
      </c>
      <c r="L333" s="1" t="str">
        <f>MID(pomiar[[#This Row],[numer rejestracyjny]],4,2)</f>
        <v>73</v>
      </c>
      <c r="M333" s="3">
        <f>IF(pomiar[[#This Row],[3 i 4 znak rejestracji]]="18",5/pomiar[[#This Row],[ile minut jechał w h]],0)</f>
        <v>0</v>
      </c>
      <c r="N333" s="3">
        <f>5/pomiar[[#This Row],[ile minut jechał w h]]</f>
        <v>55.525941719971904</v>
      </c>
      <c r="O333" s="3">
        <f>IF(pomiar[[#This Row],[prędkość]]&gt;100,1,0)</f>
        <v>0</v>
      </c>
      <c r="P333" s="3">
        <f>IF(pomiar[[#This Row],[prędkość]]&gt;140,1,0)</f>
        <v>0</v>
      </c>
      <c r="Q333" s="3">
        <f>ROUNDDOWN(IF(pomiar[[#This Row],[czy z A do B]]=0,pomiar[[#This Row],[Punkt B]]/pomiar[[#This Row],[ile h w dobie]],pomiar[[#This Row],[Punkt A]]/pomiar[[#This Row],[ile h w dobie]]),0)</f>
        <v>14</v>
      </c>
      <c r="R333" s="3">
        <f>IF(pomiar[[#This Row],[która godzina wyjazdu]]&lt;&gt;24,pomiar[[#This Row],[która godzina wyjazdu]],0)</f>
        <v>14</v>
      </c>
    </row>
    <row r="334" spans="1:18" x14ac:dyDescent="0.25">
      <c r="A334" s="1" t="s">
        <v>82</v>
      </c>
      <c r="B334" s="1">
        <v>0.553678</v>
      </c>
      <c r="C334" s="1">
        <v>0.55054599999999998</v>
      </c>
      <c r="D334" s="1">
        <f>IF(pomiar[[#This Row],[Punkt A]]&lt;pomiar[[#This Row],[Punkt B]],1,0)</f>
        <v>0</v>
      </c>
      <c r="E334" s="1">
        <f>IF(pomiar[[#This Row],[Punkt A]]&gt;pomiar[[#This Row],[Punkt B]],1,0)</f>
        <v>1</v>
      </c>
      <c r="F334" s="1">
        <f t="shared" si="10"/>
        <v>6.9444444444444447E-4</v>
      </c>
      <c r="G334" s="1">
        <f>IF(pomiar[[#This Row],[czy z B do A]]=1,pomiar[[#This Row],[Punkt A]]-pomiar[[#This Row],[Punkt B]],pomiar[[#This Row],[Punkt B]]-pomiar[[#This Row],[Punkt A]])</f>
        <v>3.1320000000000237E-3</v>
      </c>
      <c r="H334" s="1" t="str">
        <f>LEFT(pomiar[[#This Row],[numer rejestracyjny]],1)</f>
        <v>E</v>
      </c>
      <c r="I334" s="1">
        <f>IF(pomiar[[#This Row],[pierwsza litera rejestracji]]="Z",pomiar[[#This Row],[ile minut jechał]]/pomiar[[#This Row],[ile to jedna minuta w dobie]],0)</f>
        <v>0</v>
      </c>
      <c r="J334" s="1">
        <f t="shared" si="11"/>
        <v>4.1666666666666664E-2</v>
      </c>
      <c r="K334" s="1">
        <f>pomiar[[#This Row],[ile minut jechał]]/pomiar[[#This Row],[ile h w dobie]]</f>
        <v>7.5168000000000568E-2</v>
      </c>
      <c r="L334" s="1" t="str">
        <f>MID(pomiar[[#This Row],[numer rejestracyjny]],4,2)</f>
        <v>45</v>
      </c>
      <c r="M334" s="3">
        <f>IF(pomiar[[#This Row],[3 i 4 znak rejestracji]]="18",5/pomiar[[#This Row],[ile minut jechał w h]],0)</f>
        <v>0</v>
      </c>
      <c r="N334" s="3">
        <f>5/pomiar[[#This Row],[ile minut jechał w h]]</f>
        <v>66.517667092379227</v>
      </c>
      <c r="O334" s="3">
        <f>IF(pomiar[[#This Row],[prędkość]]&gt;100,1,0)</f>
        <v>0</v>
      </c>
      <c r="P334" s="3">
        <f>IF(pomiar[[#This Row],[prędkość]]&gt;140,1,0)</f>
        <v>0</v>
      </c>
      <c r="Q334" s="3">
        <f>ROUNDDOWN(IF(pomiar[[#This Row],[czy z A do B]]=0,pomiar[[#This Row],[Punkt B]]/pomiar[[#This Row],[ile h w dobie]],pomiar[[#This Row],[Punkt A]]/pomiar[[#This Row],[ile h w dobie]]),0)</f>
        <v>13</v>
      </c>
      <c r="R334" s="3">
        <f>IF(pomiar[[#This Row],[która godzina wyjazdu]]&lt;&gt;24,pomiar[[#This Row],[która godzina wyjazdu]],0)</f>
        <v>13</v>
      </c>
    </row>
    <row r="335" spans="1:18" x14ac:dyDescent="0.25">
      <c r="A335" s="1" t="s">
        <v>83</v>
      </c>
      <c r="B335" s="1">
        <v>0.34303299999999998</v>
      </c>
      <c r="C335" s="1">
        <v>0.34460099999999999</v>
      </c>
      <c r="D335" s="1">
        <f>IF(pomiar[[#This Row],[Punkt A]]&lt;pomiar[[#This Row],[Punkt B]],1,0)</f>
        <v>1</v>
      </c>
      <c r="E335" s="1">
        <f>IF(pomiar[[#This Row],[Punkt A]]&gt;pomiar[[#This Row],[Punkt B]],1,0)</f>
        <v>0</v>
      </c>
      <c r="F335" s="1">
        <f t="shared" si="10"/>
        <v>6.9444444444444447E-4</v>
      </c>
      <c r="G335" s="1">
        <f>IF(pomiar[[#This Row],[czy z B do A]]=1,pomiar[[#This Row],[Punkt A]]-pomiar[[#This Row],[Punkt B]],pomiar[[#This Row],[Punkt B]]-pomiar[[#This Row],[Punkt A]])</f>
        <v>1.5680000000000138E-3</v>
      </c>
      <c r="H335" s="1" t="str">
        <f>LEFT(pomiar[[#This Row],[numer rejestracyjny]],1)</f>
        <v>G</v>
      </c>
      <c r="I335" s="1">
        <f>IF(pomiar[[#This Row],[pierwsza litera rejestracji]]="Z",pomiar[[#This Row],[ile minut jechał]]/pomiar[[#This Row],[ile to jedna minuta w dobie]],0)</f>
        <v>0</v>
      </c>
      <c r="J335" s="1">
        <f t="shared" si="11"/>
        <v>4.1666666666666664E-2</v>
      </c>
      <c r="K335" s="1">
        <f>pomiar[[#This Row],[ile minut jechał]]/pomiar[[#This Row],[ile h w dobie]]</f>
        <v>3.7632000000000332E-2</v>
      </c>
      <c r="L335" s="1" t="str">
        <f>MID(pomiar[[#This Row],[numer rejestracyjny]],4,2)</f>
        <v>66</v>
      </c>
      <c r="M335" s="3">
        <f>IF(pomiar[[#This Row],[3 i 4 znak rejestracji]]="18",5/pomiar[[#This Row],[ile minut jechał w h]],0)</f>
        <v>0</v>
      </c>
      <c r="N335" s="3">
        <f>5/pomiar[[#This Row],[ile minut jechał w h]]</f>
        <v>132.86564625850224</v>
      </c>
      <c r="O335" s="3">
        <f>IF(pomiar[[#This Row],[prędkość]]&gt;100,1,0)</f>
        <v>1</v>
      </c>
      <c r="P335" s="3">
        <f>IF(pomiar[[#This Row],[prędkość]]&gt;140,1,0)</f>
        <v>0</v>
      </c>
      <c r="Q335" s="3">
        <f>ROUNDDOWN(IF(pomiar[[#This Row],[czy z A do B]]=0,pomiar[[#This Row],[Punkt B]]/pomiar[[#This Row],[ile h w dobie]],pomiar[[#This Row],[Punkt A]]/pomiar[[#This Row],[ile h w dobie]]),0)</f>
        <v>8</v>
      </c>
      <c r="R335" s="3">
        <f>IF(pomiar[[#This Row],[która godzina wyjazdu]]&lt;&gt;24,pomiar[[#This Row],[która godzina wyjazdu]],0)</f>
        <v>8</v>
      </c>
    </row>
    <row r="336" spans="1:18" x14ac:dyDescent="0.25">
      <c r="A336" s="1" t="s">
        <v>84</v>
      </c>
      <c r="B336" s="1">
        <v>0.48969400000000002</v>
      </c>
      <c r="C336" s="1">
        <v>0.48625800000000002</v>
      </c>
      <c r="D336" s="1">
        <f>IF(pomiar[[#This Row],[Punkt A]]&lt;pomiar[[#This Row],[Punkt B]],1,0)</f>
        <v>0</v>
      </c>
      <c r="E336" s="1">
        <f>IF(pomiar[[#This Row],[Punkt A]]&gt;pomiar[[#This Row],[Punkt B]],1,0)</f>
        <v>1</v>
      </c>
      <c r="F336" s="1">
        <f t="shared" si="10"/>
        <v>6.9444444444444447E-4</v>
      </c>
      <c r="G336" s="1">
        <f>IF(pomiar[[#This Row],[czy z B do A]]=1,pomiar[[#This Row],[Punkt A]]-pomiar[[#This Row],[Punkt B]],pomiar[[#This Row],[Punkt B]]-pomiar[[#This Row],[Punkt A]])</f>
        <v>3.4359999999999946E-3</v>
      </c>
      <c r="H336" s="1" t="str">
        <f>LEFT(pomiar[[#This Row],[numer rejestracyjny]],1)</f>
        <v>N</v>
      </c>
      <c r="I336" s="1">
        <f>IF(pomiar[[#This Row],[pierwsza litera rejestracji]]="Z",pomiar[[#This Row],[ile minut jechał]]/pomiar[[#This Row],[ile to jedna minuta w dobie]],0)</f>
        <v>0</v>
      </c>
      <c r="J336" s="1">
        <f t="shared" si="11"/>
        <v>4.1666666666666664E-2</v>
      </c>
      <c r="K336" s="1">
        <f>pomiar[[#This Row],[ile minut jechał]]/pomiar[[#This Row],[ile h w dobie]]</f>
        <v>8.2463999999999871E-2</v>
      </c>
      <c r="L336" s="1" t="str">
        <f>MID(pomiar[[#This Row],[numer rejestracyjny]],4,2)</f>
        <v>94</v>
      </c>
      <c r="M336" s="3">
        <f>IF(pomiar[[#This Row],[3 i 4 znak rejestracji]]="18",5/pomiar[[#This Row],[ile minut jechał w h]],0)</f>
        <v>0</v>
      </c>
      <c r="N336" s="3">
        <f>5/pomiar[[#This Row],[ile minut jechał w h]]</f>
        <v>60.6325184322857</v>
      </c>
      <c r="O336" s="3">
        <f>IF(pomiar[[#This Row],[prędkość]]&gt;100,1,0)</f>
        <v>0</v>
      </c>
      <c r="P336" s="3">
        <f>IF(pomiar[[#This Row],[prędkość]]&gt;140,1,0)</f>
        <v>0</v>
      </c>
      <c r="Q336" s="3">
        <f>ROUNDDOWN(IF(pomiar[[#This Row],[czy z A do B]]=0,pomiar[[#This Row],[Punkt B]]/pomiar[[#This Row],[ile h w dobie]],pomiar[[#This Row],[Punkt A]]/pomiar[[#This Row],[ile h w dobie]]),0)</f>
        <v>11</v>
      </c>
      <c r="R336" s="3">
        <f>IF(pomiar[[#This Row],[która godzina wyjazdu]]&lt;&gt;24,pomiar[[#This Row],[która godzina wyjazdu]],0)</f>
        <v>11</v>
      </c>
    </row>
    <row r="337" spans="1:18" x14ac:dyDescent="0.25">
      <c r="A337" s="1" t="s">
        <v>85</v>
      </c>
      <c r="B337" s="1">
        <v>0.51541800000000004</v>
      </c>
      <c r="C337" s="1">
        <v>0.51847399999999999</v>
      </c>
      <c r="D337" s="1">
        <f>IF(pomiar[[#This Row],[Punkt A]]&lt;pomiar[[#This Row],[Punkt B]],1,0)</f>
        <v>1</v>
      </c>
      <c r="E337" s="1">
        <f>IF(pomiar[[#This Row],[Punkt A]]&gt;pomiar[[#This Row],[Punkt B]],1,0)</f>
        <v>0</v>
      </c>
      <c r="F337" s="1">
        <f t="shared" si="10"/>
        <v>6.9444444444444447E-4</v>
      </c>
      <c r="G337" s="1">
        <f>IF(pomiar[[#This Row],[czy z B do A]]=1,pomiar[[#This Row],[Punkt A]]-pomiar[[#This Row],[Punkt B]],pomiar[[#This Row],[Punkt B]]-pomiar[[#This Row],[Punkt A]])</f>
        <v>3.0559999999999476E-3</v>
      </c>
      <c r="H337" s="1" t="str">
        <f>LEFT(pomiar[[#This Row],[numer rejestracyjny]],1)</f>
        <v>D</v>
      </c>
      <c r="I337" s="1">
        <f>IF(pomiar[[#This Row],[pierwsza litera rejestracji]]="Z",pomiar[[#This Row],[ile minut jechał]]/pomiar[[#This Row],[ile to jedna minuta w dobie]],0)</f>
        <v>0</v>
      </c>
      <c r="J337" s="1">
        <f t="shared" si="11"/>
        <v>4.1666666666666664E-2</v>
      </c>
      <c r="K337" s="1">
        <f>pomiar[[#This Row],[ile minut jechał]]/pomiar[[#This Row],[ile h w dobie]]</f>
        <v>7.3343999999998744E-2</v>
      </c>
      <c r="L337" s="1" t="str">
        <f>MID(pomiar[[#This Row],[numer rejestracyjny]],4,2)</f>
        <v>55</v>
      </c>
      <c r="M337" s="3">
        <f>IF(pomiar[[#This Row],[3 i 4 znak rejestracji]]="18",5/pomiar[[#This Row],[ile minut jechał w h]],0)</f>
        <v>0</v>
      </c>
      <c r="N337" s="3">
        <f>5/pomiar[[#This Row],[ile minut jechał w h]]</f>
        <v>68.171902268762082</v>
      </c>
      <c r="O337" s="3">
        <f>IF(pomiar[[#This Row],[prędkość]]&gt;100,1,0)</f>
        <v>0</v>
      </c>
      <c r="P337" s="3">
        <f>IF(pomiar[[#This Row],[prędkość]]&gt;140,1,0)</f>
        <v>0</v>
      </c>
      <c r="Q337" s="3">
        <f>ROUNDDOWN(IF(pomiar[[#This Row],[czy z A do B]]=0,pomiar[[#This Row],[Punkt B]]/pomiar[[#This Row],[ile h w dobie]],pomiar[[#This Row],[Punkt A]]/pomiar[[#This Row],[ile h w dobie]]),0)</f>
        <v>12</v>
      </c>
      <c r="R337" s="3">
        <f>IF(pomiar[[#This Row],[która godzina wyjazdu]]&lt;&gt;24,pomiar[[#This Row],[która godzina wyjazdu]],0)</f>
        <v>12</v>
      </c>
    </row>
    <row r="338" spans="1:18" x14ac:dyDescent="0.25">
      <c r="A338" s="1" t="s">
        <v>86</v>
      </c>
      <c r="B338" s="1">
        <v>0.139958</v>
      </c>
      <c r="C338" s="1">
        <v>0.14291400000000001</v>
      </c>
      <c r="D338" s="1">
        <f>IF(pomiar[[#This Row],[Punkt A]]&lt;pomiar[[#This Row],[Punkt B]],1,0)</f>
        <v>1</v>
      </c>
      <c r="E338" s="1">
        <f>IF(pomiar[[#This Row],[Punkt A]]&gt;pomiar[[#This Row],[Punkt B]],1,0)</f>
        <v>0</v>
      </c>
      <c r="F338" s="1">
        <f t="shared" si="10"/>
        <v>6.9444444444444447E-4</v>
      </c>
      <c r="G338" s="1">
        <f>IF(pomiar[[#This Row],[czy z B do A]]=1,pomiar[[#This Row],[Punkt A]]-pomiar[[#This Row],[Punkt B]],pomiar[[#This Row],[Punkt B]]-pomiar[[#This Row],[Punkt A]])</f>
        <v>2.9560000000000142E-3</v>
      </c>
      <c r="H338" s="1" t="str">
        <f>LEFT(pomiar[[#This Row],[numer rejestracyjny]],1)</f>
        <v>E</v>
      </c>
      <c r="I338" s="1">
        <f>IF(pomiar[[#This Row],[pierwsza litera rejestracji]]="Z",pomiar[[#This Row],[ile minut jechał]]/pomiar[[#This Row],[ile to jedna minuta w dobie]],0)</f>
        <v>0</v>
      </c>
      <c r="J338" s="1">
        <f t="shared" si="11"/>
        <v>4.1666666666666664E-2</v>
      </c>
      <c r="K338" s="1">
        <f>pomiar[[#This Row],[ile minut jechał]]/pomiar[[#This Row],[ile h w dobie]]</f>
        <v>7.094400000000034E-2</v>
      </c>
      <c r="L338" s="1" t="str">
        <f>MID(pomiar[[#This Row],[numer rejestracyjny]],4,2)</f>
        <v>14</v>
      </c>
      <c r="M338" s="3">
        <f>IF(pomiar[[#This Row],[3 i 4 znak rejestracji]]="18",5/pomiar[[#This Row],[ile minut jechał w h]],0)</f>
        <v>0</v>
      </c>
      <c r="N338" s="3">
        <f>5/pomiar[[#This Row],[ile minut jechał w h]]</f>
        <v>70.478123590437193</v>
      </c>
      <c r="O338" s="3">
        <f>IF(pomiar[[#This Row],[prędkość]]&gt;100,1,0)</f>
        <v>0</v>
      </c>
      <c r="P338" s="3">
        <f>IF(pomiar[[#This Row],[prędkość]]&gt;140,1,0)</f>
        <v>0</v>
      </c>
      <c r="Q338" s="3">
        <f>ROUNDDOWN(IF(pomiar[[#This Row],[czy z A do B]]=0,pomiar[[#This Row],[Punkt B]]/pomiar[[#This Row],[ile h w dobie]],pomiar[[#This Row],[Punkt A]]/pomiar[[#This Row],[ile h w dobie]]),0)</f>
        <v>3</v>
      </c>
      <c r="R338" s="3">
        <f>IF(pomiar[[#This Row],[która godzina wyjazdu]]&lt;&gt;24,pomiar[[#This Row],[która godzina wyjazdu]],0)</f>
        <v>3</v>
      </c>
    </row>
    <row r="339" spans="1:18" x14ac:dyDescent="0.25">
      <c r="A339" s="1" t="s">
        <v>171</v>
      </c>
      <c r="B339" s="1">
        <v>0.60565199999999997</v>
      </c>
      <c r="C339" s="1">
        <v>0.60829999999999995</v>
      </c>
      <c r="D339" s="1">
        <f>IF(pomiar[[#This Row],[Punkt A]]&lt;pomiar[[#This Row],[Punkt B]],1,0)</f>
        <v>1</v>
      </c>
      <c r="E339" s="1">
        <f>IF(pomiar[[#This Row],[Punkt A]]&gt;pomiar[[#This Row],[Punkt B]],1,0)</f>
        <v>0</v>
      </c>
      <c r="F339" s="1">
        <f t="shared" si="10"/>
        <v>6.9444444444444447E-4</v>
      </c>
      <c r="G339" s="1">
        <f>IF(pomiar[[#This Row],[czy z B do A]]=1,pomiar[[#This Row],[Punkt A]]-pomiar[[#This Row],[Punkt B]],pomiar[[#This Row],[Punkt B]]-pomiar[[#This Row],[Punkt A]])</f>
        <v>2.6479999999999837E-3</v>
      </c>
      <c r="H339" s="1" t="str">
        <f>LEFT(pomiar[[#This Row],[numer rejestracyjny]],1)</f>
        <v>W</v>
      </c>
      <c r="I339" s="1">
        <f>IF(pomiar[[#This Row],[pierwsza litera rejestracji]]="Z",pomiar[[#This Row],[ile minut jechał]]/pomiar[[#This Row],[ile to jedna minuta w dobie]],0)</f>
        <v>0</v>
      </c>
      <c r="J339" s="1">
        <f t="shared" si="11"/>
        <v>4.1666666666666664E-2</v>
      </c>
      <c r="K339" s="1">
        <f>pomiar[[#This Row],[ile minut jechał]]/pomiar[[#This Row],[ile h w dobie]]</f>
        <v>6.3551999999999609E-2</v>
      </c>
      <c r="L339" s="1" t="str">
        <f>MID(pomiar[[#This Row],[numer rejestracyjny]],4,2)</f>
        <v>82</v>
      </c>
      <c r="M339" s="3">
        <f>IF(pomiar[[#This Row],[3 i 4 znak rejestracji]]="18",5/pomiar[[#This Row],[ile minut jechał w h]],0)</f>
        <v>0</v>
      </c>
      <c r="N339" s="3">
        <f>5/pomiar[[#This Row],[ile minut jechał w h]]</f>
        <v>78.675730110775916</v>
      </c>
      <c r="O339" s="3">
        <f>IF(pomiar[[#This Row],[prędkość]]&gt;100,1,0)</f>
        <v>0</v>
      </c>
      <c r="P339" s="3">
        <f>IF(pomiar[[#This Row],[prędkość]]&gt;140,1,0)</f>
        <v>0</v>
      </c>
      <c r="Q339" s="3">
        <f>ROUNDDOWN(IF(pomiar[[#This Row],[czy z A do B]]=0,pomiar[[#This Row],[Punkt B]]/pomiar[[#This Row],[ile h w dobie]],pomiar[[#This Row],[Punkt A]]/pomiar[[#This Row],[ile h w dobie]]),0)</f>
        <v>14</v>
      </c>
      <c r="R339" s="3">
        <f>IF(pomiar[[#This Row],[która godzina wyjazdu]]&lt;&gt;24,pomiar[[#This Row],[która godzina wyjazdu]],0)</f>
        <v>14</v>
      </c>
    </row>
    <row r="340" spans="1:18" x14ac:dyDescent="0.25">
      <c r="A340" s="1" t="s">
        <v>88</v>
      </c>
      <c r="B340" s="1">
        <v>0.517347</v>
      </c>
      <c r="C340" s="1">
        <v>0.51533499999999999</v>
      </c>
      <c r="D340" s="1">
        <f>IF(pomiar[[#This Row],[Punkt A]]&lt;pomiar[[#This Row],[Punkt B]],1,0)</f>
        <v>0</v>
      </c>
      <c r="E340" s="1">
        <f>IF(pomiar[[#This Row],[Punkt A]]&gt;pomiar[[#This Row],[Punkt B]],1,0)</f>
        <v>1</v>
      </c>
      <c r="F340" s="1">
        <f t="shared" si="10"/>
        <v>6.9444444444444447E-4</v>
      </c>
      <c r="G340" s="1">
        <f>IF(pomiar[[#This Row],[czy z B do A]]=1,pomiar[[#This Row],[Punkt A]]-pomiar[[#This Row],[Punkt B]],pomiar[[#This Row],[Punkt B]]-pomiar[[#This Row],[Punkt A]])</f>
        <v>2.0120000000000138E-3</v>
      </c>
      <c r="H340" s="1" t="str">
        <f>LEFT(pomiar[[#This Row],[numer rejestracyjny]],1)</f>
        <v>R</v>
      </c>
      <c r="I340" s="1">
        <f>IF(pomiar[[#This Row],[pierwsza litera rejestracji]]="Z",pomiar[[#This Row],[ile minut jechał]]/pomiar[[#This Row],[ile to jedna minuta w dobie]],0)</f>
        <v>0</v>
      </c>
      <c r="J340" s="1">
        <f t="shared" si="11"/>
        <v>4.1666666666666664E-2</v>
      </c>
      <c r="K340" s="1">
        <f>pomiar[[#This Row],[ile minut jechał]]/pomiar[[#This Row],[ile h w dobie]]</f>
        <v>4.8288000000000331E-2</v>
      </c>
      <c r="L340" s="1" t="str">
        <f>MID(pomiar[[#This Row],[numer rejestracyjny]],4,2)</f>
        <v>71</v>
      </c>
      <c r="M340" s="3">
        <f>IF(pomiar[[#This Row],[3 i 4 znak rejestracji]]="18",5/pomiar[[#This Row],[ile minut jechał w h]],0)</f>
        <v>0</v>
      </c>
      <c r="N340" s="3">
        <f>5/pomiar[[#This Row],[ile minut jechał w h]]</f>
        <v>103.54539430086079</v>
      </c>
      <c r="O340" s="3">
        <f>IF(pomiar[[#This Row],[prędkość]]&gt;100,1,0)</f>
        <v>1</v>
      </c>
      <c r="P340" s="3">
        <f>IF(pomiar[[#This Row],[prędkość]]&gt;140,1,0)</f>
        <v>0</v>
      </c>
      <c r="Q340" s="3">
        <f>ROUNDDOWN(IF(pomiar[[#This Row],[czy z A do B]]=0,pomiar[[#This Row],[Punkt B]]/pomiar[[#This Row],[ile h w dobie]],pomiar[[#This Row],[Punkt A]]/pomiar[[#This Row],[ile h w dobie]]),0)</f>
        <v>12</v>
      </c>
      <c r="R340" s="3">
        <f>IF(pomiar[[#This Row],[która godzina wyjazdu]]&lt;&gt;24,pomiar[[#This Row],[która godzina wyjazdu]],0)</f>
        <v>12</v>
      </c>
    </row>
    <row r="341" spans="1:18" x14ac:dyDescent="0.25">
      <c r="A341" s="1" t="s">
        <v>89</v>
      </c>
      <c r="B341" s="1">
        <v>0.48257800000000001</v>
      </c>
      <c r="C341" s="1">
        <v>0.480354</v>
      </c>
      <c r="D341" s="1">
        <f>IF(pomiar[[#This Row],[Punkt A]]&lt;pomiar[[#This Row],[Punkt B]],1,0)</f>
        <v>0</v>
      </c>
      <c r="E341" s="1">
        <f>IF(pomiar[[#This Row],[Punkt A]]&gt;pomiar[[#This Row],[Punkt B]],1,0)</f>
        <v>1</v>
      </c>
      <c r="F341" s="1">
        <f t="shared" si="10"/>
        <v>6.9444444444444447E-4</v>
      </c>
      <c r="G341" s="1">
        <f>IF(pomiar[[#This Row],[czy z B do A]]=1,pomiar[[#This Row],[Punkt A]]-pomiar[[#This Row],[Punkt B]],pomiar[[#This Row],[Punkt B]]-pomiar[[#This Row],[Punkt A]])</f>
        <v>2.2240000000000038E-3</v>
      </c>
      <c r="H341" s="1" t="str">
        <f>LEFT(pomiar[[#This Row],[numer rejestracyjny]],1)</f>
        <v>W</v>
      </c>
      <c r="I341" s="1">
        <f>IF(pomiar[[#This Row],[pierwsza litera rejestracji]]="Z",pomiar[[#This Row],[ile minut jechał]]/pomiar[[#This Row],[ile to jedna minuta w dobie]],0)</f>
        <v>0</v>
      </c>
      <c r="J341" s="1">
        <f t="shared" si="11"/>
        <v>4.1666666666666664E-2</v>
      </c>
      <c r="K341" s="1">
        <f>pomiar[[#This Row],[ile minut jechał]]/pomiar[[#This Row],[ile h w dobie]]</f>
        <v>5.337600000000009E-2</v>
      </c>
      <c r="L341" s="1" t="str">
        <f>MID(pomiar[[#This Row],[numer rejestracyjny]],4,2)</f>
        <v>72</v>
      </c>
      <c r="M341" s="3">
        <f>IF(pomiar[[#This Row],[3 i 4 znak rejestracji]]="18",5/pomiar[[#This Row],[ile minut jechał w h]],0)</f>
        <v>0</v>
      </c>
      <c r="N341" s="3">
        <f>5/pomiar[[#This Row],[ile minut jechał w h]]</f>
        <v>93.675059952038211</v>
      </c>
      <c r="O341" s="3">
        <f>IF(pomiar[[#This Row],[prędkość]]&gt;100,1,0)</f>
        <v>0</v>
      </c>
      <c r="P341" s="3">
        <f>IF(pomiar[[#This Row],[prędkość]]&gt;140,1,0)</f>
        <v>0</v>
      </c>
      <c r="Q341" s="3">
        <f>ROUNDDOWN(IF(pomiar[[#This Row],[czy z A do B]]=0,pomiar[[#This Row],[Punkt B]]/pomiar[[#This Row],[ile h w dobie]],pomiar[[#This Row],[Punkt A]]/pomiar[[#This Row],[ile h w dobie]]),0)</f>
        <v>11</v>
      </c>
      <c r="R341" s="3">
        <f>IF(pomiar[[#This Row],[która godzina wyjazdu]]&lt;&gt;24,pomiar[[#This Row],[która godzina wyjazdu]],0)</f>
        <v>11</v>
      </c>
    </row>
    <row r="342" spans="1:18" x14ac:dyDescent="0.25">
      <c r="A342" s="1" t="s">
        <v>90</v>
      </c>
      <c r="B342" s="1">
        <v>0.42967</v>
      </c>
      <c r="C342" s="1">
        <v>0.42654599999999998</v>
      </c>
      <c r="D342" s="1">
        <f>IF(pomiar[[#This Row],[Punkt A]]&lt;pomiar[[#This Row],[Punkt B]],1,0)</f>
        <v>0</v>
      </c>
      <c r="E342" s="1">
        <f>IF(pomiar[[#This Row],[Punkt A]]&gt;pomiar[[#This Row],[Punkt B]],1,0)</f>
        <v>1</v>
      </c>
      <c r="F342" s="1">
        <f t="shared" si="10"/>
        <v>6.9444444444444447E-4</v>
      </c>
      <c r="G342" s="1">
        <f>IF(pomiar[[#This Row],[czy z B do A]]=1,pomiar[[#This Row],[Punkt A]]-pomiar[[#This Row],[Punkt B]],pomiar[[#This Row],[Punkt B]]-pomiar[[#This Row],[Punkt A]])</f>
        <v>3.1240000000000157E-3</v>
      </c>
      <c r="H342" s="1" t="str">
        <f>LEFT(pomiar[[#This Row],[numer rejestracyjny]],1)</f>
        <v>C</v>
      </c>
      <c r="I342" s="1">
        <f>IF(pomiar[[#This Row],[pierwsza litera rejestracji]]="Z",pomiar[[#This Row],[ile minut jechał]]/pomiar[[#This Row],[ile to jedna minuta w dobie]],0)</f>
        <v>0</v>
      </c>
      <c r="J342" s="1">
        <f t="shared" si="11"/>
        <v>4.1666666666666664E-2</v>
      </c>
      <c r="K342" s="1">
        <f>pomiar[[#This Row],[ile minut jechał]]/pomiar[[#This Row],[ile h w dobie]]</f>
        <v>7.4976000000000376E-2</v>
      </c>
      <c r="L342" s="1" t="str">
        <f>MID(pomiar[[#This Row],[numer rejestracyjny]],4,2)</f>
        <v>54</v>
      </c>
      <c r="M342" s="3">
        <f>IF(pomiar[[#This Row],[3 i 4 znak rejestracji]]="18",5/pomiar[[#This Row],[ile minut jechał w h]],0)</f>
        <v>0</v>
      </c>
      <c r="N342" s="3">
        <f>5/pomiar[[#This Row],[ile minut jechał w h]]</f>
        <v>66.68800682885157</v>
      </c>
      <c r="O342" s="3">
        <f>IF(pomiar[[#This Row],[prędkość]]&gt;100,1,0)</f>
        <v>0</v>
      </c>
      <c r="P342" s="3">
        <f>IF(pomiar[[#This Row],[prędkość]]&gt;140,1,0)</f>
        <v>0</v>
      </c>
      <c r="Q342" s="3">
        <f>ROUNDDOWN(IF(pomiar[[#This Row],[czy z A do B]]=0,pomiar[[#This Row],[Punkt B]]/pomiar[[#This Row],[ile h w dobie]],pomiar[[#This Row],[Punkt A]]/pomiar[[#This Row],[ile h w dobie]]),0)</f>
        <v>10</v>
      </c>
      <c r="R342" s="3">
        <f>IF(pomiar[[#This Row],[która godzina wyjazdu]]&lt;&gt;24,pomiar[[#This Row],[która godzina wyjazdu]],0)</f>
        <v>10</v>
      </c>
    </row>
    <row r="343" spans="1:18" x14ac:dyDescent="0.25">
      <c r="A343" s="1" t="s">
        <v>91</v>
      </c>
      <c r="B343" s="1">
        <v>0.271982</v>
      </c>
      <c r="C343" s="1">
        <v>0.26878999999999997</v>
      </c>
      <c r="D343" s="1">
        <f>IF(pomiar[[#This Row],[Punkt A]]&lt;pomiar[[#This Row],[Punkt B]],1,0)</f>
        <v>0</v>
      </c>
      <c r="E343" s="1">
        <f>IF(pomiar[[#This Row],[Punkt A]]&gt;pomiar[[#This Row],[Punkt B]],1,0)</f>
        <v>1</v>
      </c>
      <c r="F343" s="1">
        <f t="shared" si="10"/>
        <v>6.9444444444444447E-4</v>
      </c>
      <c r="G343" s="1">
        <f>IF(pomiar[[#This Row],[czy z B do A]]=1,pomiar[[#This Row],[Punkt A]]-pomiar[[#This Row],[Punkt B]],pomiar[[#This Row],[Punkt B]]-pomiar[[#This Row],[Punkt A]])</f>
        <v>3.1920000000000281E-3</v>
      </c>
      <c r="H343" s="1" t="str">
        <f>LEFT(pomiar[[#This Row],[numer rejestracyjny]],1)</f>
        <v>T</v>
      </c>
      <c r="I343" s="1">
        <f>IF(pomiar[[#This Row],[pierwsza litera rejestracji]]="Z",pomiar[[#This Row],[ile minut jechał]]/pomiar[[#This Row],[ile to jedna minuta w dobie]],0)</f>
        <v>0</v>
      </c>
      <c r="J343" s="1">
        <f t="shared" si="11"/>
        <v>4.1666666666666664E-2</v>
      </c>
      <c r="K343" s="1">
        <f>pomiar[[#This Row],[ile minut jechał]]/pomiar[[#This Row],[ile h w dobie]]</f>
        <v>7.6608000000000676E-2</v>
      </c>
      <c r="L343" s="1" t="str">
        <f>MID(pomiar[[#This Row],[numer rejestracyjny]],4,2)</f>
        <v>25</v>
      </c>
      <c r="M343" s="3">
        <f>IF(pomiar[[#This Row],[3 i 4 znak rejestracji]]="18",5/pomiar[[#This Row],[ile minut jechał w h]],0)</f>
        <v>0</v>
      </c>
      <c r="N343" s="3">
        <f>5/pomiar[[#This Row],[ile minut jechał w h]]</f>
        <v>65.26733500417653</v>
      </c>
      <c r="O343" s="3">
        <f>IF(pomiar[[#This Row],[prędkość]]&gt;100,1,0)</f>
        <v>0</v>
      </c>
      <c r="P343" s="3">
        <f>IF(pomiar[[#This Row],[prędkość]]&gt;140,1,0)</f>
        <v>0</v>
      </c>
      <c r="Q343" s="3">
        <f>ROUNDDOWN(IF(pomiar[[#This Row],[czy z A do B]]=0,pomiar[[#This Row],[Punkt B]]/pomiar[[#This Row],[ile h w dobie]],pomiar[[#This Row],[Punkt A]]/pomiar[[#This Row],[ile h w dobie]]),0)</f>
        <v>6</v>
      </c>
      <c r="R343" s="3">
        <f>IF(pomiar[[#This Row],[która godzina wyjazdu]]&lt;&gt;24,pomiar[[#This Row],[która godzina wyjazdu]],0)</f>
        <v>6</v>
      </c>
    </row>
    <row r="344" spans="1:18" x14ac:dyDescent="0.25">
      <c r="A344" s="1" t="s">
        <v>92</v>
      </c>
      <c r="B344" s="1">
        <v>0.97138999999999998</v>
      </c>
      <c r="C344" s="1">
        <v>0.97505799999999998</v>
      </c>
      <c r="D344" s="1">
        <f>IF(pomiar[[#This Row],[Punkt A]]&lt;pomiar[[#This Row],[Punkt B]],1,0)</f>
        <v>1</v>
      </c>
      <c r="E344" s="1">
        <f>IF(pomiar[[#This Row],[Punkt A]]&gt;pomiar[[#This Row],[Punkt B]],1,0)</f>
        <v>0</v>
      </c>
      <c r="F344" s="1">
        <f t="shared" si="10"/>
        <v>6.9444444444444447E-4</v>
      </c>
      <c r="G344" s="1">
        <f>IF(pomiar[[#This Row],[czy z B do A]]=1,pomiar[[#This Row],[Punkt A]]-pomiar[[#This Row],[Punkt B]],pomiar[[#This Row],[Punkt B]]-pomiar[[#This Row],[Punkt A]])</f>
        <v>3.6680000000000046E-3</v>
      </c>
      <c r="H344" s="1" t="str">
        <f>LEFT(pomiar[[#This Row],[numer rejestracyjny]],1)</f>
        <v>E</v>
      </c>
      <c r="I344" s="1">
        <f>IF(pomiar[[#This Row],[pierwsza litera rejestracji]]="Z",pomiar[[#This Row],[ile minut jechał]]/pomiar[[#This Row],[ile to jedna minuta w dobie]],0)</f>
        <v>0</v>
      </c>
      <c r="J344" s="1">
        <f t="shared" si="11"/>
        <v>4.1666666666666664E-2</v>
      </c>
      <c r="K344" s="1">
        <f>pomiar[[#This Row],[ile minut jechał]]/pomiar[[#This Row],[ile h w dobie]]</f>
        <v>8.803200000000011E-2</v>
      </c>
      <c r="L344" s="1" t="str">
        <f>MID(pomiar[[#This Row],[numer rejestracyjny]],4,2)</f>
        <v>95</v>
      </c>
      <c r="M344" s="3">
        <f>IF(pomiar[[#This Row],[3 i 4 znak rejestracji]]="18",5/pomiar[[#This Row],[ile minut jechał w h]],0)</f>
        <v>0</v>
      </c>
      <c r="N344" s="3">
        <f>5/pomiar[[#This Row],[ile minut jechał w h]]</f>
        <v>56.797528171573902</v>
      </c>
      <c r="O344" s="3">
        <f>IF(pomiar[[#This Row],[prędkość]]&gt;100,1,0)</f>
        <v>0</v>
      </c>
      <c r="P344" s="3">
        <f>IF(pomiar[[#This Row],[prędkość]]&gt;140,1,0)</f>
        <v>0</v>
      </c>
      <c r="Q344" s="3">
        <f>ROUNDDOWN(IF(pomiar[[#This Row],[czy z A do B]]=0,pomiar[[#This Row],[Punkt B]]/pomiar[[#This Row],[ile h w dobie]],pomiar[[#This Row],[Punkt A]]/pomiar[[#This Row],[ile h w dobie]]),0)</f>
        <v>23</v>
      </c>
      <c r="R344" s="3">
        <f>IF(pomiar[[#This Row],[która godzina wyjazdu]]&lt;&gt;24,pomiar[[#This Row],[która godzina wyjazdu]],0)</f>
        <v>23</v>
      </c>
    </row>
    <row r="345" spans="1:18" x14ac:dyDescent="0.25">
      <c r="A345" s="1" t="s">
        <v>93</v>
      </c>
      <c r="B345" s="1">
        <v>0.78457500000000002</v>
      </c>
      <c r="C345" s="1">
        <v>0.78705899999999995</v>
      </c>
      <c r="D345" s="1">
        <f>IF(pomiar[[#This Row],[Punkt A]]&lt;pomiar[[#This Row],[Punkt B]],1,0)</f>
        <v>1</v>
      </c>
      <c r="E345" s="1">
        <f>IF(pomiar[[#This Row],[Punkt A]]&gt;pomiar[[#This Row],[Punkt B]],1,0)</f>
        <v>0</v>
      </c>
      <c r="F345" s="1">
        <f t="shared" si="10"/>
        <v>6.9444444444444447E-4</v>
      </c>
      <c r="G345" s="1">
        <f>IF(pomiar[[#This Row],[czy z B do A]]=1,pomiar[[#This Row],[Punkt A]]-pomiar[[#This Row],[Punkt B]],pomiar[[#This Row],[Punkt B]]-pomiar[[#This Row],[Punkt A]])</f>
        <v>2.4839999999999307E-3</v>
      </c>
      <c r="H345" s="1" t="str">
        <f>LEFT(pomiar[[#This Row],[numer rejestracyjny]],1)</f>
        <v>B</v>
      </c>
      <c r="I345" s="1">
        <f>IF(pomiar[[#This Row],[pierwsza litera rejestracji]]="Z",pomiar[[#This Row],[ile minut jechał]]/pomiar[[#This Row],[ile to jedna minuta w dobie]],0)</f>
        <v>0</v>
      </c>
      <c r="J345" s="1">
        <f t="shared" si="11"/>
        <v>4.1666666666666664E-2</v>
      </c>
      <c r="K345" s="1">
        <f>pomiar[[#This Row],[ile minut jechał]]/pomiar[[#This Row],[ile h w dobie]]</f>
        <v>5.9615999999998337E-2</v>
      </c>
      <c r="L345" s="1" t="str">
        <f>MID(pomiar[[#This Row],[numer rejestracyjny]],4,2)</f>
        <v>69</v>
      </c>
      <c r="M345" s="3">
        <f>IF(pomiar[[#This Row],[3 i 4 znak rejestracji]]="18",5/pomiar[[#This Row],[ile minut jechał w h]],0)</f>
        <v>0</v>
      </c>
      <c r="N345" s="3">
        <f>5/pomiar[[#This Row],[ile minut jechał w h]]</f>
        <v>83.87010198604635</v>
      </c>
      <c r="O345" s="3">
        <f>IF(pomiar[[#This Row],[prędkość]]&gt;100,1,0)</f>
        <v>0</v>
      </c>
      <c r="P345" s="3">
        <f>IF(pomiar[[#This Row],[prędkość]]&gt;140,1,0)</f>
        <v>0</v>
      </c>
      <c r="Q345" s="3">
        <f>ROUNDDOWN(IF(pomiar[[#This Row],[czy z A do B]]=0,pomiar[[#This Row],[Punkt B]]/pomiar[[#This Row],[ile h w dobie]],pomiar[[#This Row],[Punkt A]]/pomiar[[#This Row],[ile h w dobie]]),0)</f>
        <v>18</v>
      </c>
      <c r="R345" s="3">
        <f>IF(pomiar[[#This Row],[która godzina wyjazdu]]&lt;&gt;24,pomiar[[#This Row],[która godzina wyjazdu]],0)</f>
        <v>18</v>
      </c>
    </row>
    <row r="346" spans="1:18" x14ac:dyDescent="0.25">
      <c r="A346" s="1" t="s">
        <v>94</v>
      </c>
      <c r="B346" s="1">
        <v>0.64764299999999997</v>
      </c>
      <c r="C346" s="1">
        <v>0.64919099999999996</v>
      </c>
      <c r="D346" s="1">
        <f>IF(pomiar[[#This Row],[Punkt A]]&lt;pomiar[[#This Row],[Punkt B]],1,0)</f>
        <v>1</v>
      </c>
      <c r="E346" s="1">
        <f>IF(pomiar[[#This Row],[Punkt A]]&gt;pomiar[[#This Row],[Punkt B]],1,0)</f>
        <v>0</v>
      </c>
      <c r="F346" s="1">
        <f t="shared" si="10"/>
        <v>6.9444444444444447E-4</v>
      </c>
      <c r="G346" s="1">
        <f>IF(pomiar[[#This Row],[czy z B do A]]=1,pomiar[[#This Row],[Punkt A]]-pomiar[[#This Row],[Punkt B]],pomiar[[#This Row],[Punkt B]]-pomiar[[#This Row],[Punkt A]])</f>
        <v>1.5479999999999938E-3</v>
      </c>
      <c r="H346" s="1" t="str">
        <f>LEFT(pomiar[[#This Row],[numer rejestracyjny]],1)</f>
        <v>T</v>
      </c>
      <c r="I346" s="1">
        <f>IF(pomiar[[#This Row],[pierwsza litera rejestracji]]="Z",pomiar[[#This Row],[ile minut jechał]]/pomiar[[#This Row],[ile to jedna minuta w dobie]],0)</f>
        <v>0</v>
      </c>
      <c r="J346" s="1">
        <f t="shared" si="11"/>
        <v>4.1666666666666664E-2</v>
      </c>
      <c r="K346" s="1">
        <f>pomiar[[#This Row],[ile minut jechał]]/pomiar[[#This Row],[ile h w dobie]]</f>
        <v>3.7151999999999852E-2</v>
      </c>
      <c r="L346" s="1" t="str">
        <f>MID(pomiar[[#This Row],[numer rejestracyjny]],4,2)</f>
        <v>45</v>
      </c>
      <c r="M346" s="3">
        <f>IF(pomiar[[#This Row],[3 i 4 znak rejestracji]]="18",5/pomiar[[#This Row],[ile minut jechał w h]],0)</f>
        <v>0</v>
      </c>
      <c r="N346" s="3">
        <f>5/pomiar[[#This Row],[ile minut jechał w h]]</f>
        <v>134.58225667528046</v>
      </c>
      <c r="O346" s="3">
        <f>IF(pomiar[[#This Row],[prędkość]]&gt;100,1,0)</f>
        <v>1</v>
      </c>
      <c r="P346" s="3">
        <f>IF(pomiar[[#This Row],[prędkość]]&gt;140,1,0)</f>
        <v>0</v>
      </c>
      <c r="Q346" s="3">
        <f>ROUNDDOWN(IF(pomiar[[#This Row],[czy z A do B]]=0,pomiar[[#This Row],[Punkt B]]/pomiar[[#This Row],[ile h w dobie]],pomiar[[#This Row],[Punkt A]]/pomiar[[#This Row],[ile h w dobie]]),0)</f>
        <v>15</v>
      </c>
      <c r="R346" s="3">
        <f>IF(pomiar[[#This Row],[która godzina wyjazdu]]&lt;&gt;24,pomiar[[#This Row],[która godzina wyjazdu]],0)</f>
        <v>15</v>
      </c>
    </row>
    <row r="347" spans="1:18" x14ac:dyDescent="0.25">
      <c r="A347" s="1" t="s">
        <v>95</v>
      </c>
      <c r="B347" s="1">
        <v>0.44351000000000002</v>
      </c>
      <c r="C347" s="1">
        <v>0.44622200000000001</v>
      </c>
      <c r="D347" s="1">
        <f>IF(pomiar[[#This Row],[Punkt A]]&lt;pomiar[[#This Row],[Punkt B]],1,0)</f>
        <v>1</v>
      </c>
      <c r="E347" s="1">
        <f>IF(pomiar[[#This Row],[Punkt A]]&gt;pomiar[[#This Row],[Punkt B]],1,0)</f>
        <v>0</v>
      </c>
      <c r="F347" s="1">
        <f t="shared" si="10"/>
        <v>6.9444444444444447E-4</v>
      </c>
      <c r="G347" s="1">
        <f>IF(pomiar[[#This Row],[czy z B do A]]=1,pomiar[[#This Row],[Punkt A]]-pomiar[[#This Row],[Punkt B]],pomiar[[#This Row],[Punkt B]]-pomiar[[#This Row],[Punkt A]])</f>
        <v>2.7119999999999922E-3</v>
      </c>
      <c r="H347" s="1" t="str">
        <f>LEFT(pomiar[[#This Row],[numer rejestracyjny]],1)</f>
        <v>R</v>
      </c>
      <c r="I347" s="1">
        <f>IF(pomiar[[#This Row],[pierwsza litera rejestracji]]="Z",pomiar[[#This Row],[ile minut jechał]]/pomiar[[#This Row],[ile to jedna minuta w dobie]],0)</f>
        <v>0</v>
      </c>
      <c r="J347" s="1">
        <f t="shared" si="11"/>
        <v>4.1666666666666664E-2</v>
      </c>
      <c r="K347" s="1">
        <f>pomiar[[#This Row],[ile minut jechał]]/pomiar[[#This Row],[ile h w dobie]]</f>
        <v>6.5087999999999813E-2</v>
      </c>
      <c r="L347" s="1" t="str">
        <f>MID(pomiar[[#This Row],[numer rejestracyjny]],4,2)</f>
        <v>36</v>
      </c>
      <c r="M347" s="3">
        <f>IF(pomiar[[#This Row],[3 i 4 znak rejestracji]]="18",5/pomiar[[#This Row],[ile minut jechał w h]],0)</f>
        <v>0</v>
      </c>
      <c r="N347" s="3">
        <f>5/pomiar[[#This Row],[ile minut jechał w h]]</f>
        <v>76.819075712881244</v>
      </c>
      <c r="O347" s="3">
        <f>IF(pomiar[[#This Row],[prędkość]]&gt;100,1,0)</f>
        <v>0</v>
      </c>
      <c r="P347" s="3">
        <f>IF(pomiar[[#This Row],[prędkość]]&gt;140,1,0)</f>
        <v>0</v>
      </c>
      <c r="Q347" s="3">
        <f>ROUNDDOWN(IF(pomiar[[#This Row],[czy z A do B]]=0,pomiar[[#This Row],[Punkt B]]/pomiar[[#This Row],[ile h w dobie]],pomiar[[#This Row],[Punkt A]]/pomiar[[#This Row],[ile h w dobie]]),0)</f>
        <v>10</v>
      </c>
      <c r="R347" s="3">
        <f>IF(pomiar[[#This Row],[która godzina wyjazdu]]&lt;&gt;24,pomiar[[#This Row],[która godzina wyjazdu]],0)</f>
        <v>10</v>
      </c>
    </row>
    <row r="348" spans="1:18" x14ac:dyDescent="0.25">
      <c r="A348" s="1" t="s">
        <v>96</v>
      </c>
      <c r="B348" s="1">
        <v>0.18242900000000001</v>
      </c>
      <c r="C348" s="1">
        <v>0.18092900000000001</v>
      </c>
      <c r="D348" s="1">
        <f>IF(pomiar[[#This Row],[Punkt A]]&lt;pomiar[[#This Row],[Punkt B]],1,0)</f>
        <v>0</v>
      </c>
      <c r="E348" s="1">
        <f>IF(pomiar[[#This Row],[Punkt A]]&gt;pomiar[[#This Row],[Punkt B]],1,0)</f>
        <v>1</v>
      </c>
      <c r="F348" s="1">
        <f t="shared" si="10"/>
        <v>6.9444444444444447E-4</v>
      </c>
      <c r="G348" s="1">
        <f>IF(pomiar[[#This Row],[czy z B do A]]=1,pomiar[[#This Row],[Punkt A]]-pomiar[[#This Row],[Punkt B]],pomiar[[#This Row],[Punkt B]]-pomiar[[#This Row],[Punkt A]])</f>
        <v>1.5000000000000013E-3</v>
      </c>
      <c r="H348" s="1" t="str">
        <f>LEFT(pomiar[[#This Row],[numer rejestracyjny]],1)</f>
        <v>D</v>
      </c>
      <c r="I348" s="1">
        <f>IF(pomiar[[#This Row],[pierwsza litera rejestracji]]="Z",pomiar[[#This Row],[ile minut jechał]]/pomiar[[#This Row],[ile to jedna minuta w dobie]],0)</f>
        <v>0</v>
      </c>
      <c r="J348" s="1">
        <f t="shared" si="11"/>
        <v>4.1666666666666664E-2</v>
      </c>
      <c r="K348" s="1">
        <f>pomiar[[#This Row],[ile minut jechał]]/pomiar[[#This Row],[ile h w dobie]]</f>
        <v>3.6000000000000032E-2</v>
      </c>
      <c r="L348" s="1" t="str">
        <f>MID(pomiar[[#This Row],[numer rejestracyjny]],4,2)</f>
        <v>82</v>
      </c>
      <c r="M348" s="3">
        <f>IF(pomiar[[#This Row],[3 i 4 znak rejestracji]]="18",5/pomiar[[#This Row],[ile minut jechał w h]],0)</f>
        <v>0</v>
      </c>
      <c r="N348" s="3">
        <f>5/pomiar[[#This Row],[ile minut jechał w h]]</f>
        <v>138.88888888888877</v>
      </c>
      <c r="O348" s="3">
        <f>IF(pomiar[[#This Row],[prędkość]]&gt;100,1,0)</f>
        <v>1</v>
      </c>
      <c r="P348" s="3">
        <f>IF(pomiar[[#This Row],[prędkość]]&gt;140,1,0)</f>
        <v>0</v>
      </c>
      <c r="Q348" s="3">
        <f>ROUNDDOWN(IF(pomiar[[#This Row],[czy z A do B]]=0,pomiar[[#This Row],[Punkt B]]/pomiar[[#This Row],[ile h w dobie]],pomiar[[#This Row],[Punkt A]]/pomiar[[#This Row],[ile h w dobie]]),0)</f>
        <v>4</v>
      </c>
      <c r="R348" s="3">
        <f>IF(pomiar[[#This Row],[która godzina wyjazdu]]&lt;&gt;24,pomiar[[#This Row],[która godzina wyjazdu]],0)</f>
        <v>4</v>
      </c>
    </row>
    <row r="349" spans="1:18" x14ac:dyDescent="0.25">
      <c r="A349" s="1" t="s">
        <v>97</v>
      </c>
      <c r="B349" s="1">
        <v>0.699542</v>
      </c>
      <c r="C349" s="1">
        <v>0.70160199999999995</v>
      </c>
      <c r="D349" s="1">
        <f>IF(pomiar[[#This Row],[Punkt A]]&lt;pomiar[[#This Row],[Punkt B]],1,0)</f>
        <v>1</v>
      </c>
      <c r="E349" s="1">
        <f>IF(pomiar[[#This Row],[Punkt A]]&gt;pomiar[[#This Row],[Punkt B]],1,0)</f>
        <v>0</v>
      </c>
      <c r="F349" s="1">
        <f t="shared" si="10"/>
        <v>6.9444444444444447E-4</v>
      </c>
      <c r="G349" s="1">
        <f>IF(pomiar[[#This Row],[czy z B do A]]=1,pomiar[[#This Row],[Punkt A]]-pomiar[[#This Row],[Punkt B]],pomiar[[#This Row],[Punkt B]]-pomiar[[#This Row],[Punkt A]])</f>
        <v>2.0599999999999508E-3</v>
      </c>
      <c r="H349" s="1" t="str">
        <f>LEFT(pomiar[[#This Row],[numer rejestracyjny]],1)</f>
        <v>K</v>
      </c>
      <c r="I349" s="1">
        <f>IF(pomiar[[#This Row],[pierwsza litera rejestracji]]="Z",pomiar[[#This Row],[ile minut jechał]]/pomiar[[#This Row],[ile to jedna minuta w dobie]],0)</f>
        <v>0</v>
      </c>
      <c r="J349" s="1">
        <f t="shared" si="11"/>
        <v>4.1666666666666664E-2</v>
      </c>
      <c r="K349" s="1">
        <f>pomiar[[#This Row],[ile minut jechał]]/pomiar[[#This Row],[ile h w dobie]]</f>
        <v>4.9439999999998818E-2</v>
      </c>
      <c r="L349" s="1" t="str">
        <f>MID(pomiar[[#This Row],[numer rejestracyjny]],4,2)</f>
        <v>38</v>
      </c>
      <c r="M349" s="3">
        <f>IF(pomiar[[#This Row],[3 i 4 znak rejestracji]]="18",5/pomiar[[#This Row],[ile minut jechał w h]],0)</f>
        <v>0</v>
      </c>
      <c r="N349" s="3">
        <f>5/pomiar[[#This Row],[ile minut jechał w h]]</f>
        <v>101.13268608414481</v>
      </c>
      <c r="O349" s="3">
        <f>IF(pomiar[[#This Row],[prędkość]]&gt;100,1,0)</f>
        <v>1</v>
      </c>
      <c r="P349" s="3">
        <f>IF(pomiar[[#This Row],[prędkość]]&gt;140,1,0)</f>
        <v>0</v>
      </c>
      <c r="Q349" s="3">
        <f>ROUNDDOWN(IF(pomiar[[#This Row],[czy z A do B]]=0,pomiar[[#This Row],[Punkt B]]/pomiar[[#This Row],[ile h w dobie]],pomiar[[#This Row],[Punkt A]]/pomiar[[#This Row],[ile h w dobie]]),0)</f>
        <v>16</v>
      </c>
      <c r="R349" s="3">
        <f>IF(pomiar[[#This Row],[która godzina wyjazdu]]&lt;&gt;24,pomiar[[#This Row],[która godzina wyjazdu]],0)</f>
        <v>16</v>
      </c>
    </row>
    <row r="350" spans="1:18" x14ac:dyDescent="0.25">
      <c r="A350" s="1" t="s">
        <v>98</v>
      </c>
      <c r="B350" s="1">
        <v>0.79618299999999997</v>
      </c>
      <c r="C350" s="1">
        <v>0.79799500000000001</v>
      </c>
      <c r="D350" s="1">
        <f>IF(pomiar[[#This Row],[Punkt A]]&lt;pomiar[[#This Row],[Punkt B]],1,0)</f>
        <v>1</v>
      </c>
      <c r="E350" s="1">
        <f>IF(pomiar[[#This Row],[Punkt A]]&gt;pomiar[[#This Row],[Punkt B]],1,0)</f>
        <v>0</v>
      </c>
      <c r="F350" s="1">
        <f t="shared" si="10"/>
        <v>6.9444444444444447E-4</v>
      </c>
      <c r="G350" s="1">
        <f>IF(pomiar[[#This Row],[czy z B do A]]=1,pomiar[[#This Row],[Punkt A]]-pomiar[[#This Row],[Punkt B]],pomiar[[#This Row],[Punkt B]]-pomiar[[#This Row],[Punkt A]])</f>
        <v>1.8120000000000358E-3</v>
      </c>
      <c r="H350" s="1" t="str">
        <f>LEFT(pomiar[[#This Row],[numer rejestracyjny]],1)</f>
        <v>R</v>
      </c>
      <c r="I350" s="1">
        <f>IF(pomiar[[#This Row],[pierwsza litera rejestracji]]="Z",pomiar[[#This Row],[ile minut jechał]]/pomiar[[#This Row],[ile to jedna minuta w dobie]],0)</f>
        <v>0</v>
      </c>
      <c r="J350" s="1">
        <f t="shared" si="11"/>
        <v>4.1666666666666664E-2</v>
      </c>
      <c r="K350" s="1">
        <f>pomiar[[#This Row],[ile minut jechał]]/pomiar[[#This Row],[ile h w dobie]]</f>
        <v>4.3488000000000859E-2</v>
      </c>
      <c r="L350" s="1" t="str">
        <f>MID(pomiar[[#This Row],[numer rejestracyjny]],4,2)</f>
        <v>34</v>
      </c>
      <c r="M350" s="3">
        <f>IF(pomiar[[#This Row],[3 i 4 znak rejestracji]]="18",5/pomiar[[#This Row],[ile minut jechał w h]],0)</f>
        <v>0</v>
      </c>
      <c r="N350" s="3">
        <f>5/pomiar[[#This Row],[ile minut jechał w h]]</f>
        <v>114.97424576894548</v>
      </c>
      <c r="O350" s="3">
        <f>IF(pomiar[[#This Row],[prędkość]]&gt;100,1,0)</f>
        <v>1</v>
      </c>
      <c r="P350" s="3">
        <f>IF(pomiar[[#This Row],[prędkość]]&gt;140,1,0)</f>
        <v>0</v>
      </c>
      <c r="Q350" s="3">
        <f>ROUNDDOWN(IF(pomiar[[#This Row],[czy z A do B]]=0,pomiar[[#This Row],[Punkt B]]/pomiar[[#This Row],[ile h w dobie]],pomiar[[#This Row],[Punkt A]]/pomiar[[#This Row],[ile h w dobie]]),0)</f>
        <v>19</v>
      </c>
      <c r="R350" s="3">
        <f>IF(pomiar[[#This Row],[która godzina wyjazdu]]&lt;&gt;24,pomiar[[#This Row],[która godzina wyjazdu]],0)</f>
        <v>19</v>
      </c>
    </row>
    <row r="351" spans="1:18" x14ac:dyDescent="0.25">
      <c r="A351" s="1" t="s">
        <v>99</v>
      </c>
      <c r="B351" s="1">
        <v>0.456841</v>
      </c>
      <c r="C351" s="1">
        <v>0.45322499999999999</v>
      </c>
      <c r="D351" s="1">
        <f>IF(pomiar[[#This Row],[Punkt A]]&lt;pomiar[[#This Row],[Punkt B]],1,0)</f>
        <v>0</v>
      </c>
      <c r="E351" s="1">
        <f>IF(pomiar[[#This Row],[Punkt A]]&gt;pomiar[[#This Row],[Punkt B]],1,0)</f>
        <v>1</v>
      </c>
      <c r="F351" s="1">
        <f t="shared" si="10"/>
        <v>6.9444444444444447E-4</v>
      </c>
      <c r="G351" s="1">
        <f>IF(pomiar[[#This Row],[czy z B do A]]=1,pomiar[[#This Row],[Punkt A]]-pomiar[[#This Row],[Punkt B]],pomiar[[#This Row],[Punkt B]]-pomiar[[#This Row],[Punkt A]])</f>
        <v>3.6160000000000081E-3</v>
      </c>
      <c r="H351" s="1" t="str">
        <f>LEFT(pomiar[[#This Row],[numer rejestracyjny]],1)</f>
        <v>L</v>
      </c>
      <c r="I351" s="1">
        <f>IF(pomiar[[#This Row],[pierwsza litera rejestracji]]="Z",pomiar[[#This Row],[ile minut jechał]]/pomiar[[#This Row],[ile to jedna minuta w dobie]],0)</f>
        <v>0</v>
      </c>
      <c r="J351" s="1">
        <f t="shared" si="11"/>
        <v>4.1666666666666664E-2</v>
      </c>
      <c r="K351" s="1">
        <f>pomiar[[#This Row],[ile minut jechał]]/pomiar[[#This Row],[ile h w dobie]]</f>
        <v>8.6784000000000194E-2</v>
      </c>
      <c r="L351" s="1" t="str">
        <f>MID(pomiar[[#This Row],[numer rejestracyjny]],4,2)</f>
        <v>50</v>
      </c>
      <c r="M351" s="3">
        <f>IF(pomiar[[#This Row],[3 i 4 znak rejestracji]]="18",5/pomiar[[#This Row],[ile minut jechał w h]],0)</f>
        <v>0</v>
      </c>
      <c r="N351" s="3">
        <f>5/pomiar[[#This Row],[ile minut jechał w h]]</f>
        <v>57.614306784660641</v>
      </c>
      <c r="O351" s="3">
        <f>IF(pomiar[[#This Row],[prędkość]]&gt;100,1,0)</f>
        <v>0</v>
      </c>
      <c r="P351" s="3">
        <f>IF(pomiar[[#This Row],[prędkość]]&gt;140,1,0)</f>
        <v>0</v>
      </c>
      <c r="Q351" s="3">
        <f>ROUNDDOWN(IF(pomiar[[#This Row],[czy z A do B]]=0,pomiar[[#This Row],[Punkt B]]/pomiar[[#This Row],[ile h w dobie]],pomiar[[#This Row],[Punkt A]]/pomiar[[#This Row],[ile h w dobie]]),0)</f>
        <v>10</v>
      </c>
      <c r="R351" s="3">
        <f>IF(pomiar[[#This Row],[która godzina wyjazdu]]&lt;&gt;24,pomiar[[#This Row],[która godzina wyjazdu]],0)</f>
        <v>10</v>
      </c>
    </row>
    <row r="352" spans="1:18" x14ac:dyDescent="0.25">
      <c r="A352" s="1" t="s">
        <v>100</v>
      </c>
      <c r="B352" s="1">
        <v>0.51575599999999999</v>
      </c>
      <c r="C352" s="1">
        <v>0.51722000000000001</v>
      </c>
      <c r="D352" s="1">
        <f>IF(pomiar[[#This Row],[Punkt A]]&lt;pomiar[[#This Row],[Punkt B]],1,0)</f>
        <v>1</v>
      </c>
      <c r="E352" s="1">
        <f>IF(pomiar[[#This Row],[Punkt A]]&gt;pomiar[[#This Row],[Punkt B]],1,0)</f>
        <v>0</v>
      </c>
      <c r="F352" s="1">
        <f t="shared" si="10"/>
        <v>6.9444444444444447E-4</v>
      </c>
      <c r="G352" s="1">
        <f>IF(pomiar[[#This Row],[czy z B do A]]=1,pomiar[[#This Row],[Punkt A]]-pomiar[[#This Row],[Punkt B]],pomiar[[#This Row],[Punkt B]]-pomiar[[#This Row],[Punkt A]])</f>
        <v>1.4640000000000208E-3</v>
      </c>
      <c r="H352" s="1" t="str">
        <f>LEFT(pomiar[[#This Row],[numer rejestracyjny]],1)</f>
        <v>E</v>
      </c>
      <c r="I352" s="1">
        <f>IF(pomiar[[#This Row],[pierwsza litera rejestracji]]="Z",pomiar[[#This Row],[ile minut jechał]]/pomiar[[#This Row],[ile to jedna minuta w dobie]],0)</f>
        <v>0</v>
      </c>
      <c r="J352" s="1">
        <f t="shared" si="11"/>
        <v>4.1666666666666664E-2</v>
      </c>
      <c r="K352" s="1">
        <f>pomiar[[#This Row],[ile minut jechał]]/pomiar[[#This Row],[ile h w dobie]]</f>
        <v>3.51360000000005E-2</v>
      </c>
      <c r="L352" s="1" t="str">
        <f>MID(pomiar[[#This Row],[numer rejestracyjny]],4,2)</f>
        <v>27</v>
      </c>
      <c r="M352" s="3">
        <f>IF(pomiar[[#This Row],[3 i 4 znak rejestracji]]="18",5/pomiar[[#This Row],[ile minut jechał w h]],0)</f>
        <v>0</v>
      </c>
      <c r="N352" s="3">
        <f>5/pomiar[[#This Row],[ile minut jechał w h]]</f>
        <v>142.30418943533496</v>
      </c>
      <c r="O352" s="3">
        <f>IF(pomiar[[#This Row],[prędkość]]&gt;100,1,0)</f>
        <v>1</v>
      </c>
      <c r="P352" s="3">
        <f>IF(pomiar[[#This Row],[prędkość]]&gt;140,1,0)</f>
        <v>1</v>
      </c>
      <c r="Q352" s="3">
        <f>ROUNDDOWN(IF(pomiar[[#This Row],[czy z A do B]]=0,pomiar[[#This Row],[Punkt B]]/pomiar[[#This Row],[ile h w dobie]],pomiar[[#This Row],[Punkt A]]/pomiar[[#This Row],[ile h w dobie]]),0)</f>
        <v>12</v>
      </c>
      <c r="R352" s="3">
        <f>IF(pomiar[[#This Row],[która godzina wyjazdu]]&lt;&gt;24,pomiar[[#This Row],[która godzina wyjazdu]],0)</f>
        <v>12</v>
      </c>
    </row>
    <row r="353" spans="1:18" x14ac:dyDescent="0.25">
      <c r="A353" s="1" t="s">
        <v>101</v>
      </c>
      <c r="B353" s="1">
        <v>0.98372400000000004</v>
      </c>
      <c r="C353" s="1">
        <v>0.98587599999999997</v>
      </c>
      <c r="D353" s="1">
        <f>IF(pomiar[[#This Row],[Punkt A]]&lt;pomiar[[#This Row],[Punkt B]],1,0)</f>
        <v>1</v>
      </c>
      <c r="E353" s="1">
        <f>IF(pomiar[[#This Row],[Punkt A]]&gt;pomiar[[#This Row],[Punkt B]],1,0)</f>
        <v>0</v>
      </c>
      <c r="F353" s="1">
        <f t="shared" si="10"/>
        <v>6.9444444444444447E-4</v>
      </c>
      <c r="G353" s="1">
        <f>IF(pomiar[[#This Row],[czy z B do A]]=1,pomiar[[#This Row],[Punkt A]]-pomiar[[#This Row],[Punkt B]],pomiar[[#This Row],[Punkt B]]-pomiar[[#This Row],[Punkt A]])</f>
        <v>2.1519999999999317E-3</v>
      </c>
      <c r="H353" s="1" t="str">
        <f>LEFT(pomiar[[#This Row],[numer rejestracyjny]],1)</f>
        <v>D</v>
      </c>
      <c r="I353" s="1">
        <f>IF(pomiar[[#This Row],[pierwsza litera rejestracji]]="Z",pomiar[[#This Row],[ile minut jechał]]/pomiar[[#This Row],[ile to jedna minuta w dobie]],0)</f>
        <v>0</v>
      </c>
      <c r="J353" s="1">
        <f t="shared" si="11"/>
        <v>4.1666666666666664E-2</v>
      </c>
      <c r="K353" s="1">
        <f>pomiar[[#This Row],[ile minut jechał]]/pomiar[[#This Row],[ile h w dobie]]</f>
        <v>5.1647999999998362E-2</v>
      </c>
      <c r="L353" s="1" t="str">
        <f>MID(pomiar[[#This Row],[numer rejestracyjny]],4,2)</f>
        <v>39</v>
      </c>
      <c r="M353" s="3">
        <f>IF(pomiar[[#This Row],[3 i 4 znak rejestracji]]="18",5/pomiar[[#This Row],[ile minut jechał w h]],0)</f>
        <v>0</v>
      </c>
      <c r="N353" s="3">
        <f>5/pomiar[[#This Row],[ile minut jechał w h]]</f>
        <v>96.809169764563165</v>
      </c>
      <c r="O353" s="3">
        <f>IF(pomiar[[#This Row],[prędkość]]&gt;100,1,0)</f>
        <v>0</v>
      </c>
      <c r="P353" s="3">
        <f>IF(pomiar[[#This Row],[prędkość]]&gt;140,1,0)</f>
        <v>0</v>
      </c>
      <c r="Q353" s="3">
        <f>ROUNDDOWN(IF(pomiar[[#This Row],[czy z A do B]]=0,pomiar[[#This Row],[Punkt B]]/pomiar[[#This Row],[ile h w dobie]],pomiar[[#This Row],[Punkt A]]/pomiar[[#This Row],[ile h w dobie]]),0)</f>
        <v>23</v>
      </c>
      <c r="R353" s="3">
        <f>IF(pomiar[[#This Row],[która godzina wyjazdu]]&lt;&gt;24,pomiar[[#This Row],[która godzina wyjazdu]],0)</f>
        <v>23</v>
      </c>
    </row>
    <row r="354" spans="1:18" x14ac:dyDescent="0.25">
      <c r="A354" s="1" t="s">
        <v>102</v>
      </c>
      <c r="B354" s="1">
        <v>0.37134800000000001</v>
      </c>
      <c r="C354" s="1">
        <v>0.374724</v>
      </c>
      <c r="D354" s="1">
        <f>IF(pomiar[[#This Row],[Punkt A]]&lt;pomiar[[#This Row],[Punkt B]],1,0)</f>
        <v>1</v>
      </c>
      <c r="E354" s="1">
        <f>IF(pomiar[[#This Row],[Punkt A]]&gt;pomiar[[#This Row],[Punkt B]],1,0)</f>
        <v>0</v>
      </c>
      <c r="F354" s="1">
        <f t="shared" si="10"/>
        <v>6.9444444444444447E-4</v>
      </c>
      <c r="G354" s="1">
        <f>IF(pomiar[[#This Row],[czy z B do A]]=1,pomiar[[#This Row],[Punkt A]]-pomiar[[#This Row],[Punkt B]],pomiar[[#This Row],[Punkt B]]-pomiar[[#This Row],[Punkt A]])</f>
        <v>3.3759999999999901E-3</v>
      </c>
      <c r="H354" s="1" t="str">
        <f>LEFT(pomiar[[#This Row],[numer rejestracyjny]],1)</f>
        <v>K</v>
      </c>
      <c r="I354" s="1">
        <f>IF(pomiar[[#This Row],[pierwsza litera rejestracji]]="Z",pomiar[[#This Row],[ile minut jechał]]/pomiar[[#This Row],[ile to jedna minuta w dobie]],0)</f>
        <v>0</v>
      </c>
      <c r="J354" s="1">
        <f t="shared" si="11"/>
        <v>4.1666666666666664E-2</v>
      </c>
      <c r="K354" s="1">
        <f>pomiar[[#This Row],[ile minut jechał]]/pomiar[[#This Row],[ile h w dobie]]</f>
        <v>8.1023999999999763E-2</v>
      </c>
      <c r="L354" s="1" t="str">
        <f>MID(pomiar[[#This Row],[numer rejestracyjny]],4,2)</f>
        <v>21</v>
      </c>
      <c r="M354" s="3">
        <f>IF(pomiar[[#This Row],[3 i 4 znak rejestracji]]="18",5/pomiar[[#This Row],[ile minut jechał w h]],0)</f>
        <v>0</v>
      </c>
      <c r="N354" s="3">
        <f>5/pomiar[[#This Row],[ile minut jechał w h]]</f>
        <v>61.710110584518347</v>
      </c>
      <c r="O354" s="3">
        <f>IF(pomiar[[#This Row],[prędkość]]&gt;100,1,0)</f>
        <v>0</v>
      </c>
      <c r="P354" s="3">
        <f>IF(pomiar[[#This Row],[prędkość]]&gt;140,1,0)</f>
        <v>0</v>
      </c>
      <c r="Q354" s="3">
        <f>ROUNDDOWN(IF(pomiar[[#This Row],[czy z A do B]]=0,pomiar[[#This Row],[Punkt B]]/pomiar[[#This Row],[ile h w dobie]],pomiar[[#This Row],[Punkt A]]/pomiar[[#This Row],[ile h w dobie]]),0)</f>
        <v>8</v>
      </c>
      <c r="R354" s="3">
        <f>IF(pomiar[[#This Row],[która godzina wyjazdu]]&lt;&gt;24,pomiar[[#This Row],[która godzina wyjazdu]],0)</f>
        <v>8</v>
      </c>
    </row>
    <row r="355" spans="1:18" x14ac:dyDescent="0.25">
      <c r="A355" s="1" t="s">
        <v>103</v>
      </c>
      <c r="B355" s="1">
        <v>0.69207300000000005</v>
      </c>
      <c r="C355" s="1">
        <v>0.68920499999999996</v>
      </c>
      <c r="D355" s="1">
        <f>IF(pomiar[[#This Row],[Punkt A]]&lt;pomiar[[#This Row],[Punkt B]],1,0)</f>
        <v>0</v>
      </c>
      <c r="E355" s="1">
        <f>IF(pomiar[[#This Row],[Punkt A]]&gt;pomiar[[#This Row],[Punkt B]],1,0)</f>
        <v>1</v>
      </c>
      <c r="F355" s="1">
        <f t="shared" si="10"/>
        <v>6.9444444444444447E-4</v>
      </c>
      <c r="G355" s="1">
        <f>IF(pomiar[[#This Row],[czy z B do A]]=1,pomiar[[#This Row],[Punkt A]]-pomiar[[#This Row],[Punkt B]],pomiar[[#This Row],[Punkt B]]-pomiar[[#This Row],[Punkt A]])</f>
        <v>2.8680000000000927E-3</v>
      </c>
      <c r="H355" s="1" t="str">
        <f>LEFT(pomiar[[#This Row],[numer rejestracyjny]],1)</f>
        <v>F</v>
      </c>
      <c r="I355" s="1">
        <f>IF(pomiar[[#This Row],[pierwsza litera rejestracji]]="Z",pomiar[[#This Row],[ile minut jechał]]/pomiar[[#This Row],[ile to jedna minuta w dobie]],0)</f>
        <v>0</v>
      </c>
      <c r="J355" s="1">
        <f t="shared" si="11"/>
        <v>4.1666666666666664E-2</v>
      </c>
      <c r="K355" s="1">
        <f>pomiar[[#This Row],[ile minut jechał]]/pomiar[[#This Row],[ile h w dobie]]</f>
        <v>6.8832000000002225E-2</v>
      </c>
      <c r="L355" s="1" t="str">
        <f>MID(pomiar[[#This Row],[numer rejestracyjny]],4,2)</f>
        <v>19</v>
      </c>
      <c r="M355" s="3">
        <f>IF(pomiar[[#This Row],[3 i 4 znak rejestracji]]="18",5/pomiar[[#This Row],[ile minut jechał w h]],0)</f>
        <v>0</v>
      </c>
      <c r="N355" s="3">
        <f>5/pomiar[[#This Row],[ile minut jechał w h]]</f>
        <v>72.640632264060883</v>
      </c>
      <c r="O355" s="3">
        <f>IF(pomiar[[#This Row],[prędkość]]&gt;100,1,0)</f>
        <v>0</v>
      </c>
      <c r="P355" s="3">
        <f>IF(pomiar[[#This Row],[prędkość]]&gt;140,1,0)</f>
        <v>0</v>
      </c>
      <c r="Q355" s="3">
        <f>ROUNDDOWN(IF(pomiar[[#This Row],[czy z A do B]]=0,pomiar[[#This Row],[Punkt B]]/pomiar[[#This Row],[ile h w dobie]],pomiar[[#This Row],[Punkt A]]/pomiar[[#This Row],[ile h w dobie]]),0)</f>
        <v>16</v>
      </c>
      <c r="R355" s="3">
        <f>IF(pomiar[[#This Row],[która godzina wyjazdu]]&lt;&gt;24,pomiar[[#This Row],[która godzina wyjazdu]],0)</f>
        <v>16</v>
      </c>
    </row>
    <row r="356" spans="1:18" x14ac:dyDescent="0.25">
      <c r="A356" s="1" t="s">
        <v>104</v>
      </c>
      <c r="B356" s="1">
        <v>0.28323100000000001</v>
      </c>
      <c r="C356" s="1">
        <v>0.28487099999999999</v>
      </c>
      <c r="D356" s="1">
        <f>IF(pomiar[[#This Row],[Punkt A]]&lt;pomiar[[#This Row],[Punkt B]],1,0)</f>
        <v>1</v>
      </c>
      <c r="E356" s="1">
        <f>IF(pomiar[[#This Row],[Punkt A]]&gt;pomiar[[#This Row],[Punkt B]],1,0)</f>
        <v>0</v>
      </c>
      <c r="F356" s="1">
        <f t="shared" si="10"/>
        <v>6.9444444444444447E-4</v>
      </c>
      <c r="G356" s="1">
        <f>IF(pomiar[[#This Row],[czy z B do A]]=1,pomiar[[#This Row],[Punkt A]]-pomiar[[#This Row],[Punkt B]],pomiar[[#This Row],[Punkt B]]-pomiar[[#This Row],[Punkt A]])</f>
        <v>1.6399999999999748E-3</v>
      </c>
      <c r="H356" s="1" t="str">
        <f>LEFT(pomiar[[#This Row],[numer rejestracyjny]],1)</f>
        <v>E</v>
      </c>
      <c r="I356" s="1">
        <f>IF(pomiar[[#This Row],[pierwsza litera rejestracji]]="Z",pomiar[[#This Row],[ile minut jechał]]/pomiar[[#This Row],[ile to jedna minuta w dobie]],0)</f>
        <v>0</v>
      </c>
      <c r="J356" s="1">
        <f t="shared" si="11"/>
        <v>4.1666666666666664E-2</v>
      </c>
      <c r="K356" s="1">
        <f>pomiar[[#This Row],[ile minut jechał]]/pomiar[[#This Row],[ile h w dobie]]</f>
        <v>3.9359999999999395E-2</v>
      </c>
      <c r="L356" s="1" t="str">
        <f>MID(pomiar[[#This Row],[numer rejestracyjny]],4,2)</f>
        <v>44</v>
      </c>
      <c r="M356" s="3">
        <f>IF(pomiar[[#This Row],[3 i 4 znak rejestracji]]="18",5/pomiar[[#This Row],[ile minut jechał w h]],0)</f>
        <v>0</v>
      </c>
      <c r="N356" s="3">
        <f>5/pomiar[[#This Row],[ile minut jechał w h]]</f>
        <v>127.0325203252052</v>
      </c>
      <c r="O356" s="3">
        <f>IF(pomiar[[#This Row],[prędkość]]&gt;100,1,0)</f>
        <v>1</v>
      </c>
      <c r="P356" s="3">
        <f>IF(pomiar[[#This Row],[prędkość]]&gt;140,1,0)</f>
        <v>0</v>
      </c>
      <c r="Q356" s="3">
        <f>ROUNDDOWN(IF(pomiar[[#This Row],[czy z A do B]]=0,pomiar[[#This Row],[Punkt B]]/pomiar[[#This Row],[ile h w dobie]],pomiar[[#This Row],[Punkt A]]/pomiar[[#This Row],[ile h w dobie]]),0)</f>
        <v>6</v>
      </c>
      <c r="R356" s="3">
        <f>IF(pomiar[[#This Row],[która godzina wyjazdu]]&lt;&gt;24,pomiar[[#This Row],[która godzina wyjazdu]],0)</f>
        <v>6</v>
      </c>
    </row>
    <row r="357" spans="1:18" x14ac:dyDescent="0.25">
      <c r="A357" s="1" t="s">
        <v>105</v>
      </c>
      <c r="B357" s="1">
        <v>0.18839400000000001</v>
      </c>
      <c r="C357" s="1">
        <v>0.191078</v>
      </c>
      <c r="D357" s="1">
        <f>IF(pomiar[[#This Row],[Punkt A]]&lt;pomiar[[#This Row],[Punkt B]],1,0)</f>
        <v>1</v>
      </c>
      <c r="E357" s="1">
        <f>IF(pomiar[[#This Row],[Punkt A]]&gt;pomiar[[#This Row],[Punkt B]],1,0)</f>
        <v>0</v>
      </c>
      <c r="F357" s="1">
        <f t="shared" si="10"/>
        <v>6.9444444444444447E-4</v>
      </c>
      <c r="G357" s="1">
        <f>IF(pomiar[[#This Row],[czy z B do A]]=1,pomiar[[#This Row],[Punkt A]]-pomiar[[#This Row],[Punkt B]],pomiar[[#This Row],[Punkt B]]-pomiar[[#This Row],[Punkt A]])</f>
        <v>2.6839999999999919E-3</v>
      </c>
      <c r="H357" s="1" t="str">
        <f>LEFT(pomiar[[#This Row],[numer rejestracyjny]],1)</f>
        <v>C</v>
      </c>
      <c r="I357" s="1">
        <f>IF(pomiar[[#This Row],[pierwsza litera rejestracji]]="Z",pomiar[[#This Row],[ile minut jechał]]/pomiar[[#This Row],[ile to jedna minuta w dobie]],0)</f>
        <v>0</v>
      </c>
      <c r="J357" s="1">
        <f t="shared" si="11"/>
        <v>4.1666666666666664E-2</v>
      </c>
      <c r="K357" s="1">
        <f>pomiar[[#This Row],[ile minut jechał]]/pomiar[[#This Row],[ile h w dobie]]</f>
        <v>6.4415999999999807E-2</v>
      </c>
      <c r="L357" s="1" t="str">
        <f>MID(pomiar[[#This Row],[numer rejestracyjny]],4,2)</f>
        <v>43</v>
      </c>
      <c r="M357" s="3">
        <f>IF(pomiar[[#This Row],[3 i 4 znak rejestracji]]="18",5/pomiar[[#This Row],[ile minut jechał w h]],0)</f>
        <v>0</v>
      </c>
      <c r="N357" s="3">
        <f>5/pomiar[[#This Row],[ile minut jechał w h]]</f>
        <v>77.620466964729488</v>
      </c>
      <c r="O357" s="3">
        <f>IF(pomiar[[#This Row],[prędkość]]&gt;100,1,0)</f>
        <v>0</v>
      </c>
      <c r="P357" s="3">
        <f>IF(pomiar[[#This Row],[prędkość]]&gt;140,1,0)</f>
        <v>0</v>
      </c>
      <c r="Q357" s="3">
        <f>ROUNDDOWN(IF(pomiar[[#This Row],[czy z A do B]]=0,pomiar[[#This Row],[Punkt B]]/pomiar[[#This Row],[ile h w dobie]],pomiar[[#This Row],[Punkt A]]/pomiar[[#This Row],[ile h w dobie]]),0)</f>
        <v>4</v>
      </c>
      <c r="R357" s="3">
        <f>IF(pomiar[[#This Row],[która godzina wyjazdu]]&lt;&gt;24,pomiar[[#This Row],[która godzina wyjazdu]],0)</f>
        <v>4</v>
      </c>
    </row>
    <row r="358" spans="1:18" x14ac:dyDescent="0.25">
      <c r="A358" s="1" t="s">
        <v>106</v>
      </c>
      <c r="B358" s="1">
        <v>9.3122999999999997E-2</v>
      </c>
      <c r="C358" s="1">
        <v>9.0423000000000003E-2</v>
      </c>
      <c r="D358" s="1">
        <f>IF(pomiar[[#This Row],[Punkt A]]&lt;pomiar[[#This Row],[Punkt B]],1,0)</f>
        <v>0</v>
      </c>
      <c r="E358" s="1">
        <f>IF(pomiar[[#This Row],[Punkt A]]&gt;pomiar[[#This Row],[Punkt B]],1,0)</f>
        <v>1</v>
      </c>
      <c r="F358" s="1">
        <f t="shared" si="10"/>
        <v>6.9444444444444447E-4</v>
      </c>
      <c r="G358" s="1">
        <f>IF(pomiar[[#This Row],[czy z B do A]]=1,pomiar[[#This Row],[Punkt A]]-pomiar[[#This Row],[Punkt B]],pomiar[[#This Row],[Punkt B]]-pomiar[[#This Row],[Punkt A]])</f>
        <v>2.6999999999999941E-3</v>
      </c>
      <c r="H358" s="1" t="str">
        <f>LEFT(pomiar[[#This Row],[numer rejestracyjny]],1)</f>
        <v>E</v>
      </c>
      <c r="I358" s="1">
        <f>IF(pomiar[[#This Row],[pierwsza litera rejestracji]]="Z",pomiar[[#This Row],[ile minut jechał]]/pomiar[[#This Row],[ile to jedna minuta w dobie]],0)</f>
        <v>0</v>
      </c>
      <c r="J358" s="1">
        <f t="shared" si="11"/>
        <v>4.1666666666666664E-2</v>
      </c>
      <c r="K358" s="1">
        <f>pomiar[[#This Row],[ile minut jechał]]/pomiar[[#This Row],[ile h w dobie]]</f>
        <v>6.4799999999999858E-2</v>
      </c>
      <c r="L358" s="1" t="str">
        <f>MID(pomiar[[#This Row],[numer rejestracyjny]],4,2)</f>
        <v>78</v>
      </c>
      <c r="M358" s="3">
        <f>IF(pomiar[[#This Row],[3 i 4 znak rejestracji]]="18",5/pomiar[[#This Row],[ile minut jechał w h]],0)</f>
        <v>0</v>
      </c>
      <c r="N358" s="3">
        <f>5/pomiar[[#This Row],[ile minut jechał w h]]</f>
        <v>77.160493827160664</v>
      </c>
      <c r="O358" s="3">
        <f>IF(pomiar[[#This Row],[prędkość]]&gt;100,1,0)</f>
        <v>0</v>
      </c>
      <c r="P358" s="3">
        <f>IF(pomiar[[#This Row],[prędkość]]&gt;140,1,0)</f>
        <v>0</v>
      </c>
      <c r="Q358" s="3">
        <f>ROUNDDOWN(IF(pomiar[[#This Row],[czy z A do B]]=0,pomiar[[#This Row],[Punkt B]]/pomiar[[#This Row],[ile h w dobie]],pomiar[[#This Row],[Punkt A]]/pomiar[[#This Row],[ile h w dobie]]),0)</f>
        <v>2</v>
      </c>
      <c r="R358" s="3">
        <f>IF(pomiar[[#This Row],[która godzina wyjazdu]]&lt;&gt;24,pomiar[[#This Row],[która godzina wyjazdu]],0)</f>
        <v>2</v>
      </c>
    </row>
    <row r="359" spans="1:18" x14ac:dyDescent="0.25">
      <c r="A359" s="1" t="s">
        <v>107</v>
      </c>
      <c r="B359" s="1">
        <v>0.97974099999999997</v>
      </c>
      <c r="C359" s="1">
        <v>0.98368500000000003</v>
      </c>
      <c r="D359" s="1">
        <f>IF(pomiar[[#This Row],[Punkt A]]&lt;pomiar[[#This Row],[Punkt B]],1,0)</f>
        <v>1</v>
      </c>
      <c r="E359" s="1">
        <f>IF(pomiar[[#This Row],[Punkt A]]&gt;pomiar[[#This Row],[Punkt B]],1,0)</f>
        <v>0</v>
      </c>
      <c r="F359" s="1">
        <f t="shared" si="10"/>
        <v>6.9444444444444447E-4</v>
      </c>
      <c r="G359" s="1">
        <f>IF(pomiar[[#This Row],[czy z B do A]]=1,pomiar[[#This Row],[Punkt A]]-pomiar[[#This Row],[Punkt B]],pomiar[[#This Row],[Punkt B]]-pomiar[[#This Row],[Punkt A]])</f>
        <v>3.9440000000000586E-3</v>
      </c>
      <c r="H359" s="1" t="str">
        <f>LEFT(pomiar[[#This Row],[numer rejestracyjny]],1)</f>
        <v>P</v>
      </c>
      <c r="I359" s="1">
        <f>IF(pomiar[[#This Row],[pierwsza litera rejestracji]]="Z",pomiar[[#This Row],[ile minut jechał]]/pomiar[[#This Row],[ile to jedna minuta w dobie]],0)</f>
        <v>0</v>
      </c>
      <c r="J359" s="1">
        <f t="shared" si="11"/>
        <v>4.1666666666666664E-2</v>
      </c>
      <c r="K359" s="1">
        <f>pomiar[[#This Row],[ile minut jechał]]/pomiar[[#This Row],[ile h w dobie]]</f>
        <v>9.4656000000001406E-2</v>
      </c>
      <c r="L359" s="1" t="str">
        <f>MID(pomiar[[#This Row],[numer rejestracyjny]],4,2)</f>
        <v>19</v>
      </c>
      <c r="M359" s="3">
        <f>IF(pomiar[[#This Row],[3 i 4 znak rejestracji]]="18",5/pomiar[[#This Row],[ile minut jechał w h]],0)</f>
        <v>0</v>
      </c>
      <c r="N359" s="3">
        <f>5/pomiar[[#This Row],[ile minut jechał w h]]</f>
        <v>52.822853279241947</v>
      </c>
      <c r="O359" s="3">
        <f>IF(pomiar[[#This Row],[prędkość]]&gt;100,1,0)</f>
        <v>0</v>
      </c>
      <c r="P359" s="3">
        <f>IF(pomiar[[#This Row],[prędkość]]&gt;140,1,0)</f>
        <v>0</v>
      </c>
      <c r="Q359" s="3">
        <f>ROUNDDOWN(IF(pomiar[[#This Row],[czy z A do B]]=0,pomiar[[#This Row],[Punkt B]]/pomiar[[#This Row],[ile h w dobie]],pomiar[[#This Row],[Punkt A]]/pomiar[[#This Row],[ile h w dobie]]),0)</f>
        <v>23</v>
      </c>
      <c r="R359" s="3">
        <f>IF(pomiar[[#This Row],[która godzina wyjazdu]]&lt;&gt;24,pomiar[[#This Row],[która godzina wyjazdu]],0)</f>
        <v>23</v>
      </c>
    </row>
    <row r="360" spans="1:18" x14ac:dyDescent="0.25">
      <c r="A360" s="1" t="s">
        <v>108</v>
      </c>
      <c r="B360" s="1">
        <v>0.40933199999999997</v>
      </c>
      <c r="C360" s="1">
        <v>0.41129199999999999</v>
      </c>
      <c r="D360" s="1">
        <f>IF(pomiar[[#This Row],[Punkt A]]&lt;pomiar[[#This Row],[Punkt B]],1,0)</f>
        <v>1</v>
      </c>
      <c r="E360" s="1">
        <f>IF(pomiar[[#This Row],[Punkt A]]&gt;pomiar[[#This Row],[Punkt B]],1,0)</f>
        <v>0</v>
      </c>
      <c r="F360" s="1">
        <f t="shared" si="10"/>
        <v>6.9444444444444447E-4</v>
      </c>
      <c r="G360" s="1">
        <f>IF(pomiar[[#This Row],[czy z B do A]]=1,pomiar[[#This Row],[Punkt A]]-pomiar[[#This Row],[Punkt B]],pomiar[[#This Row],[Punkt B]]-pomiar[[#This Row],[Punkt A]])</f>
        <v>1.9600000000000173E-3</v>
      </c>
      <c r="H360" s="1" t="str">
        <f>LEFT(pomiar[[#This Row],[numer rejestracyjny]],1)</f>
        <v>N</v>
      </c>
      <c r="I360" s="1">
        <f>IF(pomiar[[#This Row],[pierwsza litera rejestracji]]="Z",pomiar[[#This Row],[ile minut jechał]]/pomiar[[#This Row],[ile to jedna minuta w dobie]],0)</f>
        <v>0</v>
      </c>
      <c r="J360" s="1">
        <f t="shared" si="11"/>
        <v>4.1666666666666664E-2</v>
      </c>
      <c r="K360" s="1">
        <f>pomiar[[#This Row],[ile minut jechał]]/pomiar[[#This Row],[ile h w dobie]]</f>
        <v>4.7040000000000415E-2</v>
      </c>
      <c r="L360" s="1" t="str">
        <f>MID(pomiar[[#This Row],[numer rejestracyjny]],4,2)</f>
        <v>10</v>
      </c>
      <c r="M360" s="3">
        <f>IF(pomiar[[#This Row],[3 i 4 znak rejestracji]]="18",5/pomiar[[#This Row],[ile minut jechał w h]],0)</f>
        <v>0</v>
      </c>
      <c r="N360" s="3">
        <f>5/pomiar[[#This Row],[ile minut jechał w h]]</f>
        <v>106.29251700680179</v>
      </c>
      <c r="O360" s="3">
        <f>IF(pomiar[[#This Row],[prędkość]]&gt;100,1,0)</f>
        <v>1</v>
      </c>
      <c r="P360" s="3">
        <f>IF(pomiar[[#This Row],[prędkość]]&gt;140,1,0)</f>
        <v>0</v>
      </c>
      <c r="Q360" s="3">
        <f>ROUNDDOWN(IF(pomiar[[#This Row],[czy z A do B]]=0,pomiar[[#This Row],[Punkt B]]/pomiar[[#This Row],[ile h w dobie]],pomiar[[#This Row],[Punkt A]]/pomiar[[#This Row],[ile h w dobie]]),0)</f>
        <v>9</v>
      </c>
      <c r="R360" s="3">
        <f>IF(pomiar[[#This Row],[która godzina wyjazdu]]&lt;&gt;24,pomiar[[#This Row],[która godzina wyjazdu]],0)</f>
        <v>9</v>
      </c>
    </row>
    <row r="361" spans="1:18" x14ac:dyDescent="0.25">
      <c r="A361" s="1" t="s">
        <v>109</v>
      </c>
      <c r="B361" s="1">
        <v>0.39525900000000003</v>
      </c>
      <c r="C361" s="1">
        <v>0.39127499999999998</v>
      </c>
      <c r="D361" s="1">
        <f>IF(pomiar[[#This Row],[Punkt A]]&lt;pomiar[[#This Row],[Punkt B]],1,0)</f>
        <v>0</v>
      </c>
      <c r="E361" s="1">
        <f>IF(pomiar[[#This Row],[Punkt A]]&gt;pomiar[[#This Row],[Punkt B]],1,0)</f>
        <v>1</v>
      </c>
      <c r="F361" s="1">
        <f t="shared" si="10"/>
        <v>6.9444444444444447E-4</v>
      </c>
      <c r="G361" s="1">
        <f>IF(pomiar[[#This Row],[czy z B do A]]=1,pomiar[[#This Row],[Punkt A]]-pomiar[[#This Row],[Punkt B]],pomiar[[#This Row],[Punkt B]]-pomiar[[#This Row],[Punkt A]])</f>
        <v>3.9840000000000431E-3</v>
      </c>
      <c r="H361" s="1" t="str">
        <f>LEFT(pomiar[[#This Row],[numer rejestracyjny]],1)</f>
        <v>G</v>
      </c>
      <c r="I361" s="1">
        <f>IF(pomiar[[#This Row],[pierwsza litera rejestracji]]="Z",pomiar[[#This Row],[ile minut jechał]]/pomiar[[#This Row],[ile to jedna minuta w dobie]],0)</f>
        <v>0</v>
      </c>
      <c r="J361" s="1">
        <f t="shared" si="11"/>
        <v>4.1666666666666664E-2</v>
      </c>
      <c r="K361" s="1">
        <f>pomiar[[#This Row],[ile minut jechał]]/pomiar[[#This Row],[ile h w dobie]]</f>
        <v>9.5616000000001033E-2</v>
      </c>
      <c r="L361" s="1" t="str">
        <f>MID(pomiar[[#This Row],[numer rejestracyjny]],4,2)</f>
        <v>25</v>
      </c>
      <c r="M361" s="3">
        <f>IF(pomiar[[#This Row],[3 i 4 znak rejestracji]]="18",5/pomiar[[#This Row],[ile minut jechał w h]],0)</f>
        <v>0</v>
      </c>
      <c r="N361" s="3">
        <f>5/pomiar[[#This Row],[ile minut jechał w h]]</f>
        <v>52.292503346719649</v>
      </c>
      <c r="O361" s="3">
        <f>IF(pomiar[[#This Row],[prędkość]]&gt;100,1,0)</f>
        <v>0</v>
      </c>
      <c r="P361" s="3">
        <f>IF(pomiar[[#This Row],[prędkość]]&gt;140,1,0)</f>
        <v>0</v>
      </c>
      <c r="Q361" s="3">
        <f>ROUNDDOWN(IF(pomiar[[#This Row],[czy z A do B]]=0,pomiar[[#This Row],[Punkt B]]/pomiar[[#This Row],[ile h w dobie]],pomiar[[#This Row],[Punkt A]]/pomiar[[#This Row],[ile h w dobie]]),0)</f>
        <v>9</v>
      </c>
      <c r="R361" s="3">
        <f>IF(pomiar[[#This Row],[która godzina wyjazdu]]&lt;&gt;24,pomiar[[#This Row],[która godzina wyjazdu]],0)</f>
        <v>9</v>
      </c>
    </row>
    <row r="362" spans="1:18" x14ac:dyDescent="0.25">
      <c r="A362" s="1" t="s">
        <v>110</v>
      </c>
      <c r="B362" s="1">
        <v>0.30027799999999999</v>
      </c>
      <c r="C362" s="1">
        <v>0.30407800000000001</v>
      </c>
      <c r="D362" s="1">
        <f>IF(pomiar[[#This Row],[Punkt A]]&lt;pomiar[[#This Row],[Punkt B]],1,0)</f>
        <v>1</v>
      </c>
      <c r="E362" s="1">
        <f>IF(pomiar[[#This Row],[Punkt A]]&gt;pomiar[[#This Row],[Punkt B]],1,0)</f>
        <v>0</v>
      </c>
      <c r="F362" s="1">
        <f t="shared" si="10"/>
        <v>6.9444444444444447E-4</v>
      </c>
      <c r="G362" s="1">
        <f>IF(pomiar[[#This Row],[czy z B do A]]=1,pomiar[[#This Row],[Punkt A]]-pomiar[[#This Row],[Punkt B]],pomiar[[#This Row],[Punkt B]]-pomiar[[#This Row],[Punkt A]])</f>
        <v>3.8000000000000256E-3</v>
      </c>
      <c r="H362" s="1" t="str">
        <f>LEFT(pomiar[[#This Row],[numer rejestracyjny]],1)</f>
        <v>N</v>
      </c>
      <c r="I362" s="1">
        <f>IF(pomiar[[#This Row],[pierwsza litera rejestracji]]="Z",pomiar[[#This Row],[ile minut jechał]]/pomiar[[#This Row],[ile to jedna minuta w dobie]],0)</f>
        <v>0</v>
      </c>
      <c r="J362" s="1">
        <f t="shared" si="11"/>
        <v>4.1666666666666664E-2</v>
      </c>
      <c r="K362" s="1">
        <f>pomiar[[#This Row],[ile minut jechał]]/pomiar[[#This Row],[ile h w dobie]]</f>
        <v>9.1200000000000614E-2</v>
      </c>
      <c r="L362" s="1" t="str">
        <f>MID(pomiar[[#This Row],[numer rejestracyjny]],4,2)</f>
        <v>39</v>
      </c>
      <c r="M362" s="3">
        <f>IF(pomiar[[#This Row],[3 i 4 znak rejestracji]]="18",5/pomiar[[#This Row],[ile minut jechał w h]],0)</f>
        <v>0</v>
      </c>
      <c r="N362" s="3">
        <f>5/pomiar[[#This Row],[ile minut jechał w h]]</f>
        <v>54.824561403508405</v>
      </c>
      <c r="O362" s="3">
        <f>IF(pomiar[[#This Row],[prędkość]]&gt;100,1,0)</f>
        <v>0</v>
      </c>
      <c r="P362" s="3">
        <f>IF(pomiar[[#This Row],[prędkość]]&gt;140,1,0)</f>
        <v>0</v>
      </c>
      <c r="Q362" s="3">
        <f>ROUNDDOWN(IF(pomiar[[#This Row],[czy z A do B]]=0,pomiar[[#This Row],[Punkt B]]/pomiar[[#This Row],[ile h w dobie]],pomiar[[#This Row],[Punkt A]]/pomiar[[#This Row],[ile h w dobie]]),0)</f>
        <v>7</v>
      </c>
      <c r="R362" s="3">
        <f>IF(pomiar[[#This Row],[która godzina wyjazdu]]&lt;&gt;24,pomiar[[#This Row],[która godzina wyjazdu]],0)</f>
        <v>7</v>
      </c>
    </row>
    <row r="363" spans="1:18" x14ac:dyDescent="0.25">
      <c r="A363" s="1" t="s">
        <v>111</v>
      </c>
      <c r="B363" s="1">
        <v>0.56430000000000002</v>
      </c>
      <c r="C363" s="1">
        <v>0.56179999999999997</v>
      </c>
      <c r="D363" s="1">
        <f>IF(pomiar[[#This Row],[Punkt A]]&lt;pomiar[[#This Row],[Punkt B]],1,0)</f>
        <v>0</v>
      </c>
      <c r="E363" s="1">
        <f>IF(pomiar[[#This Row],[Punkt A]]&gt;pomiar[[#This Row],[Punkt B]],1,0)</f>
        <v>1</v>
      </c>
      <c r="F363" s="1">
        <f t="shared" si="10"/>
        <v>6.9444444444444447E-4</v>
      </c>
      <c r="G363" s="1">
        <f>IF(pomiar[[#This Row],[czy z B do A]]=1,pomiar[[#This Row],[Punkt A]]-pomiar[[#This Row],[Punkt B]],pomiar[[#This Row],[Punkt B]]-pomiar[[#This Row],[Punkt A]])</f>
        <v>2.5000000000000577E-3</v>
      </c>
      <c r="H363" s="1" t="str">
        <f>LEFT(pomiar[[#This Row],[numer rejestracyjny]],1)</f>
        <v>F</v>
      </c>
      <c r="I363" s="1">
        <f>IF(pomiar[[#This Row],[pierwsza litera rejestracji]]="Z",pomiar[[#This Row],[ile minut jechał]]/pomiar[[#This Row],[ile to jedna minuta w dobie]],0)</f>
        <v>0</v>
      </c>
      <c r="J363" s="1">
        <f t="shared" si="11"/>
        <v>4.1666666666666664E-2</v>
      </c>
      <c r="K363" s="1">
        <f>pomiar[[#This Row],[ile minut jechał]]/pomiar[[#This Row],[ile h w dobie]]</f>
        <v>6.0000000000001386E-2</v>
      </c>
      <c r="L363" s="1" t="str">
        <f>MID(pomiar[[#This Row],[numer rejestracyjny]],4,2)</f>
        <v>88</v>
      </c>
      <c r="M363" s="3">
        <f>IF(pomiar[[#This Row],[3 i 4 znak rejestracji]]="18",5/pomiar[[#This Row],[ile minut jechał w h]],0)</f>
        <v>0</v>
      </c>
      <c r="N363" s="3">
        <f>5/pomiar[[#This Row],[ile minut jechał w h]]</f>
        <v>83.33333333333141</v>
      </c>
      <c r="O363" s="3">
        <f>IF(pomiar[[#This Row],[prędkość]]&gt;100,1,0)</f>
        <v>0</v>
      </c>
      <c r="P363" s="3">
        <f>IF(pomiar[[#This Row],[prędkość]]&gt;140,1,0)</f>
        <v>0</v>
      </c>
      <c r="Q363" s="3">
        <f>ROUNDDOWN(IF(pomiar[[#This Row],[czy z A do B]]=0,pomiar[[#This Row],[Punkt B]]/pomiar[[#This Row],[ile h w dobie]],pomiar[[#This Row],[Punkt A]]/pomiar[[#This Row],[ile h w dobie]]),0)</f>
        <v>13</v>
      </c>
      <c r="R363" s="3">
        <f>IF(pomiar[[#This Row],[która godzina wyjazdu]]&lt;&gt;24,pomiar[[#This Row],[która godzina wyjazdu]],0)</f>
        <v>13</v>
      </c>
    </row>
    <row r="364" spans="1:18" x14ac:dyDescent="0.25">
      <c r="A364" s="1" t="s">
        <v>112</v>
      </c>
      <c r="B364" s="1">
        <v>0.192581</v>
      </c>
      <c r="C364" s="1">
        <v>0.18934500000000001</v>
      </c>
      <c r="D364" s="1">
        <f>IF(pomiar[[#This Row],[Punkt A]]&lt;pomiar[[#This Row],[Punkt B]],1,0)</f>
        <v>0</v>
      </c>
      <c r="E364" s="1">
        <f>IF(pomiar[[#This Row],[Punkt A]]&gt;pomiar[[#This Row],[Punkt B]],1,0)</f>
        <v>1</v>
      </c>
      <c r="F364" s="1">
        <f t="shared" si="10"/>
        <v>6.9444444444444447E-4</v>
      </c>
      <c r="G364" s="1">
        <f>IF(pomiar[[#This Row],[czy z B do A]]=1,pomiar[[#This Row],[Punkt A]]-pomiar[[#This Row],[Punkt B]],pomiar[[#This Row],[Punkt B]]-pomiar[[#This Row],[Punkt A]])</f>
        <v>3.2359999999999889E-3</v>
      </c>
      <c r="H364" s="1" t="str">
        <f>LEFT(pomiar[[#This Row],[numer rejestracyjny]],1)</f>
        <v>S</v>
      </c>
      <c r="I364" s="1">
        <f>IF(pomiar[[#This Row],[pierwsza litera rejestracji]]="Z",pomiar[[#This Row],[ile minut jechał]]/pomiar[[#This Row],[ile to jedna minuta w dobie]],0)</f>
        <v>0</v>
      </c>
      <c r="J364" s="1">
        <f t="shared" si="11"/>
        <v>4.1666666666666664E-2</v>
      </c>
      <c r="K364" s="1">
        <f>pomiar[[#This Row],[ile minut jechał]]/pomiar[[#This Row],[ile h w dobie]]</f>
        <v>7.7663999999999733E-2</v>
      </c>
      <c r="L364" s="1" t="str">
        <f>MID(pomiar[[#This Row],[numer rejestracyjny]],4,2)</f>
        <v>30</v>
      </c>
      <c r="M364" s="3">
        <f>IF(pomiar[[#This Row],[3 i 4 znak rejestracji]]="18",5/pomiar[[#This Row],[ile minut jechał w h]],0)</f>
        <v>0</v>
      </c>
      <c r="N364" s="3">
        <f>5/pomiar[[#This Row],[ile minut jechał w h]]</f>
        <v>64.379892871858488</v>
      </c>
      <c r="O364" s="3">
        <f>IF(pomiar[[#This Row],[prędkość]]&gt;100,1,0)</f>
        <v>0</v>
      </c>
      <c r="P364" s="3">
        <f>IF(pomiar[[#This Row],[prędkość]]&gt;140,1,0)</f>
        <v>0</v>
      </c>
      <c r="Q364" s="3">
        <f>ROUNDDOWN(IF(pomiar[[#This Row],[czy z A do B]]=0,pomiar[[#This Row],[Punkt B]]/pomiar[[#This Row],[ile h w dobie]],pomiar[[#This Row],[Punkt A]]/pomiar[[#This Row],[ile h w dobie]]),0)</f>
        <v>4</v>
      </c>
      <c r="R364" s="3">
        <f>IF(pomiar[[#This Row],[która godzina wyjazdu]]&lt;&gt;24,pomiar[[#This Row],[która godzina wyjazdu]],0)</f>
        <v>4</v>
      </c>
    </row>
    <row r="365" spans="1:18" x14ac:dyDescent="0.25">
      <c r="A365" s="1" t="s">
        <v>113</v>
      </c>
      <c r="B365" s="1">
        <v>0.66062200000000004</v>
      </c>
      <c r="C365" s="1">
        <v>0.65834599999999999</v>
      </c>
      <c r="D365" s="1">
        <f>IF(pomiar[[#This Row],[Punkt A]]&lt;pomiar[[#This Row],[Punkt B]],1,0)</f>
        <v>0</v>
      </c>
      <c r="E365" s="1">
        <f>IF(pomiar[[#This Row],[Punkt A]]&gt;pomiar[[#This Row],[Punkt B]],1,0)</f>
        <v>1</v>
      </c>
      <c r="F365" s="1">
        <f t="shared" si="10"/>
        <v>6.9444444444444447E-4</v>
      </c>
      <c r="G365" s="1">
        <f>IF(pomiar[[#This Row],[czy z B do A]]=1,pomiar[[#This Row],[Punkt A]]-pomiar[[#This Row],[Punkt B]],pomiar[[#This Row],[Punkt B]]-pomiar[[#This Row],[Punkt A]])</f>
        <v>2.2760000000000558E-3</v>
      </c>
      <c r="H365" s="1" t="str">
        <f>LEFT(pomiar[[#This Row],[numer rejestracyjny]],1)</f>
        <v>S</v>
      </c>
      <c r="I365" s="1">
        <f>IF(pomiar[[#This Row],[pierwsza litera rejestracji]]="Z",pomiar[[#This Row],[ile minut jechał]]/pomiar[[#This Row],[ile to jedna minuta w dobie]],0)</f>
        <v>0</v>
      </c>
      <c r="J365" s="1">
        <f t="shared" si="11"/>
        <v>4.1666666666666664E-2</v>
      </c>
      <c r="K365" s="1">
        <f>pomiar[[#This Row],[ile minut jechał]]/pomiar[[#This Row],[ile h w dobie]]</f>
        <v>5.4624000000001338E-2</v>
      </c>
      <c r="L365" s="1" t="str">
        <f>MID(pomiar[[#This Row],[numer rejestracyjny]],4,2)</f>
        <v>68</v>
      </c>
      <c r="M365" s="3">
        <f>IF(pomiar[[#This Row],[3 i 4 znak rejestracji]]="18",5/pomiar[[#This Row],[ile minut jechał w h]],0)</f>
        <v>0</v>
      </c>
      <c r="N365" s="3">
        <f>5/pomiar[[#This Row],[ile minut jechał w h]]</f>
        <v>91.534856473342813</v>
      </c>
      <c r="O365" s="3">
        <f>IF(pomiar[[#This Row],[prędkość]]&gt;100,1,0)</f>
        <v>0</v>
      </c>
      <c r="P365" s="3">
        <f>IF(pomiar[[#This Row],[prędkość]]&gt;140,1,0)</f>
        <v>0</v>
      </c>
      <c r="Q365" s="3">
        <f>ROUNDDOWN(IF(pomiar[[#This Row],[czy z A do B]]=0,pomiar[[#This Row],[Punkt B]]/pomiar[[#This Row],[ile h w dobie]],pomiar[[#This Row],[Punkt A]]/pomiar[[#This Row],[ile h w dobie]]),0)</f>
        <v>15</v>
      </c>
      <c r="R365" s="3">
        <f>IF(pomiar[[#This Row],[która godzina wyjazdu]]&lt;&gt;24,pomiar[[#This Row],[która godzina wyjazdu]],0)</f>
        <v>15</v>
      </c>
    </row>
    <row r="366" spans="1:18" x14ac:dyDescent="0.25">
      <c r="A366" s="1" t="s">
        <v>114</v>
      </c>
      <c r="B366" s="1">
        <v>0.85606400000000005</v>
      </c>
      <c r="C366" s="1">
        <v>0.85216400000000003</v>
      </c>
      <c r="D366" s="1">
        <f>IF(pomiar[[#This Row],[Punkt A]]&lt;pomiar[[#This Row],[Punkt B]],1,0)</f>
        <v>0</v>
      </c>
      <c r="E366" s="1">
        <f>IF(pomiar[[#This Row],[Punkt A]]&gt;pomiar[[#This Row],[Punkt B]],1,0)</f>
        <v>1</v>
      </c>
      <c r="F366" s="1">
        <f t="shared" si="10"/>
        <v>6.9444444444444447E-4</v>
      </c>
      <c r="G366" s="1">
        <f>IF(pomiar[[#This Row],[czy z B do A]]=1,pomiar[[#This Row],[Punkt A]]-pomiar[[#This Row],[Punkt B]],pomiar[[#This Row],[Punkt B]]-pomiar[[#This Row],[Punkt A]])</f>
        <v>3.9000000000000146E-3</v>
      </c>
      <c r="H366" s="1" t="str">
        <f>LEFT(pomiar[[#This Row],[numer rejestracyjny]],1)</f>
        <v>E</v>
      </c>
      <c r="I366" s="1">
        <f>IF(pomiar[[#This Row],[pierwsza litera rejestracji]]="Z",pomiar[[#This Row],[ile minut jechał]]/pomiar[[#This Row],[ile to jedna minuta w dobie]],0)</f>
        <v>0</v>
      </c>
      <c r="J366" s="1">
        <f t="shared" si="11"/>
        <v>4.1666666666666664E-2</v>
      </c>
      <c r="K366" s="1">
        <f>pomiar[[#This Row],[ile minut jechał]]/pomiar[[#This Row],[ile h w dobie]]</f>
        <v>9.360000000000035E-2</v>
      </c>
      <c r="L366" s="1" t="str">
        <f>MID(pomiar[[#This Row],[numer rejestracyjny]],4,2)</f>
        <v>25</v>
      </c>
      <c r="M366" s="3">
        <f>IF(pomiar[[#This Row],[3 i 4 znak rejestracji]]="18",5/pomiar[[#This Row],[ile minut jechał w h]],0)</f>
        <v>0</v>
      </c>
      <c r="N366" s="3">
        <f>5/pomiar[[#This Row],[ile minut jechał w h]]</f>
        <v>53.418803418803222</v>
      </c>
      <c r="O366" s="3">
        <f>IF(pomiar[[#This Row],[prędkość]]&gt;100,1,0)</f>
        <v>0</v>
      </c>
      <c r="P366" s="3">
        <f>IF(pomiar[[#This Row],[prędkość]]&gt;140,1,0)</f>
        <v>0</v>
      </c>
      <c r="Q366" s="3">
        <f>ROUNDDOWN(IF(pomiar[[#This Row],[czy z A do B]]=0,pomiar[[#This Row],[Punkt B]]/pomiar[[#This Row],[ile h w dobie]],pomiar[[#This Row],[Punkt A]]/pomiar[[#This Row],[ile h w dobie]]),0)</f>
        <v>20</v>
      </c>
      <c r="R366" s="3">
        <f>IF(pomiar[[#This Row],[która godzina wyjazdu]]&lt;&gt;24,pomiar[[#This Row],[która godzina wyjazdu]],0)</f>
        <v>20</v>
      </c>
    </row>
    <row r="367" spans="1:18" x14ac:dyDescent="0.25">
      <c r="A367" s="1" t="s">
        <v>115</v>
      </c>
      <c r="B367" s="1">
        <v>0.93603599999999998</v>
      </c>
      <c r="C367" s="1">
        <v>0.93963600000000003</v>
      </c>
      <c r="D367" s="1">
        <f>IF(pomiar[[#This Row],[Punkt A]]&lt;pomiar[[#This Row],[Punkt B]],1,0)</f>
        <v>1</v>
      </c>
      <c r="E367" s="1">
        <f>IF(pomiar[[#This Row],[Punkt A]]&gt;pomiar[[#This Row],[Punkt B]],1,0)</f>
        <v>0</v>
      </c>
      <c r="F367" s="1">
        <f t="shared" si="10"/>
        <v>6.9444444444444447E-4</v>
      </c>
      <c r="G367" s="1">
        <f>IF(pomiar[[#This Row],[czy z B do A]]=1,pomiar[[#This Row],[Punkt A]]-pomiar[[#This Row],[Punkt B]],pomiar[[#This Row],[Punkt B]]-pomiar[[#This Row],[Punkt A]])</f>
        <v>3.6000000000000476E-3</v>
      </c>
      <c r="H367" s="1" t="str">
        <f>LEFT(pomiar[[#This Row],[numer rejestracyjny]],1)</f>
        <v>G</v>
      </c>
      <c r="I367" s="1">
        <f>IF(pomiar[[#This Row],[pierwsza litera rejestracji]]="Z",pomiar[[#This Row],[ile minut jechał]]/pomiar[[#This Row],[ile to jedna minuta w dobie]],0)</f>
        <v>0</v>
      </c>
      <c r="J367" s="1">
        <f t="shared" si="11"/>
        <v>4.1666666666666664E-2</v>
      </c>
      <c r="K367" s="1">
        <f>pomiar[[#This Row],[ile minut jechał]]/pomiar[[#This Row],[ile h w dobie]]</f>
        <v>8.6400000000001143E-2</v>
      </c>
      <c r="L367" s="1" t="str">
        <f>MID(pomiar[[#This Row],[numer rejestracyjny]],4,2)</f>
        <v>86</v>
      </c>
      <c r="M367" s="3">
        <f>IF(pomiar[[#This Row],[3 i 4 znak rejestracji]]="18",5/pomiar[[#This Row],[ile minut jechał w h]],0)</f>
        <v>0</v>
      </c>
      <c r="N367" s="3">
        <f>5/pomiar[[#This Row],[ile minut jechał w h]]</f>
        <v>57.870370370369606</v>
      </c>
      <c r="O367" s="3">
        <f>IF(pomiar[[#This Row],[prędkość]]&gt;100,1,0)</f>
        <v>0</v>
      </c>
      <c r="P367" s="3">
        <f>IF(pomiar[[#This Row],[prędkość]]&gt;140,1,0)</f>
        <v>0</v>
      </c>
      <c r="Q367" s="3">
        <f>ROUNDDOWN(IF(pomiar[[#This Row],[czy z A do B]]=0,pomiar[[#This Row],[Punkt B]]/pomiar[[#This Row],[ile h w dobie]],pomiar[[#This Row],[Punkt A]]/pomiar[[#This Row],[ile h w dobie]]),0)</f>
        <v>22</v>
      </c>
      <c r="R367" s="3">
        <f>IF(pomiar[[#This Row],[która godzina wyjazdu]]&lt;&gt;24,pomiar[[#This Row],[która godzina wyjazdu]],0)</f>
        <v>22</v>
      </c>
    </row>
    <row r="368" spans="1:18" x14ac:dyDescent="0.25">
      <c r="A368" s="1" t="s">
        <v>116</v>
      </c>
      <c r="B368" s="1">
        <v>0.56009799999999998</v>
      </c>
      <c r="C368" s="1">
        <v>0.55808599999999997</v>
      </c>
      <c r="D368" s="1">
        <f>IF(pomiar[[#This Row],[Punkt A]]&lt;pomiar[[#This Row],[Punkt B]],1,0)</f>
        <v>0</v>
      </c>
      <c r="E368" s="1">
        <f>IF(pomiar[[#This Row],[Punkt A]]&gt;pomiar[[#This Row],[Punkt B]],1,0)</f>
        <v>1</v>
      </c>
      <c r="F368" s="1">
        <f t="shared" si="10"/>
        <v>6.9444444444444447E-4</v>
      </c>
      <c r="G368" s="1">
        <f>IF(pomiar[[#This Row],[czy z B do A]]=1,pomiar[[#This Row],[Punkt A]]-pomiar[[#This Row],[Punkt B]],pomiar[[#This Row],[Punkt B]]-pomiar[[#This Row],[Punkt A]])</f>
        <v>2.0120000000000138E-3</v>
      </c>
      <c r="H368" s="1" t="str">
        <f>LEFT(pomiar[[#This Row],[numer rejestracyjny]],1)</f>
        <v>B</v>
      </c>
      <c r="I368" s="1">
        <f>IF(pomiar[[#This Row],[pierwsza litera rejestracji]]="Z",pomiar[[#This Row],[ile minut jechał]]/pomiar[[#This Row],[ile to jedna minuta w dobie]],0)</f>
        <v>0</v>
      </c>
      <c r="J368" s="1">
        <f t="shared" si="11"/>
        <v>4.1666666666666664E-2</v>
      </c>
      <c r="K368" s="1">
        <f>pomiar[[#This Row],[ile minut jechał]]/pomiar[[#This Row],[ile h w dobie]]</f>
        <v>4.8288000000000331E-2</v>
      </c>
      <c r="L368" s="1" t="str">
        <f>MID(pomiar[[#This Row],[numer rejestracyjny]],4,2)</f>
        <v>59</v>
      </c>
      <c r="M368" s="3">
        <f>IF(pomiar[[#This Row],[3 i 4 znak rejestracji]]="18",5/pomiar[[#This Row],[ile minut jechał w h]],0)</f>
        <v>0</v>
      </c>
      <c r="N368" s="3">
        <f>5/pomiar[[#This Row],[ile minut jechał w h]]</f>
        <v>103.54539430086079</v>
      </c>
      <c r="O368" s="3">
        <f>IF(pomiar[[#This Row],[prędkość]]&gt;100,1,0)</f>
        <v>1</v>
      </c>
      <c r="P368" s="3">
        <f>IF(pomiar[[#This Row],[prędkość]]&gt;140,1,0)</f>
        <v>0</v>
      </c>
      <c r="Q368" s="3">
        <f>ROUNDDOWN(IF(pomiar[[#This Row],[czy z A do B]]=0,pomiar[[#This Row],[Punkt B]]/pomiar[[#This Row],[ile h w dobie]],pomiar[[#This Row],[Punkt A]]/pomiar[[#This Row],[ile h w dobie]]),0)</f>
        <v>13</v>
      </c>
      <c r="R368" s="3">
        <f>IF(pomiar[[#This Row],[która godzina wyjazdu]]&lt;&gt;24,pomiar[[#This Row],[która godzina wyjazdu]],0)</f>
        <v>13</v>
      </c>
    </row>
    <row r="369" spans="1:18" x14ac:dyDescent="0.25">
      <c r="A369" s="1" t="s">
        <v>117</v>
      </c>
      <c r="B369" s="1">
        <v>0.98607599999999995</v>
      </c>
      <c r="C369" s="1">
        <v>0.98280400000000001</v>
      </c>
      <c r="D369" s="1">
        <f>IF(pomiar[[#This Row],[Punkt A]]&lt;pomiar[[#This Row],[Punkt B]],1,0)</f>
        <v>0</v>
      </c>
      <c r="E369" s="1">
        <f>IF(pomiar[[#This Row],[Punkt A]]&gt;pomiar[[#This Row],[Punkt B]],1,0)</f>
        <v>1</v>
      </c>
      <c r="F369" s="1">
        <f t="shared" si="10"/>
        <v>6.9444444444444447E-4</v>
      </c>
      <c r="G369" s="1">
        <f>IF(pomiar[[#This Row],[czy z B do A]]=1,pomiar[[#This Row],[Punkt A]]-pomiar[[#This Row],[Punkt B]],pomiar[[#This Row],[Punkt B]]-pomiar[[#This Row],[Punkt A]])</f>
        <v>3.2719999999999416E-3</v>
      </c>
      <c r="H369" s="1" t="str">
        <f>LEFT(pomiar[[#This Row],[numer rejestracyjny]],1)</f>
        <v>F</v>
      </c>
      <c r="I369" s="1">
        <f>IF(pomiar[[#This Row],[pierwsza litera rejestracji]]="Z",pomiar[[#This Row],[ile minut jechał]]/pomiar[[#This Row],[ile to jedna minuta w dobie]],0)</f>
        <v>0</v>
      </c>
      <c r="J369" s="1">
        <f t="shared" si="11"/>
        <v>4.1666666666666664E-2</v>
      </c>
      <c r="K369" s="1">
        <f>pomiar[[#This Row],[ile minut jechał]]/pomiar[[#This Row],[ile h w dobie]]</f>
        <v>7.8527999999998599E-2</v>
      </c>
      <c r="L369" s="1" t="str">
        <f>MID(pomiar[[#This Row],[numer rejestracyjny]],4,2)</f>
        <v>61</v>
      </c>
      <c r="M369" s="3">
        <f>IF(pomiar[[#This Row],[3 i 4 znak rejestracji]]="18",5/pomiar[[#This Row],[ile minut jechał w h]],0)</f>
        <v>0</v>
      </c>
      <c r="N369" s="3">
        <f>5/pomiar[[#This Row],[ile minut jechał w h]]</f>
        <v>63.671556642217922</v>
      </c>
      <c r="O369" s="3">
        <f>IF(pomiar[[#This Row],[prędkość]]&gt;100,1,0)</f>
        <v>0</v>
      </c>
      <c r="P369" s="3">
        <f>IF(pomiar[[#This Row],[prędkość]]&gt;140,1,0)</f>
        <v>0</v>
      </c>
      <c r="Q369" s="3">
        <f>ROUNDDOWN(IF(pomiar[[#This Row],[czy z A do B]]=0,pomiar[[#This Row],[Punkt B]]/pomiar[[#This Row],[ile h w dobie]],pomiar[[#This Row],[Punkt A]]/pomiar[[#This Row],[ile h w dobie]]),0)</f>
        <v>23</v>
      </c>
      <c r="R369" s="3">
        <f>IF(pomiar[[#This Row],[która godzina wyjazdu]]&lt;&gt;24,pomiar[[#This Row],[która godzina wyjazdu]],0)</f>
        <v>23</v>
      </c>
    </row>
    <row r="370" spans="1:18" x14ac:dyDescent="0.25">
      <c r="A370" s="1" t="s">
        <v>118</v>
      </c>
      <c r="B370" s="1">
        <v>0.31276999999999999</v>
      </c>
      <c r="C370" s="1">
        <v>0.31504599999999999</v>
      </c>
      <c r="D370" s="1">
        <f>IF(pomiar[[#This Row],[Punkt A]]&lt;pomiar[[#This Row],[Punkt B]],1,0)</f>
        <v>1</v>
      </c>
      <c r="E370" s="1">
        <f>IF(pomiar[[#This Row],[Punkt A]]&gt;pomiar[[#This Row],[Punkt B]],1,0)</f>
        <v>0</v>
      </c>
      <c r="F370" s="1">
        <f t="shared" si="10"/>
        <v>6.9444444444444447E-4</v>
      </c>
      <c r="G370" s="1">
        <f>IF(pomiar[[#This Row],[czy z B do A]]=1,pomiar[[#This Row],[Punkt A]]-pomiar[[#This Row],[Punkt B]],pomiar[[#This Row],[Punkt B]]-pomiar[[#This Row],[Punkt A]])</f>
        <v>2.2760000000000002E-3</v>
      </c>
      <c r="H370" s="1" t="str">
        <f>LEFT(pomiar[[#This Row],[numer rejestracyjny]],1)</f>
        <v>W</v>
      </c>
      <c r="I370" s="1">
        <f>IF(pomiar[[#This Row],[pierwsza litera rejestracji]]="Z",pomiar[[#This Row],[ile minut jechał]]/pomiar[[#This Row],[ile to jedna minuta w dobie]],0)</f>
        <v>0</v>
      </c>
      <c r="J370" s="1">
        <f t="shared" si="11"/>
        <v>4.1666666666666664E-2</v>
      </c>
      <c r="K370" s="1">
        <f>pomiar[[#This Row],[ile minut jechał]]/pomiar[[#This Row],[ile h w dobie]]</f>
        <v>5.4624000000000006E-2</v>
      </c>
      <c r="L370" s="1" t="str">
        <f>MID(pomiar[[#This Row],[numer rejestracyjny]],4,2)</f>
        <v>60</v>
      </c>
      <c r="M370" s="3">
        <f>IF(pomiar[[#This Row],[3 i 4 znak rejestracji]]="18",5/pomiar[[#This Row],[ile minut jechał w h]],0)</f>
        <v>0</v>
      </c>
      <c r="N370" s="3">
        <f>5/pomiar[[#This Row],[ile minut jechał w h]]</f>
        <v>91.534856473345044</v>
      </c>
      <c r="O370" s="3">
        <f>IF(pomiar[[#This Row],[prędkość]]&gt;100,1,0)</f>
        <v>0</v>
      </c>
      <c r="P370" s="3">
        <f>IF(pomiar[[#This Row],[prędkość]]&gt;140,1,0)</f>
        <v>0</v>
      </c>
      <c r="Q370" s="3">
        <f>ROUNDDOWN(IF(pomiar[[#This Row],[czy z A do B]]=0,pomiar[[#This Row],[Punkt B]]/pomiar[[#This Row],[ile h w dobie]],pomiar[[#This Row],[Punkt A]]/pomiar[[#This Row],[ile h w dobie]]),0)</f>
        <v>7</v>
      </c>
      <c r="R370" s="3">
        <f>IF(pomiar[[#This Row],[która godzina wyjazdu]]&lt;&gt;24,pomiar[[#This Row],[która godzina wyjazdu]],0)</f>
        <v>7</v>
      </c>
    </row>
    <row r="371" spans="1:18" x14ac:dyDescent="0.25">
      <c r="A371" s="1" t="s">
        <v>76</v>
      </c>
      <c r="B371" s="1">
        <v>0.66879599999999995</v>
      </c>
      <c r="C371" s="1">
        <v>0.67200400000000005</v>
      </c>
      <c r="D371" s="1">
        <f>IF(pomiar[[#This Row],[Punkt A]]&lt;pomiar[[#This Row],[Punkt B]],1,0)</f>
        <v>1</v>
      </c>
      <c r="E371" s="1">
        <f>IF(pomiar[[#This Row],[Punkt A]]&gt;pomiar[[#This Row],[Punkt B]],1,0)</f>
        <v>0</v>
      </c>
      <c r="F371" s="1">
        <f t="shared" si="10"/>
        <v>6.9444444444444447E-4</v>
      </c>
      <c r="G371" s="1">
        <f>IF(pomiar[[#This Row],[czy z B do A]]=1,pomiar[[#This Row],[Punkt A]]-pomiar[[#This Row],[Punkt B]],pomiar[[#This Row],[Punkt B]]-pomiar[[#This Row],[Punkt A]])</f>
        <v>3.2080000000000997E-3</v>
      </c>
      <c r="H371" s="1" t="str">
        <f>LEFT(pomiar[[#This Row],[numer rejestracyjny]],1)</f>
        <v>N</v>
      </c>
      <c r="I371" s="1">
        <f>IF(pomiar[[#This Row],[pierwsza litera rejestracji]]="Z",pomiar[[#This Row],[ile minut jechał]]/pomiar[[#This Row],[ile to jedna minuta w dobie]],0)</f>
        <v>0</v>
      </c>
      <c r="J371" s="1">
        <f t="shared" si="11"/>
        <v>4.1666666666666664E-2</v>
      </c>
      <c r="K371" s="1">
        <f>pomiar[[#This Row],[ile minut jechał]]/pomiar[[#This Row],[ile h w dobie]]</f>
        <v>7.6992000000002392E-2</v>
      </c>
      <c r="L371" s="1" t="str">
        <f>MID(pomiar[[#This Row],[numer rejestracyjny]],4,2)</f>
        <v>45</v>
      </c>
      <c r="M371" s="3">
        <f>IF(pomiar[[#This Row],[3 i 4 znak rejestracji]]="18",5/pomiar[[#This Row],[ile minut jechał w h]],0)</f>
        <v>0</v>
      </c>
      <c r="N371" s="3">
        <f>5/pomiar[[#This Row],[ile minut jechał w h]]</f>
        <v>64.941812136323833</v>
      </c>
      <c r="O371" s="3">
        <f>IF(pomiar[[#This Row],[prędkość]]&gt;100,1,0)</f>
        <v>0</v>
      </c>
      <c r="P371" s="3">
        <f>IF(pomiar[[#This Row],[prędkość]]&gt;140,1,0)</f>
        <v>0</v>
      </c>
      <c r="Q371" s="3">
        <f>ROUNDDOWN(IF(pomiar[[#This Row],[czy z A do B]]=0,pomiar[[#This Row],[Punkt B]]/pomiar[[#This Row],[ile h w dobie]],pomiar[[#This Row],[Punkt A]]/pomiar[[#This Row],[ile h w dobie]]),0)</f>
        <v>16</v>
      </c>
      <c r="R371" s="3">
        <f>IF(pomiar[[#This Row],[która godzina wyjazdu]]&lt;&gt;24,pomiar[[#This Row],[która godzina wyjazdu]],0)</f>
        <v>16</v>
      </c>
    </row>
    <row r="372" spans="1:18" x14ac:dyDescent="0.25">
      <c r="A372" s="1" t="s">
        <v>119</v>
      </c>
      <c r="B372" s="1">
        <v>0.26135000000000003</v>
      </c>
      <c r="C372" s="1">
        <v>0.26341399999999998</v>
      </c>
      <c r="D372" s="1">
        <f>IF(pomiar[[#This Row],[Punkt A]]&lt;pomiar[[#This Row],[Punkt B]],1,0)</f>
        <v>1</v>
      </c>
      <c r="E372" s="1">
        <f>IF(pomiar[[#This Row],[Punkt A]]&gt;pomiar[[#This Row],[Punkt B]],1,0)</f>
        <v>0</v>
      </c>
      <c r="F372" s="1">
        <f t="shared" si="10"/>
        <v>6.9444444444444447E-4</v>
      </c>
      <c r="G372" s="1">
        <f>IF(pomiar[[#This Row],[czy z B do A]]=1,pomiar[[#This Row],[Punkt A]]-pomiar[[#This Row],[Punkt B]],pomiar[[#This Row],[Punkt B]]-pomiar[[#This Row],[Punkt A]])</f>
        <v>2.0639999999999548E-3</v>
      </c>
      <c r="H372" s="1" t="str">
        <f>LEFT(pomiar[[#This Row],[numer rejestracyjny]],1)</f>
        <v>N</v>
      </c>
      <c r="I372" s="1">
        <f>IF(pomiar[[#This Row],[pierwsza litera rejestracji]]="Z",pomiar[[#This Row],[ile minut jechał]]/pomiar[[#This Row],[ile to jedna minuta w dobie]],0)</f>
        <v>0</v>
      </c>
      <c r="J372" s="1">
        <f t="shared" si="11"/>
        <v>4.1666666666666664E-2</v>
      </c>
      <c r="K372" s="1">
        <f>pomiar[[#This Row],[ile minut jechał]]/pomiar[[#This Row],[ile h w dobie]]</f>
        <v>4.9535999999998914E-2</v>
      </c>
      <c r="L372" s="1" t="str">
        <f>MID(pomiar[[#This Row],[numer rejestracyjny]],4,2)</f>
        <v>39</v>
      </c>
      <c r="M372" s="3">
        <f>IF(pomiar[[#This Row],[3 i 4 znak rejestracji]]="18",5/pomiar[[#This Row],[ile minut jechał w h]],0)</f>
        <v>0</v>
      </c>
      <c r="N372" s="3">
        <f>5/pomiar[[#This Row],[ile minut jechał w h]]</f>
        <v>100.93669250646217</v>
      </c>
      <c r="O372" s="3">
        <f>IF(pomiar[[#This Row],[prędkość]]&gt;100,1,0)</f>
        <v>1</v>
      </c>
      <c r="P372" s="3">
        <f>IF(pomiar[[#This Row],[prędkość]]&gt;140,1,0)</f>
        <v>0</v>
      </c>
      <c r="Q372" s="3">
        <f>ROUNDDOWN(IF(pomiar[[#This Row],[czy z A do B]]=0,pomiar[[#This Row],[Punkt B]]/pomiar[[#This Row],[ile h w dobie]],pomiar[[#This Row],[Punkt A]]/pomiar[[#This Row],[ile h w dobie]]),0)</f>
        <v>6</v>
      </c>
      <c r="R372" s="3">
        <f>IF(pomiar[[#This Row],[która godzina wyjazdu]]&lt;&gt;24,pomiar[[#This Row],[która godzina wyjazdu]],0)</f>
        <v>6</v>
      </c>
    </row>
    <row r="373" spans="1:18" x14ac:dyDescent="0.25">
      <c r="A373" s="1" t="s">
        <v>120</v>
      </c>
      <c r="B373" s="1">
        <v>0.657829</v>
      </c>
      <c r="C373" s="1">
        <v>0.65565300000000004</v>
      </c>
      <c r="D373" s="1">
        <f>IF(pomiar[[#This Row],[Punkt A]]&lt;pomiar[[#This Row],[Punkt B]],1,0)</f>
        <v>0</v>
      </c>
      <c r="E373" s="1">
        <f>IF(pomiar[[#This Row],[Punkt A]]&gt;pomiar[[#This Row],[Punkt B]],1,0)</f>
        <v>1</v>
      </c>
      <c r="F373" s="1">
        <f t="shared" si="10"/>
        <v>6.9444444444444447E-4</v>
      </c>
      <c r="G373" s="1">
        <f>IF(pomiar[[#This Row],[czy z B do A]]=1,pomiar[[#This Row],[Punkt A]]-pomiar[[#This Row],[Punkt B]],pomiar[[#This Row],[Punkt B]]-pomiar[[#This Row],[Punkt A]])</f>
        <v>2.1759999999999557E-3</v>
      </c>
      <c r="H373" s="1" t="str">
        <f>LEFT(pomiar[[#This Row],[numer rejestracyjny]],1)</f>
        <v>C</v>
      </c>
      <c r="I373" s="1">
        <f>IF(pomiar[[#This Row],[pierwsza litera rejestracji]]="Z",pomiar[[#This Row],[ile minut jechał]]/pomiar[[#This Row],[ile to jedna minuta w dobie]],0)</f>
        <v>0</v>
      </c>
      <c r="J373" s="1">
        <f t="shared" si="11"/>
        <v>4.1666666666666664E-2</v>
      </c>
      <c r="K373" s="1">
        <f>pomiar[[#This Row],[ile minut jechał]]/pomiar[[#This Row],[ile h w dobie]]</f>
        <v>5.2223999999998938E-2</v>
      </c>
      <c r="L373" s="1" t="str">
        <f>MID(pomiar[[#This Row],[numer rejestracyjny]],4,2)</f>
        <v>38</v>
      </c>
      <c r="M373" s="3">
        <f>IF(pomiar[[#This Row],[3 i 4 znak rejestracji]]="18",5/pomiar[[#This Row],[ile minut jechał w h]],0)</f>
        <v>0</v>
      </c>
      <c r="N373" s="3">
        <f>5/pomiar[[#This Row],[ile minut jechał w h]]</f>
        <v>95.741421568629391</v>
      </c>
      <c r="O373" s="3">
        <f>IF(pomiar[[#This Row],[prędkość]]&gt;100,1,0)</f>
        <v>0</v>
      </c>
      <c r="P373" s="3">
        <f>IF(pomiar[[#This Row],[prędkość]]&gt;140,1,0)</f>
        <v>0</v>
      </c>
      <c r="Q373" s="3">
        <f>ROUNDDOWN(IF(pomiar[[#This Row],[czy z A do B]]=0,pomiar[[#This Row],[Punkt B]]/pomiar[[#This Row],[ile h w dobie]],pomiar[[#This Row],[Punkt A]]/pomiar[[#This Row],[ile h w dobie]]),0)</f>
        <v>15</v>
      </c>
      <c r="R373" s="3">
        <f>IF(pomiar[[#This Row],[która godzina wyjazdu]]&lt;&gt;24,pomiar[[#This Row],[która godzina wyjazdu]],0)</f>
        <v>15</v>
      </c>
    </row>
    <row r="374" spans="1:18" x14ac:dyDescent="0.25">
      <c r="A374" s="1" t="s">
        <v>121</v>
      </c>
      <c r="B374" s="1">
        <v>0.80451099999999998</v>
      </c>
      <c r="C374" s="1">
        <v>0.80257900000000004</v>
      </c>
      <c r="D374" s="1">
        <f>IF(pomiar[[#This Row],[Punkt A]]&lt;pomiar[[#This Row],[Punkt B]],1,0)</f>
        <v>0</v>
      </c>
      <c r="E374" s="1">
        <f>IF(pomiar[[#This Row],[Punkt A]]&gt;pomiar[[#This Row],[Punkt B]],1,0)</f>
        <v>1</v>
      </c>
      <c r="F374" s="1">
        <f t="shared" si="10"/>
        <v>6.9444444444444447E-4</v>
      </c>
      <c r="G374" s="1">
        <f>IF(pomiar[[#This Row],[czy z B do A]]=1,pomiar[[#This Row],[Punkt A]]-pomiar[[#This Row],[Punkt B]],pomiar[[#This Row],[Punkt B]]-pomiar[[#This Row],[Punkt A]])</f>
        <v>1.9319999999999338E-3</v>
      </c>
      <c r="H374" s="1" t="str">
        <f>LEFT(pomiar[[#This Row],[numer rejestracyjny]],1)</f>
        <v>C</v>
      </c>
      <c r="I374" s="1">
        <f>IF(pomiar[[#This Row],[pierwsza litera rejestracji]]="Z",pomiar[[#This Row],[ile minut jechał]]/pomiar[[#This Row],[ile to jedna minuta w dobie]],0)</f>
        <v>0</v>
      </c>
      <c r="J374" s="1">
        <f t="shared" si="11"/>
        <v>4.1666666666666664E-2</v>
      </c>
      <c r="K374" s="1">
        <f>pomiar[[#This Row],[ile minut jechał]]/pomiar[[#This Row],[ile h w dobie]]</f>
        <v>4.636799999999841E-2</v>
      </c>
      <c r="L374" s="1" t="str">
        <f>MID(pomiar[[#This Row],[numer rejestracyjny]],4,2)</f>
        <v>56</v>
      </c>
      <c r="M374" s="3">
        <f>IF(pomiar[[#This Row],[3 i 4 znak rejestracji]]="18",5/pomiar[[#This Row],[ile minut jechał w h]],0)</f>
        <v>0</v>
      </c>
      <c r="N374" s="3">
        <f>5/pomiar[[#This Row],[ile minut jechał w h]]</f>
        <v>107.83298826777457</v>
      </c>
      <c r="O374" s="3">
        <f>IF(pomiar[[#This Row],[prędkość]]&gt;100,1,0)</f>
        <v>1</v>
      </c>
      <c r="P374" s="3">
        <f>IF(pomiar[[#This Row],[prędkość]]&gt;140,1,0)</f>
        <v>0</v>
      </c>
      <c r="Q374" s="3">
        <f>ROUNDDOWN(IF(pomiar[[#This Row],[czy z A do B]]=0,pomiar[[#This Row],[Punkt B]]/pomiar[[#This Row],[ile h w dobie]],pomiar[[#This Row],[Punkt A]]/pomiar[[#This Row],[ile h w dobie]]),0)</f>
        <v>19</v>
      </c>
      <c r="R374" s="3">
        <f>IF(pomiar[[#This Row],[która godzina wyjazdu]]&lt;&gt;24,pomiar[[#This Row],[która godzina wyjazdu]],0)</f>
        <v>19</v>
      </c>
    </row>
    <row r="375" spans="1:18" x14ac:dyDescent="0.25">
      <c r="A375" s="1" t="s">
        <v>122</v>
      </c>
      <c r="B375" s="1">
        <v>0.42249799999999998</v>
      </c>
      <c r="C375" s="1">
        <v>0.42418600000000001</v>
      </c>
      <c r="D375" s="1">
        <f>IF(pomiar[[#This Row],[Punkt A]]&lt;pomiar[[#This Row],[Punkt B]],1,0)</f>
        <v>1</v>
      </c>
      <c r="E375" s="1">
        <f>IF(pomiar[[#This Row],[Punkt A]]&gt;pomiar[[#This Row],[Punkt B]],1,0)</f>
        <v>0</v>
      </c>
      <c r="F375" s="1">
        <f t="shared" si="10"/>
        <v>6.9444444444444447E-4</v>
      </c>
      <c r="G375" s="1">
        <f>IF(pomiar[[#This Row],[czy z B do A]]=1,pomiar[[#This Row],[Punkt A]]-pomiar[[#This Row],[Punkt B]],pomiar[[#This Row],[Punkt B]]-pomiar[[#This Row],[Punkt A]])</f>
        <v>1.6880000000000228E-3</v>
      </c>
      <c r="H375" s="1" t="str">
        <f>LEFT(pomiar[[#This Row],[numer rejestracyjny]],1)</f>
        <v>D</v>
      </c>
      <c r="I375" s="1">
        <f>IF(pomiar[[#This Row],[pierwsza litera rejestracji]]="Z",pomiar[[#This Row],[ile minut jechał]]/pomiar[[#This Row],[ile to jedna minuta w dobie]],0)</f>
        <v>0</v>
      </c>
      <c r="J375" s="1">
        <f t="shared" si="11"/>
        <v>4.1666666666666664E-2</v>
      </c>
      <c r="K375" s="1">
        <f>pomiar[[#This Row],[ile minut jechał]]/pomiar[[#This Row],[ile h w dobie]]</f>
        <v>4.0512000000000548E-2</v>
      </c>
      <c r="L375" s="1" t="str">
        <f>MID(pomiar[[#This Row],[numer rejestracyjny]],4,2)</f>
        <v>64</v>
      </c>
      <c r="M375" s="3">
        <f>IF(pomiar[[#This Row],[3 i 4 znak rejestracji]]="18",5/pomiar[[#This Row],[ile minut jechał w h]],0)</f>
        <v>0</v>
      </c>
      <c r="N375" s="3">
        <f>5/pomiar[[#This Row],[ile minut jechał w h]]</f>
        <v>123.42022116903466</v>
      </c>
      <c r="O375" s="3">
        <f>IF(pomiar[[#This Row],[prędkość]]&gt;100,1,0)</f>
        <v>1</v>
      </c>
      <c r="P375" s="3">
        <f>IF(pomiar[[#This Row],[prędkość]]&gt;140,1,0)</f>
        <v>0</v>
      </c>
      <c r="Q375" s="3">
        <f>ROUNDDOWN(IF(pomiar[[#This Row],[czy z A do B]]=0,pomiar[[#This Row],[Punkt B]]/pomiar[[#This Row],[ile h w dobie]],pomiar[[#This Row],[Punkt A]]/pomiar[[#This Row],[ile h w dobie]]),0)</f>
        <v>10</v>
      </c>
      <c r="R375" s="3">
        <f>IF(pomiar[[#This Row],[która godzina wyjazdu]]&lt;&gt;24,pomiar[[#This Row],[która godzina wyjazdu]],0)</f>
        <v>10</v>
      </c>
    </row>
    <row r="376" spans="1:18" x14ac:dyDescent="0.25">
      <c r="A376" s="1" t="s">
        <v>123</v>
      </c>
      <c r="B376" s="1">
        <v>0.49659500000000001</v>
      </c>
      <c r="C376" s="1">
        <v>0.494703</v>
      </c>
      <c r="D376" s="1">
        <f>IF(pomiar[[#This Row],[Punkt A]]&lt;pomiar[[#This Row],[Punkt B]],1,0)</f>
        <v>0</v>
      </c>
      <c r="E376" s="1">
        <f>IF(pomiar[[#This Row],[Punkt A]]&gt;pomiar[[#This Row],[Punkt B]],1,0)</f>
        <v>1</v>
      </c>
      <c r="F376" s="1">
        <f t="shared" si="10"/>
        <v>6.9444444444444447E-4</v>
      </c>
      <c r="G376" s="1">
        <f>IF(pomiar[[#This Row],[czy z B do A]]=1,pomiar[[#This Row],[Punkt A]]-pomiar[[#This Row],[Punkt B]],pomiar[[#This Row],[Punkt B]]-pomiar[[#This Row],[Punkt A]])</f>
        <v>1.8920000000000048E-3</v>
      </c>
      <c r="H376" s="1" t="str">
        <f>LEFT(pomiar[[#This Row],[numer rejestracyjny]],1)</f>
        <v>W</v>
      </c>
      <c r="I376" s="1">
        <f>IF(pomiar[[#This Row],[pierwsza litera rejestracji]]="Z",pomiar[[#This Row],[ile minut jechał]]/pomiar[[#This Row],[ile to jedna minuta w dobie]],0)</f>
        <v>0</v>
      </c>
      <c r="J376" s="1">
        <f t="shared" si="11"/>
        <v>4.1666666666666664E-2</v>
      </c>
      <c r="K376" s="1">
        <f>pomiar[[#This Row],[ile minut jechał]]/pomiar[[#This Row],[ile h w dobie]]</f>
        <v>4.5408000000000115E-2</v>
      </c>
      <c r="L376" s="1" t="str">
        <f>MID(pomiar[[#This Row],[numer rejestracyjny]],4,2)</f>
        <v>55</v>
      </c>
      <c r="M376" s="3">
        <f>IF(pomiar[[#This Row],[3 i 4 znak rejestracji]]="18",5/pomiar[[#This Row],[ile minut jechał w h]],0)</f>
        <v>0</v>
      </c>
      <c r="N376" s="3">
        <f>5/pomiar[[#This Row],[ile minut jechał w h]]</f>
        <v>110.11275546159239</v>
      </c>
      <c r="O376" s="3">
        <f>IF(pomiar[[#This Row],[prędkość]]&gt;100,1,0)</f>
        <v>1</v>
      </c>
      <c r="P376" s="3">
        <f>IF(pomiar[[#This Row],[prędkość]]&gt;140,1,0)</f>
        <v>0</v>
      </c>
      <c r="Q376" s="3">
        <f>ROUNDDOWN(IF(pomiar[[#This Row],[czy z A do B]]=0,pomiar[[#This Row],[Punkt B]]/pomiar[[#This Row],[ile h w dobie]],pomiar[[#This Row],[Punkt A]]/pomiar[[#This Row],[ile h w dobie]]),0)</f>
        <v>11</v>
      </c>
      <c r="R376" s="3">
        <f>IF(pomiar[[#This Row],[która godzina wyjazdu]]&lt;&gt;24,pomiar[[#This Row],[która godzina wyjazdu]],0)</f>
        <v>11</v>
      </c>
    </row>
    <row r="377" spans="1:18" x14ac:dyDescent="0.25">
      <c r="A377" s="1" t="s">
        <v>124</v>
      </c>
      <c r="B377" s="1">
        <v>3.8954000000000003E-2</v>
      </c>
      <c r="C377" s="1">
        <v>4.0722000000000001E-2</v>
      </c>
      <c r="D377" s="1">
        <f>IF(pomiar[[#This Row],[Punkt A]]&lt;pomiar[[#This Row],[Punkt B]],1,0)</f>
        <v>1</v>
      </c>
      <c r="E377" s="1">
        <f>IF(pomiar[[#This Row],[Punkt A]]&gt;pomiar[[#This Row],[Punkt B]],1,0)</f>
        <v>0</v>
      </c>
      <c r="F377" s="1">
        <f t="shared" si="10"/>
        <v>6.9444444444444447E-4</v>
      </c>
      <c r="G377" s="1">
        <f>IF(pomiar[[#This Row],[czy z B do A]]=1,pomiar[[#This Row],[Punkt A]]-pomiar[[#This Row],[Punkt B]],pomiar[[#This Row],[Punkt B]]-pomiar[[#This Row],[Punkt A]])</f>
        <v>1.7679999999999987E-3</v>
      </c>
      <c r="H377" s="1" t="str">
        <f>LEFT(pomiar[[#This Row],[numer rejestracyjny]],1)</f>
        <v>W</v>
      </c>
      <c r="I377" s="1">
        <f>IF(pomiar[[#This Row],[pierwsza litera rejestracji]]="Z",pomiar[[#This Row],[ile minut jechał]]/pomiar[[#This Row],[ile to jedna minuta w dobie]],0)</f>
        <v>0</v>
      </c>
      <c r="J377" s="1">
        <f t="shared" si="11"/>
        <v>4.1666666666666664E-2</v>
      </c>
      <c r="K377" s="1">
        <f>pomiar[[#This Row],[ile minut jechał]]/pomiar[[#This Row],[ile h w dobie]]</f>
        <v>4.243199999999997E-2</v>
      </c>
      <c r="L377" s="1" t="str">
        <f>MID(pomiar[[#This Row],[numer rejestracyjny]],4,2)</f>
        <v>50</v>
      </c>
      <c r="M377" s="3">
        <f>IF(pomiar[[#This Row],[3 i 4 znak rejestracji]]="18",5/pomiar[[#This Row],[ile minut jechał w h]],0)</f>
        <v>0</v>
      </c>
      <c r="N377" s="3">
        <f>5/pomiar[[#This Row],[ile minut jechał w h]]</f>
        <v>117.83559577677234</v>
      </c>
      <c r="O377" s="3">
        <f>IF(pomiar[[#This Row],[prędkość]]&gt;100,1,0)</f>
        <v>1</v>
      </c>
      <c r="P377" s="3">
        <f>IF(pomiar[[#This Row],[prędkość]]&gt;140,1,0)</f>
        <v>0</v>
      </c>
      <c r="Q377" s="3">
        <f>ROUNDDOWN(IF(pomiar[[#This Row],[czy z A do B]]=0,pomiar[[#This Row],[Punkt B]]/pomiar[[#This Row],[ile h w dobie]],pomiar[[#This Row],[Punkt A]]/pomiar[[#This Row],[ile h w dobie]]),0)</f>
        <v>0</v>
      </c>
      <c r="R377" s="3">
        <f>IF(pomiar[[#This Row],[która godzina wyjazdu]]&lt;&gt;24,pomiar[[#This Row],[która godzina wyjazdu]],0)</f>
        <v>0</v>
      </c>
    </row>
    <row r="378" spans="1:18" x14ac:dyDescent="0.25">
      <c r="A378" s="1" t="s">
        <v>125</v>
      </c>
      <c r="B378" s="1">
        <v>0.97869200000000001</v>
      </c>
      <c r="C378" s="1">
        <v>0.97506400000000004</v>
      </c>
      <c r="D378" s="1">
        <f>IF(pomiar[[#This Row],[Punkt A]]&lt;pomiar[[#This Row],[Punkt B]],1,0)</f>
        <v>0</v>
      </c>
      <c r="E378" s="1">
        <f>IF(pomiar[[#This Row],[Punkt A]]&gt;pomiar[[#This Row],[Punkt B]],1,0)</f>
        <v>1</v>
      </c>
      <c r="F378" s="1">
        <f t="shared" si="10"/>
        <v>6.9444444444444447E-4</v>
      </c>
      <c r="G378" s="1">
        <f>IF(pomiar[[#This Row],[czy z B do A]]=1,pomiar[[#This Row],[Punkt A]]-pomiar[[#This Row],[Punkt B]],pomiar[[#This Row],[Punkt B]]-pomiar[[#This Row],[Punkt A]])</f>
        <v>3.6279999999999646E-3</v>
      </c>
      <c r="H378" s="1" t="str">
        <f>LEFT(pomiar[[#This Row],[numer rejestracyjny]],1)</f>
        <v>L</v>
      </c>
      <c r="I378" s="1">
        <f>IF(pomiar[[#This Row],[pierwsza litera rejestracji]]="Z",pomiar[[#This Row],[ile minut jechał]]/pomiar[[#This Row],[ile to jedna minuta w dobie]],0)</f>
        <v>0</v>
      </c>
      <c r="J378" s="1">
        <f t="shared" si="11"/>
        <v>4.1666666666666664E-2</v>
      </c>
      <c r="K378" s="1">
        <f>pomiar[[#This Row],[ile minut jechał]]/pomiar[[#This Row],[ile h w dobie]]</f>
        <v>8.707199999999915E-2</v>
      </c>
      <c r="L378" s="1" t="str">
        <f>MID(pomiar[[#This Row],[numer rejestracyjny]],4,2)</f>
        <v>68</v>
      </c>
      <c r="M378" s="3">
        <f>IF(pomiar[[#This Row],[3 i 4 znak rejestracji]]="18",5/pomiar[[#This Row],[ile minut jechał w h]],0)</f>
        <v>0</v>
      </c>
      <c r="N378" s="3">
        <f>5/pomiar[[#This Row],[ile minut jechał w h]]</f>
        <v>57.423741271591886</v>
      </c>
      <c r="O378" s="3">
        <f>IF(pomiar[[#This Row],[prędkość]]&gt;100,1,0)</f>
        <v>0</v>
      </c>
      <c r="P378" s="3">
        <f>IF(pomiar[[#This Row],[prędkość]]&gt;140,1,0)</f>
        <v>0</v>
      </c>
      <c r="Q378" s="3">
        <f>ROUNDDOWN(IF(pomiar[[#This Row],[czy z A do B]]=0,pomiar[[#This Row],[Punkt B]]/pomiar[[#This Row],[ile h w dobie]],pomiar[[#This Row],[Punkt A]]/pomiar[[#This Row],[ile h w dobie]]),0)</f>
        <v>23</v>
      </c>
      <c r="R378" s="3">
        <f>IF(pomiar[[#This Row],[która godzina wyjazdu]]&lt;&gt;24,pomiar[[#This Row],[która godzina wyjazdu]],0)</f>
        <v>23</v>
      </c>
    </row>
    <row r="379" spans="1:18" x14ac:dyDescent="0.25">
      <c r="A379" s="1" t="s">
        <v>126</v>
      </c>
      <c r="B379" s="1">
        <v>0.37814999999999999</v>
      </c>
      <c r="C379" s="1">
        <v>0.38008599999999998</v>
      </c>
      <c r="D379" s="1">
        <f>IF(pomiar[[#This Row],[Punkt A]]&lt;pomiar[[#This Row],[Punkt B]],1,0)</f>
        <v>1</v>
      </c>
      <c r="E379" s="1">
        <f>IF(pomiar[[#This Row],[Punkt A]]&gt;pomiar[[#This Row],[Punkt B]],1,0)</f>
        <v>0</v>
      </c>
      <c r="F379" s="1">
        <f t="shared" si="10"/>
        <v>6.9444444444444447E-4</v>
      </c>
      <c r="G379" s="1">
        <f>IF(pomiar[[#This Row],[czy z B do A]]=1,pomiar[[#This Row],[Punkt A]]-pomiar[[#This Row],[Punkt B]],pomiar[[#This Row],[Punkt B]]-pomiar[[#This Row],[Punkt A]])</f>
        <v>1.9359999999999933E-3</v>
      </c>
      <c r="H379" s="1" t="str">
        <f>LEFT(pomiar[[#This Row],[numer rejestracyjny]],1)</f>
        <v>C</v>
      </c>
      <c r="I379" s="1">
        <f>IF(pomiar[[#This Row],[pierwsza litera rejestracji]]="Z",pomiar[[#This Row],[ile minut jechał]]/pomiar[[#This Row],[ile to jedna minuta w dobie]],0)</f>
        <v>0</v>
      </c>
      <c r="J379" s="1">
        <f t="shared" si="11"/>
        <v>4.1666666666666664E-2</v>
      </c>
      <c r="K379" s="1">
        <f>pomiar[[#This Row],[ile minut jechał]]/pomiar[[#This Row],[ile h w dobie]]</f>
        <v>4.6463999999999839E-2</v>
      </c>
      <c r="L379" s="1" t="str">
        <f>MID(pomiar[[#This Row],[numer rejestracyjny]],4,2)</f>
        <v>17</v>
      </c>
      <c r="M379" s="3">
        <f>IF(pomiar[[#This Row],[3 i 4 znak rejestracji]]="18",5/pomiar[[#This Row],[ile minut jechał w h]],0)</f>
        <v>0</v>
      </c>
      <c r="N379" s="3">
        <f>5/pomiar[[#This Row],[ile minut jechał w h]]</f>
        <v>107.61019283746595</v>
      </c>
      <c r="O379" s="3">
        <f>IF(pomiar[[#This Row],[prędkość]]&gt;100,1,0)</f>
        <v>1</v>
      </c>
      <c r="P379" s="3">
        <f>IF(pomiar[[#This Row],[prędkość]]&gt;140,1,0)</f>
        <v>0</v>
      </c>
      <c r="Q379" s="3">
        <f>ROUNDDOWN(IF(pomiar[[#This Row],[czy z A do B]]=0,pomiar[[#This Row],[Punkt B]]/pomiar[[#This Row],[ile h w dobie]],pomiar[[#This Row],[Punkt A]]/pomiar[[#This Row],[ile h w dobie]]),0)</f>
        <v>9</v>
      </c>
      <c r="R379" s="3">
        <f>IF(pomiar[[#This Row],[która godzina wyjazdu]]&lt;&gt;24,pomiar[[#This Row],[która godzina wyjazdu]],0)</f>
        <v>9</v>
      </c>
    </row>
    <row r="380" spans="1:18" x14ac:dyDescent="0.25">
      <c r="A380" s="1" t="s">
        <v>127</v>
      </c>
      <c r="B380" s="1">
        <v>0.93394999999999995</v>
      </c>
      <c r="C380" s="1">
        <v>0.93237000000000003</v>
      </c>
      <c r="D380" s="1">
        <f>IF(pomiar[[#This Row],[Punkt A]]&lt;pomiar[[#This Row],[Punkt B]],1,0)</f>
        <v>0</v>
      </c>
      <c r="E380" s="1">
        <f>IF(pomiar[[#This Row],[Punkt A]]&gt;pomiar[[#This Row],[Punkt B]],1,0)</f>
        <v>1</v>
      </c>
      <c r="F380" s="1">
        <f t="shared" si="10"/>
        <v>6.9444444444444447E-4</v>
      </c>
      <c r="G380" s="1">
        <f>IF(pomiar[[#This Row],[czy z B do A]]=1,pomiar[[#This Row],[Punkt A]]-pomiar[[#This Row],[Punkt B]],pomiar[[#This Row],[Punkt B]]-pomiar[[#This Row],[Punkt A]])</f>
        <v>1.5799999999999148E-3</v>
      </c>
      <c r="H380" s="1" t="str">
        <f>LEFT(pomiar[[#This Row],[numer rejestracyjny]],1)</f>
        <v>L</v>
      </c>
      <c r="I380" s="1">
        <f>IF(pomiar[[#This Row],[pierwsza litera rejestracji]]="Z",pomiar[[#This Row],[ile minut jechał]]/pomiar[[#This Row],[ile to jedna minuta w dobie]],0)</f>
        <v>0</v>
      </c>
      <c r="J380" s="1">
        <f t="shared" si="11"/>
        <v>4.1666666666666664E-2</v>
      </c>
      <c r="K380" s="1">
        <f>pomiar[[#This Row],[ile minut jechał]]/pomiar[[#This Row],[ile h w dobie]]</f>
        <v>3.7919999999997955E-2</v>
      </c>
      <c r="L380" s="1" t="str">
        <f>MID(pomiar[[#This Row],[numer rejestracyjny]],4,2)</f>
        <v>84</v>
      </c>
      <c r="M380" s="3">
        <f>IF(pomiar[[#This Row],[3 i 4 znak rejestracji]]="18",5/pomiar[[#This Row],[ile minut jechał w h]],0)</f>
        <v>0</v>
      </c>
      <c r="N380" s="3">
        <f>5/pomiar[[#This Row],[ile minut jechał w h]]</f>
        <v>131.85654008439531</v>
      </c>
      <c r="O380" s="3">
        <f>IF(pomiar[[#This Row],[prędkość]]&gt;100,1,0)</f>
        <v>1</v>
      </c>
      <c r="P380" s="3">
        <f>IF(pomiar[[#This Row],[prędkość]]&gt;140,1,0)</f>
        <v>0</v>
      </c>
      <c r="Q380" s="3">
        <f>ROUNDDOWN(IF(pomiar[[#This Row],[czy z A do B]]=0,pomiar[[#This Row],[Punkt B]]/pomiar[[#This Row],[ile h w dobie]],pomiar[[#This Row],[Punkt A]]/pomiar[[#This Row],[ile h w dobie]]),0)</f>
        <v>22</v>
      </c>
      <c r="R380" s="3">
        <f>IF(pomiar[[#This Row],[która godzina wyjazdu]]&lt;&gt;24,pomiar[[#This Row],[która godzina wyjazdu]],0)</f>
        <v>22</v>
      </c>
    </row>
    <row r="381" spans="1:18" x14ac:dyDescent="0.25">
      <c r="A381" s="1" t="s">
        <v>88</v>
      </c>
      <c r="B381" s="1">
        <v>0.56462000000000001</v>
      </c>
      <c r="C381" s="1">
        <v>0.56223999999999996</v>
      </c>
      <c r="D381" s="1">
        <f>IF(pomiar[[#This Row],[Punkt A]]&lt;pomiar[[#This Row],[Punkt B]],1,0)</f>
        <v>0</v>
      </c>
      <c r="E381" s="1">
        <f>IF(pomiar[[#This Row],[Punkt A]]&gt;pomiar[[#This Row],[Punkt B]],1,0)</f>
        <v>1</v>
      </c>
      <c r="F381" s="1">
        <f t="shared" si="10"/>
        <v>6.9444444444444447E-4</v>
      </c>
      <c r="G381" s="1">
        <f>IF(pomiar[[#This Row],[czy z B do A]]=1,pomiar[[#This Row],[Punkt A]]-pomiar[[#This Row],[Punkt B]],pomiar[[#This Row],[Punkt B]]-pomiar[[#This Row],[Punkt A]])</f>
        <v>2.3800000000000487E-3</v>
      </c>
      <c r="H381" s="1" t="str">
        <f>LEFT(pomiar[[#This Row],[numer rejestracyjny]],1)</f>
        <v>R</v>
      </c>
      <c r="I381" s="1">
        <f>IF(pomiar[[#This Row],[pierwsza litera rejestracji]]="Z",pomiar[[#This Row],[ile minut jechał]]/pomiar[[#This Row],[ile to jedna minuta w dobie]],0)</f>
        <v>0</v>
      </c>
      <c r="J381" s="1">
        <f t="shared" si="11"/>
        <v>4.1666666666666664E-2</v>
      </c>
      <c r="K381" s="1">
        <f>pomiar[[#This Row],[ile minut jechał]]/pomiar[[#This Row],[ile h w dobie]]</f>
        <v>5.712000000000117E-2</v>
      </c>
      <c r="L381" s="1" t="str">
        <f>MID(pomiar[[#This Row],[numer rejestracyjny]],4,2)</f>
        <v>71</v>
      </c>
      <c r="M381" s="3">
        <f>IF(pomiar[[#This Row],[3 i 4 znak rejestracji]]="18",5/pomiar[[#This Row],[ile minut jechał w h]],0)</f>
        <v>0</v>
      </c>
      <c r="N381" s="3">
        <f>5/pomiar[[#This Row],[ile minut jechał w h]]</f>
        <v>87.535014005600445</v>
      </c>
      <c r="O381" s="3">
        <f>IF(pomiar[[#This Row],[prędkość]]&gt;100,1,0)</f>
        <v>0</v>
      </c>
      <c r="P381" s="3">
        <f>IF(pomiar[[#This Row],[prędkość]]&gt;140,1,0)</f>
        <v>0</v>
      </c>
      <c r="Q381" s="3">
        <f>ROUNDDOWN(IF(pomiar[[#This Row],[czy z A do B]]=0,pomiar[[#This Row],[Punkt B]]/pomiar[[#This Row],[ile h w dobie]],pomiar[[#This Row],[Punkt A]]/pomiar[[#This Row],[ile h w dobie]]),0)</f>
        <v>13</v>
      </c>
      <c r="R381" s="3">
        <f>IF(pomiar[[#This Row],[która godzina wyjazdu]]&lt;&gt;24,pomiar[[#This Row],[która godzina wyjazdu]],0)</f>
        <v>13</v>
      </c>
    </row>
    <row r="382" spans="1:18" x14ac:dyDescent="0.25">
      <c r="A382" s="1" t="s">
        <v>128</v>
      </c>
      <c r="B382" s="1">
        <v>0.63802199999999998</v>
      </c>
      <c r="C382" s="1">
        <v>0.64200199999999996</v>
      </c>
      <c r="D382" s="1">
        <f>IF(pomiar[[#This Row],[Punkt A]]&lt;pomiar[[#This Row],[Punkt B]],1,0)</f>
        <v>1</v>
      </c>
      <c r="E382" s="1">
        <f>IF(pomiar[[#This Row],[Punkt A]]&gt;pomiar[[#This Row],[Punkt B]],1,0)</f>
        <v>0</v>
      </c>
      <c r="F382" s="1">
        <f t="shared" si="10"/>
        <v>6.9444444444444447E-4</v>
      </c>
      <c r="G382" s="1">
        <f>IF(pomiar[[#This Row],[czy z B do A]]=1,pomiar[[#This Row],[Punkt A]]-pomiar[[#This Row],[Punkt B]],pomiar[[#This Row],[Punkt B]]-pomiar[[#This Row],[Punkt A]])</f>
        <v>3.9799999999999836E-3</v>
      </c>
      <c r="H382" s="1" t="str">
        <f>LEFT(pomiar[[#This Row],[numer rejestracyjny]],1)</f>
        <v>P</v>
      </c>
      <c r="I382" s="1">
        <f>IF(pomiar[[#This Row],[pierwsza litera rejestracji]]="Z",pomiar[[#This Row],[ile minut jechał]]/pomiar[[#This Row],[ile to jedna minuta w dobie]],0)</f>
        <v>0</v>
      </c>
      <c r="J382" s="1">
        <f t="shared" si="11"/>
        <v>4.1666666666666664E-2</v>
      </c>
      <c r="K382" s="1">
        <f>pomiar[[#This Row],[ile minut jechał]]/pomiar[[#This Row],[ile h w dobie]]</f>
        <v>9.5519999999999605E-2</v>
      </c>
      <c r="L382" s="1" t="str">
        <f>MID(pomiar[[#This Row],[numer rejestracyjny]],4,2)</f>
        <v>33</v>
      </c>
      <c r="M382" s="3">
        <f>IF(pomiar[[#This Row],[3 i 4 znak rejestracji]]="18",5/pomiar[[#This Row],[ile minut jechał w h]],0)</f>
        <v>0</v>
      </c>
      <c r="N382" s="3">
        <f>5/pomiar[[#This Row],[ile minut jechał w h]]</f>
        <v>52.345058626465878</v>
      </c>
      <c r="O382" s="3">
        <f>IF(pomiar[[#This Row],[prędkość]]&gt;100,1,0)</f>
        <v>0</v>
      </c>
      <c r="P382" s="3">
        <f>IF(pomiar[[#This Row],[prędkość]]&gt;140,1,0)</f>
        <v>0</v>
      </c>
      <c r="Q382" s="3">
        <f>ROUNDDOWN(IF(pomiar[[#This Row],[czy z A do B]]=0,pomiar[[#This Row],[Punkt B]]/pomiar[[#This Row],[ile h w dobie]],pomiar[[#This Row],[Punkt A]]/pomiar[[#This Row],[ile h w dobie]]),0)</f>
        <v>15</v>
      </c>
      <c r="R382" s="3">
        <f>IF(pomiar[[#This Row],[która godzina wyjazdu]]&lt;&gt;24,pomiar[[#This Row],[która godzina wyjazdu]],0)</f>
        <v>15</v>
      </c>
    </row>
    <row r="383" spans="1:18" x14ac:dyDescent="0.25">
      <c r="A383" s="1" t="s">
        <v>129</v>
      </c>
      <c r="B383" s="1">
        <v>0.74746999999999997</v>
      </c>
      <c r="C383" s="1">
        <v>0.74487400000000004</v>
      </c>
      <c r="D383" s="1">
        <f>IF(pomiar[[#This Row],[Punkt A]]&lt;pomiar[[#This Row],[Punkt B]],1,0)</f>
        <v>0</v>
      </c>
      <c r="E383" s="1">
        <f>IF(pomiar[[#This Row],[Punkt A]]&gt;pomiar[[#This Row],[Punkt B]],1,0)</f>
        <v>1</v>
      </c>
      <c r="F383" s="1">
        <f t="shared" si="10"/>
        <v>6.9444444444444447E-4</v>
      </c>
      <c r="G383" s="1">
        <f>IF(pomiar[[#This Row],[czy z B do A]]=1,pomiar[[#This Row],[Punkt A]]-pomiar[[#This Row],[Punkt B]],pomiar[[#This Row],[Punkt B]]-pomiar[[#This Row],[Punkt A]])</f>
        <v>2.5959999999999317E-3</v>
      </c>
      <c r="H383" s="1" t="str">
        <f>LEFT(pomiar[[#This Row],[numer rejestracyjny]],1)</f>
        <v>W</v>
      </c>
      <c r="I383" s="1">
        <f>IF(pomiar[[#This Row],[pierwsza litera rejestracji]]="Z",pomiar[[#This Row],[ile minut jechał]]/pomiar[[#This Row],[ile to jedna minuta w dobie]],0)</f>
        <v>0</v>
      </c>
      <c r="J383" s="1">
        <f t="shared" si="11"/>
        <v>4.1666666666666664E-2</v>
      </c>
      <c r="K383" s="1">
        <f>pomiar[[#This Row],[ile minut jechał]]/pomiar[[#This Row],[ile h w dobie]]</f>
        <v>6.2303999999998361E-2</v>
      </c>
      <c r="L383" s="1" t="str">
        <f>MID(pomiar[[#This Row],[numer rejestracyjny]],4,2)</f>
        <v>01</v>
      </c>
      <c r="M383" s="3">
        <f>IF(pomiar[[#This Row],[3 i 4 znak rejestracji]]="18",5/pomiar[[#This Row],[ile minut jechał w h]],0)</f>
        <v>0</v>
      </c>
      <c r="N383" s="3">
        <f>5/pomiar[[#This Row],[ile minut jechał w h]]</f>
        <v>80.2516692347222</v>
      </c>
      <c r="O383" s="3">
        <f>IF(pomiar[[#This Row],[prędkość]]&gt;100,1,0)</f>
        <v>0</v>
      </c>
      <c r="P383" s="3">
        <f>IF(pomiar[[#This Row],[prędkość]]&gt;140,1,0)</f>
        <v>0</v>
      </c>
      <c r="Q383" s="3">
        <f>ROUNDDOWN(IF(pomiar[[#This Row],[czy z A do B]]=0,pomiar[[#This Row],[Punkt B]]/pomiar[[#This Row],[ile h w dobie]],pomiar[[#This Row],[Punkt A]]/pomiar[[#This Row],[ile h w dobie]]),0)</f>
        <v>17</v>
      </c>
      <c r="R383" s="3">
        <f>IF(pomiar[[#This Row],[która godzina wyjazdu]]&lt;&gt;24,pomiar[[#This Row],[która godzina wyjazdu]],0)</f>
        <v>17</v>
      </c>
    </row>
    <row r="384" spans="1:18" x14ac:dyDescent="0.25">
      <c r="A384" s="1" t="s">
        <v>130</v>
      </c>
      <c r="B384" s="1">
        <v>0.63809400000000005</v>
      </c>
      <c r="C384" s="1">
        <v>0.63576600000000005</v>
      </c>
      <c r="D384" s="1">
        <f>IF(pomiar[[#This Row],[Punkt A]]&lt;pomiar[[#This Row],[Punkt B]],1,0)</f>
        <v>0</v>
      </c>
      <c r="E384" s="1">
        <f>IF(pomiar[[#This Row],[Punkt A]]&gt;pomiar[[#This Row],[Punkt B]],1,0)</f>
        <v>1</v>
      </c>
      <c r="F384" s="1">
        <f t="shared" si="10"/>
        <v>6.9444444444444447E-4</v>
      </c>
      <c r="G384" s="1">
        <f>IF(pomiar[[#This Row],[czy z B do A]]=1,pomiar[[#This Row],[Punkt A]]-pomiar[[#This Row],[Punkt B]],pomiar[[#This Row],[Punkt B]]-pomiar[[#This Row],[Punkt A]])</f>
        <v>2.3279999999999967E-3</v>
      </c>
      <c r="H384" s="1" t="str">
        <f>LEFT(pomiar[[#This Row],[numer rejestracyjny]],1)</f>
        <v>W</v>
      </c>
      <c r="I384" s="1">
        <f>IF(pomiar[[#This Row],[pierwsza litera rejestracji]]="Z",pomiar[[#This Row],[ile minut jechał]]/pomiar[[#This Row],[ile to jedna minuta w dobie]],0)</f>
        <v>0</v>
      </c>
      <c r="J384" s="1">
        <f t="shared" si="11"/>
        <v>4.1666666666666664E-2</v>
      </c>
      <c r="K384" s="1">
        <f>pomiar[[#This Row],[ile minut jechał]]/pomiar[[#This Row],[ile h w dobie]]</f>
        <v>5.5871999999999922E-2</v>
      </c>
      <c r="L384" s="1" t="str">
        <f>MID(pomiar[[#This Row],[numer rejestracyjny]],4,2)</f>
        <v>99</v>
      </c>
      <c r="M384" s="3">
        <f>IF(pomiar[[#This Row],[3 i 4 znak rejestracji]]="18",5/pomiar[[#This Row],[ile minut jechał w h]],0)</f>
        <v>0</v>
      </c>
      <c r="N384" s="3">
        <f>5/pomiar[[#This Row],[ile minut jechał w h]]</f>
        <v>89.49026345933575</v>
      </c>
      <c r="O384" s="3">
        <f>IF(pomiar[[#This Row],[prędkość]]&gt;100,1,0)</f>
        <v>0</v>
      </c>
      <c r="P384" s="3">
        <f>IF(pomiar[[#This Row],[prędkość]]&gt;140,1,0)</f>
        <v>0</v>
      </c>
      <c r="Q384" s="3">
        <f>ROUNDDOWN(IF(pomiar[[#This Row],[czy z A do B]]=0,pomiar[[#This Row],[Punkt B]]/pomiar[[#This Row],[ile h w dobie]],pomiar[[#This Row],[Punkt A]]/pomiar[[#This Row],[ile h w dobie]]),0)</f>
        <v>15</v>
      </c>
      <c r="R384" s="3">
        <f>IF(pomiar[[#This Row],[która godzina wyjazdu]]&lt;&gt;24,pomiar[[#This Row],[która godzina wyjazdu]],0)</f>
        <v>15</v>
      </c>
    </row>
    <row r="385" spans="1:18" x14ac:dyDescent="0.25">
      <c r="A385" s="1" t="s">
        <v>131</v>
      </c>
      <c r="B385" s="1">
        <v>0.30509900000000001</v>
      </c>
      <c r="C385" s="1">
        <v>0.308195</v>
      </c>
      <c r="D385" s="1">
        <f>IF(pomiar[[#This Row],[Punkt A]]&lt;pomiar[[#This Row],[Punkt B]],1,0)</f>
        <v>1</v>
      </c>
      <c r="E385" s="1">
        <f>IF(pomiar[[#This Row],[Punkt A]]&gt;pomiar[[#This Row],[Punkt B]],1,0)</f>
        <v>0</v>
      </c>
      <c r="F385" s="1">
        <f t="shared" si="10"/>
        <v>6.9444444444444447E-4</v>
      </c>
      <c r="G385" s="1">
        <f>IF(pomiar[[#This Row],[czy z B do A]]=1,pomiar[[#This Row],[Punkt A]]-pomiar[[#This Row],[Punkt B]],pomiar[[#This Row],[Punkt B]]-pomiar[[#This Row],[Punkt A]])</f>
        <v>3.0959999999999877E-3</v>
      </c>
      <c r="H385" s="1" t="str">
        <f>LEFT(pomiar[[#This Row],[numer rejestracyjny]],1)</f>
        <v>C</v>
      </c>
      <c r="I385" s="1">
        <f>IF(pomiar[[#This Row],[pierwsza litera rejestracji]]="Z",pomiar[[#This Row],[ile minut jechał]]/pomiar[[#This Row],[ile to jedna minuta w dobie]],0)</f>
        <v>0</v>
      </c>
      <c r="J385" s="1">
        <f t="shared" si="11"/>
        <v>4.1666666666666664E-2</v>
      </c>
      <c r="K385" s="1">
        <f>pomiar[[#This Row],[ile minut jechał]]/pomiar[[#This Row],[ile h w dobie]]</f>
        <v>7.4303999999999704E-2</v>
      </c>
      <c r="L385" s="1" t="str">
        <f>MID(pomiar[[#This Row],[numer rejestracyjny]],4,2)</f>
        <v>66</v>
      </c>
      <c r="M385" s="3">
        <f>IF(pomiar[[#This Row],[3 i 4 znak rejestracji]]="18",5/pomiar[[#This Row],[ile minut jechał w h]],0)</f>
        <v>0</v>
      </c>
      <c r="N385" s="3">
        <f>5/pomiar[[#This Row],[ile minut jechał w h]]</f>
        <v>67.291128337640231</v>
      </c>
      <c r="O385" s="3">
        <f>IF(pomiar[[#This Row],[prędkość]]&gt;100,1,0)</f>
        <v>0</v>
      </c>
      <c r="P385" s="3">
        <f>IF(pomiar[[#This Row],[prędkość]]&gt;140,1,0)</f>
        <v>0</v>
      </c>
      <c r="Q385" s="3">
        <f>ROUNDDOWN(IF(pomiar[[#This Row],[czy z A do B]]=0,pomiar[[#This Row],[Punkt B]]/pomiar[[#This Row],[ile h w dobie]],pomiar[[#This Row],[Punkt A]]/pomiar[[#This Row],[ile h w dobie]]),0)</f>
        <v>7</v>
      </c>
      <c r="R385" s="3">
        <f>IF(pomiar[[#This Row],[która godzina wyjazdu]]&lt;&gt;24,pomiar[[#This Row],[która godzina wyjazdu]],0)</f>
        <v>7</v>
      </c>
    </row>
    <row r="386" spans="1:18" x14ac:dyDescent="0.25">
      <c r="A386" s="1" t="s">
        <v>132</v>
      </c>
      <c r="B386" s="1">
        <v>0.23073199999999999</v>
      </c>
      <c r="C386" s="1">
        <v>0.22701199999999999</v>
      </c>
      <c r="D386" s="1">
        <f>IF(pomiar[[#This Row],[Punkt A]]&lt;pomiar[[#This Row],[Punkt B]],1,0)</f>
        <v>0</v>
      </c>
      <c r="E386" s="1">
        <f>IF(pomiar[[#This Row],[Punkt A]]&gt;pomiar[[#This Row],[Punkt B]],1,0)</f>
        <v>1</v>
      </c>
      <c r="F386" s="1">
        <f t="shared" ref="F386:F449" si="12">1/(24*60)</f>
        <v>6.9444444444444447E-4</v>
      </c>
      <c r="G386" s="1">
        <f>IF(pomiar[[#This Row],[czy z B do A]]=1,pomiar[[#This Row],[Punkt A]]-pomiar[[#This Row],[Punkt B]],pomiar[[#This Row],[Punkt B]]-pomiar[[#This Row],[Punkt A]])</f>
        <v>3.7200000000000011E-3</v>
      </c>
      <c r="H386" s="1" t="str">
        <f>LEFT(pomiar[[#This Row],[numer rejestracyjny]],1)</f>
        <v>D</v>
      </c>
      <c r="I386" s="1">
        <f>IF(pomiar[[#This Row],[pierwsza litera rejestracji]]="Z",pomiar[[#This Row],[ile minut jechał]]/pomiar[[#This Row],[ile to jedna minuta w dobie]],0)</f>
        <v>0</v>
      </c>
      <c r="J386" s="1">
        <f t="shared" ref="J386:J449" si="13">1/24</f>
        <v>4.1666666666666664E-2</v>
      </c>
      <c r="K386" s="1">
        <f>pomiar[[#This Row],[ile minut jechał]]/pomiar[[#This Row],[ile h w dobie]]</f>
        <v>8.9280000000000026E-2</v>
      </c>
      <c r="L386" s="1" t="str">
        <f>MID(pomiar[[#This Row],[numer rejestracyjny]],4,2)</f>
        <v>90</v>
      </c>
      <c r="M386" s="3">
        <f>IF(pomiar[[#This Row],[3 i 4 znak rejestracji]]="18",5/pomiar[[#This Row],[ile minut jechał w h]],0)</f>
        <v>0</v>
      </c>
      <c r="N386" s="3">
        <f>5/pomiar[[#This Row],[ile minut jechał w h]]</f>
        <v>56.003584229390661</v>
      </c>
      <c r="O386" s="3">
        <f>IF(pomiar[[#This Row],[prędkość]]&gt;100,1,0)</f>
        <v>0</v>
      </c>
      <c r="P386" s="3">
        <f>IF(pomiar[[#This Row],[prędkość]]&gt;140,1,0)</f>
        <v>0</v>
      </c>
      <c r="Q386" s="3">
        <f>ROUNDDOWN(IF(pomiar[[#This Row],[czy z A do B]]=0,pomiar[[#This Row],[Punkt B]]/pomiar[[#This Row],[ile h w dobie]],pomiar[[#This Row],[Punkt A]]/pomiar[[#This Row],[ile h w dobie]]),0)</f>
        <v>5</v>
      </c>
      <c r="R386" s="3">
        <f>IF(pomiar[[#This Row],[która godzina wyjazdu]]&lt;&gt;24,pomiar[[#This Row],[która godzina wyjazdu]],0)</f>
        <v>5</v>
      </c>
    </row>
    <row r="387" spans="1:18" x14ac:dyDescent="0.25">
      <c r="A387" s="1" t="s">
        <v>133</v>
      </c>
      <c r="B387" s="1">
        <v>0.64960200000000001</v>
      </c>
      <c r="C387" s="1">
        <v>0.65140200000000004</v>
      </c>
      <c r="D387" s="1">
        <f>IF(pomiar[[#This Row],[Punkt A]]&lt;pomiar[[#This Row],[Punkt B]],1,0)</f>
        <v>1</v>
      </c>
      <c r="E387" s="1">
        <f>IF(pomiar[[#This Row],[Punkt A]]&gt;pomiar[[#This Row],[Punkt B]],1,0)</f>
        <v>0</v>
      </c>
      <c r="F387" s="1">
        <f t="shared" si="12"/>
        <v>6.9444444444444447E-4</v>
      </c>
      <c r="G387" s="1">
        <f>IF(pomiar[[#This Row],[czy z B do A]]=1,pomiar[[#This Row],[Punkt A]]-pomiar[[#This Row],[Punkt B]],pomiar[[#This Row],[Punkt B]]-pomiar[[#This Row],[Punkt A]])</f>
        <v>1.8000000000000238E-3</v>
      </c>
      <c r="H387" s="1" t="str">
        <f>LEFT(pomiar[[#This Row],[numer rejestracyjny]],1)</f>
        <v>W</v>
      </c>
      <c r="I387" s="1">
        <f>IF(pomiar[[#This Row],[pierwsza litera rejestracji]]="Z",pomiar[[#This Row],[ile minut jechał]]/pomiar[[#This Row],[ile to jedna minuta w dobie]],0)</f>
        <v>0</v>
      </c>
      <c r="J387" s="1">
        <f t="shared" si="13"/>
        <v>4.1666666666666664E-2</v>
      </c>
      <c r="K387" s="1">
        <f>pomiar[[#This Row],[ile minut jechał]]/pomiar[[#This Row],[ile h w dobie]]</f>
        <v>4.3200000000000571E-2</v>
      </c>
      <c r="L387" s="1" t="str">
        <f>MID(pomiar[[#This Row],[numer rejestracyjny]],4,2)</f>
        <v>37</v>
      </c>
      <c r="M387" s="3">
        <f>IF(pomiar[[#This Row],[3 i 4 znak rejestracji]]="18",5/pomiar[[#This Row],[ile minut jechał w h]],0)</f>
        <v>0</v>
      </c>
      <c r="N387" s="3">
        <f>5/pomiar[[#This Row],[ile minut jechał w h]]</f>
        <v>115.74074074073921</v>
      </c>
      <c r="O387" s="3">
        <f>IF(pomiar[[#This Row],[prędkość]]&gt;100,1,0)</f>
        <v>1</v>
      </c>
      <c r="P387" s="3">
        <f>IF(pomiar[[#This Row],[prędkość]]&gt;140,1,0)</f>
        <v>0</v>
      </c>
      <c r="Q387" s="3">
        <f>ROUNDDOWN(IF(pomiar[[#This Row],[czy z A do B]]=0,pomiar[[#This Row],[Punkt B]]/pomiar[[#This Row],[ile h w dobie]],pomiar[[#This Row],[Punkt A]]/pomiar[[#This Row],[ile h w dobie]]),0)</f>
        <v>15</v>
      </c>
      <c r="R387" s="3">
        <f>IF(pomiar[[#This Row],[która godzina wyjazdu]]&lt;&gt;24,pomiar[[#This Row],[która godzina wyjazdu]],0)</f>
        <v>15</v>
      </c>
    </row>
    <row r="388" spans="1:18" x14ac:dyDescent="0.25">
      <c r="A388" s="1" t="s">
        <v>134</v>
      </c>
      <c r="B388" s="1">
        <v>0.64908500000000002</v>
      </c>
      <c r="C388" s="1">
        <v>0.65082499999999999</v>
      </c>
      <c r="D388" s="1">
        <f>IF(pomiar[[#This Row],[Punkt A]]&lt;pomiar[[#This Row],[Punkt B]],1,0)</f>
        <v>1</v>
      </c>
      <c r="E388" s="1">
        <f>IF(pomiar[[#This Row],[Punkt A]]&gt;pomiar[[#This Row],[Punkt B]],1,0)</f>
        <v>0</v>
      </c>
      <c r="F388" s="1">
        <f t="shared" si="12"/>
        <v>6.9444444444444447E-4</v>
      </c>
      <c r="G388" s="1">
        <f>IF(pomiar[[#This Row],[czy z B do A]]=1,pomiar[[#This Row],[Punkt A]]-pomiar[[#This Row],[Punkt B]],pomiar[[#This Row],[Punkt B]]-pomiar[[#This Row],[Punkt A]])</f>
        <v>1.7399999999999638E-3</v>
      </c>
      <c r="H388" s="1" t="str">
        <f>LEFT(pomiar[[#This Row],[numer rejestracyjny]],1)</f>
        <v>E</v>
      </c>
      <c r="I388" s="1">
        <f>IF(pomiar[[#This Row],[pierwsza litera rejestracji]]="Z",pomiar[[#This Row],[ile minut jechał]]/pomiar[[#This Row],[ile to jedna minuta w dobie]],0)</f>
        <v>0</v>
      </c>
      <c r="J388" s="1">
        <f t="shared" si="13"/>
        <v>4.1666666666666664E-2</v>
      </c>
      <c r="K388" s="1">
        <f>pomiar[[#This Row],[ile minut jechał]]/pomiar[[#This Row],[ile h w dobie]]</f>
        <v>4.1759999999999131E-2</v>
      </c>
      <c r="L388" s="1" t="str">
        <f>MID(pomiar[[#This Row],[numer rejestracyjny]],4,2)</f>
        <v>75</v>
      </c>
      <c r="M388" s="3">
        <f>IF(pomiar[[#This Row],[3 i 4 znak rejestracji]]="18",5/pomiar[[#This Row],[ile minut jechał w h]],0)</f>
        <v>0</v>
      </c>
      <c r="N388" s="3">
        <f>5/pomiar[[#This Row],[ile minut jechał w h]]</f>
        <v>119.73180076628601</v>
      </c>
      <c r="O388" s="3">
        <f>IF(pomiar[[#This Row],[prędkość]]&gt;100,1,0)</f>
        <v>1</v>
      </c>
      <c r="P388" s="3">
        <f>IF(pomiar[[#This Row],[prędkość]]&gt;140,1,0)</f>
        <v>0</v>
      </c>
      <c r="Q388" s="3">
        <f>ROUNDDOWN(IF(pomiar[[#This Row],[czy z A do B]]=0,pomiar[[#This Row],[Punkt B]]/pomiar[[#This Row],[ile h w dobie]],pomiar[[#This Row],[Punkt A]]/pomiar[[#This Row],[ile h w dobie]]),0)</f>
        <v>15</v>
      </c>
      <c r="R388" s="3">
        <f>IF(pomiar[[#This Row],[która godzina wyjazdu]]&lt;&gt;24,pomiar[[#This Row],[która godzina wyjazdu]],0)</f>
        <v>15</v>
      </c>
    </row>
    <row r="389" spans="1:18" x14ac:dyDescent="0.25">
      <c r="A389" s="1" t="s">
        <v>172</v>
      </c>
      <c r="B389" s="1">
        <v>0.46080500000000002</v>
      </c>
      <c r="C389" s="1">
        <v>0.46401300000000001</v>
      </c>
      <c r="D389" s="1">
        <f>IF(pomiar[[#This Row],[Punkt A]]&lt;pomiar[[#This Row],[Punkt B]],1,0)</f>
        <v>1</v>
      </c>
      <c r="E389" s="1">
        <f>IF(pomiar[[#This Row],[Punkt A]]&gt;pomiar[[#This Row],[Punkt B]],1,0)</f>
        <v>0</v>
      </c>
      <c r="F389" s="1">
        <f t="shared" si="12"/>
        <v>6.9444444444444447E-4</v>
      </c>
      <c r="G389" s="1">
        <f>IF(pomiar[[#This Row],[czy z B do A]]=1,pomiar[[#This Row],[Punkt A]]-pomiar[[#This Row],[Punkt B]],pomiar[[#This Row],[Punkt B]]-pomiar[[#This Row],[Punkt A]])</f>
        <v>3.2079999999999886E-3</v>
      </c>
      <c r="H389" s="1" t="str">
        <f>LEFT(pomiar[[#This Row],[numer rejestracyjny]],1)</f>
        <v>F</v>
      </c>
      <c r="I389" s="1">
        <f>IF(pomiar[[#This Row],[pierwsza litera rejestracji]]="Z",pomiar[[#This Row],[ile minut jechał]]/pomiar[[#This Row],[ile to jedna minuta w dobie]],0)</f>
        <v>0</v>
      </c>
      <c r="J389" s="1">
        <f t="shared" si="13"/>
        <v>4.1666666666666664E-2</v>
      </c>
      <c r="K389" s="1">
        <f>pomiar[[#This Row],[ile minut jechał]]/pomiar[[#This Row],[ile h w dobie]]</f>
        <v>7.6991999999999727E-2</v>
      </c>
      <c r="L389" s="1" t="str">
        <f>MID(pomiar[[#This Row],[numer rejestracyjny]],4,2)</f>
        <v>18</v>
      </c>
      <c r="M389" s="3">
        <f>IF(pomiar[[#This Row],[3 i 4 znak rejestracji]]="18",5/pomiar[[#This Row],[ile minut jechał w h]],0)</f>
        <v>64.941812136326078</v>
      </c>
      <c r="N389" s="3">
        <f>5/pomiar[[#This Row],[ile minut jechał w h]]</f>
        <v>64.941812136326078</v>
      </c>
      <c r="O389" s="3">
        <f>IF(pomiar[[#This Row],[prędkość]]&gt;100,1,0)</f>
        <v>0</v>
      </c>
      <c r="P389" s="3">
        <f>IF(pomiar[[#This Row],[prędkość]]&gt;140,1,0)</f>
        <v>0</v>
      </c>
      <c r="Q389" s="3">
        <f>ROUNDDOWN(IF(pomiar[[#This Row],[czy z A do B]]=0,pomiar[[#This Row],[Punkt B]]/pomiar[[#This Row],[ile h w dobie]],pomiar[[#This Row],[Punkt A]]/pomiar[[#This Row],[ile h w dobie]]),0)</f>
        <v>11</v>
      </c>
      <c r="R389" s="3">
        <f>IF(pomiar[[#This Row],[która godzina wyjazdu]]&lt;&gt;24,pomiar[[#This Row],[która godzina wyjazdu]],0)</f>
        <v>11</v>
      </c>
    </row>
    <row r="390" spans="1:18" x14ac:dyDescent="0.25">
      <c r="A390" s="1" t="s">
        <v>136</v>
      </c>
      <c r="B390" s="1">
        <v>0.86431400000000003</v>
      </c>
      <c r="C390" s="1">
        <v>0.86280199999999996</v>
      </c>
      <c r="D390" s="1">
        <f>IF(pomiar[[#This Row],[Punkt A]]&lt;pomiar[[#This Row],[Punkt B]],1,0)</f>
        <v>0</v>
      </c>
      <c r="E390" s="1">
        <f>IF(pomiar[[#This Row],[Punkt A]]&gt;pomiar[[#This Row],[Punkt B]],1,0)</f>
        <v>1</v>
      </c>
      <c r="F390" s="1">
        <f t="shared" si="12"/>
        <v>6.9444444444444447E-4</v>
      </c>
      <c r="G390" s="1">
        <f>IF(pomiar[[#This Row],[czy z B do A]]=1,pomiar[[#This Row],[Punkt A]]-pomiar[[#This Row],[Punkt B]],pomiar[[#This Row],[Punkt B]]-pomiar[[#This Row],[Punkt A]])</f>
        <v>1.5120000000000688E-3</v>
      </c>
      <c r="H390" s="1" t="str">
        <f>LEFT(pomiar[[#This Row],[numer rejestracyjny]],1)</f>
        <v>F</v>
      </c>
      <c r="I390" s="1">
        <f>IF(pomiar[[#This Row],[pierwsza litera rejestracji]]="Z",pomiar[[#This Row],[ile minut jechał]]/pomiar[[#This Row],[ile to jedna minuta w dobie]],0)</f>
        <v>0</v>
      </c>
      <c r="J390" s="1">
        <f t="shared" si="13"/>
        <v>4.1666666666666664E-2</v>
      </c>
      <c r="K390" s="1">
        <f>pomiar[[#This Row],[ile minut jechał]]/pomiar[[#This Row],[ile h w dobie]]</f>
        <v>3.6288000000001652E-2</v>
      </c>
      <c r="L390" s="1" t="str">
        <f>MID(pomiar[[#This Row],[numer rejestracyjny]],4,2)</f>
        <v>63</v>
      </c>
      <c r="M390" s="3">
        <f>IF(pomiar[[#This Row],[3 i 4 znak rejestracji]]="18",5/pomiar[[#This Row],[ile minut jechał w h]],0)</f>
        <v>0</v>
      </c>
      <c r="N390" s="3">
        <f>5/pomiar[[#This Row],[ile minut jechał w h]]</f>
        <v>137.78659611992319</v>
      </c>
      <c r="O390" s="3">
        <f>IF(pomiar[[#This Row],[prędkość]]&gt;100,1,0)</f>
        <v>1</v>
      </c>
      <c r="P390" s="3">
        <f>IF(pomiar[[#This Row],[prędkość]]&gt;140,1,0)</f>
        <v>0</v>
      </c>
      <c r="Q390" s="3">
        <f>ROUNDDOWN(IF(pomiar[[#This Row],[czy z A do B]]=0,pomiar[[#This Row],[Punkt B]]/pomiar[[#This Row],[ile h w dobie]],pomiar[[#This Row],[Punkt A]]/pomiar[[#This Row],[ile h w dobie]]),0)</f>
        <v>20</v>
      </c>
      <c r="R390" s="3">
        <f>IF(pomiar[[#This Row],[która godzina wyjazdu]]&lt;&gt;24,pomiar[[#This Row],[która godzina wyjazdu]],0)</f>
        <v>20</v>
      </c>
    </row>
    <row r="391" spans="1:18" x14ac:dyDescent="0.25">
      <c r="A391" s="1" t="s">
        <v>137</v>
      </c>
      <c r="B391" s="1">
        <v>0.55270699999999995</v>
      </c>
      <c r="C391" s="1">
        <v>0.55523100000000003</v>
      </c>
      <c r="D391" s="1">
        <f>IF(pomiar[[#This Row],[Punkt A]]&lt;pomiar[[#This Row],[Punkt B]],1,0)</f>
        <v>1</v>
      </c>
      <c r="E391" s="1">
        <f>IF(pomiar[[#This Row],[Punkt A]]&gt;pomiar[[#This Row],[Punkt B]],1,0)</f>
        <v>0</v>
      </c>
      <c r="F391" s="1">
        <f t="shared" si="12"/>
        <v>6.9444444444444447E-4</v>
      </c>
      <c r="G391" s="1">
        <f>IF(pomiar[[#This Row],[czy z B do A]]=1,pomiar[[#This Row],[Punkt A]]-pomiar[[#This Row],[Punkt B]],pomiar[[#This Row],[Punkt B]]-pomiar[[#This Row],[Punkt A]])</f>
        <v>2.5240000000000817E-3</v>
      </c>
      <c r="H391" s="1" t="str">
        <f>LEFT(pomiar[[#This Row],[numer rejestracyjny]],1)</f>
        <v>S</v>
      </c>
      <c r="I391" s="1">
        <f>IF(pomiar[[#This Row],[pierwsza litera rejestracji]]="Z",pomiar[[#This Row],[ile minut jechał]]/pomiar[[#This Row],[ile to jedna minuta w dobie]],0)</f>
        <v>0</v>
      </c>
      <c r="J391" s="1">
        <f t="shared" si="13"/>
        <v>4.1666666666666664E-2</v>
      </c>
      <c r="K391" s="1">
        <f>pomiar[[#This Row],[ile minut jechał]]/pomiar[[#This Row],[ile h w dobie]]</f>
        <v>6.0576000000001962E-2</v>
      </c>
      <c r="L391" s="1" t="str">
        <f>MID(pomiar[[#This Row],[numer rejestracyjny]],4,2)</f>
        <v>65</v>
      </c>
      <c r="M391" s="3">
        <f>IF(pomiar[[#This Row],[3 i 4 znak rejestracji]]="18",5/pomiar[[#This Row],[ile minut jechał w h]],0)</f>
        <v>0</v>
      </c>
      <c r="N391" s="3">
        <f>5/pomiar[[#This Row],[ile minut jechał w h]]</f>
        <v>82.540940306389302</v>
      </c>
      <c r="O391" s="3">
        <f>IF(pomiar[[#This Row],[prędkość]]&gt;100,1,0)</f>
        <v>0</v>
      </c>
      <c r="P391" s="3">
        <f>IF(pomiar[[#This Row],[prędkość]]&gt;140,1,0)</f>
        <v>0</v>
      </c>
      <c r="Q391" s="3">
        <f>ROUNDDOWN(IF(pomiar[[#This Row],[czy z A do B]]=0,pomiar[[#This Row],[Punkt B]]/pomiar[[#This Row],[ile h w dobie]],pomiar[[#This Row],[Punkt A]]/pomiar[[#This Row],[ile h w dobie]]),0)</f>
        <v>13</v>
      </c>
      <c r="R391" s="3">
        <f>IF(pomiar[[#This Row],[która godzina wyjazdu]]&lt;&gt;24,pomiar[[#This Row],[która godzina wyjazdu]],0)</f>
        <v>13</v>
      </c>
    </row>
    <row r="392" spans="1:18" x14ac:dyDescent="0.25">
      <c r="A392" s="1" t="s">
        <v>138</v>
      </c>
      <c r="B392" s="1">
        <v>0.41161799999999998</v>
      </c>
      <c r="C392" s="1">
        <v>0.40927400000000003</v>
      </c>
      <c r="D392" s="1">
        <f>IF(pomiar[[#This Row],[Punkt A]]&lt;pomiar[[#This Row],[Punkt B]],1,0)</f>
        <v>0</v>
      </c>
      <c r="E392" s="1">
        <f>IF(pomiar[[#This Row],[Punkt A]]&gt;pomiar[[#This Row],[Punkt B]],1,0)</f>
        <v>1</v>
      </c>
      <c r="F392" s="1">
        <f t="shared" si="12"/>
        <v>6.9444444444444447E-4</v>
      </c>
      <c r="G392" s="1">
        <f>IF(pomiar[[#This Row],[czy z B do A]]=1,pomiar[[#This Row],[Punkt A]]-pomiar[[#This Row],[Punkt B]],pomiar[[#This Row],[Punkt B]]-pomiar[[#This Row],[Punkt A]])</f>
        <v>2.3439999999999572E-3</v>
      </c>
      <c r="H392" s="1" t="str">
        <f>LEFT(pomiar[[#This Row],[numer rejestracyjny]],1)</f>
        <v>O</v>
      </c>
      <c r="I392" s="1">
        <f>IF(pomiar[[#This Row],[pierwsza litera rejestracji]]="Z",pomiar[[#This Row],[ile minut jechał]]/pomiar[[#This Row],[ile to jedna minuta w dobie]],0)</f>
        <v>0</v>
      </c>
      <c r="J392" s="1">
        <f t="shared" si="13"/>
        <v>4.1666666666666664E-2</v>
      </c>
      <c r="K392" s="1">
        <f>pomiar[[#This Row],[ile minut jechał]]/pomiar[[#This Row],[ile h w dobie]]</f>
        <v>5.6255999999998973E-2</v>
      </c>
      <c r="L392" s="1" t="str">
        <f>MID(pomiar[[#This Row],[numer rejestracyjny]],4,2)</f>
        <v>97</v>
      </c>
      <c r="M392" s="3">
        <f>IF(pomiar[[#This Row],[3 i 4 znak rejestracji]]="18",5/pomiar[[#This Row],[ile minut jechał w h]],0)</f>
        <v>0</v>
      </c>
      <c r="N392" s="3">
        <f>5/pomiar[[#This Row],[ile minut jechał w h]]</f>
        <v>88.879408418659182</v>
      </c>
      <c r="O392" s="3">
        <f>IF(pomiar[[#This Row],[prędkość]]&gt;100,1,0)</f>
        <v>0</v>
      </c>
      <c r="P392" s="3">
        <f>IF(pomiar[[#This Row],[prędkość]]&gt;140,1,0)</f>
        <v>0</v>
      </c>
      <c r="Q392" s="3">
        <f>ROUNDDOWN(IF(pomiar[[#This Row],[czy z A do B]]=0,pomiar[[#This Row],[Punkt B]]/pomiar[[#This Row],[ile h w dobie]],pomiar[[#This Row],[Punkt A]]/pomiar[[#This Row],[ile h w dobie]]),0)</f>
        <v>9</v>
      </c>
      <c r="R392" s="3">
        <f>IF(pomiar[[#This Row],[która godzina wyjazdu]]&lt;&gt;24,pomiar[[#This Row],[która godzina wyjazdu]],0)</f>
        <v>9</v>
      </c>
    </row>
    <row r="393" spans="1:18" x14ac:dyDescent="0.25">
      <c r="A393" s="1" t="s">
        <v>139</v>
      </c>
      <c r="B393" s="1">
        <v>0.15091399999999999</v>
      </c>
      <c r="C393" s="1">
        <v>0.14927399999999999</v>
      </c>
      <c r="D393" s="1">
        <f>IF(pomiar[[#This Row],[Punkt A]]&lt;pomiar[[#This Row],[Punkt B]],1,0)</f>
        <v>0</v>
      </c>
      <c r="E393" s="1">
        <f>IF(pomiar[[#This Row],[Punkt A]]&gt;pomiar[[#This Row],[Punkt B]],1,0)</f>
        <v>1</v>
      </c>
      <c r="F393" s="1">
        <f t="shared" si="12"/>
        <v>6.9444444444444447E-4</v>
      </c>
      <c r="G393" s="1">
        <f>IF(pomiar[[#This Row],[czy z B do A]]=1,pomiar[[#This Row],[Punkt A]]-pomiar[[#This Row],[Punkt B]],pomiar[[#This Row],[Punkt B]]-pomiar[[#This Row],[Punkt A]])</f>
        <v>1.6400000000000026E-3</v>
      </c>
      <c r="H393" s="1" t="str">
        <f>LEFT(pomiar[[#This Row],[numer rejestracyjny]],1)</f>
        <v>C</v>
      </c>
      <c r="I393" s="1">
        <f>IF(pomiar[[#This Row],[pierwsza litera rejestracji]]="Z",pomiar[[#This Row],[ile minut jechał]]/pomiar[[#This Row],[ile to jedna minuta w dobie]],0)</f>
        <v>0</v>
      </c>
      <c r="J393" s="1">
        <f t="shared" si="13"/>
        <v>4.1666666666666664E-2</v>
      </c>
      <c r="K393" s="1">
        <f>pomiar[[#This Row],[ile minut jechał]]/pomiar[[#This Row],[ile h w dobie]]</f>
        <v>3.9360000000000062E-2</v>
      </c>
      <c r="L393" s="1" t="str">
        <f>MID(pomiar[[#This Row],[numer rejestracyjny]],4,2)</f>
        <v>84</v>
      </c>
      <c r="M393" s="3">
        <f>IF(pomiar[[#This Row],[3 i 4 znak rejestracji]]="18",5/pomiar[[#This Row],[ile minut jechał w h]],0)</f>
        <v>0</v>
      </c>
      <c r="N393" s="3">
        <f>5/pomiar[[#This Row],[ile minut jechał w h]]</f>
        <v>127.03252032520305</v>
      </c>
      <c r="O393" s="3">
        <f>IF(pomiar[[#This Row],[prędkość]]&gt;100,1,0)</f>
        <v>1</v>
      </c>
      <c r="P393" s="3">
        <f>IF(pomiar[[#This Row],[prędkość]]&gt;140,1,0)</f>
        <v>0</v>
      </c>
      <c r="Q393" s="3">
        <f>ROUNDDOWN(IF(pomiar[[#This Row],[czy z A do B]]=0,pomiar[[#This Row],[Punkt B]]/pomiar[[#This Row],[ile h w dobie]],pomiar[[#This Row],[Punkt A]]/pomiar[[#This Row],[ile h w dobie]]),0)</f>
        <v>3</v>
      </c>
      <c r="R393" s="3">
        <f>IF(pomiar[[#This Row],[która godzina wyjazdu]]&lt;&gt;24,pomiar[[#This Row],[która godzina wyjazdu]],0)</f>
        <v>3</v>
      </c>
    </row>
    <row r="394" spans="1:18" x14ac:dyDescent="0.25">
      <c r="A394" s="1" t="s">
        <v>140</v>
      </c>
      <c r="B394" s="1">
        <v>0.92752500000000004</v>
      </c>
      <c r="C394" s="1">
        <v>0.92424099999999998</v>
      </c>
      <c r="D394" s="1">
        <f>IF(pomiar[[#This Row],[Punkt A]]&lt;pomiar[[#This Row],[Punkt B]],1,0)</f>
        <v>0</v>
      </c>
      <c r="E394" s="1">
        <f>IF(pomiar[[#This Row],[Punkt A]]&gt;pomiar[[#This Row],[Punkt B]],1,0)</f>
        <v>1</v>
      </c>
      <c r="F394" s="1">
        <f t="shared" si="12"/>
        <v>6.9444444444444447E-4</v>
      </c>
      <c r="G394" s="1">
        <f>IF(pomiar[[#This Row],[czy z B do A]]=1,pomiar[[#This Row],[Punkt A]]-pomiar[[#This Row],[Punkt B]],pomiar[[#This Row],[Punkt B]]-pomiar[[#This Row],[Punkt A]])</f>
        <v>3.2840000000000646E-3</v>
      </c>
      <c r="H394" s="1" t="str">
        <f>LEFT(pomiar[[#This Row],[numer rejestracyjny]],1)</f>
        <v>R</v>
      </c>
      <c r="I394" s="1">
        <f>IF(pomiar[[#This Row],[pierwsza litera rejestracji]]="Z",pomiar[[#This Row],[ile minut jechał]]/pomiar[[#This Row],[ile to jedna minuta w dobie]],0)</f>
        <v>0</v>
      </c>
      <c r="J394" s="1">
        <f t="shared" si="13"/>
        <v>4.1666666666666664E-2</v>
      </c>
      <c r="K394" s="1">
        <f>pomiar[[#This Row],[ile minut jechał]]/pomiar[[#This Row],[ile h w dobie]]</f>
        <v>7.8816000000001551E-2</v>
      </c>
      <c r="L394" s="1" t="str">
        <f>MID(pomiar[[#This Row],[numer rejestracyjny]],4,2)</f>
        <v>64</v>
      </c>
      <c r="M394" s="3">
        <f>IF(pomiar[[#This Row],[3 i 4 znak rejestracji]]="18",5/pomiar[[#This Row],[ile minut jechał w h]],0)</f>
        <v>0</v>
      </c>
      <c r="N394" s="3">
        <f>5/pomiar[[#This Row],[ile minut jechał w h]]</f>
        <v>63.438895655703178</v>
      </c>
      <c r="O394" s="3">
        <f>IF(pomiar[[#This Row],[prędkość]]&gt;100,1,0)</f>
        <v>0</v>
      </c>
      <c r="P394" s="3">
        <f>IF(pomiar[[#This Row],[prędkość]]&gt;140,1,0)</f>
        <v>0</v>
      </c>
      <c r="Q394" s="3">
        <f>ROUNDDOWN(IF(pomiar[[#This Row],[czy z A do B]]=0,pomiar[[#This Row],[Punkt B]]/pomiar[[#This Row],[ile h w dobie]],pomiar[[#This Row],[Punkt A]]/pomiar[[#This Row],[ile h w dobie]]),0)</f>
        <v>22</v>
      </c>
      <c r="R394" s="3">
        <f>IF(pomiar[[#This Row],[która godzina wyjazdu]]&lt;&gt;24,pomiar[[#This Row],[która godzina wyjazdu]],0)</f>
        <v>22</v>
      </c>
    </row>
    <row r="395" spans="1:18" x14ac:dyDescent="0.25">
      <c r="A395" s="1" t="s">
        <v>141</v>
      </c>
      <c r="B395" s="1">
        <v>0.89180499999999996</v>
      </c>
      <c r="C395" s="1">
        <v>0.89452100000000001</v>
      </c>
      <c r="D395" s="1">
        <f>IF(pomiar[[#This Row],[Punkt A]]&lt;pomiar[[#This Row],[Punkt B]],1,0)</f>
        <v>1</v>
      </c>
      <c r="E395" s="1">
        <f>IF(pomiar[[#This Row],[Punkt A]]&gt;pomiar[[#This Row],[Punkt B]],1,0)</f>
        <v>0</v>
      </c>
      <c r="F395" s="1">
        <f t="shared" si="12"/>
        <v>6.9444444444444447E-4</v>
      </c>
      <c r="G395" s="1">
        <f>IF(pomiar[[#This Row],[czy z B do A]]=1,pomiar[[#This Row],[Punkt A]]-pomiar[[#This Row],[Punkt B]],pomiar[[#This Row],[Punkt B]]-pomiar[[#This Row],[Punkt A]])</f>
        <v>2.7160000000000517E-3</v>
      </c>
      <c r="H395" s="1" t="str">
        <f>LEFT(pomiar[[#This Row],[numer rejestracyjny]],1)</f>
        <v>S</v>
      </c>
      <c r="I395" s="1">
        <f>IF(pomiar[[#This Row],[pierwsza litera rejestracji]]="Z",pomiar[[#This Row],[ile minut jechał]]/pomiar[[#This Row],[ile to jedna minuta w dobie]],0)</f>
        <v>0</v>
      </c>
      <c r="J395" s="1">
        <f t="shared" si="13"/>
        <v>4.1666666666666664E-2</v>
      </c>
      <c r="K395" s="1">
        <f>pomiar[[#This Row],[ile minut jechał]]/pomiar[[#This Row],[ile h w dobie]]</f>
        <v>6.5184000000001241E-2</v>
      </c>
      <c r="L395" s="1" t="str">
        <f>MID(pomiar[[#This Row],[numer rejestracyjny]],4,2)</f>
        <v>99</v>
      </c>
      <c r="M395" s="3">
        <f>IF(pomiar[[#This Row],[3 i 4 znak rejestracji]]="18",5/pomiar[[#This Row],[ile minut jechał w h]],0)</f>
        <v>0</v>
      </c>
      <c r="N395" s="3">
        <f>5/pomiar[[#This Row],[ile minut jechał w h]]</f>
        <v>76.705940108000505</v>
      </c>
      <c r="O395" s="3">
        <f>IF(pomiar[[#This Row],[prędkość]]&gt;100,1,0)</f>
        <v>0</v>
      </c>
      <c r="P395" s="3">
        <f>IF(pomiar[[#This Row],[prędkość]]&gt;140,1,0)</f>
        <v>0</v>
      </c>
      <c r="Q395" s="3">
        <f>ROUNDDOWN(IF(pomiar[[#This Row],[czy z A do B]]=0,pomiar[[#This Row],[Punkt B]]/pomiar[[#This Row],[ile h w dobie]],pomiar[[#This Row],[Punkt A]]/pomiar[[#This Row],[ile h w dobie]]),0)</f>
        <v>21</v>
      </c>
      <c r="R395" s="3">
        <f>IF(pomiar[[#This Row],[która godzina wyjazdu]]&lt;&gt;24,pomiar[[#This Row],[która godzina wyjazdu]],0)</f>
        <v>21</v>
      </c>
    </row>
    <row r="396" spans="1:18" x14ac:dyDescent="0.25">
      <c r="A396" s="1" t="s">
        <v>142</v>
      </c>
      <c r="B396" s="1">
        <v>0.94930499999999995</v>
      </c>
      <c r="C396" s="1">
        <v>0.95100099999999999</v>
      </c>
      <c r="D396" s="1">
        <f>IF(pomiar[[#This Row],[Punkt A]]&lt;pomiar[[#This Row],[Punkt B]],1,0)</f>
        <v>1</v>
      </c>
      <c r="E396" s="1">
        <f>IF(pomiar[[#This Row],[Punkt A]]&gt;pomiar[[#This Row],[Punkt B]],1,0)</f>
        <v>0</v>
      </c>
      <c r="F396" s="1">
        <f t="shared" si="12"/>
        <v>6.9444444444444447E-4</v>
      </c>
      <c r="G396" s="1">
        <f>IF(pomiar[[#This Row],[czy z B do A]]=1,pomiar[[#This Row],[Punkt A]]-pomiar[[#This Row],[Punkt B]],pomiar[[#This Row],[Punkt B]]-pomiar[[#This Row],[Punkt A]])</f>
        <v>1.6960000000000308E-3</v>
      </c>
      <c r="H396" s="1" t="str">
        <f>LEFT(pomiar[[#This Row],[numer rejestracyjny]],1)</f>
        <v>W</v>
      </c>
      <c r="I396" s="1">
        <f>IF(pomiar[[#This Row],[pierwsza litera rejestracji]]="Z",pomiar[[#This Row],[ile minut jechał]]/pomiar[[#This Row],[ile to jedna minuta w dobie]],0)</f>
        <v>0</v>
      </c>
      <c r="J396" s="1">
        <f t="shared" si="13"/>
        <v>4.1666666666666664E-2</v>
      </c>
      <c r="K396" s="1">
        <f>pomiar[[#This Row],[ile minut jechał]]/pomiar[[#This Row],[ile h w dobie]]</f>
        <v>4.070400000000074E-2</v>
      </c>
      <c r="L396" s="1" t="str">
        <f>MID(pomiar[[#This Row],[numer rejestracyjny]],4,2)</f>
        <v>82</v>
      </c>
      <c r="M396" s="3">
        <f>IF(pomiar[[#This Row],[3 i 4 znak rejestracji]]="18",5/pomiar[[#This Row],[ile minut jechał w h]],0)</f>
        <v>0</v>
      </c>
      <c r="N396" s="3">
        <f>5/pomiar[[#This Row],[ile minut jechał w h]]</f>
        <v>122.83805031446317</v>
      </c>
      <c r="O396" s="3">
        <f>IF(pomiar[[#This Row],[prędkość]]&gt;100,1,0)</f>
        <v>1</v>
      </c>
      <c r="P396" s="3">
        <f>IF(pomiar[[#This Row],[prędkość]]&gt;140,1,0)</f>
        <v>0</v>
      </c>
      <c r="Q396" s="3">
        <f>ROUNDDOWN(IF(pomiar[[#This Row],[czy z A do B]]=0,pomiar[[#This Row],[Punkt B]]/pomiar[[#This Row],[ile h w dobie]],pomiar[[#This Row],[Punkt A]]/pomiar[[#This Row],[ile h w dobie]]),0)</f>
        <v>22</v>
      </c>
      <c r="R396" s="3">
        <f>IF(pomiar[[#This Row],[która godzina wyjazdu]]&lt;&gt;24,pomiar[[#This Row],[która godzina wyjazdu]],0)</f>
        <v>22</v>
      </c>
    </row>
    <row r="397" spans="1:18" x14ac:dyDescent="0.25">
      <c r="A397" s="1" t="s">
        <v>143</v>
      </c>
      <c r="B397" s="1">
        <v>0.99470000000000003</v>
      </c>
      <c r="C397" s="1">
        <v>0.99698399999999998</v>
      </c>
      <c r="D397" s="1">
        <f>IF(pomiar[[#This Row],[Punkt A]]&lt;pomiar[[#This Row],[Punkt B]],1,0)</f>
        <v>1</v>
      </c>
      <c r="E397" s="1">
        <f>IF(pomiar[[#This Row],[Punkt A]]&gt;pomiar[[#This Row],[Punkt B]],1,0)</f>
        <v>0</v>
      </c>
      <c r="F397" s="1">
        <f t="shared" si="12"/>
        <v>6.9444444444444447E-4</v>
      </c>
      <c r="G397" s="1">
        <f>IF(pomiar[[#This Row],[czy z B do A]]=1,pomiar[[#This Row],[Punkt A]]-pomiar[[#This Row],[Punkt B]],pomiar[[#This Row],[Punkt B]]-pomiar[[#This Row],[Punkt A]])</f>
        <v>2.2839999999999527E-3</v>
      </c>
      <c r="H397" s="1" t="str">
        <f>LEFT(pomiar[[#This Row],[numer rejestracyjny]],1)</f>
        <v>W</v>
      </c>
      <c r="I397" s="1">
        <f>IF(pomiar[[#This Row],[pierwsza litera rejestracji]]="Z",pomiar[[#This Row],[ile minut jechał]]/pomiar[[#This Row],[ile to jedna minuta w dobie]],0)</f>
        <v>0</v>
      </c>
      <c r="J397" s="1">
        <f t="shared" si="13"/>
        <v>4.1666666666666664E-2</v>
      </c>
      <c r="K397" s="1">
        <f>pomiar[[#This Row],[ile minut jechał]]/pomiar[[#This Row],[ile h w dobie]]</f>
        <v>5.4815999999998866E-2</v>
      </c>
      <c r="L397" s="1" t="str">
        <f>MID(pomiar[[#This Row],[numer rejestracyjny]],4,2)</f>
        <v>70</v>
      </c>
      <c r="M397" s="3">
        <f>IF(pomiar[[#This Row],[3 i 4 znak rejestracji]]="18",5/pomiar[[#This Row],[ile minut jechał w h]],0)</f>
        <v>0</v>
      </c>
      <c r="N397" s="3">
        <f>5/pomiar[[#This Row],[ile minut jechał w h]]</f>
        <v>91.214244016347479</v>
      </c>
      <c r="O397" s="3">
        <f>IF(pomiar[[#This Row],[prędkość]]&gt;100,1,0)</f>
        <v>0</v>
      </c>
      <c r="P397" s="3">
        <f>IF(pomiar[[#This Row],[prędkość]]&gt;140,1,0)</f>
        <v>0</v>
      </c>
      <c r="Q397" s="3">
        <f>ROUNDDOWN(IF(pomiar[[#This Row],[czy z A do B]]=0,pomiar[[#This Row],[Punkt B]]/pomiar[[#This Row],[ile h w dobie]],pomiar[[#This Row],[Punkt A]]/pomiar[[#This Row],[ile h w dobie]]),0)</f>
        <v>23</v>
      </c>
      <c r="R397" s="3">
        <f>IF(pomiar[[#This Row],[która godzina wyjazdu]]&lt;&gt;24,pomiar[[#This Row],[która godzina wyjazdu]],0)</f>
        <v>23</v>
      </c>
    </row>
    <row r="398" spans="1:18" x14ac:dyDescent="0.25">
      <c r="A398" s="1" t="s">
        <v>144</v>
      </c>
      <c r="B398" s="1">
        <v>0.924736</v>
      </c>
      <c r="C398" s="1">
        <v>0.92187600000000003</v>
      </c>
      <c r="D398" s="1">
        <f>IF(pomiar[[#This Row],[Punkt A]]&lt;pomiar[[#This Row],[Punkt B]],1,0)</f>
        <v>0</v>
      </c>
      <c r="E398" s="1">
        <f>IF(pomiar[[#This Row],[Punkt A]]&gt;pomiar[[#This Row],[Punkt B]],1,0)</f>
        <v>1</v>
      </c>
      <c r="F398" s="1">
        <f t="shared" si="12"/>
        <v>6.9444444444444447E-4</v>
      </c>
      <c r="G398" s="1">
        <f>IF(pomiar[[#This Row],[czy z B do A]]=1,pomiar[[#This Row],[Punkt A]]-pomiar[[#This Row],[Punkt B]],pomiar[[#This Row],[Punkt B]]-pomiar[[#This Row],[Punkt A]])</f>
        <v>2.8599999999999737E-3</v>
      </c>
      <c r="H398" s="1" t="str">
        <f>LEFT(pomiar[[#This Row],[numer rejestracyjny]],1)</f>
        <v>S</v>
      </c>
      <c r="I398" s="1">
        <f>IF(pomiar[[#This Row],[pierwsza litera rejestracji]]="Z",pomiar[[#This Row],[ile minut jechał]]/pomiar[[#This Row],[ile to jedna minuta w dobie]],0)</f>
        <v>0</v>
      </c>
      <c r="J398" s="1">
        <f t="shared" si="13"/>
        <v>4.1666666666666664E-2</v>
      </c>
      <c r="K398" s="1">
        <f>pomiar[[#This Row],[ile minut jechał]]/pomiar[[#This Row],[ile h w dobie]]</f>
        <v>6.8639999999999368E-2</v>
      </c>
      <c r="L398" s="1" t="str">
        <f>MID(pomiar[[#This Row],[numer rejestracyjny]],4,2)</f>
        <v>10</v>
      </c>
      <c r="M398" s="3">
        <f>IF(pomiar[[#This Row],[3 i 4 znak rejestracji]]="18",5/pomiar[[#This Row],[ile minut jechał w h]],0)</f>
        <v>0</v>
      </c>
      <c r="N398" s="3">
        <f>5/pomiar[[#This Row],[ile minut jechał w h]]</f>
        <v>72.843822843823517</v>
      </c>
      <c r="O398" s="3">
        <f>IF(pomiar[[#This Row],[prędkość]]&gt;100,1,0)</f>
        <v>0</v>
      </c>
      <c r="P398" s="3">
        <f>IF(pomiar[[#This Row],[prędkość]]&gt;140,1,0)</f>
        <v>0</v>
      </c>
      <c r="Q398" s="3">
        <f>ROUNDDOWN(IF(pomiar[[#This Row],[czy z A do B]]=0,pomiar[[#This Row],[Punkt B]]/pomiar[[#This Row],[ile h w dobie]],pomiar[[#This Row],[Punkt A]]/pomiar[[#This Row],[ile h w dobie]]),0)</f>
        <v>22</v>
      </c>
      <c r="R398" s="3">
        <f>IF(pomiar[[#This Row],[która godzina wyjazdu]]&lt;&gt;24,pomiar[[#This Row],[która godzina wyjazdu]],0)</f>
        <v>22</v>
      </c>
    </row>
    <row r="399" spans="1:18" x14ac:dyDescent="0.25">
      <c r="A399" s="1" t="s">
        <v>145</v>
      </c>
      <c r="B399" s="1">
        <v>0.34360400000000002</v>
      </c>
      <c r="C399" s="1">
        <v>0.345912</v>
      </c>
      <c r="D399" s="1">
        <f>IF(pomiar[[#This Row],[Punkt A]]&lt;pomiar[[#This Row],[Punkt B]],1,0)</f>
        <v>1</v>
      </c>
      <c r="E399" s="1">
        <f>IF(pomiar[[#This Row],[Punkt A]]&gt;pomiar[[#This Row],[Punkt B]],1,0)</f>
        <v>0</v>
      </c>
      <c r="F399" s="1">
        <f t="shared" si="12"/>
        <v>6.9444444444444447E-4</v>
      </c>
      <c r="G399" s="1">
        <f>IF(pomiar[[#This Row],[czy z B do A]]=1,pomiar[[#This Row],[Punkt A]]-pomiar[[#This Row],[Punkt B]],pomiar[[#This Row],[Punkt B]]-pomiar[[#This Row],[Punkt A]])</f>
        <v>2.3079999999999767E-3</v>
      </c>
      <c r="H399" s="1" t="str">
        <f>LEFT(pomiar[[#This Row],[numer rejestracyjny]],1)</f>
        <v>W</v>
      </c>
      <c r="I399" s="1">
        <f>IF(pomiar[[#This Row],[pierwsza litera rejestracji]]="Z",pomiar[[#This Row],[ile minut jechał]]/pomiar[[#This Row],[ile to jedna minuta w dobie]],0)</f>
        <v>0</v>
      </c>
      <c r="J399" s="1">
        <f t="shared" si="13"/>
        <v>4.1666666666666664E-2</v>
      </c>
      <c r="K399" s="1">
        <f>pomiar[[#This Row],[ile minut jechał]]/pomiar[[#This Row],[ile h w dobie]]</f>
        <v>5.5391999999999442E-2</v>
      </c>
      <c r="L399" s="1" t="str">
        <f>MID(pomiar[[#This Row],[numer rejestracyjny]],4,2)</f>
        <v>10</v>
      </c>
      <c r="M399" s="3">
        <f>IF(pomiar[[#This Row],[3 i 4 znak rejestracji]]="18",5/pomiar[[#This Row],[ile minut jechał w h]],0)</f>
        <v>0</v>
      </c>
      <c r="N399" s="3">
        <f>5/pomiar[[#This Row],[ile minut jechał w h]]</f>
        <v>90.265742345465952</v>
      </c>
      <c r="O399" s="3">
        <f>IF(pomiar[[#This Row],[prędkość]]&gt;100,1,0)</f>
        <v>0</v>
      </c>
      <c r="P399" s="3">
        <f>IF(pomiar[[#This Row],[prędkość]]&gt;140,1,0)</f>
        <v>0</v>
      </c>
      <c r="Q399" s="3">
        <f>ROUNDDOWN(IF(pomiar[[#This Row],[czy z A do B]]=0,pomiar[[#This Row],[Punkt B]]/pomiar[[#This Row],[ile h w dobie]],pomiar[[#This Row],[Punkt A]]/pomiar[[#This Row],[ile h w dobie]]),0)</f>
        <v>8</v>
      </c>
      <c r="R399" s="3">
        <f>IF(pomiar[[#This Row],[która godzina wyjazdu]]&lt;&gt;24,pomiar[[#This Row],[która godzina wyjazdu]],0)</f>
        <v>8</v>
      </c>
    </row>
    <row r="400" spans="1:18" x14ac:dyDescent="0.25">
      <c r="A400" s="1" t="s">
        <v>146</v>
      </c>
      <c r="B400" s="1">
        <v>3.9156999999999997E-2</v>
      </c>
      <c r="C400" s="1">
        <v>4.1876999999999998E-2</v>
      </c>
      <c r="D400" s="1">
        <f>IF(pomiar[[#This Row],[Punkt A]]&lt;pomiar[[#This Row],[Punkt B]],1,0)</f>
        <v>1</v>
      </c>
      <c r="E400" s="1">
        <f>IF(pomiar[[#This Row],[Punkt A]]&gt;pomiar[[#This Row],[Punkt B]],1,0)</f>
        <v>0</v>
      </c>
      <c r="F400" s="1">
        <f t="shared" si="12"/>
        <v>6.9444444444444447E-4</v>
      </c>
      <c r="G400" s="1">
        <f>IF(pomiar[[#This Row],[czy z B do A]]=1,pomiar[[#This Row],[Punkt A]]-pomiar[[#This Row],[Punkt B]],pomiar[[#This Row],[Punkt B]]-pomiar[[#This Row],[Punkt A]])</f>
        <v>2.7200000000000002E-3</v>
      </c>
      <c r="H400" s="1" t="str">
        <f>LEFT(pomiar[[#This Row],[numer rejestracyjny]],1)</f>
        <v>S</v>
      </c>
      <c r="I400" s="1">
        <f>IF(pomiar[[#This Row],[pierwsza litera rejestracji]]="Z",pomiar[[#This Row],[ile minut jechał]]/pomiar[[#This Row],[ile to jedna minuta w dobie]],0)</f>
        <v>0</v>
      </c>
      <c r="J400" s="1">
        <f t="shared" si="13"/>
        <v>4.1666666666666664E-2</v>
      </c>
      <c r="K400" s="1">
        <f>pomiar[[#This Row],[ile minut jechał]]/pomiar[[#This Row],[ile h w dobie]]</f>
        <v>6.5280000000000005E-2</v>
      </c>
      <c r="L400" s="1" t="str">
        <f>MID(pomiar[[#This Row],[numer rejestracyjny]],4,2)</f>
        <v>14</v>
      </c>
      <c r="M400" s="3">
        <f>IF(pomiar[[#This Row],[3 i 4 znak rejestracji]]="18",5/pomiar[[#This Row],[ile minut jechał w h]],0)</f>
        <v>0</v>
      </c>
      <c r="N400" s="3">
        <f>5/pomiar[[#This Row],[ile minut jechał w h]]</f>
        <v>76.593137254901961</v>
      </c>
      <c r="O400" s="3">
        <f>IF(pomiar[[#This Row],[prędkość]]&gt;100,1,0)</f>
        <v>0</v>
      </c>
      <c r="P400" s="3">
        <f>IF(pomiar[[#This Row],[prędkość]]&gt;140,1,0)</f>
        <v>0</v>
      </c>
      <c r="Q400" s="3">
        <f>ROUNDDOWN(IF(pomiar[[#This Row],[czy z A do B]]=0,pomiar[[#This Row],[Punkt B]]/pomiar[[#This Row],[ile h w dobie]],pomiar[[#This Row],[Punkt A]]/pomiar[[#This Row],[ile h w dobie]]),0)</f>
        <v>0</v>
      </c>
      <c r="R400" s="3">
        <f>IF(pomiar[[#This Row],[która godzina wyjazdu]]&lt;&gt;24,pomiar[[#This Row],[która godzina wyjazdu]],0)</f>
        <v>0</v>
      </c>
    </row>
    <row r="401" spans="1:18" x14ac:dyDescent="0.25">
      <c r="A401" s="1" t="s">
        <v>147</v>
      </c>
      <c r="B401" s="1">
        <v>0.70873299999999995</v>
      </c>
      <c r="C401" s="1">
        <v>0.71220499999999998</v>
      </c>
      <c r="D401" s="1">
        <f>IF(pomiar[[#This Row],[Punkt A]]&lt;pomiar[[#This Row],[Punkt B]],1,0)</f>
        <v>1</v>
      </c>
      <c r="E401" s="1">
        <f>IF(pomiar[[#This Row],[Punkt A]]&gt;pomiar[[#This Row],[Punkt B]],1,0)</f>
        <v>0</v>
      </c>
      <c r="F401" s="1">
        <f t="shared" si="12"/>
        <v>6.9444444444444447E-4</v>
      </c>
      <c r="G401" s="1">
        <f>IF(pomiar[[#This Row],[czy z B do A]]=1,pomiar[[#This Row],[Punkt A]]-pomiar[[#This Row],[Punkt B]],pomiar[[#This Row],[Punkt B]]-pomiar[[#This Row],[Punkt A]])</f>
        <v>3.4720000000000306E-3</v>
      </c>
      <c r="H401" s="1" t="str">
        <f>LEFT(pomiar[[#This Row],[numer rejestracyjny]],1)</f>
        <v>S</v>
      </c>
      <c r="I401" s="1">
        <f>IF(pomiar[[#This Row],[pierwsza litera rejestracji]]="Z",pomiar[[#This Row],[ile minut jechał]]/pomiar[[#This Row],[ile to jedna minuta w dobie]],0)</f>
        <v>0</v>
      </c>
      <c r="J401" s="1">
        <f t="shared" si="13"/>
        <v>4.1666666666666664E-2</v>
      </c>
      <c r="K401" s="1">
        <f>pomiar[[#This Row],[ile minut jechał]]/pomiar[[#This Row],[ile h w dobie]]</f>
        <v>8.3328000000000735E-2</v>
      </c>
      <c r="L401" s="1" t="str">
        <f>MID(pomiar[[#This Row],[numer rejestracyjny]],4,2)</f>
        <v>96</v>
      </c>
      <c r="M401" s="3">
        <f>IF(pomiar[[#This Row],[3 i 4 znak rejestracji]]="18",5/pomiar[[#This Row],[ile minut jechał w h]],0)</f>
        <v>0</v>
      </c>
      <c r="N401" s="3">
        <f>5/pomiar[[#This Row],[ile minut jechał w h]]</f>
        <v>60.003840245775201</v>
      </c>
      <c r="O401" s="3">
        <f>IF(pomiar[[#This Row],[prędkość]]&gt;100,1,0)</f>
        <v>0</v>
      </c>
      <c r="P401" s="3">
        <f>IF(pomiar[[#This Row],[prędkość]]&gt;140,1,0)</f>
        <v>0</v>
      </c>
      <c r="Q401" s="3">
        <f>ROUNDDOWN(IF(pomiar[[#This Row],[czy z A do B]]=0,pomiar[[#This Row],[Punkt B]]/pomiar[[#This Row],[ile h w dobie]],pomiar[[#This Row],[Punkt A]]/pomiar[[#This Row],[ile h w dobie]]),0)</f>
        <v>17</v>
      </c>
      <c r="R401" s="3">
        <f>IF(pomiar[[#This Row],[która godzina wyjazdu]]&lt;&gt;24,pomiar[[#This Row],[która godzina wyjazdu]],0)</f>
        <v>17</v>
      </c>
    </row>
    <row r="402" spans="1:18" x14ac:dyDescent="0.25">
      <c r="A402" s="1" t="s">
        <v>148</v>
      </c>
      <c r="B402" s="1">
        <v>0.61743499999999996</v>
      </c>
      <c r="C402" s="1">
        <v>0.61920299999999995</v>
      </c>
      <c r="D402" s="1">
        <f>IF(pomiar[[#This Row],[Punkt A]]&lt;pomiar[[#This Row],[Punkt B]],1,0)</f>
        <v>1</v>
      </c>
      <c r="E402" s="1">
        <f>IF(pomiar[[#This Row],[Punkt A]]&gt;pomiar[[#This Row],[Punkt B]],1,0)</f>
        <v>0</v>
      </c>
      <c r="F402" s="1">
        <f t="shared" si="12"/>
        <v>6.9444444444444447E-4</v>
      </c>
      <c r="G402" s="1">
        <f>IF(pomiar[[#This Row],[czy z B do A]]=1,pomiar[[#This Row],[Punkt A]]-pomiar[[#This Row],[Punkt B]],pomiar[[#This Row],[Punkt B]]-pomiar[[#This Row],[Punkt A]])</f>
        <v>1.7679999999999918E-3</v>
      </c>
      <c r="H402" s="1" t="str">
        <f>LEFT(pomiar[[#This Row],[numer rejestracyjny]],1)</f>
        <v>W</v>
      </c>
      <c r="I402" s="1">
        <f>IF(pomiar[[#This Row],[pierwsza litera rejestracji]]="Z",pomiar[[#This Row],[ile minut jechał]]/pomiar[[#This Row],[ile to jedna minuta w dobie]],0)</f>
        <v>0</v>
      </c>
      <c r="J402" s="1">
        <f t="shared" si="13"/>
        <v>4.1666666666666664E-2</v>
      </c>
      <c r="K402" s="1">
        <f>pomiar[[#This Row],[ile minut jechał]]/pomiar[[#This Row],[ile h w dobie]]</f>
        <v>4.2431999999999803E-2</v>
      </c>
      <c r="L402" s="1" t="str">
        <f>MID(pomiar[[#This Row],[numer rejestracyjny]],4,2)</f>
        <v>03</v>
      </c>
      <c r="M402" s="3">
        <f>IF(pomiar[[#This Row],[3 i 4 znak rejestracji]]="18",5/pomiar[[#This Row],[ile minut jechał w h]],0)</f>
        <v>0</v>
      </c>
      <c r="N402" s="3">
        <f>5/pomiar[[#This Row],[ile minut jechał w h]]</f>
        <v>117.83559577677279</v>
      </c>
      <c r="O402" s="3">
        <f>IF(pomiar[[#This Row],[prędkość]]&gt;100,1,0)</f>
        <v>1</v>
      </c>
      <c r="P402" s="3">
        <f>IF(pomiar[[#This Row],[prędkość]]&gt;140,1,0)</f>
        <v>0</v>
      </c>
      <c r="Q402" s="3">
        <f>ROUNDDOWN(IF(pomiar[[#This Row],[czy z A do B]]=0,pomiar[[#This Row],[Punkt B]]/pomiar[[#This Row],[ile h w dobie]],pomiar[[#This Row],[Punkt A]]/pomiar[[#This Row],[ile h w dobie]]),0)</f>
        <v>14</v>
      </c>
      <c r="R402" s="3">
        <f>IF(pomiar[[#This Row],[która godzina wyjazdu]]&lt;&gt;24,pomiar[[#This Row],[która godzina wyjazdu]],0)</f>
        <v>14</v>
      </c>
    </row>
    <row r="403" spans="1:18" x14ac:dyDescent="0.25">
      <c r="A403" s="1" t="s">
        <v>149</v>
      </c>
      <c r="B403" s="1">
        <v>0.75391399999999997</v>
      </c>
      <c r="C403" s="1">
        <v>0.75674200000000003</v>
      </c>
      <c r="D403" s="1">
        <f>IF(pomiar[[#This Row],[Punkt A]]&lt;pomiar[[#This Row],[Punkt B]],1,0)</f>
        <v>1</v>
      </c>
      <c r="E403" s="1">
        <f>IF(pomiar[[#This Row],[Punkt A]]&gt;pomiar[[#This Row],[Punkt B]],1,0)</f>
        <v>0</v>
      </c>
      <c r="F403" s="1">
        <f t="shared" si="12"/>
        <v>6.9444444444444447E-4</v>
      </c>
      <c r="G403" s="1">
        <f>IF(pomiar[[#This Row],[czy z B do A]]=1,pomiar[[#This Row],[Punkt A]]-pomiar[[#This Row],[Punkt B]],pomiar[[#This Row],[Punkt B]]-pomiar[[#This Row],[Punkt A]])</f>
        <v>2.8280000000000527E-3</v>
      </c>
      <c r="H403" s="1" t="str">
        <f>LEFT(pomiar[[#This Row],[numer rejestracyjny]],1)</f>
        <v>W</v>
      </c>
      <c r="I403" s="1">
        <f>IF(pomiar[[#This Row],[pierwsza litera rejestracji]]="Z",pomiar[[#This Row],[ile minut jechał]]/pomiar[[#This Row],[ile to jedna minuta w dobie]],0)</f>
        <v>0</v>
      </c>
      <c r="J403" s="1">
        <f t="shared" si="13"/>
        <v>4.1666666666666664E-2</v>
      </c>
      <c r="K403" s="1">
        <f>pomiar[[#This Row],[ile minut jechał]]/pomiar[[#This Row],[ile h w dobie]]</f>
        <v>6.7872000000001265E-2</v>
      </c>
      <c r="L403" s="1" t="str">
        <f>MID(pomiar[[#This Row],[numer rejestracyjny]],4,2)</f>
        <v>19</v>
      </c>
      <c r="M403" s="3">
        <f>IF(pomiar[[#This Row],[3 i 4 znak rejestracji]]="18",5/pomiar[[#This Row],[ile minut jechał w h]],0)</f>
        <v>0</v>
      </c>
      <c r="N403" s="3">
        <f>5/pomiar[[#This Row],[ile minut jechał w h]]</f>
        <v>73.668081093822295</v>
      </c>
      <c r="O403" s="3">
        <f>IF(pomiar[[#This Row],[prędkość]]&gt;100,1,0)</f>
        <v>0</v>
      </c>
      <c r="P403" s="3">
        <f>IF(pomiar[[#This Row],[prędkość]]&gt;140,1,0)</f>
        <v>0</v>
      </c>
      <c r="Q403" s="3">
        <f>ROUNDDOWN(IF(pomiar[[#This Row],[czy z A do B]]=0,pomiar[[#This Row],[Punkt B]]/pomiar[[#This Row],[ile h w dobie]],pomiar[[#This Row],[Punkt A]]/pomiar[[#This Row],[ile h w dobie]]),0)</f>
        <v>18</v>
      </c>
      <c r="R403" s="3">
        <f>IF(pomiar[[#This Row],[która godzina wyjazdu]]&lt;&gt;24,pomiar[[#This Row],[która godzina wyjazdu]],0)</f>
        <v>18</v>
      </c>
    </row>
    <row r="404" spans="1:18" x14ac:dyDescent="0.25">
      <c r="A404" s="1" t="s">
        <v>150</v>
      </c>
      <c r="B404" s="1">
        <v>0.924647</v>
      </c>
      <c r="C404" s="1">
        <v>0.92724300000000004</v>
      </c>
      <c r="D404" s="1">
        <f>IF(pomiar[[#This Row],[Punkt A]]&lt;pomiar[[#This Row],[Punkt B]],1,0)</f>
        <v>1</v>
      </c>
      <c r="E404" s="1">
        <f>IF(pomiar[[#This Row],[Punkt A]]&gt;pomiar[[#This Row],[Punkt B]],1,0)</f>
        <v>0</v>
      </c>
      <c r="F404" s="1">
        <f t="shared" si="12"/>
        <v>6.9444444444444447E-4</v>
      </c>
      <c r="G404" s="1">
        <f>IF(pomiar[[#This Row],[czy z B do A]]=1,pomiar[[#This Row],[Punkt A]]-pomiar[[#This Row],[Punkt B]],pomiar[[#This Row],[Punkt B]]-pomiar[[#This Row],[Punkt A]])</f>
        <v>2.5960000000000427E-3</v>
      </c>
      <c r="H404" s="1" t="str">
        <f>LEFT(pomiar[[#This Row],[numer rejestracyjny]],1)</f>
        <v>B</v>
      </c>
      <c r="I404" s="1">
        <f>IF(pomiar[[#This Row],[pierwsza litera rejestracji]]="Z",pomiar[[#This Row],[ile minut jechał]]/pomiar[[#This Row],[ile to jedna minuta w dobie]],0)</f>
        <v>0</v>
      </c>
      <c r="J404" s="1">
        <f t="shared" si="13"/>
        <v>4.1666666666666664E-2</v>
      </c>
      <c r="K404" s="1">
        <f>pomiar[[#This Row],[ile minut jechał]]/pomiar[[#This Row],[ile h w dobie]]</f>
        <v>6.2304000000001025E-2</v>
      </c>
      <c r="L404" s="1" t="str">
        <f>MID(pomiar[[#This Row],[numer rejestracyjny]],4,2)</f>
        <v>27</v>
      </c>
      <c r="M404" s="3">
        <f>IF(pomiar[[#This Row],[3 i 4 znak rejestracji]]="18",5/pomiar[[#This Row],[ile minut jechał w h]],0)</f>
        <v>0</v>
      </c>
      <c r="N404" s="3">
        <f>5/pomiar[[#This Row],[ile minut jechał w h]]</f>
        <v>80.251669234718761</v>
      </c>
      <c r="O404" s="3">
        <f>IF(pomiar[[#This Row],[prędkość]]&gt;100,1,0)</f>
        <v>0</v>
      </c>
      <c r="P404" s="3">
        <f>IF(pomiar[[#This Row],[prędkość]]&gt;140,1,0)</f>
        <v>0</v>
      </c>
      <c r="Q404" s="3">
        <f>ROUNDDOWN(IF(pomiar[[#This Row],[czy z A do B]]=0,pomiar[[#This Row],[Punkt B]]/pomiar[[#This Row],[ile h w dobie]],pomiar[[#This Row],[Punkt A]]/pomiar[[#This Row],[ile h w dobie]]),0)</f>
        <v>22</v>
      </c>
      <c r="R404" s="3">
        <f>IF(pomiar[[#This Row],[która godzina wyjazdu]]&lt;&gt;24,pomiar[[#This Row],[która godzina wyjazdu]],0)</f>
        <v>22</v>
      </c>
    </row>
    <row r="405" spans="1:18" x14ac:dyDescent="0.25">
      <c r="A405" s="1" t="s">
        <v>151</v>
      </c>
      <c r="B405" s="1">
        <v>0.13003200000000001</v>
      </c>
      <c r="C405" s="1">
        <v>0.13252800000000001</v>
      </c>
      <c r="D405" s="1">
        <f>IF(pomiar[[#This Row],[Punkt A]]&lt;pomiar[[#This Row],[Punkt B]],1,0)</f>
        <v>1</v>
      </c>
      <c r="E405" s="1">
        <f>IF(pomiar[[#This Row],[Punkt A]]&gt;pomiar[[#This Row],[Punkt B]],1,0)</f>
        <v>0</v>
      </c>
      <c r="F405" s="1">
        <f t="shared" si="12"/>
        <v>6.9444444444444447E-4</v>
      </c>
      <c r="G405" s="1">
        <f>IF(pomiar[[#This Row],[czy z B do A]]=1,pomiar[[#This Row],[Punkt A]]-pomiar[[#This Row],[Punkt B]],pomiar[[#This Row],[Punkt B]]-pomiar[[#This Row],[Punkt A]])</f>
        <v>2.4959999999999982E-3</v>
      </c>
      <c r="H405" s="1" t="str">
        <f>LEFT(pomiar[[#This Row],[numer rejestracyjny]],1)</f>
        <v>D</v>
      </c>
      <c r="I405" s="1">
        <f>IF(pomiar[[#This Row],[pierwsza litera rejestracji]]="Z",pomiar[[#This Row],[ile minut jechał]]/pomiar[[#This Row],[ile to jedna minuta w dobie]],0)</f>
        <v>0</v>
      </c>
      <c r="J405" s="1">
        <f t="shared" si="13"/>
        <v>4.1666666666666664E-2</v>
      </c>
      <c r="K405" s="1">
        <f>pomiar[[#This Row],[ile minut jechał]]/pomiar[[#This Row],[ile h w dobie]]</f>
        <v>5.9903999999999957E-2</v>
      </c>
      <c r="L405" s="1" t="str">
        <f>MID(pomiar[[#This Row],[numer rejestracyjny]],4,2)</f>
        <v>37</v>
      </c>
      <c r="M405" s="3">
        <f>IF(pomiar[[#This Row],[3 i 4 znak rejestracji]]="18",5/pomiar[[#This Row],[ile minut jechał w h]],0)</f>
        <v>0</v>
      </c>
      <c r="N405" s="3">
        <f>5/pomiar[[#This Row],[ile minut jechał w h]]</f>
        <v>83.466880341880398</v>
      </c>
      <c r="O405" s="3">
        <f>IF(pomiar[[#This Row],[prędkość]]&gt;100,1,0)</f>
        <v>0</v>
      </c>
      <c r="P405" s="3">
        <f>IF(pomiar[[#This Row],[prędkość]]&gt;140,1,0)</f>
        <v>0</v>
      </c>
      <c r="Q405" s="3">
        <f>ROUNDDOWN(IF(pomiar[[#This Row],[czy z A do B]]=0,pomiar[[#This Row],[Punkt B]]/pomiar[[#This Row],[ile h w dobie]],pomiar[[#This Row],[Punkt A]]/pomiar[[#This Row],[ile h w dobie]]),0)</f>
        <v>3</v>
      </c>
      <c r="R405" s="3">
        <f>IF(pomiar[[#This Row],[która godzina wyjazdu]]&lt;&gt;24,pomiar[[#This Row],[która godzina wyjazdu]],0)</f>
        <v>3</v>
      </c>
    </row>
    <row r="406" spans="1:18" x14ac:dyDescent="0.25">
      <c r="A406" s="1" t="s">
        <v>152</v>
      </c>
      <c r="B406" s="1">
        <v>0.52590599999999998</v>
      </c>
      <c r="C406" s="1">
        <v>0.52823399999999998</v>
      </c>
      <c r="D406" s="1">
        <f>IF(pomiar[[#This Row],[Punkt A]]&lt;pomiar[[#This Row],[Punkt B]],1,0)</f>
        <v>1</v>
      </c>
      <c r="E406" s="1">
        <f>IF(pomiar[[#This Row],[Punkt A]]&gt;pomiar[[#This Row],[Punkt B]],1,0)</f>
        <v>0</v>
      </c>
      <c r="F406" s="1">
        <f t="shared" si="12"/>
        <v>6.9444444444444447E-4</v>
      </c>
      <c r="G406" s="1">
        <f>IF(pomiar[[#This Row],[czy z B do A]]=1,pomiar[[#This Row],[Punkt A]]-pomiar[[#This Row],[Punkt B]],pomiar[[#This Row],[Punkt B]]-pomiar[[#This Row],[Punkt A]])</f>
        <v>2.3279999999999967E-3</v>
      </c>
      <c r="H406" s="1" t="str">
        <f>LEFT(pomiar[[#This Row],[numer rejestracyjny]],1)</f>
        <v>S</v>
      </c>
      <c r="I406" s="1">
        <f>IF(pomiar[[#This Row],[pierwsza litera rejestracji]]="Z",pomiar[[#This Row],[ile minut jechał]]/pomiar[[#This Row],[ile to jedna minuta w dobie]],0)</f>
        <v>0</v>
      </c>
      <c r="J406" s="1">
        <f t="shared" si="13"/>
        <v>4.1666666666666664E-2</v>
      </c>
      <c r="K406" s="1">
        <f>pomiar[[#This Row],[ile minut jechał]]/pomiar[[#This Row],[ile h w dobie]]</f>
        <v>5.5871999999999922E-2</v>
      </c>
      <c r="L406" s="1" t="str">
        <f>MID(pomiar[[#This Row],[numer rejestracyjny]],4,2)</f>
        <v>43</v>
      </c>
      <c r="M406" s="3">
        <f>IF(pomiar[[#This Row],[3 i 4 znak rejestracji]]="18",5/pomiar[[#This Row],[ile minut jechał w h]],0)</f>
        <v>0</v>
      </c>
      <c r="N406" s="3">
        <f>5/pomiar[[#This Row],[ile minut jechał w h]]</f>
        <v>89.49026345933575</v>
      </c>
      <c r="O406" s="3">
        <f>IF(pomiar[[#This Row],[prędkość]]&gt;100,1,0)</f>
        <v>0</v>
      </c>
      <c r="P406" s="3">
        <f>IF(pomiar[[#This Row],[prędkość]]&gt;140,1,0)</f>
        <v>0</v>
      </c>
      <c r="Q406" s="3">
        <f>ROUNDDOWN(IF(pomiar[[#This Row],[czy z A do B]]=0,pomiar[[#This Row],[Punkt B]]/pomiar[[#This Row],[ile h w dobie]],pomiar[[#This Row],[Punkt A]]/pomiar[[#This Row],[ile h w dobie]]),0)</f>
        <v>12</v>
      </c>
      <c r="R406" s="3">
        <f>IF(pomiar[[#This Row],[która godzina wyjazdu]]&lt;&gt;24,pomiar[[#This Row],[która godzina wyjazdu]],0)</f>
        <v>12</v>
      </c>
    </row>
    <row r="407" spans="1:18" x14ac:dyDescent="0.25">
      <c r="A407" s="1" t="s">
        <v>173</v>
      </c>
      <c r="B407" s="1">
        <v>0.60342499999999999</v>
      </c>
      <c r="C407" s="1">
        <v>0.605105</v>
      </c>
      <c r="D407" s="1">
        <f>IF(pomiar[[#This Row],[Punkt A]]&lt;pomiar[[#This Row],[Punkt B]],1,0)</f>
        <v>1</v>
      </c>
      <c r="E407" s="1">
        <f>IF(pomiar[[#This Row],[Punkt A]]&gt;pomiar[[#This Row],[Punkt B]],1,0)</f>
        <v>0</v>
      </c>
      <c r="F407" s="1">
        <f t="shared" si="12"/>
        <v>6.9444444444444447E-4</v>
      </c>
      <c r="G407" s="1">
        <f>IF(pomiar[[#This Row],[czy z B do A]]=1,pomiar[[#This Row],[Punkt A]]-pomiar[[#This Row],[Punkt B]],pomiar[[#This Row],[Punkt B]]-pomiar[[#This Row],[Punkt A]])</f>
        <v>1.6800000000000148E-3</v>
      </c>
      <c r="H407" s="1" t="str">
        <f>LEFT(pomiar[[#This Row],[numer rejestracyjny]],1)</f>
        <v>C</v>
      </c>
      <c r="I407" s="1">
        <f>IF(pomiar[[#This Row],[pierwsza litera rejestracji]]="Z",pomiar[[#This Row],[ile minut jechał]]/pomiar[[#This Row],[ile to jedna minuta w dobie]],0)</f>
        <v>0</v>
      </c>
      <c r="J407" s="1">
        <f t="shared" si="13"/>
        <v>4.1666666666666664E-2</v>
      </c>
      <c r="K407" s="1">
        <f>pomiar[[#This Row],[ile minut jechał]]/pomiar[[#This Row],[ile h w dobie]]</f>
        <v>4.0320000000000356E-2</v>
      </c>
      <c r="L407" s="1" t="str">
        <f>MID(pomiar[[#This Row],[numer rejestracyjny]],4,2)</f>
        <v>89</v>
      </c>
      <c r="M407" s="3">
        <f>IF(pomiar[[#This Row],[3 i 4 znak rejestracji]]="18",5/pomiar[[#This Row],[ile minut jechał w h]],0)</f>
        <v>0</v>
      </c>
      <c r="N407" s="3">
        <f>5/pomiar[[#This Row],[ile minut jechał w h]]</f>
        <v>124.00793650793541</v>
      </c>
      <c r="O407" s="3">
        <f>IF(pomiar[[#This Row],[prędkość]]&gt;100,1,0)</f>
        <v>1</v>
      </c>
      <c r="P407" s="3">
        <f>IF(pomiar[[#This Row],[prędkość]]&gt;140,1,0)</f>
        <v>0</v>
      </c>
      <c r="Q407" s="3">
        <f>ROUNDDOWN(IF(pomiar[[#This Row],[czy z A do B]]=0,pomiar[[#This Row],[Punkt B]]/pomiar[[#This Row],[ile h w dobie]],pomiar[[#This Row],[Punkt A]]/pomiar[[#This Row],[ile h w dobie]]),0)</f>
        <v>14</v>
      </c>
      <c r="R407" s="3">
        <f>IF(pomiar[[#This Row],[która godzina wyjazdu]]&lt;&gt;24,pomiar[[#This Row],[która godzina wyjazdu]],0)</f>
        <v>14</v>
      </c>
    </row>
    <row r="408" spans="1:18" x14ac:dyDescent="0.25">
      <c r="A408" s="1" t="s">
        <v>154</v>
      </c>
      <c r="B408" s="1">
        <v>1.2241E-2</v>
      </c>
      <c r="C408" s="1">
        <v>1.6216999999999999E-2</v>
      </c>
      <c r="D408" s="1">
        <f>IF(pomiar[[#This Row],[Punkt A]]&lt;pomiar[[#This Row],[Punkt B]],1,0)</f>
        <v>1</v>
      </c>
      <c r="E408" s="1">
        <f>IF(pomiar[[#This Row],[Punkt A]]&gt;pomiar[[#This Row],[Punkt B]],1,0)</f>
        <v>0</v>
      </c>
      <c r="F408" s="1">
        <f t="shared" si="12"/>
        <v>6.9444444444444447E-4</v>
      </c>
      <c r="G408" s="1">
        <f>IF(pomiar[[#This Row],[czy z B do A]]=1,pomiar[[#This Row],[Punkt A]]-pomiar[[#This Row],[Punkt B]],pomiar[[#This Row],[Punkt B]]-pomiar[[#This Row],[Punkt A]])</f>
        <v>3.9759999999999986E-3</v>
      </c>
      <c r="H408" s="1" t="str">
        <f>LEFT(pomiar[[#This Row],[numer rejestracyjny]],1)</f>
        <v>G</v>
      </c>
      <c r="I408" s="1">
        <f>IF(pomiar[[#This Row],[pierwsza litera rejestracji]]="Z",pomiar[[#This Row],[ile minut jechał]]/pomiar[[#This Row],[ile to jedna minuta w dobie]],0)</f>
        <v>0</v>
      </c>
      <c r="J408" s="1">
        <f t="shared" si="13"/>
        <v>4.1666666666666664E-2</v>
      </c>
      <c r="K408" s="1">
        <f>pomiar[[#This Row],[ile minut jechał]]/pomiar[[#This Row],[ile h w dobie]]</f>
        <v>9.5423999999999967E-2</v>
      </c>
      <c r="L408" s="1" t="str">
        <f>MID(pomiar[[#This Row],[numer rejestracyjny]],4,2)</f>
        <v>35</v>
      </c>
      <c r="M408" s="3">
        <f>IF(pomiar[[#This Row],[3 i 4 znak rejestracji]]="18",5/pomiar[[#This Row],[ile minut jechał w h]],0)</f>
        <v>0</v>
      </c>
      <c r="N408" s="3">
        <f>5/pomiar[[#This Row],[ile minut jechał w h]]</f>
        <v>52.397719651240799</v>
      </c>
      <c r="O408" s="3">
        <f>IF(pomiar[[#This Row],[prędkość]]&gt;100,1,0)</f>
        <v>0</v>
      </c>
      <c r="P408" s="3">
        <f>IF(pomiar[[#This Row],[prędkość]]&gt;140,1,0)</f>
        <v>0</v>
      </c>
      <c r="Q408" s="3">
        <f>ROUNDDOWN(IF(pomiar[[#This Row],[czy z A do B]]=0,pomiar[[#This Row],[Punkt B]]/pomiar[[#This Row],[ile h w dobie]],pomiar[[#This Row],[Punkt A]]/pomiar[[#This Row],[ile h w dobie]]),0)</f>
        <v>0</v>
      </c>
      <c r="R408" s="3">
        <f>IF(pomiar[[#This Row],[która godzina wyjazdu]]&lt;&gt;24,pomiar[[#This Row],[która godzina wyjazdu]],0)</f>
        <v>0</v>
      </c>
    </row>
    <row r="409" spans="1:18" x14ac:dyDescent="0.25">
      <c r="A409" s="1" t="s">
        <v>155</v>
      </c>
      <c r="B409" s="1">
        <v>0.13258500000000001</v>
      </c>
      <c r="C409" s="1">
        <v>0.13410900000000001</v>
      </c>
      <c r="D409" s="1">
        <f>IF(pomiar[[#This Row],[Punkt A]]&lt;pomiar[[#This Row],[Punkt B]],1,0)</f>
        <v>1</v>
      </c>
      <c r="E409" s="1">
        <f>IF(pomiar[[#This Row],[Punkt A]]&gt;pomiar[[#This Row],[Punkt B]],1,0)</f>
        <v>0</v>
      </c>
      <c r="F409" s="1">
        <f t="shared" si="12"/>
        <v>6.9444444444444447E-4</v>
      </c>
      <c r="G409" s="1">
        <f>IF(pomiar[[#This Row],[czy z B do A]]=1,pomiar[[#This Row],[Punkt A]]-pomiar[[#This Row],[Punkt B]],pomiar[[#This Row],[Punkt B]]-pomiar[[#This Row],[Punkt A]])</f>
        <v>1.5239999999999976E-3</v>
      </c>
      <c r="H409" s="1" t="str">
        <f>LEFT(pomiar[[#This Row],[numer rejestracyjny]],1)</f>
        <v>W</v>
      </c>
      <c r="I409" s="1">
        <f>IF(pomiar[[#This Row],[pierwsza litera rejestracji]]="Z",pomiar[[#This Row],[ile minut jechał]]/pomiar[[#This Row],[ile to jedna minuta w dobie]],0)</f>
        <v>0</v>
      </c>
      <c r="J409" s="1">
        <f t="shared" si="13"/>
        <v>4.1666666666666664E-2</v>
      </c>
      <c r="K409" s="1">
        <f>pomiar[[#This Row],[ile minut jechał]]/pomiar[[#This Row],[ile h w dobie]]</f>
        <v>3.6575999999999942E-2</v>
      </c>
      <c r="L409" s="1" t="str">
        <f>MID(pomiar[[#This Row],[numer rejestracyjny]],4,2)</f>
        <v>39</v>
      </c>
      <c r="M409" s="3">
        <f>IF(pomiar[[#This Row],[3 i 4 znak rejestracji]]="18",5/pomiar[[#This Row],[ile minut jechał w h]],0)</f>
        <v>0</v>
      </c>
      <c r="N409" s="3">
        <f>5/pomiar[[#This Row],[ile minut jechał w h]]</f>
        <v>136.70166229221368</v>
      </c>
      <c r="O409" s="3">
        <f>IF(pomiar[[#This Row],[prędkość]]&gt;100,1,0)</f>
        <v>1</v>
      </c>
      <c r="P409" s="3">
        <f>IF(pomiar[[#This Row],[prędkość]]&gt;140,1,0)</f>
        <v>0</v>
      </c>
      <c r="Q409" s="3">
        <f>ROUNDDOWN(IF(pomiar[[#This Row],[czy z A do B]]=0,pomiar[[#This Row],[Punkt B]]/pomiar[[#This Row],[ile h w dobie]],pomiar[[#This Row],[Punkt A]]/pomiar[[#This Row],[ile h w dobie]]),0)</f>
        <v>3</v>
      </c>
      <c r="R409" s="3">
        <f>IF(pomiar[[#This Row],[która godzina wyjazdu]]&lt;&gt;24,pomiar[[#This Row],[która godzina wyjazdu]],0)</f>
        <v>3</v>
      </c>
    </row>
    <row r="410" spans="1:18" x14ac:dyDescent="0.25">
      <c r="A410" s="1" t="s">
        <v>156</v>
      </c>
      <c r="B410" s="1">
        <v>0.44955299999999998</v>
      </c>
      <c r="C410" s="1">
        <v>0.447237</v>
      </c>
      <c r="D410" s="1">
        <f>IF(pomiar[[#This Row],[Punkt A]]&lt;pomiar[[#This Row],[Punkt B]],1,0)</f>
        <v>0</v>
      </c>
      <c r="E410" s="1">
        <f>IF(pomiar[[#This Row],[Punkt A]]&gt;pomiar[[#This Row],[Punkt B]],1,0)</f>
        <v>1</v>
      </c>
      <c r="F410" s="1">
        <f t="shared" si="12"/>
        <v>6.9444444444444447E-4</v>
      </c>
      <c r="G410" s="1">
        <f>IF(pomiar[[#This Row],[czy z B do A]]=1,pomiar[[#This Row],[Punkt A]]-pomiar[[#This Row],[Punkt B]],pomiar[[#This Row],[Punkt B]]-pomiar[[#This Row],[Punkt A]])</f>
        <v>2.3159999999999847E-3</v>
      </c>
      <c r="H410" s="1" t="str">
        <f>LEFT(pomiar[[#This Row],[numer rejestracyjny]],1)</f>
        <v>G</v>
      </c>
      <c r="I410" s="1">
        <f>IF(pomiar[[#This Row],[pierwsza litera rejestracji]]="Z",pomiar[[#This Row],[ile minut jechał]]/pomiar[[#This Row],[ile to jedna minuta w dobie]],0)</f>
        <v>0</v>
      </c>
      <c r="J410" s="1">
        <f t="shared" si="13"/>
        <v>4.1666666666666664E-2</v>
      </c>
      <c r="K410" s="1">
        <f>pomiar[[#This Row],[ile minut jechał]]/pomiar[[#This Row],[ile h w dobie]]</f>
        <v>5.5583999999999634E-2</v>
      </c>
      <c r="L410" s="1" t="str">
        <f>MID(pomiar[[#This Row],[numer rejestracyjny]],4,2)</f>
        <v>77</v>
      </c>
      <c r="M410" s="3">
        <f>IF(pomiar[[#This Row],[3 i 4 znak rejestracji]]="18",5/pomiar[[#This Row],[ile minut jechał w h]],0)</f>
        <v>0</v>
      </c>
      <c r="N410" s="3">
        <f>5/pomiar[[#This Row],[ile minut jechał w h]]</f>
        <v>89.953943580887184</v>
      </c>
      <c r="O410" s="3">
        <f>IF(pomiar[[#This Row],[prędkość]]&gt;100,1,0)</f>
        <v>0</v>
      </c>
      <c r="P410" s="3">
        <f>IF(pomiar[[#This Row],[prędkość]]&gt;140,1,0)</f>
        <v>0</v>
      </c>
      <c r="Q410" s="3">
        <f>ROUNDDOWN(IF(pomiar[[#This Row],[czy z A do B]]=0,pomiar[[#This Row],[Punkt B]]/pomiar[[#This Row],[ile h w dobie]],pomiar[[#This Row],[Punkt A]]/pomiar[[#This Row],[ile h w dobie]]),0)</f>
        <v>10</v>
      </c>
      <c r="R410" s="3">
        <f>IF(pomiar[[#This Row],[która godzina wyjazdu]]&lt;&gt;24,pomiar[[#This Row],[która godzina wyjazdu]],0)</f>
        <v>10</v>
      </c>
    </row>
    <row r="411" spans="1:18" x14ac:dyDescent="0.25">
      <c r="A411" s="1" t="s">
        <v>157</v>
      </c>
      <c r="B411" s="1">
        <v>0.113997</v>
      </c>
      <c r="C411" s="1">
        <v>0.117621</v>
      </c>
      <c r="D411" s="1">
        <f>IF(pomiar[[#This Row],[Punkt A]]&lt;pomiar[[#This Row],[Punkt B]],1,0)</f>
        <v>1</v>
      </c>
      <c r="E411" s="1">
        <f>IF(pomiar[[#This Row],[Punkt A]]&gt;pomiar[[#This Row],[Punkt B]],1,0)</f>
        <v>0</v>
      </c>
      <c r="F411" s="1">
        <f t="shared" si="12"/>
        <v>6.9444444444444447E-4</v>
      </c>
      <c r="G411" s="1">
        <f>IF(pomiar[[#This Row],[czy z B do A]]=1,pomiar[[#This Row],[Punkt A]]-pomiar[[#This Row],[Punkt B]],pomiar[[#This Row],[Punkt B]]-pomiar[[#This Row],[Punkt A]])</f>
        <v>3.6240000000000022E-3</v>
      </c>
      <c r="H411" s="1" t="str">
        <f>LEFT(pomiar[[#This Row],[numer rejestracyjny]],1)</f>
        <v>N</v>
      </c>
      <c r="I411" s="1">
        <f>IF(pomiar[[#This Row],[pierwsza litera rejestracji]]="Z",pomiar[[#This Row],[ile minut jechał]]/pomiar[[#This Row],[ile to jedna minuta w dobie]],0)</f>
        <v>0</v>
      </c>
      <c r="J411" s="1">
        <f t="shared" si="13"/>
        <v>4.1666666666666664E-2</v>
      </c>
      <c r="K411" s="1">
        <f>pomiar[[#This Row],[ile minut jechał]]/pomiar[[#This Row],[ile h w dobie]]</f>
        <v>8.6976000000000053E-2</v>
      </c>
      <c r="L411" s="1" t="str">
        <f>MID(pomiar[[#This Row],[numer rejestracyjny]],4,2)</f>
        <v>81</v>
      </c>
      <c r="M411" s="3">
        <f>IF(pomiar[[#This Row],[3 i 4 znak rejestracji]]="18",5/pomiar[[#This Row],[ile minut jechał w h]],0)</f>
        <v>0</v>
      </c>
      <c r="N411" s="3">
        <f>5/pomiar[[#This Row],[ile minut jechał w h]]</f>
        <v>57.487122884473841</v>
      </c>
      <c r="O411" s="3">
        <f>IF(pomiar[[#This Row],[prędkość]]&gt;100,1,0)</f>
        <v>0</v>
      </c>
      <c r="P411" s="3">
        <f>IF(pomiar[[#This Row],[prędkość]]&gt;140,1,0)</f>
        <v>0</v>
      </c>
      <c r="Q411" s="3">
        <f>ROUNDDOWN(IF(pomiar[[#This Row],[czy z A do B]]=0,pomiar[[#This Row],[Punkt B]]/pomiar[[#This Row],[ile h w dobie]],pomiar[[#This Row],[Punkt A]]/pomiar[[#This Row],[ile h w dobie]]),0)</f>
        <v>2</v>
      </c>
      <c r="R411" s="3">
        <f>IF(pomiar[[#This Row],[która godzina wyjazdu]]&lt;&gt;24,pomiar[[#This Row],[która godzina wyjazdu]],0)</f>
        <v>2</v>
      </c>
    </row>
    <row r="412" spans="1:18" x14ac:dyDescent="0.25">
      <c r="A412" s="1" t="s">
        <v>158</v>
      </c>
      <c r="B412" s="1">
        <v>0.77753799999999995</v>
      </c>
      <c r="C412" s="1">
        <v>0.774814</v>
      </c>
      <c r="D412" s="1">
        <f>IF(pomiar[[#This Row],[Punkt A]]&lt;pomiar[[#This Row],[Punkt B]],1,0)</f>
        <v>0</v>
      </c>
      <c r="E412" s="1">
        <f>IF(pomiar[[#This Row],[Punkt A]]&gt;pomiar[[#This Row],[Punkt B]],1,0)</f>
        <v>1</v>
      </c>
      <c r="F412" s="1">
        <f t="shared" si="12"/>
        <v>6.9444444444444447E-4</v>
      </c>
      <c r="G412" s="1">
        <f>IF(pomiar[[#This Row],[czy z B do A]]=1,pomiar[[#This Row],[Punkt A]]-pomiar[[#This Row],[Punkt B]],pomiar[[#This Row],[Punkt B]]-pomiar[[#This Row],[Punkt A]])</f>
        <v>2.7239999999999487E-3</v>
      </c>
      <c r="H412" s="1" t="str">
        <f>LEFT(pomiar[[#This Row],[numer rejestracyjny]],1)</f>
        <v>S</v>
      </c>
      <c r="I412" s="1">
        <f>IF(pomiar[[#This Row],[pierwsza litera rejestracji]]="Z",pomiar[[#This Row],[ile minut jechał]]/pomiar[[#This Row],[ile to jedna minuta w dobie]],0)</f>
        <v>0</v>
      </c>
      <c r="J412" s="1">
        <f t="shared" si="13"/>
        <v>4.1666666666666664E-2</v>
      </c>
      <c r="K412" s="1">
        <f>pomiar[[#This Row],[ile minut jechał]]/pomiar[[#This Row],[ile h w dobie]]</f>
        <v>6.5375999999998768E-2</v>
      </c>
      <c r="L412" s="1" t="str">
        <f>MID(pomiar[[#This Row],[numer rejestracyjny]],4,2)</f>
        <v>81</v>
      </c>
      <c r="M412" s="3">
        <f>IF(pomiar[[#This Row],[3 i 4 znak rejestracji]]="18",5/pomiar[[#This Row],[ile minut jechał w h]],0)</f>
        <v>0</v>
      </c>
      <c r="N412" s="3">
        <f>5/pomiar[[#This Row],[ile minut jechał w h]]</f>
        <v>76.480665687715586</v>
      </c>
      <c r="O412" s="3">
        <f>IF(pomiar[[#This Row],[prędkość]]&gt;100,1,0)</f>
        <v>0</v>
      </c>
      <c r="P412" s="3">
        <f>IF(pomiar[[#This Row],[prędkość]]&gt;140,1,0)</f>
        <v>0</v>
      </c>
      <c r="Q412" s="3">
        <f>ROUNDDOWN(IF(pomiar[[#This Row],[czy z A do B]]=0,pomiar[[#This Row],[Punkt B]]/pomiar[[#This Row],[ile h w dobie]],pomiar[[#This Row],[Punkt A]]/pomiar[[#This Row],[ile h w dobie]]),0)</f>
        <v>18</v>
      </c>
      <c r="R412" s="3">
        <f>IF(pomiar[[#This Row],[która godzina wyjazdu]]&lt;&gt;24,pomiar[[#This Row],[która godzina wyjazdu]],0)</f>
        <v>18</v>
      </c>
    </row>
    <row r="413" spans="1:18" x14ac:dyDescent="0.25">
      <c r="A413" s="1" t="s">
        <v>159</v>
      </c>
      <c r="B413" s="1">
        <v>0.82582299999999997</v>
      </c>
      <c r="C413" s="1">
        <v>0.82754700000000003</v>
      </c>
      <c r="D413" s="1">
        <f>IF(pomiar[[#This Row],[Punkt A]]&lt;pomiar[[#This Row],[Punkt B]],1,0)</f>
        <v>1</v>
      </c>
      <c r="E413" s="1">
        <f>IF(pomiar[[#This Row],[Punkt A]]&gt;pomiar[[#This Row],[Punkt B]],1,0)</f>
        <v>0</v>
      </c>
      <c r="F413" s="1">
        <f t="shared" si="12"/>
        <v>6.9444444444444447E-4</v>
      </c>
      <c r="G413" s="1">
        <f>IF(pomiar[[#This Row],[czy z B do A]]=1,pomiar[[#This Row],[Punkt A]]-pomiar[[#This Row],[Punkt B]],pomiar[[#This Row],[Punkt B]]-pomiar[[#This Row],[Punkt A]])</f>
        <v>1.7240000000000588E-3</v>
      </c>
      <c r="H413" s="1" t="str">
        <f>LEFT(pomiar[[#This Row],[numer rejestracyjny]],1)</f>
        <v>W</v>
      </c>
      <c r="I413" s="1">
        <f>IF(pomiar[[#This Row],[pierwsza litera rejestracji]]="Z",pomiar[[#This Row],[ile minut jechał]]/pomiar[[#This Row],[ile to jedna minuta w dobie]],0)</f>
        <v>0</v>
      </c>
      <c r="J413" s="1">
        <f t="shared" si="13"/>
        <v>4.1666666666666664E-2</v>
      </c>
      <c r="K413" s="1">
        <f>pomiar[[#This Row],[ile minut jechał]]/pomiar[[#This Row],[ile h w dobie]]</f>
        <v>4.1376000000001412E-2</v>
      </c>
      <c r="L413" s="1" t="str">
        <f>MID(pomiar[[#This Row],[numer rejestracyjny]],4,2)</f>
        <v>71</v>
      </c>
      <c r="M413" s="3">
        <f>IF(pomiar[[#This Row],[3 i 4 znak rejestracji]]="18",5/pomiar[[#This Row],[ile minut jechał w h]],0)</f>
        <v>0</v>
      </c>
      <c r="N413" s="3">
        <f>5/pomiar[[#This Row],[ile minut jechał w h]]</f>
        <v>120.84300077339108</v>
      </c>
      <c r="O413" s="3">
        <f>IF(pomiar[[#This Row],[prędkość]]&gt;100,1,0)</f>
        <v>1</v>
      </c>
      <c r="P413" s="3">
        <f>IF(pomiar[[#This Row],[prędkość]]&gt;140,1,0)</f>
        <v>0</v>
      </c>
      <c r="Q413" s="3">
        <f>ROUNDDOWN(IF(pomiar[[#This Row],[czy z A do B]]=0,pomiar[[#This Row],[Punkt B]]/pomiar[[#This Row],[ile h w dobie]],pomiar[[#This Row],[Punkt A]]/pomiar[[#This Row],[ile h w dobie]]),0)</f>
        <v>19</v>
      </c>
      <c r="R413" s="3">
        <f>IF(pomiar[[#This Row],[która godzina wyjazdu]]&lt;&gt;24,pomiar[[#This Row],[która godzina wyjazdu]],0)</f>
        <v>19</v>
      </c>
    </row>
    <row r="414" spans="1:18" x14ac:dyDescent="0.25">
      <c r="A414" s="1" t="s">
        <v>160</v>
      </c>
      <c r="B414" s="1">
        <v>0.20841899999999999</v>
      </c>
      <c r="C414" s="1">
        <v>0.212231</v>
      </c>
      <c r="D414" s="1">
        <f>IF(pomiar[[#This Row],[Punkt A]]&lt;pomiar[[#This Row],[Punkt B]],1,0)</f>
        <v>1</v>
      </c>
      <c r="E414" s="1">
        <f>IF(pomiar[[#This Row],[Punkt A]]&gt;pomiar[[#This Row],[Punkt B]],1,0)</f>
        <v>0</v>
      </c>
      <c r="F414" s="1">
        <f t="shared" si="12"/>
        <v>6.9444444444444447E-4</v>
      </c>
      <c r="G414" s="1">
        <f>IF(pomiar[[#This Row],[czy z B do A]]=1,pomiar[[#This Row],[Punkt A]]-pomiar[[#This Row],[Punkt B]],pomiar[[#This Row],[Punkt B]]-pomiar[[#This Row],[Punkt A]])</f>
        <v>3.8120000000000098E-3</v>
      </c>
      <c r="H414" s="1" t="str">
        <f>LEFT(pomiar[[#This Row],[numer rejestracyjny]],1)</f>
        <v>R</v>
      </c>
      <c r="I414" s="1">
        <f>IF(pomiar[[#This Row],[pierwsza litera rejestracji]]="Z",pomiar[[#This Row],[ile minut jechał]]/pomiar[[#This Row],[ile to jedna minuta w dobie]],0)</f>
        <v>0</v>
      </c>
      <c r="J414" s="1">
        <f t="shared" si="13"/>
        <v>4.1666666666666664E-2</v>
      </c>
      <c r="K414" s="1">
        <f>pomiar[[#This Row],[ile minut jechał]]/pomiar[[#This Row],[ile h w dobie]]</f>
        <v>9.1488000000000236E-2</v>
      </c>
      <c r="L414" s="1" t="str">
        <f>MID(pomiar[[#This Row],[numer rejestracyjny]],4,2)</f>
        <v>02</v>
      </c>
      <c r="M414" s="3">
        <f>IF(pomiar[[#This Row],[3 i 4 znak rejestracji]]="18",5/pomiar[[#This Row],[ile minut jechał w h]],0)</f>
        <v>0</v>
      </c>
      <c r="N414" s="3">
        <f>5/pomiar[[#This Row],[ile minut jechał w h]]</f>
        <v>54.651976215459811</v>
      </c>
      <c r="O414" s="3">
        <f>IF(pomiar[[#This Row],[prędkość]]&gt;100,1,0)</f>
        <v>0</v>
      </c>
      <c r="P414" s="3">
        <f>IF(pomiar[[#This Row],[prędkość]]&gt;140,1,0)</f>
        <v>0</v>
      </c>
      <c r="Q414" s="3">
        <f>ROUNDDOWN(IF(pomiar[[#This Row],[czy z A do B]]=0,pomiar[[#This Row],[Punkt B]]/pomiar[[#This Row],[ile h w dobie]],pomiar[[#This Row],[Punkt A]]/pomiar[[#This Row],[ile h w dobie]]),0)</f>
        <v>5</v>
      </c>
      <c r="R414" s="3">
        <f>IF(pomiar[[#This Row],[która godzina wyjazdu]]&lt;&gt;24,pomiar[[#This Row],[która godzina wyjazdu]],0)</f>
        <v>5</v>
      </c>
    </row>
    <row r="415" spans="1:18" x14ac:dyDescent="0.25">
      <c r="A415" s="1" t="s">
        <v>161</v>
      </c>
      <c r="B415" s="1">
        <v>0.39568500000000001</v>
      </c>
      <c r="C415" s="1">
        <v>0.39231700000000003</v>
      </c>
      <c r="D415" s="1">
        <f>IF(pomiar[[#This Row],[Punkt A]]&lt;pomiar[[#This Row],[Punkt B]],1,0)</f>
        <v>0</v>
      </c>
      <c r="E415" s="1">
        <f>IF(pomiar[[#This Row],[Punkt A]]&gt;pomiar[[#This Row],[Punkt B]],1,0)</f>
        <v>1</v>
      </c>
      <c r="F415" s="1">
        <f t="shared" si="12"/>
        <v>6.9444444444444447E-4</v>
      </c>
      <c r="G415" s="1">
        <f>IF(pomiar[[#This Row],[czy z B do A]]=1,pomiar[[#This Row],[Punkt A]]-pomiar[[#This Row],[Punkt B]],pomiar[[#This Row],[Punkt B]]-pomiar[[#This Row],[Punkt A]])</f>
        <v>3.3679999999999821E-3</v>
      </c>
      <c r="H415" s="1" t="str">
        <f>LEFT(pomiar[[#This Row],[numer rejestracyjny]],1)</f>
        <v>L</v>
      </c>
      <c r="I415" s="1">
        <f>IF(pomiar[[#This Row],[pierwsza litera rejestracji]]="Z",pomiar[[#This Row],[ile minut jechał]]/pomiar[[#This Row],[ile to jedna minuta w dobie]],0)</f>
        <v>0</v>
      </c>
      <c r="J415" s="1">
        <f t="shared" si="13"/>
        <v>4.1666666666666664E-2</v>
      </c>
      <c r="K415" s="1">
        <f>pomiar[[#This Row],[ile minut jechał]]/pomiar[[#This Row],[ile h w dobie]]</f>
        <v>8.0831999999999571E-2</v>
      </c>
      <c r="L415" s="1" t="str">
        <f>MID(pomiar[[#This Row],[numer rejestracyjny]],4,2)</f>
        <v>60</v>
      </c>
      <c r="M415" s="3">
        <f>IF(pomiar[[#This Row],[3 i 4 znak rejestracji]]="18",5/pomiar[[#This Row],[ile minut jechał w h]],0)</f>
        <v>0</v>
      </c>
      <c r="N415" s="3">
        <f>5/pomiar[[#This Row],[ile minut jechał w h]]</f>
        <v>61.856690419636116</v>
      </c>
      <c r="O415" s="3">
        <f>IF(pomiar[[#This Row],[prędkość]]&gt;100,1,0)</f>
        <v>0</v>
      </c>
      <c r="P415" s="3">
        <f>IF(pomiar[[#This Row],[prędkość]]&gt;140,1,0)</f>
        <v>0</v>
      </c>
      <c r="Q415" s="3">
        <f>ROUNDDOWN(IF(pomiar[[#This Row],[czy z A do B]]=0,pomiar[[#This Row],[Punkt B]]/pomiar[[#This Row],[ile h w dobie]],pomiar[[#This Row],[Punkt A]]/pomiar[[#This Row],[ile h w dobie]]),0)</f>
        <v>9</v>
      </c>
      <c r="R415" s="3">
        <f>IF(pomiar[[#This Row],[która godzina wyjazdu]]&lt;&gt;24,pomiar[[#This Row],[która godzina wyjazdu]],0)</f>
        <v>9</v>
      </c>
    </row>
    <row r="416" spans="1:18" x14ac:dyDescent="0.25">
      <c r="A416" s="1" t="s">
        <v>162</v>
      </c>
      <c r="B416" s="1">
        <v>1.9332999999999999E-2</v>
      </c>
      <c r="C416" s="1">
        <v>1.6733000000000001E-2</v>
      </c>
      <c r="D416" s="1">
        <f>IF(pomiar[[#This Row],[Punkt A]]&lt;pomiar[[#This Row],[Punkt B]],1,0)</f>
        <v>0</v>
      </c>
      <c r="E416" s="1">
        <f>IF(pomiar[[#This Row],[Punkt A]]&gt;pomiar[[#This Row],[Punkt B]],1,0)</f>
        <v>1</v>
      </c>
      <c r="F416" s="1">
        <f t="shared" si="12"/>
        <v>6.9444444444444447E-4</v>
      </c>
      <c r="G416" s="1">
        <f>IF(pomiar[[#This Row],[czy z B do A]]=1,pomiar[[#This Row],[Punkt A]]-pomiar[[#This Row],[Punkt B]],pomiar[[#This Row],[Punkt B]]-pomiar[[#This Row],[Punkt A]])</f>
        <v>2.5999999999999981E-3</v>
      </c>
      <c r="H416" s="1" t="str">
        <f>LEFT(pomiar[[#This Row],[numer rejestracyjny]],1)</f>
        <v>W</v>
      </c>
      <c r="I416" s="1">
        <f>IF(pomiar[[#This Row],[pierwsza litera rejestracji]]="Z",pomiar[[#This Row],[ile minut jechał]]/pomiar[[#This Row],[ile to jedna minuta w dobie]],0)</f>
        <v>0</v>
      </c>
      <c r="J416" s="1">
        <f t="shared" si="13"/>
        <v>4.1666666666666664E-2</v>
      </c>
      <c r="K416" s="1">
        <f>pomiar[[#This Row],[ile minut jechał]]/pomiar[[#This Row],[ile h w dobie]]</f>
        <v>6.2399999999999956E-2</v>
      </c>
      <c r="L416" s="1" t="str">
        <f>MID(pomiar[[#This Row],[numer rejestracyjny]],4,2)</f>
        <v>56</v>
      </c>
      <c r="M416" s="3">
        <f>IF(pomiar[[#This Row],[3 i 4 znak rejestracji]]="18",5/pomiar[[#This Row],[ile minut jechał w h]],0)</f>
        <v>0</v>
      </c>
      <c r="N416" s="3">
        <f>5/pomiar[[#This Row],[ile minut jechał w h]]</f>
        <v>80.128205128205181</v>
      </c>
      <c r="O416" s="3">
        <f>IF(pomiar[[#This Row],[prędkość]]&gt;100,1,0)</f>
        <v>0</v>
      </c>
      <c r="P416" s="3">
        <f>IF(pomiar[[#This Row],[prędkość]]&gt;140,1,0)</f>
        <v>0</v>
      </c>
      <c r="Q416" s="3">
        <f>ROUNDDOWN(IF(pomiar[[#This Row],[czy z A do B]]=0,pomiar[[#This Row],[Punkt B]]/pomiar[[#This Row],[ile h w dobie]],pomiar[[#This Row],[Punkt A]]/pomiar[[#This Row],[ile h w dobie]]),0)</f>
        <v>0</v>
      </c>
      <c r="R416" s="3">
        <f>IF(pomiar[[#This Row],[która godzina wyjazdu]]&lt;&gt;24,pomiar[[#This Row],[która godzina wyjazdu]],0)</f>
        <v>0</v>
      </c>
    </row>
    <row r="417" spans="1:18" x14ac:dyDescent="0.25">
      <c r="A417" s="1" t="s">
        <v>163</v>
      </c>
      <c r="B417" s="1">
        <v>0.37874799999999997</v>
      </c>
      <c r="C417" s="1">
        <v>0.382492</v>
      </c>
      <c r="D417" s="1">
        <f>IF(pomiar[[#This Row],[Punkt A]]&lt;pomiar[[#This Row],[Punkt B]],1,0)</f>
        <v>1</v>
      </c>
      <c r="E417" s="1">
        <f>IF(pomiar[[#This Row],[Punkt A]]&gt;pomiar[[#This Row],[Punkt B]],1,0)</f>
        <v>0</v>
      </c>
      <c r="F417" s="1">
        <f t="shared" si="12"/>
        <v>6.9444444444444447E-4</v>
      </c>
      <c r="G417" s="1">
        <f>IF(pomiar[[#This Row],[czy z B do A]]=1,pomiar[[#This Row],[Punkt A]]-pomiar[[#This Row],[Punkt B]],pomiar[[#This Row],[Punkt B]]-pomiar[[#This Row],[Punkt A]])</f>
        <v>3.7440000000000251E-3</v>
      </c>
      <c r="H417" s="1" t="str">
        <f>LEFT(pomiar[[#This Row],[numer rejestracyjny]],1)</f>
        <v>W</v>
      </c>
      <c r="I417" s="1">
        <f>IF(pomiar[[#This Row],[pierwsza litera rejestracji]]="Z",pomiar[[#This Row],[ile minut jechał]]/pomiar[[#This Row],[ile to jedna minuta w dobie]],0)</f>
        <v>0</v>
      </c>
      <c r="J417" s="1">
        <f t="shared" si="13"/>
        <v>4.1666666666666664E-2</v>
      </c>
      <c r="K417" s="1">
        <f>pomiar[[#This Row],[ile minut jechał]]/pomiar[[#This Row],[ile h w dobie]]</f>
        <v>8.9856000000000602E-2</v>
      </c>
      <c r="L417" s="1" t="str">
        <f>MID(pomiar[[#This Row],[numer rejestracyjny]],4,2)</f>
        <v>62</v>
      </c>
      <c r="M417" s="3">
        <f>IF(pomiar[[#This Row],[3 i 4 znak rejestracji]]="18",5/pomiar[[#This Row],[ile minut jechał w h]],0)</f>
        <v>0</v>
      </c>
      <c r="N417" s="3">
        <f>5/pomiar[[#This Row],[ile minut jechał w h]]</f>
        <v>55.644586894586524</v>
      </c>
      <c r="O417" s="3">
        <f>IF(pomiar[[#This Row],[prędkość]]&gt;100,1,0)</f>
        <v>0</v>
      </c>
      <c r="P417" s="3">
        <f>IF(pomiar[[#This Row],[prędkość]]&gt;140,1,0)</f>
        <v>0</v>
      </c>
      <c r="Q417" s="3">
        <f>ROUNDDOWN(IF(pomiar[[#This Row],[czy z A do B]]=0,pomiar[[#This Row],[Punkt B]]/pomiar[[#This Row],[ile h w dobie]],pomiar[[#This Row],[Punkt A]]/pomiar[[#This Row],[ile h w dobie]]),0)</f>
        <v>9</v>
      </c>
      <c r="R417" s="3">
        <f>IF(pomiar[[#This Row],[która godzina wyjazdu]]&lt;&gt;24,pomiar[[#This Row],[która godzina wyjazdu]],0)</f>
        <v>9</v>
      </c>
    </row>
    <row r="418" spans="1:18" x14ac:dyDescent="0.25">
      <c r="A418" s="1" t="s">
        <v>164</v>
      </c>
      <c r="B418" s="1">
        <v>0.72762800000000005</v>
      </c>
      <c r="C418" s="1">
        <v>0.73021999999999998</v>
      </c>
      <c r="D418" s="1">
        <f>IF(pomiar[[#This Row],[Punkt A]]&lt;pomiar[[#This Row],[Punkt B]],1,0)</f>
        <v>1</v>
      </c>
      <c r="E418" s="1">
        <f>IF(pomiar[[#This Row],[Punkt A]]&gt;pomiar[[#This Row],[Punkt B]],1,0)</f>
        <v>0</v>
      </c>
      <c r="F418" s="1">
        <f t="shared" si="12"/>
        <v>6.9444444444444447E-4</v>
      </c>
      <c r="G418" s="1">
        <f>IF(pomiar[[#This Row],[czy z B do A]]=1,pomiar[[#This Row],[Punkt A]]-pomiar[[#This Row],[Punkt B]],pomiar[[#This Row],[Punkt B]]-pomiar[[#This Row],[Punkt A]])</f>
        <v>2.5919999999999277E-3</v>
      </c>
      <c r="H418" s="1" t="str">
        <f>LEFT(pomiar[[#This Row],[numer rejestracyjny]],1)</f>
        <v>N</v>
      </c>
      <c r="I418" s="1">
        <f>IF(pomiar[[#This Row],[pierwsza litera rejestracji]]="Z",pomiar[[#This Row],[ile minut jechał]]/pomiar[[#This Row],[ile to jedna minuta w dobie]],0)</f>
        <v>0</v>
      </c>
      <c r="J418" s="1">
        <f t="shared" si="13"/>
        <v>4.1666666666666664E-2</v>
      </c>
      <c r="K418" s="1">
        <f>pomiar[[#This Row],[ile minut jechał]]/pomiar[[#This Row],[ile h w dobie]]</f>
        <v>6.2207999999998265E-2</v>
      </c>
      <c r="L418" s="1" t="str">
        <f>MID(pomiar[[#This Row],[numer rejestracyjny]],4,2)</f>
        <v>47</v>
      </c>
      <c r="M418" s="3">
        <f>IF(pomiar[[#This Row],[3 i 4 znak rejestracji]]="18",5/pomiar[[#This Row],[ile minut jechał w h]],0)</f>
        <v>0</v>
      </c>
      <c r="N418" s="3">
        <f>5/pomiar[[#This Row],[ile minut jechał w h]]</f>
        <v>80.375514403294417</v>
      </c>
      <c r="O418" s="3">
        <f>IF(pomiar[[#This Row],[prędkość]]&gt;100,1,0)</f>
        <v>0</v>
      </c>
      <c r="P418" s="3">
        <f>IF(pomiar[[#This Row],[prędkość]]&gt;140,1,0)</f>
        <v>0</v>
      </c>
      <c r="Q418" s="3">
        <f>ROUNDDOWN(IF(pomiar[[#This Row],[czy z A do B]]=0,pomiar[[#This Row],[Punkt B]]/pomiar[[#This Row],[ile h w dobie]],pomiar[[#This Row],[Punkt A]]/pomiar[[#This Row],[ile h w dobie]]),0)</f>
        <v>17</v>
      </c>
      <c r="R418" s="3">
        <f>IF(pomiar[[#This Row],[która godzina wyjazdu]]&lt;&gt;24,pomiar[[#This Row],[która godzina wyjazdu]],0)</f>
        <v>17</v>
      </c>
    </row>
    <row r="419" spans="1:18" x14ac:dyDescent="0.25">
      <c r="A419" s="1" t="s">
        <v>165</v>
      </c>
      <c r="B419" s="1">
        <v>0.69269999999999998</v>
      </c>
      <c r="C419" s="1">
        <v>0.69043600000000005</v>
      </c>
      <c r="D419" s="1">
        <f>IF(pomiar[[#This Row],[Punkt A]]&lt;pomiar[[#This Row],[Punkt B]],1,0)</f>
        <v>0</v>
      </c>
      <c r="E419" s="1">
        <f>IF(pomiar[[#This Row],[Punkt A]]&gt;pomiar[[#This Row],[Punkt B]],1,0)</f>
        <v>1</v>
      </c>
      <c r="F419" s="1">
        <f t="shared" si="12"/>
        <v>6.9444444444444447E-4</v>
      </c>
      <c r="G419" s="1">
        <f>IF(pomiar[[#This Row],[czy z B do A]]=1,pomiar[[#This Row],[Punkt A]]-pomiar[[#This Row],[Punkt B]],pomiar[[#This Row],[Punkt B]]-pomiar[[#This Row],[Punkt A]])</f>
        <v>2.2639999999999327E-3</v>
      </c>
      <c r="H419" s="1" t="str">
        <f>LEFT(pomiar[[#This Row],[numer rejestracyjny]],1)</f>
        <v>W</v>
      </c>
      <c r="I419" s="1">
        <f>IF(pomiar[[#This Row],[pierwsza litera rejestracji]]="Z",pomiar[[#This Row],[ile minut jechał]]/pomiar[[#This Row],[ile to jedna minuta w dobie]],0)</f>
        <v>0</v>
      </c>
      <c r="J419" s="1">
        <f t="shared" si="13"/>
        <v>4.1666666666666664E-2</v>
      </c>
      <c r="K419" s="1">
        <f>pomiar[[#This Row],[ile minut jechał]]/pomiar[[#This Row],[ile h w dobie]]</f>
        <v>5.4335999999998386E-2</v>
      </c>
      <c r="L419" s="1" t="str">
        <f>MID(pomiar[[#This Row],[numer rejestracyjny]],4,2)</f>
        <v>25</v>
      </c>
      <c r="M419" s="3">
        <f>IF(pomiar[[#This Row],[3 i 4 znak rejestracji]]="18",5/pomiar[[#This Row],[ile minut jechał w h]],0)</f>
        <v>0</v>
      </c>
      <c r="N419" s="3">
        <f>5/pomiar[[#This Row],[ile minut jechał w h]]</f>
        <v>92.020023557128766</v>
      </c>
      <c r="O419" s="3">
        <f>IF(pomiar[[#This Row],[prędkość]]&gt;100,1,0)</f>
        <v>0</v>
      </c>
      <c r="P419" s="3">
        <f>IF(pomiar[[#This Row],[prędkość]]&gt;140,1,0)</f>
        <v>0</v>
      </c>
      <c r="Q419" s="3">
        <f>ROUNDDOWN(IF(pomiar[[#This Row],[czy z A do B]]=0,pomiar[[#This Row],[Punkt B]]/pomiar[[#This Row],[ile h w dobie]],pomiar[[#This Row],[Punkt A]]/pomiar[[#This Row],[ile h w dobie]]),0)</f>
        <v>16</v>
      </c>
      <c r="R419" s="3">
        <f>IF(pomiar[[#This Row],[która godzina wyjazdu]]&lt;&gt;24,pomiar[[#This Row],[która godzina wyjazdu]],0)</f>
        <v>16</v>
      </c>
    </row>
    <row r="420" spans="1:18" x14ac:dyDescent="0.25">
      <c r="A420" s="1" t="s">
        <v>174</v>
      </c>
      <c r="B420" s="1">
        <v>0.90573400000000004</v>
      </c>
      <c r="C420" s="1">
        <v>0.90789799999999998</v>
      </c>
      <c r="D420" s="1">
        <f>IF(pomiar[[#This Row],[Punkt A]]&lt;pomiar[[#This Row],[Punkt B]],1,0)</f>
        <v>1</v>
      </c>
      <c r="E420" s="1">
        <f>IF(pomiar[[#This Row],[Punkt A]]&gt;pomiar[[#This Row],[Punkt B]],1,0)</f>
        <v>0</v>
      </c>
      <c r="F420" s="1">
        <f t="shared" si="12"/>
        <v>6.9444444444444447E-4</v>
      </c>
      <c r="G420" s="1">
        <f>IF(pomiar[[#This Row],[czy z B do A]]=1,pomiar[[#This Row],[Punkt A]]-pomiar[[#This Row],[Punkt B]],pomiar[[#This Row],[Punkt B]]-pomiar[[#This Row],[Punkt A]])</f>
        <v>2.1639999999999437E-3</v>
      </c>
      <c r="H420" s="1" t="str">
        <f>LEFT(pomiar[[#This Row],[numer rejestracyjny]],1)</f>
        <v>N</v>
      </c>
      <c r="I420" s="1">
        <f>IF(pomiar[[#This Row],[pierwsza litera rejestracji]]="Z",pomiar[[#This Row],[ile minut jechał]]/pomiar[[#This Row],[ile to jedna minuta w dobie]],0)</f>
        <v>0</v>
      </c>
      <c r="J420" s="1">
        <f t="shared" si="13"/>
        <v>4.1666666666666664E-2</v>
      </c>
      <c r="K420" s="1">
        <f>pomiar[[#This Row],[ile minut jechał]]/pomiar[[#This Row],[ile h w dobie]]</f>
        <v>5.193599999999865E-2</v>
      </c>
      <c r="L420" s="1" t="str">
        <f>MID(pomiar[[#This Row],[numer rejestracyjny]],4,2)</f>
        <v>10</v>
      </c>
      <c r="M420" s="3">
        <f>IF(pomiar[[#This Row],[3 i 4 znak rejestracji]]="18",5/pomiar[[#This Row],[ile minut jechał w h]],0)</f>
        <v>0</v>
      </c>
      <c r="N420" s="3">
        <f>5/pomiar[[#This Row],[ile minut jechał w h]]</f>
        <v>96.272335181764674</v>
      </c>
      <c r="O420" s="3">
        <f>IF(pomiar[[#This Row],[prędkość]]&gt;100,1,0)</f>
        <v>0</v>
      </c>
      <c r="P420" s="3">
        <f>IF(pomiar[[#This Row],[prędkość]]&gt;140,1,0)</f>
        <v>0</v>
      </c>
      <c r="Q420" s="3">
        <f>ROUNDDOWN(IF(pomiar[[#This Row],[czy z A do B]]=0,pomiar[[#This Row],[Punkt B]]/pomiar[[#This Row],[ile h w dobie]],pomiar[[#This Row],[Punkt A]]/pomiar[[#This Row],[ile h w dobie]]),0)</f>
        <v>21</v>
      </c>
      <c r="R420" s="3">
        <f>IF(pomiar[[#This Row],[która godzina wyjazdu]]&lt;&gt;24,pomiar[[#This Row],[która godzina wyjazdu]],0)</f>
        <v>21</v>
      </c>
    </row>
    <row r="421" spans="1:18" x14ac:dyDescent="0.25">
      <c r="A421" s="1" t="s">
        <v>16</v>
      </c>
      <c r="B421" s="1">
        <v>0.376137</v>
      </c>
      <c r="C421" s="1">
        <v>0.37329699999999999</v>
      </c>
      <c r="D421" s="1">
        <f>IF(pomiar[[#This Row],[Punkt A]]&lt;pomiar[[#This Row],[Punkt B]],1,0)</f>
        <v>0</v>
      </c>
      <c r="E421" s="1">
        <f>IF(pomiar[[#This Row],[Punkt A]]&gt;pomiar[[#This Row],[Punkt B]],1,0)</f>
        <v>1</v>
      </c>
      <c r="F421" s="1">
        <f t="shared" si="12"/>
        <v>6.9444444444444447E-4</v>
      </c>
      <c r="G421" s="1">
        <f>IF(pomiar[[#This Row],[czy z B do A]]=1,pomiar[[#This Row],[Punkt A]]-pomiar[[#This Row],[Punkt B]],pomiar[[#This Row],[Punkt B]]-pomiar[[#This Row],[Punkt A]])</f>
        <v>2.8400000000000092E-3</v>
      </c>
      <c r="H421" s="1" t="str">
        <f>LEFT(pomiar[[#This Row],[numer rejestracyjny]],1)</f>
        <v>N</v>
      </c>
      <c r="I421" s="1">
        <f>IF(pomiar[[#This Row],[pierwsza litera rejestracji]]="Z",pomiar[[#This Row],[ile minut jechał]]/pomiar[[#This Row],[ile to jedna minuta w dobie]],0)</f>
        <v>0</v>
      </c>
      <c r="J421" s="1">
        <f t="shared" si="13"/>
        <v>4.1666666666666664E-2</v>
      </c>
      <c r="K421" s="1">
        <f>pomiar[[#This Row],[ile minut jechał]]/pomiar[[#This Row],[ile h w dobie]]</f>
        <v>6.816000000000022E-2</v>
      </c>
      <c r="L421" s="1" t="str">
        <f>MID(pomiar[[#This Row],[numer rejestracyjny]],4,2)</f>
        <v>33</v>
      </c>
      <c r="M421" s="3">
        <f>IF(pomiar[[#This Row],[3 i 4 znak rejestracji]]="18",5/pomiar[[#This Row],[ile minut jechał w h]],0)</f>
        <v>0</v>
      </c>
      <c r="N421" s="3">
        <f>5/pomiar[[#This Row],[ile minut jechał w h]]</f>
        <v>73.356807511736847</v>
      </c>
      <c r="O421" s="3">
        <f>IF(pomiar[[#This Row],[prędkość]]&gt;100,1,0)</f>
        <v>0</v>
      </c>
      <c r="P421" s="3">
        <f>IF(pomiar[[#This Row],[prędkość]]&gt;140,1,0)</f>
        <v>0</v>
      </c>
      <c r="Q421" s="3">
        <f>ROUNDDOWN(IF(pomiar[[#This Row],[czy z A do B]]=0,pomiar[[#This Row],[Punkt B]]/pomiar[[#This Row],[ile h w dobie]],pomiar[[#This Row],[Punkt A]]/pomiar[[#This Row],[ile h w dobie]]),0)</f>
        <v>8</v>
      </c>
      <c r="R421" s="3">
        <f>IF(pomiar[[#This Row],[która godzina wyjazdu]]&lt;&gt;24,pomiar[[#This Row],[która godzina wyjazdu]],0)</f>
        <v>8</v>
      </c>
    </row>
    <row r="422" spans="1:18" x14ac:dyDescent="0.25">
      <c r="A422" s="1" t="s">
        <v>65</v>
      </c>
      <c r="B422" s="1">
        <v>0.352136</v>
      </c>
      <c r="C422" s="1">
        <v>0.35384399999999999</v>
      </c>
      <c r="D422" s="1">
        <f>IF(pomiar[[#This Row],[Punkt A]]&lt;pomiar[[#This Row],[Punkt B]],1,0)</f>
        <v>1</v>
      </c>
      <c r="E422" s="1">
        <f>IF(pomiar[[#This Row],[Punkt A]]&gt;pomiar[[#This Row],[Punkt B]],1,0)</f>
        <v>0</v>
      </c>
      <c r="F422" s="1">
        <f t="shared" si="12"/>
        <v>6.9444444444444447E-4</v>
      </c>
      <c r="G422" s="1">
        <f>IF(pomiar[[#This Row],[czy z B do A]]=1,pomiar[[#This Row],[Punkt A]]-pomiar[[#This Row],[Punkt B]],pomiar[[#This Row],[Punkt B]]-pomiar[[#This Row],[Punkt A]])</f>
        <v>1.7079999999999873E-3</v>
      </c>
      <c r="H422" s="1" t="str">
        <f>LEFT(pomiar[[#This Row],[numer rejestracyjny]],1)</f>
        <v>N</v>
      </c>
      <c r="I422" s="1">
        <f>IF(pomiar[[#This Row],[pierwsza litera rejestracji]]="Z",pomiar[[#This Row],[ile minut jechał]]/pomiar[[#This Row],[ile to jedna minuta w dobie]],0)</f>
        <v>0</v>
      </c>
      <c r="J422" s="1">
        <f t="shared" si="13"/>
        <v>4.1666666666666664E-2</v>
      </c>
      <c r="K422" s="1">
        <f>pomiar[[#This Row],[ile minut jechał]]/pomiar[[#This Row],[ile h w dobie]]</f>
        <v>4.0991999999999695E-2</v>
      </c>
      <c r="L422" s="1" t="str">
        <f>MID(pomiar[[#This Row],[numer rejestracyjny]],4,2)</f>
        <v>61</v>
      </c>
      <c r="M422" s="3">
        <f>IF(pomiar[[#This Row],[3 i 4 znak rejestracji]]="18",5/pomiar[[#This Row],[ile minut jechał w h]],0)</f>
        <v>0</v>
      </c>
      <c r="N422" s="3">
        <f>5/pomiar[[#This Row],[ile minut jechał w h]]</f>
        <v>121.97501951600402</v>
      </c>
      <c r="O422" s="3">
        <f>IF(pomiar[[#This Row],[prędkość]]&gt;100,1,0)</f>
        <v>1</v>
      </c>
      <c r="P422" s="3">
        <f>IF(pomiar[[#This Row],[prędkość]]&gt;140,1,0)</f>
        <v>0</v>
      </c>
      <c r="Q422" s="3">
        <f>ROUNDDOWN(IF(pomiar[[#This Row],[czy z A do B]]=0,pomiar[[#This Row],[Punkt B]]/pomiar[[#This Row],[ile h w dobie]],pomiar[[#This Row],[Punkt A]]/pomiar[[#This Row],[ile h w dobie]]),0)</f>
        <v>8</v>
      </c>
      <c r="R422" s="3">
        <f>IF(pomiar[[#This Row],[która godzina wyjazdu]]&lt;&gt;24,pomiar[[#This Row],[która godzina wyjazdu]],0)</f>
        <v>8</v>
      </c>
    </row>
    <row r="423" spans="1:18" x14ac:dyDescent="0.25">
      <c r="A423" s="1" t="s">
        <v>157</v>
      </c>
      <c r="B423" s="1">
        <v>0.247169</v>
      </c>
      <c r="C423" s="1">
        <v>0.24446100000000001</v>
      </c>
      <c r="D423" s="1">
        <f>IF(pomiar[[#This Row],[Punkt A]]&lt;pomiar[[#This Row],[Punkt B]],1,0)</f>
        <v>0</v>
      </c>
      <c r="E423" s="1">
        <f>IF(pomiar[[#This Row],[Punkt A]]&gt;pomiar[[#This Row],[Punkt B]],1,0)</f>
        <v>1</v>
      </c>
      <c r="F423" s="1">
        <f t="shared" si="12"/>
        <v>6.9444444444444447E-4</v>
      </c>
      <c r="G423" s="1">
        <f>IF(pomiar[[#This Row],[czy z B do A]]=1,pomiar[[#This Row],[Punkt A]]-pomiar[[#This Row],[Punkt B]],pomiar[[#This Row],[Punkt B]]-pomiar[[#This Row],[Punkt A]])</f>
        <v>2.7079999999999882E-3</v>
      </c>
      <c r="H423" s="1" t="str">
        <f>LEFT(pomiar[[#This Row],[numer rejestracyjny]],1)</f>
        <v>N</v>
      </c>
      <c r="I423" s="1">
        <f>IF(pomiar[[#This Row],[pierwsza litera rejestracji]]="Z",pomiar[[#This Row],[ile minut jechał]]/pomiar[[#This Row],[ile to jedna minuta w dobie]],0)</f>
        <v>0</v>
      </c>
      <c r="J423" s="1">
        <f t="shared" si="13"/>
        <v>4.1666666666666664E-2</v>
      </c>
      <c r="K423" s="1">
        <f>pomiar[[#This Row],[ile minut jechał]]/pomiar[[#This Row],[ile h w dobie]]</f>
        <v>6.4991999999999717E-2</v>
      </c>
      <c r="L423" s="1" t="str">
        <f>MID(pomiar[[#This Row],[numer rejestracyjny]],4,2)</f>
        <v>81</v>
      </c>
      <c r="M423" s="3">
        <f>IF(pomiar[[#This Row],[3 i 4 znak rejestracji]]="18",5/pomiar[[#This Row],[ile minut jechał w h]],0)</f>
        <v>0</v>
      </c>
      <c r="N423" s="3">
        <f>5/pomiar[[#This Row],[ile minut jechał w h]]</f>
        <v>76.932545544067295</v>
      </c>
      <c r="O423" s="3">
        <f>IF(pomiar[[#This Row],[prędkość]]&gt;100,1,0)</f>
        <v>0</v>
      </c>
      <c r="P423" s="3">
        <f>IF(pomiar[[#This Row],[prędkość]]&gt;140,1,0)</f>
        <v>0</v>
      </c>
      <c r="Q423" s="3">
        <f>ROUNDDOWN(IF(pomiar[[#This Row],[czy z A do B]]=0,pomiar[[#This Row],[Punkt B]]/pomiar[[#This Row],[ile h w dobie]],pomiar[[#This Row],[Punkt A]]/pomiar[[#This Row],[ile h w dobie]]),0)</f>
        <v>5</v>
      </c>
      <c r="R423" s="3">
        <f>IF(pomiar[[#This Row],[która godzina wyjazdu]]&lt;&gt;24,pomiar[[#This Row],[która godzina wyjazdu]],0)</f>
        <v>5</v>
      </c>
    </row>
    <row r="424" spans="1:18" x14ac:dyDescent="0.25">
      <c r="A424" s="1" t="s">
        <v>75</v>
      </c>
      <c r="B424" s="1">
        <v>0.64918399999999998</v>
      </c>
      <c r="C424" s="1">
        <v>0.64702800000000005</v>
      </c>
      <c r="D424" s="1">
        <f>IF(pomiar[[#This Row],[Punkt A]]&lt;pomiar[[#This Row],[Punkt B]],1,0)</f>
        <v>0</v>
      </c>
      <c r="E424" s="1">
        <f>IF(pomiar[[#This Row],[Punkt A]]&gt;pomiar[[#This Row],[Punkt B]],1,0)</f>
        <v>1</v>
      </c>
      <c r="F424" s="1">
        <f t="shared" si="12"/>
        <v>6.9444444444444447E-4</v>
      </c>
      <c r="G424" s="1">
        <f>IF(pomiar[[#This Row],[czy z B do A]]=1,pomiar[[#This Row],[Punkt A]]-pomiar[[#This Row],[Punkt B]],pomiar[[#This Row],[Punkt B]]-pomiar[[#This Row],[Punkt A]])</f>
        <v>2.1559999999999357E-3</v>
      </c>
      <c r="H424" s="1" t="str">
        <f>LEFT(pomiar[[#This Row],[numer rejestracyjny]],1)</f>
        <v>N</v>
      </c>
      <c r="I424" s="1">
        <f>IF(pomiar[[#This Row],[pierwsza litera rejestracji]]="Z",pomiar[[#This Row],[ile minut jechał]]/pomiar[[#This Row],[ile to jedna minuta w dobie]],0)</f>
        <v>0</v>
      </c>
      <c r="J424" s="1">
        <f t="shared" si="13"/>
        <v>4.1666666666666664E-2</v>
      </c>
      <c r="K424" s="1">
        <f>pomiar[[#This Row],[ile minut jechał]]/pomiar[[#This Row],[ile h w dobie]]</f>
        <v>5.1743999999998458E-2</v>
      </c>
      <c r="L424" s="1" t="str">
        <f>MID(pomiar[[#This Row],[numer rejestracyjny]],4,2)</f>
        <v>96</v>
      </c>
      <c r="M424" s="3">
        <f>IF(pomiar[[#This Row],[3 i 4 znak rejestracji]]="18",5/pomiar[[#This Row],[ile minut jechał w h]],0)</f>
        <v>0</v>
      </c>
      <c r="N424" s="3">
        <f>5/pomiar[[#This Row],[ile minut jechał w h]]</f>
        <v>96.629560915278077</v>
      </c>
      <c r="O424" s="3">
        <f>IF(pomiar[[#This Row],[prędkość]]&gt;100,1,0)</f>
        <v>0</v>
      </c>
      <c r="P424" s="3">
        <f>IF(pomiar[[#This Row],[prędkość]]&gt;140,1,0)</f>
        <v>0</v>
      </c>
      <c r="Q424" s="3">
        <f>ROUNDDOWN(IF(pomiar[[#This Row],[czy z A do B]]=0,pomiar[[#This Row],[Punkt B]]/pomiar[[#This Row],[ile h w dobie]],pomiar[[#This Row],[Punkt A]]/pomiar[[#This Row],[ile h w dobie]]),0)</f>
        <v>15</v>
      </c>
      <c r="R424" s="3">
        <f>IF(pomiar[[#This Row],[która godzina wyjazdu]]&lt;&gt;24,pomiar[[#This Row],[która godzina wyjazdu]],0)</f>
        <v>15</v>
      </c>
    </row>
    <row r="425" spans="1:18" x14ac:dyDescent="0.25">
      <c r="A425" s="1" t="s">
        <v>21</v>
      </c>
      <c r="B425" s="1">
        <v>0.36847200000000002</v>
      </c>
      <c r="C425" s="1">
        <v>0.364732</v>
      </c>
      <c r="D425" s="1">
        <f>IF(pomiar[[#This Row],[Punkt A]]&lt;pomiar[[#This Row],[Punkt B]],1,0)</f>
        <v>0</v>
      </c>
      <c r="E425" s="1">
        <f>IF(pomiar[[#This Row],[Punkt A]]&gt;pomiar[[#This Row],[Punkt B]],1,0)</f>
        <v>1</v>
      </c>
      <c r="F425" s="1">
        <f t="shared" si="12"/>
        <v>6.9444444444444447E-4</v>
      </c>
      <c r="G425" s="1">
        <f>IF(pomiar[[#This Row],[czy z B do A]]=1,pomiar[[#This Row],[Punkt A]]-pomiar[[#This Row],[Punkt B]],pomiar[[#This Row],[Punkt B]]-pomiar[[#This Row],[Punkt A]])</f>
        <v>3.7400000000000211E-3</v>
      </c>
      <c r="H425" s="1" t="str">
        <f>LEFT(pomiar[[#This Row],[numer rejestracyjny]],1)</f>
        <v>N</v>
      </c>
      <c r="I425" s="1">
        <f>IF(pomiar[[#This Row],[pierwsza litera rejestracji]]="Z",pomiar[[#This Row],[ile minut jechał]]/pomiar[[#This Row],[ile to jedna minuta w dobie]],0)</f>
        <v>0</v>
      </c>
      <c r="J425" s="1">
        <f t="shared" si="13"/>
        <v>4.1666666666666664E-2</v>
      </c>
      <c r="K425" s="1">
        <f>pomiar[[#This Row],[ile minut jechał]]/pomiar[[#This Row],[ile h w dobie]]</f>
        <v>8.9760000000000506E-2</v>
      </c>
      <c r="L425" s="1" t="str">
        <f>MID(pomiar[[#This Row],[numer rejestracyjny]],4,2)</f>
        <v>23</v>
      </c>
      <c r="M425" s="3">
        <f>IF(pomiar[[#This Row],[3 i 4 znak rejestracji]]="18",5/pomiar[[#This Row],[ile minut jechał w h]],0)</f>
        <v>0</v>
      </c>
      <c r="N425" s="3">
        <f>5/pomiar[[#This Row],[ile minut jechał w h]]</f>
        <v>55.704099821746567</v>
      </c>
      <c r="O425" s="3">
        <f>IF(pomiar[[#This Row],[prędkość]]&gt;100,1,0)</f>
        <v>0</v>
      </c>
      <c r="P425" s="3">
        <f>IF(pomiar[[#This Row],[prędkość]]&gt;140,1,0)</f>
        <v>0</v>
      </c>
      <c r="Q425" s="3">
        <f>ROUNDDOWN(IF(pomiar[[#This Row],[czy z A do B]]=0,pomiar[[#This Row],[Punkt B]]/pomiar[[#This Row],[ile h w dobie]],pomiar[[#This Row],[Punkt A]]/pomiar[[#This Row],[ile h w dobie]]),0)</f>
        <v>8</v>
      </c>
      <c r="R425" s="3">
        <f>IF(pomiar[[#This Row],[która godzina wyjazdu]]&lt;&gt;24,pomiar[[#This Row],[która godzina wyjazdu]],0)</f>
        <v>8</v>
      </c>
    </row>
    <row r="426" spans="1:18" x14ac:dyDescent="0.25">
      <c r="A426" s="1" t="s">
        <v>27</v>
      </c>
      <c r="B426" s="1">
        <v>0.15427399999999999</v>
      </c>
      <c r="C426" s="1">
        <v>0.151698</v>
      </c>
      <c r="D426" s="1">
        <f>IF(pomiar[[#This Row],[Punkt A]]&lt;pomiar[[#This Row],[Punkt B]],1,0)</f>
        <v>0</v>
      </c>
      <c r="E426" s="1">
        <f>IF(pomiar[[#This Row],[Punkt A]]&gt;pomiar[[#This Row],[Punkt B]],1,0)</f>
        <v>1</v>
      </c>
      <c r="F426" s="1">
        <f t="shared" si="12"/>
        <v>6.9444444444444447E-4</v>
      </c>
      <c r="G426" s="1">
        <f>IF(pomiar[[#This Row],[czy z B do A]]=1,pomiar[[#This Row],[Punkt A]]-pomiar[[#This Row],[Punkt B]],pomiar[[#This Row],[Punkt B]]-pomiar[[#This Row],[Punkt A]])</f>
        <v>2.575999999999995E-3</v>
      </c>
      <c r="H426" s="1" t="str">
        <f>LEFT(pomiar[[#This Row],[numer rejestracyjny]],1)</f>
        <v>N</v>
      </c>
      <c r="I426" s="1">
        <f>IF(pomiar[[#This Row],[pierwsza litera rejestracji]]="Z",pomiar[[#This Row],[ile minut jechał]]/pomiar[[#This Row],[ile to jedna minuta w dobie]],0)</f>
        <v>0</v>
      </c>
      <c r="J426" s="1">
        <f t="shared" si="13"/>
        <v>4.1666666666666664E-2</v>
      </c>
      <c r="K426" s="1">
        <f>pomiar[[#This Row],[ile minut jechał]]/pomiar[[#This Row],[ile h w dobie]]</f>
        <v>6.1823999999999879E-2</v>
      </c>
      <c r="L426" s="1" t="str">
        <f>MID(pomiar[[#This Row],[numer rejestracyjny]],4,2)</f>
        <v>79</v>
      </c>
      <c r="M426" s="3">
        <f>IF(pomiar[[#This Row],[3 i 4 znak rejestracji]]="18",5/pomiar[[#This Row],[ile minut jechał w h]],0)</f>
        <v>0</v>
      </c>
      <c r="N426" s="3">
        <f>5/pomiar[[#This Row],[ile minut jechał w h]]</f>
        <v>80.874741200828311</v>
      </c>
      <c r="O426" s="3">
        <f>IF(pomiar[[#This Row],[prędkość]]&gt;100,1,0)</f>
        <v>0</v>
      </c>
      <c r="P426" s="3">
        <f>IF(pomiar[[#This Row],[prędkość]]&gt;140,1,0)</f>
        <v>0</v>
      </c>
      <c r="Q426" s="3">
        <f>ROUNDDOWN(IF(pomiar[[#This Row],[czy z A do B]]=0,pomiar[[#This Row],[Punkt B]]/pomiar[[#This Row],[ile h w dobie]],pomiar[[#This Row],[Punkt A]]/pomiar[[#This Row],[ile h w dobie]]),0)</f>
        <v>3</v>
      </c>
      <c r="R426" s="3">
        <f>IF(pomiar[[#This Row],[która godzina wyjazdu]]&lt;&gt;24,pomiar[[#This Row],[która godzina wyjazdu]],0)</f>
        <v>3</v>
      </c>
    </row>
    <row r="427" spans="1:18" x14ac:dyDescent="0.25">
      <c r="A427" s="1" t="s">
        <v>84</v>
      </c>
      <c r="B427" s="1">
        <v>0.67313500000000004</v>
      </c>
      <c r="C427" s="1">
        <v>0.67577900000000002</v>
      </c>
      <c r="D427" s="1">
        <f>IF(pomiar[[#This Row],[Punkt A]]&lt;pomiar[[#This Row],[Punkt B]],1,0)</f>
        <v>1</v>
      </c>
      <c r="E427" s="1">
        <f>IF(pomiar[[#This Row],[Punkt A]]&gt;pomiar[[#This Row],[Punkt B]],1,0)</f>
        <v>0</v>
      </c>
      <c r="F427" s="1">
        <f t="shared" si="12"/>
        <v>6.9444444444444447E-4</v>
      </c>
      <c r="G427" s="1">
        <f>IF(pomiar[[#This Row],[czy z B do A]]=1,pomiar[[#This Row],[Punkt A]]-pomiar[[#This Row],[Punkt B]],pomiar[[#This Row],[Punkt B]]-pomiar[[#This Row],[Punkt A]])</f>
        <v>2.6439999999999797E-3</v>
      </c>
      <c r="H427" s="1" t="str">
        <f>LEFT(pomiar[[#This Row],[numer rejestracyjny]],1)</f>
        <v>N</v>
      </c>
      <c r="I427" s="1">
        <f>IF(pomiar[[#This Row],[pierwsza litera rejestracji]]="Z",pomiar[[#This Row],[ile minut jechał]]/pomiar[[#This Row],[ile to jedna minuta w dobie]],0)</f>
        <v>0</v>
      </c>
      <c r="J427" s="1">
        <f t="shared" si="13"/>
        <v>4.1666666666666664E-2</v>
      </c>
      <c r="K427" s="1">
        <f>pomiar[[#This Row],[ile minut jechał]]/pomiar[[#This Row],[ile h w dobie]]</f>
        <v>6.3455999999999513E-2</v>
      </c>
      <c r="L427" s="1" t="str">
        <f>MID(pomiar[[#This Row],[numer rejestracyjny]],4,2)</f>
        <v>94</v>
      </c>
      <c r="M427" s="3">
        <f>IF(pomiar[[#This Row],[3 i 4 znak rejestracji]]="18",5/pomiar[[#This Row],[ile minut jechał w h]],0)</f>
        <v>0</v>
      </c>
      <c r="N427" s="3">
        <f>5/pomiar[[#This Row],[ile minut jechał w h]]</f>
        <v>78.794755421079785</v>
      </c>
      <c r="O427" s="3">
        <f>IF(pomiar[[#This Row],[prędkość]]&gt;100,1,0)</f>
        <v>0</v>
      </c>
      <c r="P427" s="3">
        <f>IF(pomiar[[#This Row],[prędkość]]&gt;140,1,0)</f>
        <v>0</v>
      </c>
      <c r="Q427" s="3">
        <f>ROUNDDOWN(IF(pomiar[[#This Row],[czy z A do B]]=0,pomiar[[#This Row],[Punkt B]]/pomiar[[#This Row],[ile h w dobie]],pomiar[[#This Row],[Punkt A]]/pomiar[[#This Row],[ile h w dobie]]),0)</f>
        <v>16</v>
      </c>
      <c r="R427" s="3">
        <f>IF(pomiar[[#This Row],[która godzina wyjazdu]]&lt;&gt;24,pomiar[[#This Row],[która godzina wyjazdu]],0)</f>
        <v>16</v>
      </c>
    </row>
    <row r="428" spans="1:18" x14ac:dyDescent="0.25">
      <c r="A428" s="1" t="s">
        <v>61</v>
      </c>
      <c r="B428" s="1">
        <v>0.97160000000000002</v>
      </c>
      <c r="C428" s="1">
        <v>0.96899999999999997</v>
      </c>
      <c r="D428" s="1">
        <f>IF(pomiar[[#This Row],[Punkt A]]&lt;pomiar[[#This Row],[Punkt B]],1,0)</f>
        <v>0</v>
      </c>
      <c r="E428" s="1">
        <f>IF(pomiar[[#This Row],[Punkt A]]&gt;pomiar[[#This Row],[Punkt B]],1,0)</f>
        <v>1</v>
      </c>
      <c r="F428" s="1">
        <f t="shared" si="12"/>
        <v>6.9444444444444447E-4</v>
      </c>
      <c r="G428" s="1">
        <f>IF(pomiar[[#This Row],[czy z B do A]]=1,pomiar[[#This Row],[Punkt A]]-pomiar[[#This Row],[Punkt B]],pomiar[[#This Row],[Punkt B]]-pomiar[[#This Row],[Punkt A]])</f>
        <v>2.6000000000000467E-3</v>
      </c>
      <c r="H428" s="1" t="str">
        <f>LEFT(pomiar[[#This Row],[numer rejestracyjny]],1)</f>
        <v>N</v>
      </c>
      <c r="I428" s="1">
        <f>IF(pomiar[[#This Row],[pierwsza litera rejestracji]]="Z",pomiar[[#This Row],[ile minut jechał]]/pomiar[[#This Row],[ile to jedna minuta w dobie]],0)</f>
        <v>0</v>
      </c>
      <c r="J428" s="1">
        <f t="shared" si="13"/>
        <v>4.1666666666666664E-2</v>
      </c>
      <c r="K428" s="1">
        <f>pomiar[[#This Row],[ile minut jechał]]/pomiar[[#This Row],[ile h w dobie]]</f>
        <v>6.2400000000001121E-2</v>
      </c>
      <c r="L428" s="1" t="str">
        <f>MID(pomiar[[#This Row],[numer rejestracyjny]],4,2)</f>
        <v>35</v>
      </c>
      <c r="M428" s="3">
        <f>IF(pomiar[[#This Row],[3 i 4 znak rejestracji]]="18",5/pomiar[[#This Row],[ile minut jechał w h]],0)</f>
        <v>0</v>
      </c>
      <c r="N428" s="3">
        <f>5/pomiar[[#This Row],[ile minut jechał w h]]</f>
        <v>80.128205128203689</v>
      </c>
      <c r="O428" s="3">
        <f>IF(pomiar[[#This Row],[prędkość]]&gt;100,1,0)</f>
        <v>0</v>
      </c>
      <c r="P428" s="3">
        <f>IF(pomiar[[#This Row],[prędkość]]&gt;140,1,0)</f>
        <v>0</v>
      </c>
      <c r="Q428" s="3">
        <f>ROUNDDOWN(IF(pomiar[[#This Row],[czy z A do B]]=0,pomiar[[#This Row],[Punkt B]]/pomiar[[#This Row],[ile h w dobie]],pomiar[[#This Row],[Punkt A]]/pomiar[[#This Row],[ile h w dobie]]),0)</f>
        <v>23</v>
      </c>
      <c r="R428" s="3">
        <f>IF(pomiar[[#This Row],[która godzina wyjazdu]]&lt;&gt;24,pomiar[[#This Row],[która godzina wyjazdu]],0)</f>
        <v>23</v>
      </c>
    </row>
    <row r="429" spans="1:18" x14ac:dyDescent="0.25">
      <c r="A429" s="1" t="s">
        <v>12</v>
      </c>
      <c r="B429" s="1">
        <v>0.33185700000000001</v>
      </c>
      <c r="C429" s="1">
        <v>0.33362900000000001</v>
      </c>
      <c r="D429" s="1">
        <f>IF(pomiar[[#This Row],[Punkt A]]&lt;pomiar[[#This Row],[Punkt B]],1,0)</f>
        <v>1</v>
      </c>
      <c r="E429" s="1">
        <f>IF(pomiar[[#This Row],[Punkt A]]&gt;pomiar[[#This Row],[Punkt B]],1,0)</f>
        <v>0</v>
      </c>
      <c r="F429" s="1">
        <f t="shared" si="12"/>
        <v>6.9444444444444447E-4</v>
      </c>
      <c r="G429" s="1">
        <f>IF(pomiar[[#This Row],[czy z B do A]]=1,pomiar[[#This Row],[Punkt A]]-pomiar[[#This Row],[Punkt B]],pomiar[[#This Row],[Punkt B]]-pomiar[[#This Row],[Punkt A]])</f>
        <v>1.7719999999999958E-3</v>
      </c>
      <c r="H429" s="1" t="str">
        <f>LEFT(pomiar[[#This Row],[numer rejestracyjny]],1)</f>
        <v>N</v>
      </c>
      <c r="I429" s="1">
        <f>IF(pomiar[[#This Row],[pierwsza litera rejestracji]]="Z",pomiar[[#This Row],[ile minut jechał]]/pomiar[[#This Row],[ile to jedna minuta w dobie]],0)</f>
        <v>0</v>
      </c>
      <c r="J429" s="1">
        <f t="shared" si="13"/>
        <v>4.1666666666666664E-2</v>
      </c>
      <c r="K429" s="1">
        <f>pomiar[[#This Row],[ile minut jechał]]/pomiar[[#This Row],[ile h w dobie]]</f>
        <v>4.2527999999999899E-2</v>
      </c>
      <c r="L429" s="1" t="str">
        <f>MID(pomiar[[#This Row],[numer rejestracyjny]],4,2)</f>
        <v>93</v>
      </c>
      <c r="M429" s="3">
        <f>IF(pomiar[[#This Row],[3 i 4 znak rejestracji]]="18",5/pomiar[[#This Row],[ile minut jechał w h]],0)</f>
        <v>0</v>
      </c>
      <c r="N429" s="3">
        <f>5/pomiar[[#This Row],[ile minut jechał w h]]</f>
        <v>117.569601203913</v>
      </c>
      <c r="O429" s="3">
        <f>IF(pomiar[[#This Row],[prędkość]]&gt;100,1,0)</f>
        <v>1</v>
      </c>
      <c r="P429" s="3">
        <f>IF(pomiar[[#This Row],[prędkość]]&gt;140,1,0)</f>
        <v>0</v>
      </c>
      <c r="Q429" s="3">
        <f>ROUNDDOWN(IF(pomiar[[#This Row],[czy z A do B]]=0,pomiar[[#This Row],[Punkt B]]/pomiar[[#This Row],[ile h w dobie]],pomiar[[#This Row],[Punkt A]]/pomiar[[#This Row],[ile h w dobie]]),0)</f>
        <v>7</v>
      </c>
      <c r="R429" s="3">
        <f>IF(pomiar[[#This Row],[która godzina wyjazdu]]&lt;&gt;24,pomiar[[#This Row],[która godzina wyjazdu]],0)</f>
        <v>7</v>
      </c>
    </row>
    <row r="430" spans="1:18" x14ac:dyDescent="0.25">
      <c r="A430" s="1" t="s">
        <v>50</v>
      </c>
      <c r="B430" s="1">
        <v>0.94723900000000005</v>
      </c>
      <c r="C430" s="1">
        <v>0.94938299999999998</v>
      </c>
      <c r="D430" s="1">
        <f>IF(pomiar[[#This Row],[Punkt A]]&lt;pomiar[[#This Row],[Punkt B]],1,0)</f>
        <v>1</v>
      </c>
      <c r="E430" s="1">
        <f>IF(pomiar[[#This Row],[Punkt A]]&gt;pomiar[[#This Row],[Punkt B]],1,0)</f>
        <v>0</v>
      </c>
      <c r="F430" s="1">
        <f t="shared" si="12"/>
        <v>6.9444444444444447E-4</v>
      </c>
      <c r="G430" s="1">
        <f>IF(pomiar[[#This Row],[czy z B do A]]=1,pomiar[[#This Row],[Punkt A]]-pomiar[[#This Row],[Punkt B]],pomiar[[#This Row],[Punkt B]]-pomiar[[#This Row],[Punkt A]])</f>
        <v>2.1439999999999237E-3</v>
      </c>
      <c r="H430" s="1" t="str">
        <f>LEFT(pomiar[[#This Row],[numer rejestracyjny]],1)</f>
        <v>N</v>
      </c>
      <c r="I430" s="1">
        <f>IF(pomiar[[#This Row],[pierwsza litera rejestracji]]="Z",pomiar[[#This Row],[ile minut jechał]]/pomiar[[#This Row],[ile to jedna minuta w dobie]],0)</f>
        <v>0</v>
      </c>
      <c r="J430" s="1">
        <f t="shared" si="13"/>
        <v>4.1666666666666664E-2</v>
      </c>
      <c r="K430" s="1">
        <f>pomiar[[#This Row],[ile minut jechał]]/pomiar[[#This Row],[ile h w dobie]]</f>
        <v>5.145599999999817E-2</v>
      </c>
      <c r="L430" s="1" t="str">
        <f>MID(pomiar[[#This Row],[numer rejestracyjny]],4,2)</f>
        <v>12</v>
      </c>
      <c r="M430" s="3">
        <f>IF(pomiar[[#This Row],[3 i 4 znak rejestracji]]="18",5/pomiar[[#This Row],[ile minut jechał w h]],0)</f>
        <v>0</v>
      </c>
      <c r="N430" s="3">
        <f>5/pomiar[[#This Row],[ile minut jechał w h]]</f>
        <v>97.170398009953701</v>
      </c>
      <c r="O430" s="3">
        <f>IF(pomiar[[#This Row],[prędkość]]&gt;100,1,0)</f>
        <v>0</v>
      </c>
      <c r="P430" s="3">
        <f>IF(pomiar[[#This Row],[prędkość]]&gt;140,1,0)</f>
        <v>0</v>
      </c>
      <c r="Q430" s="3">
        <f>ROUNDDOWN(IF(pomiar[[#This Row],[czy z A do B]]=0,pomiar[[#This Row],[Punkt B]]/pomiar[[#This Row],[ile h w dobie]],pomiar[[#This Row],[Punkt A]]/pomiar[[#This Row],[ile h w dobie]]),0)</f>
        <v>22</v>
      </c>
      <c r="R430" s="3">
        <f>IF(pomiar[[#This Row],[która godzina wyjazdu]]&lt;&gt;24,pomiar[[#This Row],[która godzina wyjazdu]],0)</f>
        <v>22</v>
      </c>
    </row>
    <row r="431" spans="1:18" x14ac:dyDescent="0.25">
      <c r="A431" s="1" t="s">
        <v>48</v>
      </c>
      <c r="B431" s="1">
        <v>6.2723000000000001E-2</v>
      </c>
      <c r="C431" s="1">
        <v>6.6118999999999997E-2</v>
      </c>
      <c r="D431" s="1">
        <f>IF(pomiar[[#This Row],[Punkt A]]&lt;pomiar[[#This Row],[Punkt B]],1,0)</f>
        <v>1</v>
      </c>
      <c r="E431" s="1">
        <f>IF(pomiar[[#This Row],[Punkt A]]&gt;pomiar[[#This Row],[Punkt B]],1,0)</f>
        <v>0</v>
      </c>
      <c r="F431" s="1">
        <f t="shared" si="12"/>
        <v>6.9444444444444447E-4</v>
      </c>
      <c r="G431" s="1">
        <f>IF(pomiar[[#This Row],[czy z B do A]]=1,pomiar[[#This Row],[Punkt A]]-pomiar[[#This Row],[Punkt B]],pomiar[[#This Row],[Punkt B]]-pomiar[[#This Row],[Punkt A]])</f>
        <v>3.3959999999999962E-3</v>
      </c>
      <c r="H431" s="1" t="str">
        <f>LEFT(pomiar[[#This Row],[numer rejestracyjny]],1)</f>
        <v>N</v>
      </c>
      <c r="I431" s="1">
        <f>IF(pomiar[[#This Row],[pierwsza litera rejestracji]]="Z",pomiar[[#This Row],[ile minut jechał]]/pomiar[[#This Row],[ile to jedna minuta w dobie]],0)</f>
        <v>0</v>
      </c>
      <c r="J431" s="1">
        <f t="shared" si="13"/>
        <v>4.1666666666666664E-2</v>
      </c>
      <c r="K431" s="1">
        <f>pomiar[[#This Row],[ile minut jechał]]/pomiar[[#This Row],[ile h w dobie]]</f>
        <v>8.150399999999991E-2</v>
      </c>
      <c r="L431" s="1" t="str">
        <f>MID(pomiar[[#This Row],[numer rejestracyjny]],4,2)</f>
        <v>75</v>
      </c>
      <c r="M431" s="3">
        <f>IF(pomiar[[#This Row],[3 i 4 znak rejestracji]]="18",5/pomiar[[#This Row],[ile minut jechał w h]],0)</f>
        <v>0</v>
      </c>
      <c r="N431" s="3">
        <f>5/pomiar[[#This Row],[ile minut jechał w h]]</f>
        <v>61.346682371417423</v>
      </c>
      <c r="O431" s="3">
        <f>IF(pomiar[[#This Row],[prędkość]]&gt;100,1,0)</f>
        <v>0</v>
      </c>
      <c r="P431" s="3">
        <f>IF(pomiar[[#This Row],[prędkość]]&gt;140,1,0)</f>
        <v>0</v>
      </c>
      <c r="Q431" s="3">
        <f>ROUNDDOWN(IF(pomiar[[#This Row],[czy z A do B]]=0,pomiar[[#This Row],[Punkt B]]/pomiar[[#This Row],[ile h w dobie]],pomiar[[#This Row],[Punkt A]]/pomiar[[#This Row],[ile h w dobie]]),0)</f>
        <v>1</v>
      </c>
      <c r="R431" s="3">
        <f>IF(pomiar[[#This Row],[która godzina wyjazdu]]&lt;&gt;24,pomiar[[#This Row],[która godzina wyjazdu]],0)</f>
        <v>1</v>
      </c>
    </row>
    <row r="432" spans="1:18" x14ac:dyDescent="0.25">
      <c r="A432" s="1" t="s">
        <v>42</v>
      </c>
      <c r="B432" s="1">
        <v>0.78174299999999997</v>
      </c>
      <c r="C432" s="1">
        <v>0.78416300000000005</v>
      </c>
      <c r="D432" s="1">
        <f>IF(pomiar[[#This Row],[Punkt A]]&lt;pomiar[[#This Row],[Punkt B]],1,0)</f>
        <v>1</v>
      </c>
      <c r="E432" s="1">
        <f>IF(pomiar[[#This Row],[Punkt A]]&gt;pomiar[[#This Row],[Punkt B]],1,0)</f>
        <v>0</v>
      </c>
      <c r="F432" s="1">
        <f t="shared" si="12"/>
        <v>6.9444444444444447E-4</v>
      </c>
      <c r="G432" s="1">
        <f>IF(pomiar[[#This Row],[czy z B do A]]=1,pomiar[[#This Row],[Punkt A]]-pomiar[[#This Row],[Punkt B]],pomiar[[#This Row],[Punkt B]]-pomiar[[#This Row],[Punkt A]])</f>
        <v>2.4200000000000887E-3</v>
      </c>
      <c r="H432" s="1" t="str">
        <f>LEFT(pomiar[[#This Row],[numer rejestracyjny]],1)</f>
        <v>N</v>
      </c>
      <c r="I432" s="1">
        <f>IF(pomiar[[#This Row],[pierwsza litera rejestracji]]="Z",pomiar[[#This Row],[ile minut jechał]]/pomiar[[#This Row],[ile to jedna minuta w dobie]],0)</f>
        <v>0</v>
      </c>
      <c r="J432" s="1">
        <f t="shared" si="13"/>
        <v>4.1666666666666664E-2</v>
      </c>
      <c r="K432" s="1">
        <f>pomiar[[#This Row],[ile minut jechał]]/pomiar[[#This Row],[ile h w dobie]]</f>
        <v>5.808000000000213E-2</v>
      </c>
      <c r="L432" s="1" t="str">
        <f>MID(pomiar[[#This Row],[numer rejestracyjny]],4,2)</f>
        <v>59</v>
      </c>
      <c r="M432" s="3">
        <f>IF(pomiar[[#This Row],[3 i 4 znak rejestracji]]="18",5/pomiar[[#This Row],[ile minut jechał w h]],0)</f>
        <v>0</v>
      </c>
      <c r="N432" s="3">
        <f>5/pomiar[[#This Row],[ile minut jechał w h]]</f>
        <v>86.088154269969294</v>
      </c>
      <c r="O432" s="3">
        <f>IF(pomiar[[#This Row],[prędkość]]&gt;100,1,0)</f>
        <v>0</v>
      </c>
      <c r="P432" s="3">
        <f>IF(pomiar[[#This Row],[prędkość]]&gt;140,1,0)</f>
        <v>0</v>
      </c>
      <c r="Q432" s="3">
        <f>ROUNDDOWN(IF(pomiar[[#This Row],[czy z A do B]]=0,pomiar[[#This Row],[Punkt B]]/pomiar[[#This Row],[ile h w dobie]],pomiar[[#This Row],[Punkt A]]/pomiar[[#This Row],[ile h w dobie]]),0)</f>
        <v>18</v>
      </c>
      <c r="R432" s="3">
        <f>IF(pomiar[[#This Row],[która godzina wyjazdu]]&lt;&gt;24,pomiar[[#This Row],[która godzina wyjazdu]],0)</f>
        <v>18</v>
      </c>
    </row>
    <row r="433" spans="1:18" x14ac:dyDescent="0.25">
      <c r="A433" s="1" t="s">
        <v>119</v>
      </c>
      <c r="B433" s="1">
        <v>0.17993500000000001</v>
      </c>
      <c r="C433" s="1">
        <v>0.17603099999999999</v>
      </c>
      <c r="D433" s="1">
        <f>IF(pomiar[[#This Row],[Punkt A]]&lt;pomiar[[#This Row],[Punkt B]],1,0)</f>
        <v>0</v>
      </c>
      <c r="E433" s="1">
        <f>IF(pomiar[[#This Row],[Punkt A]]&gt;pomiar[[#This Row],[Punkt B]],1,0)</f>
        <v>1</v>
      </c>
      <c r="F433" s="1">
        <f t="shared" si="12"/>
        <v>6.9444444444444447E-4</v>
      </c>
      <c r="G433" s="1">
        <f>IF(pomiar[[#This Row],[czy z B do A]]=1,pomiar[[#This Row],[Punkt A]]-pomiar[[#This Row],[Punkt B]],pomiar[[#This Row],[Punkt B]]-pomiar[[#This Row],[Punkt A]])</f>
        <v>3.9040000000000186E-3</v>
      </c>
      <c r="H433" s="1" t="str">
        <f>LEFT(pomiar[[#This Row],[numer rejestracyjny]],1)</f>
        <v>N</v>
      </c>
      <c r="I433" s="1">
        <f>IF(pomiar[[#This Row],[pierwsza litera rejestracji]]="Z",pomiar[[#This Row],[ile minut jechał]]/pomiar[[#This Row],[ile to jedna minuta w dobie]],0)</f>
        <v>0</v>
      </c>
      <c r="J433" s="1">
        <f t="shared" si="13"/>
        <v>4.1666666666666664E-2</v>
      </c>
      <c r="K433" s="1">
        <f>pomiar[[#This Row],[ile minut jechał]]/pomiar[[#This Row],[ile h w dobie]]</f>
        <v>9.3696000000000446E-2</v>
      </c>
      <c r="L433" s="1" t="str">
        <f>MID(pomiar[[#This Row],[numer rejestracyjny]],4,2)</f>
        <v>39</v>
      </c>
      <c r="M433" s="3">
        <f>IF(pomiar[[#This Row],[3 i 4 znak rejestracji]]="18",5/pomiar[[#This Row],[ile minut jechał w h]],0)</f>
        <v>0</v>
      </c>
      <c r="N433" s="3">
        <f>5/pomiar[[#This Row],[ile minut jechał w h]]</f>
        <v>53.364071038251112</v>
      </c>
      <c r="O433" s="3">
        <f>IF(pomiar[[#This Row],[prędkość]]&gt;100,1,0)</f>
        <v>0</v>
      </c>
      <c r="P433" s="3">
        <f>IF(pomiar[[#This Row],[prędkość]]&gt;140,1,0)</f>
        <v>0</v>
      </c>
      <c r="Q433" s="3">
        <f>ROUNDDOWN(IF(pomiar[[#This Row],[czy z A do B]]=0,pomiar[[#This Row],[Punkt B]]/pomiar[[#This Row],[ile h w dobie]],pomiar[[#This Row],[Punkt A]]/pomiar[[#This Row],[ile h w dobie]]),0)</f>
        <v>4</v>
      </c>
      <c r="R433" s="3">
        <f>IF(pomiar[[#This Row],[która godzina wyjazdu]]&lt;&gt;24,pomiar[[#This Row],[która godzina wyjazdu]],0)</f>
        <v>4</v>
      </c>
    </row>
    <row r="434" spans="1:18" x14ac:dyDescent="0.25">
      <c r="A434" s="1" t="s">
        <v>164</v>
      </c>
      <c r="B434" s="1">
        <v>0.29753600000000002</v>
      </c>
      <c r="C434" s="1">
        <v>0.30076399999999998</v>
      </c>
      <c r="D434" s="1">
        <f>IF(pomiar[[#This Row],[Punkt A]]&lt;pomiar[[#This Row],[Punkt B]],1,0)</f>
        <v>1</v>
      </c>
      <c r="E434" s="1">
        <f>IF(pomiar[[#This Row],[Punkt A]]&gt;pomiar[[#This Row],[Punkt B]],1,0)</f>
        <v>0</v>
      </c>
      <c r="F434" s="1">
        <f t="shared" si="12"/>
        <v>6.9444444444444447E-4</v>
      </c>
      <c r="G434" s="1">
        <f>IF(pomiar[[#This Row],[czy z B do A]]=1,pomiar[[#This Row],[Punkt A]]-pomiar[[#This Row],[Punkt B]],pomiar[[#This Row],[Punkt B]]-pomiar[[#This Row],[Punkt A]])</f>
        <v>3.2279999999999531E-3</v>
      </c>
      <c r="H434" s="1" t="str">
        <f>LEFT(pomiar[[#This Row],[numer rejestracyjny]],1)</f>
        <v>N</v>
      </c>
      <c r="I434" s="1">
        <f>IF(pomiar[[#This Row],[pierwsza litera rejestracji]]="Z",pomiar[[#This Row],[ile minut jechał]]/pomiar[[#This Row],[ile to jedna minuta w dobie]],0)</f>
        <v>0</v>
      </c>
      <c r="J434" s="1">
        <f t="shared" si="13"/>
        <v>4.1666666666666664E-2</v>
      </c>
      <c r="K434" s="1">
        <f>pomiar[[#This Row],[ile minut jechał]]/pomiar[[#This Row],[ile h w dobie]]</f>
        <v>7.7471999999998875E-2</v>
      </c>
      <c r="L434" s="1" t="str">
        <f>MID(pomiar[[#This Row],[numer rejestracyjny]],4,2)</f>
        <v>47</v>
      </c>
      <c r="M434" s="3">
        <f>IF(pomiar[[#This Row],[3 i 4 znak rejestracji]]="18",5/pomiar[[#This Row],[ile minut jechał w h]],0)</f>
        <v>0</v>
      </c>
      <c r="N434" s="3">
        <f>5/pomiar[[#This Row],[ile minut jechał w h]]</f>
        <v>64.539446509707673</v>
      </c>
      <c r="O434" s="3">
        <f>IF(pomiar[[#This Row],[prędkość]]&gt;100,1,0)</f>
        <v>0</v>
      </c>
      <c r="P434" s="3">
        <f>IF(pomiar[[#This Row],[prędkość]]&gt;140,1,0)</f>
        <v>0</v>
      </c>
      <c r="Q434" s="3">
        <f>ROUNDDOWN(IF(pomiar[[#This Row],[czy z A do B]]=0,pomiar[[#This Row],[Punkt B]]/pomiar[[#This Row],[ile h w dobie]],pomiar[[#This Row],[Punkt A]]/pomiar[[#This Row],[ile h w dobie]]),0)</f>
        <v>7</v>
      </c>
      <c r="R434" s="3">
        <f>IF(pomiar[[#This Row],[która godzina wyjazdu]]&lt;&gt;24,pomiar[[#This Row],[która godzina wyjazdu]],0)</f>
        <v>7</v>
      </c>
    </row>
    <row r="435" spans="1:18" x14ac:dyDescent="0.25">
      <c r="A435" s="1" t="s">
        <v>5</v>
      </c>
      <c r="B435" s="1">
        <v>0.98460700000000001</v>
      </c>
      <c r="C435" s="1">
        <v>0.98188699999999995</v>
      </c>
      <c r="D435" s="1">
        <f>IF(pomiar[[#This Row],[Punkt A]]&lt;pomiar[[#This Row],[Punkt B]],1,0)</f>
        <v>0</v>
      </c>
      <c r="E435" s="1">
        <f>IF(pomiar[[#This Row],[Punkt A]]&gt;pomiar[[#This Row],[Punkt B]],1,0)</f>
        <v>1</v>
      </c>
      <c r="F435" s="1">
        <f t="shared" si="12"/>
        <v>6.9444444444444447E-4</v>
      </c>
      <c r="G435" s="1">
        <f>IF(pomiar[[#This Row],[czy z B do A]]=1,pomiar[[#This Row],[Punkt A]]-pomiar[[#This Row],[Punkt B]],pomiar[[#This Row],[Punkt B]]-pomiar[[#This Row],[Punkt A]])</f>
        <v>2.7200000000000557E-3</v>
      </c>
      <c r="H435" s="1" t="str">
        <f>LEFT(pomiar[[#This Row],[numer rejestracyjny]],1)</f>
        <v>N</v>
      </c>
      <c r="I435" s="1">
        <f>IF(pomiar[[#This Row],[pierwsza litera rejestracji]]="Z",pomiar[[#This Row],[ile minut jechał]]/pomiar[[#This Row],[ile to jedna minuta w dobie]],0)</f>
        <v>0</v>
      </c>
      <c r="J435" s="1">
        <f t="shared" si="13"/>
        <v>4.1666666666666664E-2</v>
      </c>
      <c r="K435" s="1">
        <f>pomiar[[#This Row],[ile minut jechał]]/pomiar[[#This Row],[ile h w dobie]]</f>
        <v>6.5280000000001337E-2</v>
      </c>
      <c r="L435" s="1" t="str">
        <f>MID(pomiar[[#This Row],[numer rejestracyjny]],4,2)</f>
        <v>18</v>
      </c>
      <c r="M435" s="3">
        <f>IF(pomiar[[#This Row],[3 i 4 znak rejestracji]]="18",5/pomiar[[#This Row],[ile minut jechał w h]],0)</f>
        <v>76.593137254900398</v>
      </c>
      <c r="N435" s="3">
        <f>5/pomiar[[#This Row],[ile minut jechał w h]]</f>
        <v>76.593137254900398</v>
      </c>
      <c r="O435" s="3">
        <f>IF(pomiar[[#This Row],[prędkość]]&gt;100,1,0)</f>
        <v>0</v>
      </c>
      <c r="P435" s="3">
        <f>IF(pomiar[[#This Row],[prędkość]]&gt;140,1,0)</f>
        <v>0</v>
      </c>
      <c r="Q435" s="3">
        <f>ROUNDDOWN(IF(pomiar[[#This Row],[czy z A do B]]=0,pomiar[[#This Row],[Punkt B]]/pomiar[[#This Row],[ile h w dobie]],pomiar[[#This Row],[Punkt A]]/pomiar[[#This Row],[ile h w dobie]]),0)</f>
        <v>23</v>
      </c>
      <c r="R435" s="3">
        <f>IF(pomiar[[#This Row],[która godzina wyjazdu]]&lt;&gt;24,pomiar[[#This Row],[która godzina wyjazdu]],0)</f>
        <v>23</v>
      </c>
    </row>
    <row r="436" spans="1:18" x14ac:dyDescent="0.25">
      <c r="A436" s="1" t="s">
        <v>110</v>
      </c>
      <c r="B436" s="1">
        <v>0.78365300000000004</v>
      </c>
      <c r="C436" s="1">
        <v>0.78609700000000005</v>
      </c>
      <c r="D436" s="1">
        <f>IF(pomiar[[#This Row],[Punkt A]]&lt;pomiar[[#This Row],[Punkt B]],1,0)</f>
        <v>1</v>
      </c>
      <c r="E436" s="1">
        <f>IF(pomiar[[#This Row],[Punkt A]]&gt;pomiar[[#This Row],[Punkt B]],1,0)</f>
        <v>0</v>
      </c>
      <c r="F436" s="1">
        <f t="shared" si="12"/>
        <v>6.9444444444444447E-4</v>
      </c>
      <c r="G436" s="1">
        <f>IF(pomiar[[#This Row],[czy z B do A]]=1,pomiar[[#This Row],[Punkt A]]-pomiar[[#This Row],[Punkt B]],pomiar[[#This Row],[Punkt B]]-pomiar[[#This Row],[Punkt A]])</f>
        <v>2.4440000000000017E-3</v>
      </c>
      <c r="H436" s="1" t="str">
        <f>LEFT(pomiar[[#This Row],[numer rejestracyjny]],1)</f>
        <v>N</v>
      </c>
      <c r="I436" s="1">
        <f>IF(pomiar[[#This Row],[pierwsza litera rejestracji]]="Z",pomiar[[#This Row],[ile minut jechał]]/pomiar[[#This Row],[ile to jedna minuta w dobie]],0)</f>
        <v>0</v>
      </c>
      <c r="J436" s="1">
        <f t="shared" si="13"/>
        <v>4.1666666666666664E-2</v>
      </c>
      <c r="K436" s="1">
        <f>pomiar[[#This Row],[ile minut jechał]]/pomiar[[#This Row],[ile h w dobie]]</f>
        <v>5.8656000000000041E-2</v>
      </c>
      <c r="L436" s="1" t="str">
        <f>MID(pomiar[[#This Row],[numer rejestracyjny]],4,2)</f>
        <v>39</v>
      </c>
      <c r="M436" s="3">
        <f>IF(pomiar[[#This Row],[3 i 4 znak rejestracji]]="18",5/pomiar[[#This Row],[ile minut jechał w h]],0)</f>
        <v>0</v>
      </c>
      <c r="N436" s="3">
        <f>5/pomiar[[#This Row],[ile minut jechał w h]]</f>
        <v>85.242771412984112</v>
      </c>
      <c r="O436" s="3">
        <f>IF(pomiar[[#This Row],[prędkość]]&gt;100,1,0)</f>
        <v>0</v>
      </c>
      <c r="P436" s="3">
        <f>IF(pomiar[[#This Row],[prędkość]]&gt;140,1,0)</f>
        <v>0</v>
      </c>
      <c r="Q436" s="3">
        <f>ROUNDDOWN(IF(pomiar[[#This Row],[czy z A do B]]=0,pomiar[[#This Row],[Punkt B]]/pomiar[[#This Row],[ile h w dobie]],pomiar[[#This Row],[Punkt A]]/pomiar[[#This Row],[ile h w dobie]]),0)</f>
        <v>18</v>
      </c>
      <c r="R436" s="3">
        <f>IF(pomiar[[#This Row],[która godzina wyjazdu]]&lt;&gt;24,pomiar[[#This Row],[która godzina wyjazdu]],0)</f>
        <v>18</v>
      </c>
    </row>
    <row r="437" spans="1:18" x14ac:dyDescent="0.25">
      <c r="A437" s="1" t="s">
        <v>76</v>
      </c>
      <c r="B437" s="1">
        <v>0.169961</v>
      </c>
      <c r="C437" s="1">
        <v>0.17214099999999999</v>
      </c>
      <c r="D437" s="1">
        <f>IF(pomiar[[#This Row],[Punkt A]]&lt;pomiar[[#This Row],[Punkt B]],1,0)</f>
        <v>1</v>
      </c>
      <c r="E437" s="1">
        <f>IF(pomiar[[#This Row],[Punkt A]]&gt;pomiar[[#This Row],[Punkt B]],1,0)</f>
        <v>0</v>
      </c>
      <c r="F437" s="1">
        <f t="shared" si="12"/>
        <v>6.9444444444444447E-4</v>
      </c>
      <c r="G437" s="1">
        <f>IF(pomiar[[#This Row],[czy z B do A]]=1,pomiar[[#This Row],[Punkt A]]-pomiar[[#This Row],[Punkt B]],pomiar[[#This Row],[Punkt B]]-pomiar[[#This Row],[Punkt A]])</f>
        <v>2.1799999999999875E-3</v>
      </c>
      <c r="H437" s="1" t="str">
        <f>LEFT(pomiar[[#This Row],[numer rejestracyjny]],1)</f>
        <v>N</v>
      </c>
      <c r="I437" s="1">
        <f>IF(pomiar[[#This Row],[pierwsza litera rejestracji]]="Z",pomiar[[#This Row],[ile minut jechał]]/pomiar[[#This Row],[ile to jedna minuta w dobie]],0)</f>
        <v>0</v>
      </c>
      <c r="J437" s="1">
        <f t="shared" si="13"/>
        <v>4.1666666666666664E-2</v>
      </c>
      <c r="K437" s="1">
        <f>pomiar[[#This Row],[ile minut jechał]]/pomiar[[#This Row],[ile h w dobie]]</f>
        <v>5.23199999999997E-2</v>
      </c>
      <c r="L437" s="1" t="str">
        <f>MID(pomiar[[#This Row],[numer rejestracyjny]],4,2)</f>
        <v>45</v>
      </c>
      <c r="M437" s="3">
        <f>IF(pomiar[[#This Row],[3 i 4 znak rejestracji]]="18",5/pomiar[[#This Row],[ile minut jechał w h]],0)</f>
        <v>0</v>
      </c>
      <c r="N437" s="3">
        <f>5/pomiar[[#This Row],[ile minut jechał w h]]</f>
        <v>95.565749235474556</v>
      </c>
      <c r="O437" s="3">
        <f>IF(pomiar[[#This Row],[prędkość]]&gt;100,1,0)</f>
        <v>0</v>
      </c>
      <c r="P437" s="3">
        <f>IF(pomiar[[#This Row],[prędkość]]&gt;140,1,0)</f>
        <v>0</v>
      </c>
      <c r="Q437" s="3">
        <f>ROUNDDOWN(IF(pomiar[[#This Row],[czy z A do B]]=0,pomiar[[#This Row],[Punkt B]]/pomiar[[#This Row],[ile h w dobie]],pomiar[[#This Row],[Punkt A]]/pomiar[[#This Row],[ile h w dobie]]),0)</f>
        <v>4</v>
      </c>
      <c r="R437" s="3">
        <f>IF(pomiar[[#This Row],[która godzina wyjazdu]]&lt;&gt;24,pomiar[[#This Row],[która godzina wyjazdu]],0)</f>
        <v>4</v>
      </c>
    </row>
    <row r="438" spans="1:18" x14ac:dyDescent="0.25">
      <c r="A438" s="1" t="s">
        <v>76</v>
      </c>
      <c r="B438" s="1">
        <v>0.400312</v>
      </c>
      <c r="C438" s="1">
        <v>0.40276000000000001</v>
      </c>
      <c r="D438" s="1">
        <f>IF(pomiar[[#This Row],[Punkt A]]&lt;pomiar[[#This Row],[Punkt B]],1,0)</f>
        <v>1</v>
      </c>
      <c r="E438" s="1">
        <f>IF(pomiar[[#This Row],[Punkt A]]&gt;pomiar[[#This Row],[Punkt B]],1,0)</f>
        <v>0</v>
      </c>
      <c r="F438" s="1">
        <f t="shared" si="12"/>
        <v>6.9444444444444447E-4</v>
      </c>
      <c r="G438" s="1">
        <f>IF(pomiar[[#This Row],[czy z B do A]]=1,pomiar[[#This Row],[Punkt A]]-pomiar[[#This Row],[Punkt B]],pomiar[[#This Row],[Punkt B]]-pomiar[[#This Row],[Punkt A]])</f>
        <v>2.4480000000000057E-3</v>
      </c>
      <c r="H438" s="1" t="str">
        <f>LEFT(pomiar[[#This Row],[numer rejestracyjny]],1)</f>
        <v>N</v>
      </c>
      <c r="I438" s="1">
        <f>IF(pomiar[[#This Row],[pierwsza litera rejestracji]]="Z",pomiar[[#This Row],[ile minut jechał]]/pomiar[[#This Row],[ile to jedna minuta w dobie]],0)</f>
        <v>0</v>
      </c>
      <c r="J438" s="1">
        <f t="shared" si="13"/>
        <v>4.1666666666666664E-2</v>
      </c>
      <c r="K438" s="1">
        <f>pomiar[[#This Row],[ile minut jechał]]/pomiar[[#This Row],[ile h w dobie]]</f>
        <v>5.8752000000000137E-2</v>
      </c>
      <c r="L438" s="1" t="str">
        <f>MID(pomiar[[#This Row],[numer rejestracyjny]],4,2)</f>
        <v>45</v>
      </c>
      <c r="M438" s="3">
        <f>IF(pomiar[[#This Row],[3 i 4 znak rejestracji]]="18",5/pomiar[[#This Row],[ile minut jechał w h]],0)</f>
        <v>0</v>
      </c>
      <c r="N438" s="3">
        <f>5/pomiar[[#This Row],[ile minut jechał w h]]</f>
        <v>85.103485838779761</v>
      </c>
      <c r="O438" s="3">
        <f>IF(pomiar[[#This Row],[prędkość]]&gt;100,1,0)</f>
        <v>0</v>
      </c>
      <c r="P438" s="3">
        <f>IF(pomiar[[#This Row],[prędkość]]&gt;140,1,0)</f>
        <v>0</v>
      </c>
      <c r="Q438" s="3">
        <f>ROUNDDOWN(IF(pomiar[[#This Row],[czy z A do B]]=0,pomiar[[#This Row],[Punkt B]]/pomiar[[#This Row],[ile h w dobie]],pomiar[[#This Row],[Punkt A]]/pomiar[[#This Row],[ile h w dobie]]),0)</f>
        <v>9</v>
      </c>
      <c r="R438" s="3">
        <f>IF(pomiar[[#This Row],[która godzina wyjazdu]]&lt;&gt;24,pomiar[[#This Row],[która godzina wyjazdu]],0)</f>
        <v>9</v>
      </c>
    </row>
    <row r="439" spans="1:18" x14ac:dyDescent="0.25">
      <c r="A439" s="1" t="s">
        <v>69</v>
      </c>
      <c r="B439" s="1">
        <v>0.25546200000000002</v>
      </c>
      <c r="C439" s="1">
        <v>0.25842199999999999</v>
      </c>
      <c r="D439" s="1">
        <f>IF(pomiar[[#This Row],[Punkt A]]&lt;pomiar[[#This Row],[Punkt B]],1,0)</f>
        <v>1</v>
      </c>
      <c r="E439" s="1">
        <f>IF(pomiar[[#This Row],[Punkt A]]&gt;pomiar[[#This Row],[Punkt B]],1,0)</f>
        <v>0</v>
      </c>
      <c r="F439" s="1">
        <f t="shared" si="12"/>
        <v>6.9444444444444447E-4</v>
      </c>
      <c r="G439" s="1">
        <f>IF(pomiar[[#This Row],[czy z B do A]]=1,pomiar[[#This Row],[Punkt A]]-pomiar[[#This Row],[Punkt B]],pomiar[[#This Row],[Punkt B]]-pomiar[[#This Row],[Punkt A]])</f>
        <v>2.9599999999999627E-3</v>
      </c>
      <c r="H439" s="1" t="str">
        <f>LEFT(pomiar[[#This Row],[numer rejestracyjny]],1)</f>
        <v>N</v>
      </c>
      <c r="I439" s="1">
        <f>IF(pomiar[[#This Row],[pierwsza litera rejestracji]]="Z",pomiar[[#This Row],[ile minut jechał]]/pomiar[[#This Row],[ile to jedna minuta w dobie]],0)</f>
        <v>0</v>
      </c>
      <c r="J439" s="1">
        <f t="shared" si="13"/>
        <v>4.1666666666666664E-2</v>
      </c>
      <c r="K439" s="1">
        <f>pomiar[[#This Row],[ile minut jechał]]/pomiar[[#This Row],[ile h w dobie]]</f>
        <v>7.1039999999999104E-2</v>
      </c>
      <c r="L439" s="1" t="str">
        <f>MID(pomiar[[#This Row],[numer rejestracyjny]],4,2)</f>
        <v>20</v>
      </c>
      <c r="M439" s="3">
        <f>IF(pomiar[[#This Row],[3 i 4 znak rejestracji]]="18",5/pomiar[[#This Row],[ile minut jechał w h]],0)</f>
        <v>0</v>
      </c>
      <c r="N439" s="3">
        <f>5/pomiar[[#This Row],[ile minut jechał w h]]</f>
        <v>70.382882882883777</v>
      </c>
      <c r="O439" s="3">
        <f>IF(pomiar[[#This Row],[prędkość]]&gt;100,1,0)</f>
        <v>0</v>
      </c>
      <c r="P439" s="3">
        <f>IF(pomiar[[#This Row],[prędkość]]&gt;140,1,0)</f>
        <v>0</v>
      </c>
      <c r="Q439" s="3">
        <f>ROUNDDOWN(IF(pomiar[[#This Row],[czy z A do B]]=0,pomiar[[#This Row],[Punkt B]]/pomiar[[#This Row],[ile h w dobie]],pomiar[[#This Row],[Punkt A]]/pomiar[[#This Row],[ile h w dobie]]),0)</f>
        <v>6</v>
      </c>
      <c r="R439" s="3">
        <f>IF(pomiar[[#This Row],[która godzina wyjazdu]]&lt;&gt;24,pomiar[[#This Row],[która godzina wyjazdu]],0)</f>
        <v>6</v>
      </c>
    </row>
    <row r="440" spans="1:18" x14ac:dyDescent="0.25">
      <c r="A440" s="1" t="s">
        <v>73</v>
      </c>
      <c r="B440" s="1">
        <v>0.33413399999999999</v>
      </c>
      <c r="C440" s="1">
        <v>0.33112599999999998</v>
      </c>
      <c r="D440" s="1">
        <f>IF(pomiar[[#This Row],[Punkt A]]&lt;pomiar[[#This Row],[Punkt B]],1,0)</f>
        <v>0</v>
      </c>
      <c r="E440" s="1">
        <f>IF(pomiar[[#This Row],[Punkt A]]&gt;pomiar[[#This Row],[Punkt B]],1,0)</f>
        <v>1</v>
      </c>
      <c r="F440" s="1">
        <f t="shared" si="12"/>
        <v>6.9444444444444447E-4</v>
      </c>
      <c r="G440" s="1">
        <f>IF(pomiar[[#This Row],[czy z B do A]]=1,pomiar[[#This Row],[Punkt A]]-pomiar[[#This Row],[Punkt B]],pomiar[[#This Row],[Punkt B]]-pomiar[[#This Row],[Punkt A]])</f>
        <v>3.0080000000000107E-3</v>
      </c>
      <c r="H440" s="1" t="str">
        <f>LEFT(pomiar[[#This Row],[numer rejestracyjny]],1)</f>
        <v>N</v>
      </c>
      <c r="I440" s="1">
        <f>IF(pomiar[[#This Row],[pierwsza litera rejestracji]]="Z",pomiar[[#This Row],[ile minut jechał]]/pomiar[[#This Row],[ile to jedna minuta w dobie]],0)</f>
        <v>0</v>
      </c>
      <c r="J440" s="1">
        <f t="shared" si="13"/>
        <v>4.1666666666666664E-2</v>
      </c>
      <c r="K440" s="1">
        <f>pomiar[[#This Row],[ile minut jechał]]/pomiar[[#This Row],[ile h w dobie]]</f>
        <v>7.2192000000000256E-2</v>
      </c>
      <c r="L440" s="1" t="str">
        <f>MID(pomiar[[#This Row],[numer rejestracyjny]],4,2)</f>
        <v>84</v>
      </c>
      <c r="M440" s="3">
        <f>IF(pomiar[[#This Row],[3 i 4 znak rejestracji]]="18",5/pomiar[[#This Row],[ile minut jechał w h]],0)</f>
        <v>0</v>
      </c>
      <c r="N440" s="3">
        <f>5/pomiar[[#This Row],[ile minut jechał w h]]</f>
        <v>69.259751773049402</v>
      </c>
      <c r="O440" s="3">
        <f>IF(pomiar[[#This Row],[prędkość]]&gt;100,1,0)</f>
        <v>0</v>
      </c>
      <c r="P440" s="3">
        <f>IF(pomiar[[#This Row],[prędkość]]&gt;140,1,0)</f>
        <v>0</v>
      </c>
      <c r="Q440" s="3">
        <f>ROUNDDOWN(IF(pomiar[[#This Row],[czy z A do B]]=0,pomiar[[#This Row],[Punkt B]]/pomiar[[#This Row],[ile h w dobie]],pomiar[[#This Row],[Punkt A]]/pomiar[[#This Row],[ile h w dobie]]),0)</f>
        <v>7</v>
      </c>
      <c r="R440" s="3">
        <f>IF(pomiar[[#This Row],[która godzina wyjazdu]]&lt;&gt;24,pomiar[[#This Row],[która godzina wyjazdu]],0)</f>
        <v>7</v>
      </c>
    </row>
    <row r="441" spans="1:18" x14ac:dyDescent="0.25">
      <c r="A441" s="1" t="s">
        <v>3</v>
      </c>
      <c r="B441" s="1">
        <v>0.83289800000000003</v>
      </c>
      <c r="C441" s="1">
        <v>0.82982199999999995</v>
      </c>
      <c r="D441" s="1">
        <f>IF(pomiar[[#This Row],[Punkt A]]&lt;pomiar[[#This Row],[Punkt B]],1,0)</f>
        <v>0</v>
      </c>
      <c r="E441" s="1">
        <f>IF(pomiar[[#This Row],[Punkt A]]&gt;pomiar[[#This Row],[Punkt B]],1,0)</f>
        <v>1</v>
      </c>
      <c r="F441" s="1">
        <f t="shared" si="12"/>
        <v>6.9444444444444447E-4</v>
      </c>
      <c r="G441" s="1">
        <f>IF(pomiar[[#This Row],[czy z B do A]]=1,pomiar[[#This Row],[Punkt A]]-pomiar[[#This Row],[Punkt B]],pomiar[[#This Row],[Punkt B]]-pomiar[[#This Row],[Punkt A]])</f>
        <v>3.0760000000000787E-3</v>
      </c>
      <c r="H441" s="1" t="str">
        <f>LEFT(pomiar[[#This Row],[numer rejestracyjny]],1)</f>
        <v>N</v>
      </c>
      <c r="I441" s="1">
        <f>IF(pomiar[[#This Row],[pierwsza litera rejestracji]]="Z",pomiar[[#This Row],[ile minut jechał]]/pomiar[[#This Row],[ile to jedna minuta w dobie]],0)</f>
        <v>0</v>
      </c>
      <c r="J441" s="1">
        <f t="shared" si="13"/>
        <v>4.1666666666666664E-2</v>
      </c>
      <c r="K441" s="1">
        <f>pomiar[[#This Row],[ile minut jechał]]/pomiar[[#This Row],[ile h w dobie]]</f>
        <v>7.3824000000001888E-2</v>
      </c>
      <c r="L441" s="1" t="str">
        <f>MID(pomiar[[#This Row],[numer rejestracyjny]],4,2)</f>
        <v>18</v>
      </c>
      <c r="M441" s="3">
        <f>IF(pomiar[[#This Row],[3 i 4 znak rejestracji]]="18",5/pomiar[[#This Row],[ile minut jechał w h]],0)</f>
        <v>67.728651928910281</v>
      </c>
      <c r="N441" s="3">
        <f>5/pomiar[[#This Row],[ile minut jechał w h]]</f>
        <v>67.728651928910281</v>
      </c>
      <c r="O441" s="3">
        <f>IF(pomiar[[#This Row],[prędkość]]&gt;100,1,0)</f>
        <v>0</v>
      </c>
      <c r="P441" s="3">
        <f>IF(pomiar[[#This Row],[prędkość]]&gt;140,1,0)</f>
        <v>0</v>
      </c>
      <c r="Q441" s="3">
        <f>ROUNDDOWN(IF(pomiar[[#This Row],[czy z A do B]]=0,pomiar[[#This Row],[Punkt B]]/pomiar[[#This Row],[ile h w dobie]],pomiar[[#This Row],[Punkt A]]/pomiar[[#This Row],[ile h w dobie]]),0)</f>
        <v>19</v>
      </c>
      <c r="R441" s="3">
        <f>IF(pomiar[[#This Row],[która godzina wyjazdu]]&lt;&gt;24,pomiar[[#This Row],[która godzina wyjazdu]],0)</f>
        <v>19</v>
      </c>
    </row>
    <row r="442" spans="1:18" x14ac:dyDescent="0.25">
      <c r="A442" s="1" t="s">
        <v>108</v>
      </c>
      <c r="B442" s="1">
        <v>0.27387699999999998</v>
      </c>
      <c r="C442" s="1">
        <v>0.271065</v>
      </c>
      <c r="D442" s="1">
        <f>IF(pomiar[[#This Row],[Punkt A]]&lt;pomiar[[#This Row],[Punkt B]],1,0)</f>
        <v>0</v>
      </c>
      <c r="E442" s="1">
        <f>IF(pomiar[[#This Row],[Punkt A]]&gt;pomiar[[#This Row],[Punkt B]],1,0)</f>
        <v>1</v>
      </c>
      <c r="F442" s="1">
        <f t="shared" si="12"/>
        <v>6.9444444444444447E-4</v>
      </c>
      <c r="G442" s="1">
        <f>IF(pomiar[[#This Row],[czy z B do A]]=1,pomiar[[#This Row],[Punkt A]]-pomiar[[#This Row],[Punkt B]],pomiar[[#This Row],[Punkt B]]-pomiar[[#This Row],[Punkt A]])</f>
        <v>2.8119999999999812E-3</v>
      </c>
      <c r="H442" s="1" t="str">
        <f>LEFT(pomiar[[#This Row],[numer rejestracyjny]],1)</f>
        <v>N</v>
      </c>
      <c r="I442" s="1">
        <f>IF(pomiar[[#This Row],[pierwsza litera rejestracji]]="Z",pomiar[[#This Row],[ile minut jechał]]/pomiar[[#This Row],[ile to jedna minuta w dobie]],0)</f>
        <v>0</v>
      </c>
      <c r="J442" s="1">
        <f t="shared" si="13"/>
        <v>4.1666666666666664E-2</v>
      </c>
      <c r="K442" s="1">
        <f>pomiar[[#This Row],[ile minut jechał]]/pomiar[[#This Row],[ile h w dobie]]</f>
        <v>6.7487999999999548E-2</v>
      </c>
      <c r="L442" s="1" t="str">
        <f>MID(pomiar[[#This Row],[numer rejestracyjny]],4,2)</f>
        <v>10</v>
      </c>
      <c r="M442" s="3">
        <f>IF(pomiar[[#This Row],[3 i 4 znak rejestracji]]="18",5/pomiar[[#This Row],[ile minut jechał w h]],0)</f>
        <v>0</v>
      </c>
      <c r="N442" s="3">
        <f>5/pomiar[[#This Row],[ile minut jechał w h]]</f>
        <v>74.087245139877211</v>
      </c>
      <c r="O442" s="3">
        <f>IF(pomiar[[#This Row],[prędkość]]&gt;100,1,0)</f>
        <v>0</v>
      </c>
      <c r="P442" s="3">
        <f>IF(pomiar[[#This Row],[prędkość]]&gt;140,1,0)</f>
        <v>0</v>
      </c>
      <c r="Q442" s="3">
        <f>ROUNDDOWN(IF(pomiar[[#This Row],[czy z A do B]]=0,pomiar[[#This Row],[Punkt B]]/pomiar[[#This Row],[ile h w dobie]],pomiar[[#This Row],[Punkt A]]/pomiar[[#This Row],[ile h w dobie]]),0)</f>
        <v>6</v>
      </c>
      <c r="R442" s="3">
        <f>IF(pomiar[[#This Row],[która godzina wyjazdu]]&lt;&gt;24,pomiar[[#This Row],[która godzina wyjazdu]],0)</f>
        <v>6</v>
      </c>
    </row>
    <row r="443" spans="1:18" x14ac:dyDescent="0.25">
      <c r="A443" s="1" t="s">
        <v>16</v>
      </c>
      <c r="B443" s="1">
        <v>0.82084800000000002</v>
      </c>
      <c r="C443" s="1">
        <v>0.81814399999999998</v>
      </c>
      <c r="D443" s="1">
        <f>IF(pomiar[[#This Row],[Punkt A]]&lt;pomiar[[#This Row],[Punkt B]],1,0)</f>
        <v>0</v>
      </c>
      <c r="E443" s="1">
        <f>IF(pomiar[[#This Row],[Punkt A]]&gt;pomiar[[#This Row],[Punkt B]],1,0)</f>
        <v>1</v>
      </c>
      <c r="F443" s="1">
        <f t="shared" si="12"/>
        <v>6.9444444444444447E-4</v>
      </c>
      <c r="G443" s="1">
        <f>IF(pomiar[[#This Row],[czy z B do A]]=1,pomiar[[#This Row],[Punkt A]]-pomiar[[#This Row],[Punkt B]],pomiar[[#This Row],[Punkt B]]-pomiar[[#This Row],[Punkt A]])</f>
        <v>2.7040000000000397E-3</v>
      </c>
      <c r="H443" s="1" t="str">
        <f>LEFT(pomiar[[#This Row],[numer rejestracyjny]],1)</f>
        <v>N</v>
      </c>
      <c r="I443" s="1">
        <f>IF(pomiar[[#This Row],[pierwsza litera rejestracji]]="Z",pomiar[[#This Row],[ile minut jechał]]/pomiar[[#This Row],[ile to jedna minuta w dobie]],0)</f>
        <v>0</v>
      </c>
      <c r="J443" s="1">
        <f t="shared" si="13"/>
        <v>4.1666666666666664E-2</v>
      </c>
      <c r="K443" s="1">
        <f>pomiar[[#This Row],[ile minut jechał]]/pomiar[[#This Row],[ile h w dobie]]</f>
        <v>6.4896000000000953E-2</v>
      </c>
      <c r="L443" s="1" t="str">
        <f>MID(pomiar[[#This Row],[numer rejestracyjny]],4,2)</f>
        <v>33</v>
      </c>
      <c r="M443" s="3">
        <f>IF(pomiar[[#This Row],[3 i 4 znak rejestracji]]="18",5/pomiar[[#This Row],[ile minut jechał w h]],0)</f>
        <v>0</v>
      </c>
      <c r="N443" s="3">
        <f>5/pomiar[[#This Row],[ile minut jechał w h]]</f>
        <v>77.046351084811491</v>
      </c>
      <c r="O443" s="3">
        <f>IF(pomiar[[#This Row],[prędkość]]&gt;100,1,0)</f>
        <v>0</v>
      </c>
      <c r="P443" s="3">
        <f>IF(pomiar[[#This Row],[prędkość]]&gt;140,1,0)</f>
        <v>0</v>
      </c>
      <c r="Q443" s="3">
        <f>ROUNDDOWN(IF(pomiar[[#This Row],[czy z A do B]]=0,pomiar[[#This Row],[Punkt B]]/pomiar[[#This Row],[ile h w dobie]],pomiar[[#This Row],[Punkt A]]/pomiar[[#This Row],[ile h w dobie]]),0)</f>
        <v>19</v>
      </c>
      <c r="R443" s="3">
        <f>IF(pomiar[[#This Row],[która godzina wyjazdu]]&lt;&gt;24,pomiar[[#This Row],[która godzina wyjazdu]],0)</f>
        <v>19</v>
      </c>
    </row>
    <row r="444" spans="1:18" x14ac:dyDescent="0.25">
      <c r="A444" s="1" t="s">
        <v>65</v>
      </c>
      <c r="B444" s="1">
        <v>0.43862400000000001</v>
      </c>
      <c r="C444" s="1">
        <v>0.43687599999999999</v>
      </c>
      <c r="D444" s="1">
        <f>IF(pomiar[[#This Row],[Punkt A]]&lt;pomiar[[#This Row],[Punkt B]],1,0)</f>
        <v>0</v>
      </c>
      <c r="E444" s="1">
        <f>IF(pomiar[[#This Row],[Punkt A]]&gt;pomiar[[#This Row],[Punkt B]],1,0)</f>
        <v>1</v>
      </c>
      <c r="F444" s="1">
        <f t="shared" si="12"/>
        <v>6.9444444444444447E-4</v>
      </c>
      <c r="G444" s="1">
        <f>IF(pomiar[[#This Row],[czy z B do A]]=1,pomiar[[#This Row],[Punkt A]]-pomiar[[#This Row],[Punkt B]],pomiar[[#This Row],[Punkt B]]-pomiar[[#This Row],[Punkt A]])</f>
        <v>1.7480000000000273E-3</v>
      </c>
      <c r="H444" s="1" t="str">
        <f>LEFT(pomiar[[#This Row],[numer rejestracyjny]],1)</f>
        <v>N</v>
      </c>
      <c r="I444" s="1">
        <f>IF(pomiar[[#This Row],[pierwsza litera rejestracji]]="Z",pomiar[[#This Row],[ile minut jechał]]/pomiar[[#This Row],[ile to jedna minuta w dobie]],0)</f>
        <v>0</v>
      </c>
      <c r="J444" s="1">
        <f t="shared" si="13"/>
        <v>4.1666666666666664E-2</v>
      </c>
      <c r="K444" s="1">
        <f>pomiar[[#This Row],[ile minut jechał]]/pomiar[[#This Row],[ile h w dobie]]</f>
        <v>4.1952000000000655E-2</v>
      </c>
      <c r="L444" s="1" t="str">
        <f>MID(pomiar[[#This Row],[numer rejestracyjny]],4,2)</f>
        <v>61</v>
      </c>
      <c r="M444" s="3">
        <f>IF(pomiar[[#This Row],[3 i 4 znak rejestracji]]="18",5/pomiar[[#This Row],[ile minut jechał w h]],0)</f>
        <v>0</v>
      </c>
      <c r="N444" s="3">
        <f>5/pomiar[[#This Row],[ile minut jechał w h]]</f>
        <v>119.18382913806069</v>
      </c>
      <c r="O444" s="3">
        <f>IF(pomiar[[#This Row],[prędkość]]&gt;100,1,0)</f>
        <v>1</v>
      </c>
      <c r="P444" s="3">
        <f>IF(pomiar[[#This Row],[prędkość]]&gt;140,1,0)</f>
        <v>0</v>
      </c>
      <c r="Q444" s="3">
        <f>ROUNDDOWN(IF(pomiar[[#This Row],[czy z A do B]]=0,pomiar[[#This Row],[Punkt B]]/pomiar[[#This Row],[ile h w dobie]],pomiar[[#This Row],[Punkt A]]/pomiar[[#This Row],[ile h w dobie]]),0)</f>
        <v>10</v>
      </c>
      <c r="R444" s="3">
        <f>IF(pomiar[[#This Row],[która godzina wyjazdu]]&lt;&gt;24,pomiar[[#This Row],[która godzina wyjazdu]],0)</f>
        <v>10</v>
      </c>
    </row>
    <row r="445" spans="1:18" x14ac:dyDescent="0.25">
      <c r="A445" s="1" t="s">
        <v>157</v>
      </c>
      <c r="B445" s="1">
        <v>0.93974999999999997</v>
      </c>
      <c r="C445" s="1">
        <v>0.94196199999999997</v>
      </c>
      <c r="D445" s="1">
        <f>IF(pomiar[[#This Row],[Punkt A]]&lt;pomiar[[#This Row],[Punkt B]],1,0)</f>
        <v>1</v>
      </c>
      <c r="E445" s="1">
        <f>IF(pomiar[[#This Row],[Punkt A]]&gt;pomiar[[#This Row],[Punkt B]],1,0)</f>
        <v>0</v>
      </c>
      <c r="F445" s="1">
        <f t="shared" si="12"/>
        <v>6.9444444444444447E-4</v>
      </c>
      <c r="G445" s="1">
        <f>IF(pomiar[[#This Row],[czy z B do A]]=1,pomiar[[#This Row],[Punkt A]]-pomiar[[#This Row],[Punkt B]],pomiar[[#This Row],[Punkt B]]-pomiar[[#This Row],[Punkt A]])</f>
        <v>2.2119999999999918E-3</v>
      </c>
      <c r="H445" s="1" t="str">
        <f>LEFT(pomiar[[#This Row],[numer rejestracyjny]],1)</f>
        <v>N</v>
      </c>
      <c r="I445" s="1">
        <f>IF(pomiar[[#This Row],[pierwsza litera rejestracji]]="Z",pomiar[[#This Row],[ile minut jechał]]/pomiar[[#This Row],[ile to jedna minuta w dobie]],0)</f>
        <v>0</v>
      </c>
      <c r="J445" s="1">
        <f t="shared" si="13"/>
        <v>4.1666666666666664E-2</v>
      </c>
      <c r="K445" s="1">
        <f>pomiar[[#This Row],[ile minut jechał]]/pomiar[[#This Row],[ile h w dobie]]</f>
        <v>5.3087999999999802E-2</v>
      </c>
      <c r="L445" s="1" t="str">
        <f>MID(pomiar[[#This Row],[numer rejestracyjny]],4,2)</f>
        <v>81</v>
      </c>
      <c r="M445" s="3">
        <f>IF(pomiar[[#This Row],[3 i 4 znak rejestracji]]="18",5/pomiar[[#This Row],[ile minut jechał w h]],0)</f>
        <v>0</v>
      </c>
      <c r="N445" s="3">
        <f>5/pomiar[[#This Row],[ile minut jechał w h]]</f>
        <v>94.183242917420486</v>
      </c>
      <c r="O445" s="3">
        <f>IF(pomiar[[#This Row],[prędkość]]&gt;100,1,0)</f>
        <v>0</v>
      </c>
      <c r="P445" s="3">
        <f>IF(pomiar[[#This Row],[prędkość]]&gt;140,1,0)</f>
        <v>0</v>
      </c>
      <c r="Q445" s="3">
        <f>ROUNDDOWN(IF(pomiar[[#This Row],[czy z A do B]]=0,pomiar[[#This Row],[Punkt B]]/pomiar[[#This Row],[ile h w dobie]],pomiar[[#This Row],[Punkt A]]/pomiar[[#This Row],[ile h w dobie]]),0)</f>
        <v>22</v>
      </c>
      <c r="R445" s="3">
        <f>IF(pomiar[[#This Row],[która godzina wyjazdu]]&lt;&gt;24,pomiar[[#This Row],[która godzina wyjazdu]],0)</f>
        <v>22</v>
      </c>
    </row>
    <row r="446" spans="1:18" x14ac:dyDescent="0.25">
      <c r="A446" s="1" t="s">
        <v>75</v>
      </c>
      <c r="B446" s="1">
        <v>0.27588800000000002</v>
      </c>
      <c r="C446" s="1">
        <v>0.27738800000000002</v>
      </c>
      <c r="D446" s="1">
        <f>IF(pomiar[[#This Row],[Punkt A]]&lt;pomiar[[#This Row],[Punkt B]],1,0)</f>
        <v>1</v>
      </c>
      <c r="E446" s="1">
        <f>IF(pomiar[[#This Row],[Punkt A]]&gt;pomiar[[#This Row],[Punkt B]],1,0)</f>
        <v>0</v>
      </c>
      <c r="F446" s="1">
        <f t="shared" si="12"/>
        <v>6.9444444444444447E-4</v>
      </c>
      <c r="G446" s="1">
        <f>IF(pomiar[[#This Row],[czy z B do A]]=1,pomiar[[#This Row],[Punkt A]]-pomiar[[#This Row],[Punkt B]],pomiar[[#This Row],[Punkt B]]-pomiar[[#This Row],[Punkt A]])</f>
        <v>1.5000000000000013E-3</v>
      </c>
      <c r="H446" s="1" t="str">
        <f>LEFT(pomiar[[#This Row],[numer rejestracyjny]],1)</f>
        <v>N</v>
      </c>
      <c r="I446" s="1">
        <f>IF(pomiar[[#This Row],[pierwsza litera rejestracji]]="Z",pomiar[[#This Row],[ile minut jechał]]/pomiar[[#This Row],[ile to jedna minuta w dobie]],0)</f>
        <v>0</v>
      </c>
      <c r="J446" s="1">
        <f t="shared" si="13"/>
        <v>4.1666666666666664E-2</v>
      </c>
      <c r="K446" s="1">
        <f>pomiar[[#This Row],[ile minut jechał]]/pomiar[[#This Row],[ile h w dobie]]</f>
        <v>3.6000000000000032E-2</v>
      </c>
      <c r="L446" s="1" t="str">
        <f>MID(pomiar[[#This Row],[numer rejestracyjny]],4,2)</f>
        <v>96</v>
      </c>
      <c r="M446" s="3">
        <f>IF(pomiar[[#This Row],[3 i 4 znak rejestracji]]="18",5/pomiar[[#This Row],[ile minut jechał w h]],0)</f>
        <v>0</v>
      </c>
      <c r="N446" s="3">
        <f>5/pomiar[[#This Row],[ile minut jechał w h]]</f>
        <v>138.88888888888877</v>
      </c>
      <c r="O446" s="3">
        <f>IF(pomiar[[#This Row],[prędkość]]&gt;100,1,0)</f>
        <v>1</v>
      </c>
      <c r="P446" s="3">
        <f>IF(pomiar[[#This Row],[prędkość]]&gt;140,1,0)</f>
        <v>0</v>
      </c>
      <c r="Q446" s="3">
        <f>ROUNDDOWN(IF(pomiar[[#This Row],[czy z A do B]]=0,pomiar[[#This Row],[Punkt B]]/pomiar[[#This Row],[ile h w dobie]],pomiar[[#This Row],[Punkt A]]/pomiar[[#This Row],[ile h w dobie]]),0)</f>
        <v>6</v>
      </c>
      <c r="R446" s="3">
        <f>IF(pomiar[[#This Row],[która godzina wyjazdu]]&lt;&gt;24,pomiar[[#This Row],[która godzina wyjazdu]],0)</f>
        <v>6</v>
      </c>
    </row>
    <row r="447" spans="1:18" x14ac:dyDescent="0.25">
      <c r="A447" s="1" t="s">
        <v>21</v>
      </c>
      <c r="B447" s="1">
        <v>0.72038999999999997</v>
      </c>
      <c r="C447" s="1">
        <v>0.722634</v>
      </c>
      <c r="D447" s="1">
        <f>IF(pomiar[[#This Row],[Punkt A]]&lt;pomiar[[#This Row],[Punkt B]],1,0)</f>
        <v>1</v>
      </c>
      <c r="E447" s="1">
        <f>IF(pomiar[[#This Row],[Punkt A]]&gt;pomiar[[#This Row],[Punkt B]],1,0)</f>
        <v>0</v>
      </c>
      <c r="F447" s="1">
        <f t="shared" si="12"/>
        <v>6.9444444444444447E-4</v>
      </c>
      <c r="G447" s="1">
        <f>IF(pomiar[[#This Row],[czy z B do A]]=1,pomiar[[#This Row],[Punkt A]]-pomiar[[#This Row],[Punkt B]],pomiar[[#This Row],[Punkt B]]-pomiar[[#This Row],[Punkt A]])</f>
        <v>2.2440000000000238E-3</v>
      </c>
      <c r="H447" s="1" t="str">
        <f>LEFT(pomiar[[#This Row],[numer rejestracyjny]],1)</f>
        <v>N</v>
      </c>
      <c r="I447" s="1">
        <f>IF(pomiar[[#This Row],[pierwsza litera rejestracji]]="Z",pomiar[[#This Row],[ile minut jechał]]/pomiar[[#This Row],[ile to jedna minuta w dobie]],0)</f>
        <v>0</v>
      </c>
      <c r="J447" s="1">
        <f t="shared" si="13"/>
        <v>4.1666666666666664E-2</v>
      </c>
      <c r="K447" s="1">
        <f>pomiar[[#This Row],[ile minut jechał]]/pomiar[[#This Row],[ile h w dobie]]</f>
        <v>5.385600000000057E-2</v>
      </c>
      <c r="L447" s="1" t="str">
        <f>MID(pomiar[[#This Row],[numer rejestracyjny]],4,2)</f>
        <v>23</v>
      </c>
      <c r="M447" s="3">
        <f>IF(pomiar[[#This Row],[3 i 4 znak rejestracji]]="18",5/pomiar[[#This Row],[ile minut jechał w h]],0)</f>
        <v>0</v>
      </c>
      <c r="N447" s="3">
        <f>5/pomiar[[#This Row],[ile minut jechał w h]]</f>
        <v>92.840166369577148</v>
      </c>
      <c r="O447" s="3">
        <f>IF(pomiar[[#This Row],[prędkość]]&gt;100,1,0)</f>
        <v>0</v>
      </c>
      <c r="P447" s="3">
        <f>IF(pomiar[[#This Row],[prędkość]]&gt;140,1,0)</f>
        <v>0</v>
      </c>
      <c r="Q447" s="3">
        <f>ROUNDDOWN(IF(pomiar[[#This Row],[czy z A do B]]=0,pomiar[[#This Row],[Punkt B]]/pomiar[[#This Row],[ile h w dobie]],pomiar[[#This Row],[Punkt A]]/pomiar[[#This Row],[ile h w dobie]]),0)</f>
        <v>17</v>
      </c>
      <c r="R447" s="3">
        <f>IF(pomiar[[#This Row],[która godzina wyjazdu]]&lt;&gt;24,pomiar[[#This Row],[która godzina wyjazdu]],0)</f>
        <v>17</v>
      </c>
    </row>
    <row r="448" spans="1:18" x14ac:dyDescent="0.25">
      <c r="A448" s="1" t="s">
        <v>27</v>
      </c>
      <c r="B448" s="1">
        <v>0.19815199999999999</v>
      </c>
      <c r="C448" s="1">
        <v>0.20089599999999999</v>
      </c>
      <c r="D448" s="1">
        <f>IF(pomiar[[#This Row],[Punkt A]]&lt;pomiar[[#This Row],[Punkt B]],1,0)</f>
        <v>1</v>
      </c>
      <c r="E448" s="1">
        <f>IF(pomiar[[#This Row],[Punkt A]]&gt;pomiar[[#This Row],[Punkt B]],1,0)</f>
        <v>0</v>
      </c>
      <c r="F448" s="1">
        <f t="shared" si="12"/>
        <v>6.9444444444444447E-4</v>
      </c>
      <c r="G448" s="1">
        <f>IF(pomiar[[#This Row],[czy z B do A]]=1,pomiar[[#This Row],[Punkt A]]-pomiar[[#This Row],[Punkt B]],pomiar[[#This Row],[Punkt B]]-pomiar[[#This Row],[Punkt A]])</f>
        <v>2.7439999999999964E-3</v>
      </c>
      <c r="H448" s="1" t="str">
        <f>LEFT(pomiar[[#This Row],[numer rejestracyjny]],1)</f>
        <v>N</v>
      </c>
      <c r="I448" s="1">
        <f>IF(pomiar[[#This Row],[pierwsza litera rejestracji]]="Z",pomiar[[#This Row],[ile minut jechał]]/pomiar[[#This Row],[ile to jedna minuta w dobie]],0)</f>
        <v>0</v>
      </c>
      <c r="J448" s="1">
        <f t="shared" si="13"/>
        <v>4.1666666666666664E-2</v>
      </c>
      <c r="K448" s="1">
        <f>pomiar[[#This Row],[ile minut jechał]]/pomiar[[#This Row],[ile h w dobie]]</f>
        <v>6.5855999999999915E-2</v>
      </c>
      <c r="L448" s="1" t="str">
        <f>MID(pomiar[[#This Row],[numer rejestracyjny]],4,2)</f>
        <v>79</v>
      </c>
      <c r="M448" s="3">
        <f>IF(pomiar[[#This Row],[3 i 4 znak rejestracji]]="18",5/pomiar[[#This Row],[ile minut jechał w h]],0)</f>
        <v>0</v>
      </c>
      <c r="N448" s="3">
        <f>5/pomiar[[#This Row],[ile minut jechał w h]]</f>
        <v>75.923226433430614</v>
      </c>
      <c r="O448" s="3">
        <f>IF(pomiar[[#This Row],[prędkość]]&gt;100,1,0)</f>
        <v>0</v>
      </c>
      <c r="P448" s="3">
        <f>IF(pomiar[[#This Row],[prędkość]]&gt;140,1,0)</f>
        <v>0</v>
      </c>
      <c r="Q448" s="3">
        <f>ROUNDDOWN(IF(pomiar[[#This Row],[czy z A do B]]=0,pomiar[[#This Row],[Punkt B]]/pomiar[[#This Row],[ile h w dobie]],pomiar[[#This Row],[Punkt A]]/pomiar[[#This Row],[ile h w dobie]]),0)</f>
        <v>4</v>
      </c>
      <c r="R448" s="3">
        <f>IF(pomiar[[#This Row],[która godzina wyjazdu]]&lt;&gt;24,pomiar[[#This Row],[która godzina wyjazdu]],0)</f>
        <v>4</v>
      </c>
    </row>
    <row r="449" spans="1:18" x14ac:dyDescent="0.25">
      <c r="A449" s="1" t="s">
        <v>84</v>
      </c>
      <c r="B449" s="1">
        <v>0.72719900000000004</v>
      </c>
      <c r="C449" s="1">
        <v>0.72877099999999995</v>
      </c>
      <c r="D449" s="1">
        <f>IF(pomiar[[#This Row],[Punkt A]]&lt;pomiar[[#This Row],[Punkt B]],1,0)</f>
        <v>1</v>
      </c>
      <c r="E449" s="1">
        <f>IF(pomiar[[#This Row],[Punkt A]]&gt;pomiar[[#This Row],[Punkt B]],1,0)</f>
        <v>0</v>
      </c>
      <c r="F449" s="1">
        <f t="shared" si="12"/>
        <v>6.9444444444444447E-4</v>
      </c>
      <c r="G449" s="1">
        <f>IF(pomiar[[#This Row],[czy z B do A]]=1,pomiar[[#This Row],[Punkt A]]-pomiar[[#This Row],[Punkt B]],pomiar[[#This Row],[Punkt B]]-pomiar[[#This Row],[Punkt A]])</f>
        <v>1.5719999999999068E-3</v>
      </c>
      <c r="H449" s="1" t="str">
        <f>LEFT(pomiar[[#This Row],[numer rejestracyjny]],1)</f>
        <v>N</v>
      </c>
      <c r="I449" s="1">
        <f>IF(pomiar[[#This Row],[pierwsza litera rejestracji]]="Z",pomiar[[#This Row],[ile minut jechał]]/pomiar[[#This Row],[ile to jedna minuta w dobie]],0)</f>
        <v>0</v>
      </c>
      <c r="J449" s="1">
        <f t="shared" si="13"/>
        <v>4.1666666666666664E-2</v>
      </c>
      <c r="K449" s="1">
        <f>pomiar[[#This Row],[ile minut jechał]]/pomiar[[#This Row],[ile h w dobie]]</f>
        <v>3.7727999999997763E-2</v>
      </c>
      <c r="L449" s="1" t="str">
        <f>MID(pomiar[[#This Row],[numer rejestracyjny]],4,2)</f>
        <v>94</v>
      </c>
      <c r="M449" s="3">
        <f>IF(pomiar[[#This Row],[3 i 4 znak rejestracji]]="18",5/pomiar[[#This Row],[ile minut jechał w h]],0)</f>
        <v>0</v>
      </c>
      <c r="N449" s="3">
        <f>5/pomiar[[#This Row],[ile minut jechał w h]]</f>
        <v>132.52756573368046</v>
      </c>
      <c r="O449" s="3">
        <f>IF(pomiar[[#This Row],[prędkość]]&gt;100,1,0)</f>
        <v>1</v>
      </c>
      <c r="P449" s="3">
        <f>IF(pomiar[[#This Row],[prędkość]]&gt;140,1,0)</f>
        <v>0</v>
      </c>
      <c r="Q449" s="3">
        <f>ROUNDDOWN(IF(pomiar[[#This Row],[czy z A do B]]=0,pomiar[[#This Row],[Punkt B]]/pomiar[[#This Row],[ile h w dobie]],pomiar[[#This Row],[Punkt A]]/pomiar[[#This Row],[ile h w dobie]]),0)</f>
        <v>17</v>
      </c>
      <c r="R449" s="3">
        <f>IF(pomiar[[#This Row],[która godzina wyjazdu]]&lt;&gt;24,pomiar[[#This Row],[która godzina wyjazdu]],0)</f>
        <v>17</v>
      </c>
    </row>
    <row r="450" spans="1:18" x14ac:dyDescent="0.25">
      <c r="A450" s="1" t="s">
        <v>61</v>
      </c>
      <c r="B450" s="1">
        <v>0.71798300000000004</v>
      </c>
      <c r="C450" s="1">
        <v>0.71585500000000002</v>
      </c>
      <c r="D450" s="1">
        <f>IF(pomiar[[#This Row],[Punkt A]]&lt;pomiar[[#This Row],[Punkt B]],1,0)</f>
        <v>0</v>
      </c>
      <c r="E450" s="1">
        <f>IF(pomiar[[#This Row],[Punkt A]]&gt;pomiar[[#This Row],[Punkt B]],1,0)</f>
        <v>1</v>
      </c>
      <c r="F450" s="1">
        <f t="shared" ref="F450:F513" si="14">1/(24*60)</f>
        <v>6.9444444444444447E-4</v>
      </c>
      <c r="G450" s="1">
        <f>IF(pomiar[[#This Row],[czy z B do A]]=1,pomiar[[#This Row],[Punkt A]]-pomiar[[#This Row],[Punkt B]],pomiar[[#This Row],[Punkt B]]-pomiar[[#This Row],[Punkt A]])</f>
        <v>2.1280000000000188E-3</v>
      </c>
      <c r="H450" s="1" t="str">
        <f>LEFT(pomiar[[#This Row],[numer rejestracyjny]],1)</f>
        <v>N</v>
      </c>
      <c r="I450" s="1">
        <f>IF(pomiar[[#This Row],[pierwsza litera rejestracji]]="Z",pomiar[[#This Row],[ile minut jechał]]/pomiar[[#This Row],[ile to jedna minuta w dobie]],0)</f>
        <v>0</v>
      </c>
      <c r="J450" s="1">
        <f t="shared" ref="J450:J513" si="15">1/24</f>
        <v>4.1666666666666664E-2</v>
      </c>
      <c r="K450" s="1">
        <f>pomiar[[#This Row],[ile minut jechał]]/pomiar[[#This Row],[ile h w dobie]]</f>
        <v>5.107200000000045E-2</v>
      </c>
      <c r="L450" s="1" t="str">
        <f>MID(pomiar[[#This Row],[numer rejestracyjny]],4,2)</f>
        <v>35</v>
      </c>
      <c r="M450" s="3">
        <f>IF(pomiar[[#This Row],[3 i 4 znak rejestracji]]="18",5/pomiar[[#This Row],[ile minut jechał w h]],0)</f>
        <v>0</v>
      </c>
      <c r="N450" s="3">
        <f>5/pomiar[[#This Row],[ile minut jechał w h]]</f>
        <v>97.901002506264803</v>
      </c>
      <c r="O450" s="3">
        <f>IF(pomiar[[#This Row],[prędkość]]&gt;100,1,0)</f>
        <v>0</v>
      </c>
      <c r="P450" s="3">
        <f>IF(pomiar[[#This Row],[prędkość]]&gt;140,1,0)</f>
        <v>0</v>
      </c>
      <c r="Q450" s="3">
        <f>ROUNDDOWN(IF(pomiar[[#This Row],[czy z A do B]]=0,pomiar[[#This Row],[Punkt B]]/pomiar[[#This Row],[ile h w dobie]],pomiar[[#This Row],[Punkt A]]/pomiar[[#This Row],[ile h w dobie]]),0)</f>
        <v>17</v>
      </c>
      <c r="R450" s="3">
        <f>IF(pomiar[[#This Row],[która godzina wyjazdu]]&lt;&gt;24,pomiar[[#This Row],[która godzina wyjazdu]],0)</f>
        <v>17</v>
      </c>
    </row>
    <row r="451" spans="1:18" x14ac:dyDescent="0.25">
      <c r="A451" s="1" t="s">
        <v>12</v>
      </c>
      <c r="B451" s="1">
        <v>0.74244399999999999</v>
      </c>
      <c r="C451" s="1">
        <v>0.73979200000000001</v>
      </c>
      <c r="D451" s="1">
        <f>IF(pomiar[[#This Row],[Punkt A]]&lt;pomiar[[#This Row],[Punkt B]],1,0)</f>
        <v>0</v>
      </c>
      <c r="E451" s="1">
        <f>IF(pomiar[[#This Row],[Punkt A]]&gt;pomiar[[#This Row],[Punkt B]],1,0)</f>
        <v>1</v>
      </c>
      <c r="F451" s="1">
        <f t="shared" si="14"/>
        <v>6.9444444444444447E-4</v>
      </c>
      <c r="G451" s="1">
        <f>IF(pomiar[[#This Row],[czy z B do A]]=1,pomiar[[#This Row],[Punkt A]]-pomiar[[#This Row],[Punkt B]],pomiar[[#This Row],[Punkt B]]-pomiar[[#This Row],[Punkt A]])</f>
        <v>2.6519999999999877E-3</v>
      </c>
      <c r="H451" s="1" t="str">
        <f>LEFT(pomiar[[#This Row],[numer rejestracyjny]],1)</f>
        <v>N</v>
      </c>
      <c r="I451" s="1">
        <f>IF(pomiar[[#This Row],[pierwsza litera rejestracji]]="Z",pomiar[[#This Row],[ile minut jechał]]/pomiar[[#This Row],[ile to jedna minuta w dobie]],0)</f>
        <v>0</v>
      </c>
      <c r="J451" s="1">
        <f t="shared" si="15"/>
        <v>4.1666666666666664E-2</v>
      </c>
      <c r="K451" s="1">
        <f>pomiar[[#This Row],[ile minut jechał]]/pomiar[[#This Row],[ile h w dobie]]</f>
        <v>6.3647999999999705E-2</v>
      </c>
      <c r="L451" s="1" t="str">
        <f>MID(pomiar[[#This Row],[numer rejestracyjny]],4,2)</f>
        <v>93</v>
      </c>
      <c r="M451" s="3">
        <f>IF(pomiar[[#This Row],[3 i 4 znak rejestracji]]="18",5/pomiar[[#This Row],[ile minut jechał w h]],0)</f>
        <v>0</v>
      </c>
      <c r="N451" s="3">
        <f>5/pomiar[[#This Row],[ile minut jechał w h]]</f>
        <v>78.557063851181866</v>
      </c>
      <c r="O451" s="3">
        <f>IF(pomiar[[#This Row],[prędkość]]&gt;100,1,0)</f>
        <v>0</v>
      </c>
      <c r="P451" s="3">
        <f>IF(pomiar[[#This Row],[prędkość]]&gt;140,1,0)</f>
        <v>0</v>
      </c>
      <c r="Q451" s="3">
        <f>ROUNDDOWN(IF(pomiar[[#This Row],[czy z A do B]]=0,pomiar[[#This Row],[Punkt B]]/pomiar[[#This Row],[ile h w dobie]],pomiar[[#This Row],[Punkt A]]/pomiar[[#This Row],[ile h w dobie]]),0)</f>
        <v>17</v>
      </c>
      <c r="R451" s="3">
        <f>IF(pomiar[[#This Row],[która godzina wyjazdu]]&lt;&gt;24,pomiar[[#This Row],[która godzina wyjazdu]],0)</f>
        <v>17</v>
      </c>
    </row>
    <row r="452" spans="1:18" x14ac:dyDescent="0.25">
      <c r="A452" s="1" t="s">
        <v>50</v>
      </c>
      <c r="B452" s="1">
        <v>0.16655700000000001</v>
      </c>
      <c r="C452" s="1">
        <v>0.168625</v>
      </c>
      <c r="D452" s="1">
        <f>IF(pomiar[[#This Row],[Punkt A]]&lt;pomiar[[#This Row],[Punkt B]],1,0)</f>
        <v>1</v>
      </c>
      <c r="E452" s="1">
        <f>IF(pomiar[[#This Row],[Punkt A]]&gt;pomiar[[#This Row],[Punkt B]],1,0)</f>
        <v>0</v>
      </c>
      <c r="F452" s="1">
        <f t="shared" si="14"/>
        <v>6.9444444444444447E-4</v>
      </c>
      <c r="G452" s="1">
        <f>IF(pomiar[[#This Row],[czy z B do A]]=1,pomiar[[#This Row],[Punkt A]]-pomiar[[#This Row],[Punkt B]],pomiar[[#This Row],[Punkt B]]-pomiar[[#This Row],[Punkt A]])</f>
        <v>2.0679999999999865E-3</v>
      </c>
      <c r="H452" s="1" t="str">
        <f>LEFT(pomiar[[#This Row],[numer rejestracyjny]],1)</f>
        <v>N</v>
      </c>
      <c r="I452" s="1">
        <f>IF(pomiar[[#This Row],[pierwsza litera rejestracji]]="Z",pomiar[[#This Row],[ile minut jechał]]/pomiar[[#This Row],[ile to jedna minuta w dobie]],0)</f>
        <v>0</v>
      </c>
      <c r="J452" s="1">
        <f t="shared" si="15"/>
        <v>4.1666666666666664E-2</v>
      </c>
      <c r="K452" s="1">
        <f>pomiar[[#This Row],[ile minut jechał]]/pomiar[[#This Row],[ile h w dobie]]</f>
        <v>4.9631999999999676E-2</v>
      </c>
      <c r="L452" s="1" t="str">
        <f>MID(pomiar[[#This Row],[numer rejestracyjny]],4,2)</f>
        <v>12</v>
      </c>
      <c r="M452" s="3">
        <f>IF(pomiar[[#This Row],[3 i 4 znak rejestracji]]="18",5/pomiar[[#This Row],[ile minut jechał w h]],0)</f>
        <v>0</v>
      </c>
      <c r="N452" s="3">
        <f>5/pomiar[[#This Row],[ile minut jechał w h]]</f>
        <v>100.74145712443651</v>
      </c>
      <c r="O452" s="3">
        <f>IF(pomiar[[#This Row],[prędkość]]&gt;100,1,0)</f>
        <v>1</v>
      </c>
      <c r="P452" s="3">
        <f>IF(pomiar[[#This Row],[prędkość]]&gt;140,1,0)</f>
        <v>0</v>
      </c>
      <c r="Q452" s="3">
        <f>ROUNDDOWN(IF(pomiar[[#This Row],[czy z A do B]]=0,pomiar[[#This Row],[Punkt B]]/pomiar[[#This Row],[ile h w dobie]],pomiar[[#This Row],[Punkt A]]/pomiar[[#This Row],[ile h w dobie]]),0)</f>
        <v>3</v>
      </c>
      <c r="R452" s="3">
        <f>IF(pomiar[[#This Row],[która godzina wyjazdu]]&lt;&gt;24,pomiar[[#This Row],[która godzina wyjazdu]],0)</f>
        <v>3</v>
      </c>
    </row>
    <row r="453" spans="1:18" x14ac:dyDescent="0.25">
      <c r="A453" s="1" t="s">
        <v>48</v>
      </c>
      <c r="B453" s="1">
        <v>0.138625</v>
      </c>
      <c r="C453" s="1">
        <v>0.14114499999999999</v>
      </c>
      <c r="D453" s="1">
        <f>IF(pomiar[[#This Row],[Punkt A]]&lt;pomiar[[#This Row],[Punkt B]],1,0)</f>
        <v>1</v>
      </c>
      <c r="E453" s="1">
        <f>IF(pomiar[[#This Row],[Punkt A]]&gt;pomiar[[#This Row],[Punkt B]],1,0)</f>
        <v>0</v>
      </c>
      <c r="F453" s="1">
        <f t="shared" si="14"/>
        <v>6.9444444444444447E-4</v>
      </c>
      <c r="G453" s="1">
        <f>IF(pomiar[[#This Row],[czy z B do A]]=1,pomiar[[#This Row],[Punkt A]]-pomiar[[#This Row],[Punkt B]],pomiar[[#This Row],[Punkt B]]-pomiar[[#This Row],[Punkt A]])</f>
        <v>2.5199999999999945E-3</v>
      </c>
      <c r="H453" s="1" t="str">
        <f>LEFT(pomiar[[#This Row],[numer rejestracyjny]],1)</f>
        <v>N</v>
      </c>
      <c r="I453" s="1">
        <f>IF(pomiar[[#This Row],[pierwsza litera rejestracji]]="Z",pomiar[[#This Row],[ile minut jechał]]/pomiar[[#This Row],[ile to jedna minuta w dobie]],0)</f>
        <v>0</v>
      </c>
      <c r="J453" s="1">
        <f t="shared" si="15"/>
        <v>4.1666666666666664E-2</v>
      </c>
      <c r="K453" s="1">
        <f>pomiar[[#This Row],[ile minut jechał]]/pomiar[[#This Row],[ile h w dobie]]</f>
        <v>6.0479999999999867E-2</v>
      </c>
      <c r="L453" s="1" t="str">
        <f>MID(pomiar[[#This Row],[numer rejestracyjny]],4,2)</f>
        <v>75</v>
      </c>
      <c r="M453" s="3">
        <f>IF(pomiar[[#This Row],[3 i 4 znak rejestracji]]="18",5/pomiar[[#This Row],[ile minut jechał w h]],0)</f>
        <v>0</v>
      </c>
      <c r="N453" s="3">
        <f>5/pomiar[[#This Row],[ile minut jechał w h]]</f>
        <v>82.671957671957855</v>
      </c>
      <c r="O453" s="3">
        <f>IF(pomiar[[#This Row],[prędkość]]&gt;100,1,0)</f>
        <v>0</v>
      </c>
      <c r="P453" s="3">
        <f>IF(pomiar[[#This Row],[prędkość]]&gt;140,1,0)</f>
        <v>0</v>
      </c>
      <c r="Q453" s="3">
        <f>ROUNDDOWN(IF(pomiar[[#This Row],[czy z A do B]]=0,pomiar[[#This Row],[Punkt B]]/pomiar[[#This Row],[ile h w dobie]],pomiar[[#This Row],[Punkt A]]/pomiar[[#This Row],[ile h w dobie]]),0)</f>
        <v>3</v>
      </c>
      <c r="R453" s="3">
        <f>IF(pomiar[[#This Row],[która godzina wyjazdu]]&lt;&gt;24,pomiar[[#This Row],[która godzina wyjazdu]],0)</f>
        <v>3</v>
      </c>
    </row>
    <row r="454" spans="1:18" x14ac:dyDescent="0.25">
      <c r="A454" s="1" t="s">
        <v>42</v>
      </c>
      <c r="B454" s="1">
        <v>0.79450500000000002</v>
      </c>
      <c r="C454" s="1">
        <v>0.79184500000000002</v>
      </c>
      <c r="D454" s="1">
        <f>IF(pomiar[[#This Row],[Punkt A]]&lt;pomiar[[#This Row],[Punkt B]],1,0)</f>
        <v>0</v>
      </c>
      <c r="E454" s="1">
        <f>IF(pomiar[[#This Row],[Punkt A]]&gt;pomiar[[#This Row],[Punkt B]],1,0)</f>
        <v>1</v>
      </c>
      <c r="F454" s="1">
        <f t="shared" si="14"/>
        <v>6.9444444444444447E-4</v>
      </c>
      <c r="G454" s="1">
        <f>IF(pomiar[[#This Row],[czy z B do A]]=1,pomiar[[#This Row],[Punkt A]]-pomiar[[#This Row],[Punkt B]],pomiar[[#This Row],[Punkt B]]-pomiar[[#This Row],[Punkt A]])</f>
        <v>2.6599999999999957E-3</v>
      </c>
      <c r="H454" s="1" t="str">
        <f>LEFT(pomiar[[#This Row],[numer rejestracyjny]],1)</f>
        <v>N</v>
      </c>
      <c r="I454" s="1">
        <f>IF(pomiar[[#This Row],[pierwsza litera rejestracji]]="Z",pomiar[[#This Row],[ile minut jechał]]/pomiar[[#This Row],[ile to jedna minuta w dobie]],0)</f>
        <v>0</v>
      </c>
      <c r="J454" s="1">
        <f t="shared" si="15"/>
        <v>4.1666666666666664E-2</v>
      </c>
      <c r="K454" s="1">
        <f>pomiar[[#This Row],[ile minut jechał]]/pomiar[[#This Row],[ile h w dobie]]</f>
        <v>6.3839999999999897E-2</v>
      </c>
      <c r="L454" s="1" t="str">
        <f>MID(pomiar[[#This Row],[numer rejestracyjny]],4,2)</f>
        <v>59</v>
      </c>
      <c r="M454" s="3">
        <f>IF(pomiar[[#This Row],[3 i 4 znak rejestracji]]="18",5/pomiar[[#This Row],[ile minut jechał w h]],0)</f>
        <v>0</v>
      </c>
      <c r="N454" s="3">
        <f>5/pomiar[[#This Row],[ile minut jechał w h]]</f>
        <v>78.320802005012652</v>
      </c>
      <c r="O454" s="3">
        <f>IF(pomiar[[#This Row],[prędkość]]&gt;100,1,0)</f>
        <v>0</v>
      </c>
      <c r="P454" s="3">
        <f>IF(pomiar[[#This Row],[prędkość]]&gt;140,1,0)</f>
        <v>0</v>
      </c>
      <c r="Q454" s="3">
        <f>ROUNDDOWN(IF(pomiar[[#This Row],[czy z A do B]]=0,pomiar[[#This Row],[Punkt B]]/pomiar[[#This Row],[ile h w dobie]],pomiar[[#This Row],[Punkt A]]/pomiar[[#This Row],[ile h w dobie]]),0)</f>
        <v>19</v>
      </c>
      <c r="R454" s="3">
        <f>IF(pomiar[[#This Row],[która godzina wyjazdu]]&lt;&gt;24,pomiar[[#This Row],[która godzina wyjazdu]],0)</f>
        <v>19</v>
      </c>
    </row>
    <row r="455" spans="1:18" x14ac:dyDescent="0.25">
      <c r="A455" s="1" t="s">
        <v>119</v>
      </c>
      <c r="B455" s="1">
        <v>0.97350800000000004</v>
      </c>
      <c r="C455" s="1">
        <v>0.97145199999999998</v>
      </c>
      <c r="D455" s="1">
        <f>IF(pomiar[[#This Row],[Punkt A]]&lt;pomiar[[#This Row],[Punkt B]],1,0)</f>
        <v>0</v>
      </c>
      <c r="E455" s="1">
        <f>IF(pomiar[[#This Row],[Punkt A]]&gt;pomiar[[#This Row],[Punkt B]],1,0)</f>
        <v>1</v>
      </c>
      <c r="F455" s="1">
        <f t="shared" si="14"/>
        <v>6.9444444444444447E-4</v>
      </c>
      <c r="G455" s="1">
        <f>IF(pomiar[[#This Row],[czy z B do A]]=1,pomiar[[#This Row],[Punkt A]]-pomiar[[#This Row],[Punkt B]],pomiar[[#This Row],[Punkt B]]-pomiar[[#This Row],[Punkt A]])</f>
        <v>2.0560000000000578E-3</v>
      </c>
      <c r="H455" s="1" t="str">
        <f>LEFT(pomiar[[#This Row],[numer rejestracyjny]],1)</f>
        <v>N</v>
      </c>
      <c r="I455" s="1">
        <f>IF(pomiar[[#This Row],[pierwsza litera rejestracji]]="Z",pomiar[[#This Row],[ile minut jechał]]/pomiar[[#This Row],[ile to jedna minuta w dobie]],0)</f>
        <v>0</v>
      </c>
      <c r="J455" s="1">
        <f t="shared" si="15"/>
        <v>4.1666666666666664E-2</v>
      </c>
      <c r="K455" s="1">
        <f>pomiar[[#This Row],[ile minut jechał]]/pomiar[[#This Row],[ile h w dobie]]</f>
        <v>4.9344000000001387E-2</v>
      </c>
      <c r="L455" s="1" t="str">
        <f>MID(pomiar[[#This Row],[numer rejestracyjny]],4,2)</f>
        <v>39</v>
      </c>
      <c r="M455" s="3">
        <f>IF(pomiar[[#This Row],[3 i 4 znak rejestracji]]="18",5/pomiar[[#This Row],[ile minut jechał w h]],0)</f>
        <v>0</v>
      </c>
      <c r="N455" s="3">
        <f>5/pomiar[[#This Row],[ile minut jechał w h]]</f>
        <v>101.32944228274683</v>
      </c>
      <c r="O455" s="3">
        <f>IF(pomiar[[#This Row],[prędkość]]&gt;100,1,0)</f>
        <v>1</v>
      </c>
      <c r="P455" s="3">
        <f>IF(pomiar[[#This Row],[prędkość]]&gt;140,1,0)</f>
        <v>0</v>
      </c>
      <c r="Q455" s="3">
        <f>ROUNDDOWN(IF(pomiar[[#This Row],[czy z A do B]]=0,pomiar[[#This Row],[Punkt B]]/pomiar[[#This Row],[ile h w dobie]],pomiar[[#This Row],[Punkt A]]/pomiar[[#This Row],[ile h w dobie]]),0)</f>
        <v>23</v>
      </c>
      <c r="R455" s="3">
        <f>IF(pomiar[[#This Row],[która godzina wyjazdu]]&lt;&gt;24,pomiar[[#This Row],[która godzina wyjazdu]],0)</f>
        <v>23</v>
      </c>
    </row>
    <row r="456" spans="1:18" x14ac:dyDescent="0.25">
      <c r="A456" s="1" t="s">
        <v>164</v>
      </c>
      <c r="B456" s="1">
        <v>0.43030000000000002</v>
      </c>
      <c r="C456" s="1">
        <v>0.432728</v>
      </c>
      <c r="D456" s="1">
        <f>IF(pomiar[[#This Row],[Punkt A]]&lt;pomiar[[#This Row],[Punkt B]],1,0)</f>
        <v>1</v>
      </c>
      <c r="E456" s="1">
        <f>IF(pomiar[[#This Row],[Punkt A]]&gt;pomiar[[#This Row],[Punkt B]],1,0)</f>
        <v>0</v>
      </c>
      <c r="F456" s="1">
        <f t="shared" si="14"/>
        <v>6.9444444444444447E-4</v>
      </c>
      <c r="G456" s="1">
        <f>IF(pomiar[[#This Row],[czy z B do A]]=1,pomiar[[#This Row],[Punkt A]]-pomiar[[#This Row],[Punkt B]],pomiar[[#This Row],[Punkt B]]-pomiar[[#This Row],[Punkt A]])</f>
        <v>2.4279999999999857E-3</v>
      </c>
      <c r="H456" s="1" t="str">
        <f>LEFT(pomiar[[#This Row],[numer rejestracyjny]],1)</f>
        <v>N</v>
      </c>
      <c r="I456" s="1">
        <f>IF(pomiar[[#This Row],[pierwsza litera rejestracji]]="Z",pomiar[[#This Row],[ile minut jechał]]/pomiar[[#This Row],[ile to jedna minuta w dobie]],0)</f>
        <v>0</v>
      </c>
      <c r="J456" s="1">
        <f t="shared" si="15"/>
        <v>4.1666666666666664E-2</v>
      </c>
      <c r="K456" s="1">
        <f>pomiar[[#This Row],[ile minut jechał]]/pomiar[[#This Row],[ile h w dobie]]</f>
        <v>5.8271999999999657E-2</v>
      </c>
      <c r="L456" s="1" t="str">
        <f>MID(pomiar[[#This Row],[numer rejestracyjny]],4,2)</f>
        <v>47</v>
      </c>
      <c r="M456" s="3">
        <f>IF(pomiar[[#This Row],[3 i 4 znak rejestracji]]="18",5/pomiar[[#This Row],[ile minut jechał w h]],0)</f>
        <v>0</v>
      </c>
      <c r="N456" s="3">
        <f>5/pomiar[[#This Row],[ile minut jechał w h]]</f>
        <v>85.804503020319004</v>
      </c>
      <c r="O456" s="3">
        <f>IF(pomiar[[#This Row],[prędkość]]&gt;100,1,0)</f>
        <v>0</v>
      </c>
      <c r="P456" s="3">
        <f>IF(pomiar[[#This Row],[prędkość]]&gt;140,1,0)</f>
        <v>0</v>
      </c>
      <c r="Q456" s="3">
        <f>ROUNDDOWN(IF(pomiar[[#This Row],[czy z A do B]]=0,pomiar[[#This Row],[Punkt B]]/pomiar[[#This Row],[ile h w dobie]],pomiar[[#This Row],[Punkt A]]/pomiar[[#This Row],[ile h w dobie]]),0)</f>
        <v>10</v>
      </c>
      <c r="R456" s="3">
        <f>IF(pomiar[[#This Row],[która godzina wyjazdu]]&lt;&gt;24,pomiar[[#This Row],[która godzina wyjazdu]],0)</f>
        <v>10</v>
      </c>
    </row>
    <row r="457" spans="1:18" x14ac:dyDescent="0.25">
      <c r="A457" s="1" t="s">
        <v>5</v>
      </c>
      <c r="B457" s="1">
        <v>0.42173100000000002</v>
      </c>
      <c r="C457" s="1">
        <v>0.42501100000000003</v>
      </c>
      <c r="D457" s="1">
        <f>IF(pomiar[[#This Row],[Punkt A]]&lt;pomiar[[#This Row],[Punkt B]],1,0)</f>
        <v>1</v>
      </c>
      <c r="E457" s="1">
        <f>IF(pomiar[[#This Row],[Punkt A]]&gt;pomiar[[#This Row],[Punkt B]],1,0)</f>
        <v>0</v>
      </c>
      <c r="F457" s="1">
        <f t="shared" si="14"/>
        <v>6.9444444444444447E-4</v>
      </c>
      <c r="G457" s="1">
        <f>IF(pomiar[[#This Row],[czy z B do A]]=1,pomiar[[#This Row],[Punkt A]]-pomiar[[#This Row],[Punkt B]],pomiar[[#This Row],[Punkt B]]-pomiar[[#This Row],[Punkt A]])</f>
        <v>3.2800000000000051E-3</v>
      </c>
      <c r="H457" s="1" t="str">
        <f>LEFT(pomiar[[#This Row],[numer rejestracyjny]],1)</f>
        <v>N</v>
      </c>
      <c r="I457" s="1">
        <f>IF(pomiar[[#This Row],[pierwsza litera rejestracji]]="Z",pomiar[[#This Row],[ile minut jechał]]/pomiar[[#This Row],[ile to jedna minuta w dobie]],0)</f>
        <v>0</v>
      </c>
      <c r="J457" s="1">
        <f t="shared" si="15"/>
        <v>4.1666666666666664E-2</v>
      </c>
      <c r="K457" s="1">
        <f>pomiar[[#This Row],[ile minut jechał]]/pomiar[[#This Row],[ile h w dobie]]</f>
        <v>7.8720000000000123E-2</v>
      </c>
      <c r="L457" s="1" t="str">
        <f>MID(pomiar[[#This Row],[numer rejestracyjny]],4,2)</f>
        <v>18</v>
      </c>
      <c r="M457" s="3">
        <f>IF(pomiar[[#This Row],[3 i 4 znak rejestracji]]="18",5/pomiar[[#This Row],[ile minut jechał w h]],0)</f>
        <v>63.516260162601526</v>
      </c>
      <c r="N457" s="3">
        <f>5/pomiar[[#This Row],[ile minut jechał w h]]</f>
        <v>63.516260162601526</v>
      </c>
      <c r="O457" s="3">
        <f>IF(pomiar[[#This Row],[prędkość]]&gt;100,1,0)</f>
        <v>0</v>
      </c>
      <c r="P457" s="3">
        <f>IF(pomiar[[#This Row],[prędkość]]&gt;140,1,0)</f>
        <v>0</v>
      </c>
      <c r="Q457" s="3">
        <f>ROUNDDOWN(IF(pomiar[[#This Row],[czy z A do B]]=0,pomiar[[#This Row],[Punkt B]]/pomiar[[#This Row],[ile h w dobie]],pomiar[[#This Row],[Punkt A]]/pomiar[[#This Row],[ile h w dobie]]),0)</f>
        <v>10</v>
      </c>
      <c r="R457" s="3">
        <f>IF(pomiar[[#This Row],[która godzina wyjazdu]]&lt;&gt;24,pomiar[[#This Row],[która godzina wyjazdu]],0)</f>
        <v>10</v>
      </c>
    </row>
    <row r="458" spans="1:18" x14ac:dyDescent="0.25">
      <c r="A458" s="1" t="s">
        <v>110</v>
      </c>
      <c r="B458" s="1">
        <v>0.61124299999999998</v>
      </c>
      <c r="C458" s="1">
        <v>0.61519100000000004</v>
      </c>
      <c r="D458" s="1">
        <f>IF(pomiar[[#This Row],[Punkt A]]&lt;pomiar[[#This Row],[Punkt B]],1,0)</f>
        <v>1</v>
      </c>
      <c r="E458" s="1">
        <f>IF(pomiar[[#This Row],[Punkt A]]&gt;pomiar[[#This Row],[Punkt B]],1,0)</f>
        <v>0</v>
      </c>
      <c r="F458" s="1">
        <f t="shared" si="14"/>
        <v>6.9444444444444447E-4</v>
      </c>
      <c r="G458" s="1">
        <f>IF(pomiar[[#This Row],[czy z B do A]]=1,pomiar[[#This Row],[Punkt A]]-pomiar[[#This Row],[Punkt B]],pomiar[[#This Row],[Punkt B]]-pomiar[[#This Row],[Punkt A]])</f>
        <v>3.9480000000000626E-3</v>
      </c>
      <c r="H458" s="1" t="str">
        <f>LEFT(pomiar[[#This Row],[numer rejestracyjny]],1)</f>
        <v>N</v>
      </c>
      <c r="I458" s="1">
        <f>IF(pomiar[[#This Row],[pierwsza litera rejestracji]]="Z",pomiar[[#This Row],[ile minut jechał]]/pomiar[[#This Row],[ile to jedna minuta w dobie]],0)</f>
        <v>0</v>
      </c>
      <c r="J458" s="1">
        <f t="shared" si="15"/>
        <v>4.1666666666666664E-2</v>
      </c>
      <c r="K458" s="1">
        <f>pomiar[[#This Row],[ile minut jechał]]/pomiar[[#This Row],[ile h w dobie]]</f>
        <v>9.4752000000001502E-2</v>
      </c>
      <c r="L458" s="1" t="str">
        <f>MID(pomiar[[#This Row],[numer rejestracyjny]],4,2)</f>
        <v>39</v>
      </c>
      <c r="M458" s="3">
        <f>IF(pomiar[[#This Row],[3 i 4 znak rejestracji]]="18",5/pomiar[[#This Row],[ile minut jechał w h]],0)</f>
        <v>0</v>
      </c>
      <c r="N458" s="3">
        <f>5/pomiar[[#This Row],[ile minut jechał w h]]</f>
        <v>52.769334684227466</v>
      </c>
      <c r="O458" s="3">
        <f>IF(pomiar[[#This Row],[prędkość]]&gt;100,1,0)</f>
        <v>0</v>
      </c>
      <c r="P458" s="3">
        <f>IF(pomiar[[#This Row],[prędkość]]&gt;140,1,0)</f>
        <v>0</v>
      </c>
      <c r="Q458" s="3">
        <f>ROUNDDOWN(IF(pomiar[[#This Row],[czy z A do B]]=0,pomiar[[#This Row],[Punkt B]]/pomiar[[#This Row],[ile h w dobie]],pomiar[[#This Row],[Punkt A]]/pomiar[[#This Row],[ile h w dobie]]),0)</f>
        <v>14</v>
      </c>
      <c r="R458" s="3">
        <f>IF(pomiar[[#This Row],[która godzina wyjazdu]]&lt;&gt;24,pomiar[[#This Row],[która godzina wyjazdu]],0)</f>
        <v>14</v>
      </c>
    </row>
    <row r="459" spans="1:18" x14ac:dyDescent="0.25">
      <c r="A459" s="1" t="s">
        <v>76</v>
      </c>
      <c r="B459" s="1">
        <v>0.48200599999999999</v>
      </c>
      <c r="C459" s="1">
        <v>0.485122</v>
      </c>
      <c r="D459" s="1">
        <f>IF(pomiar[[#This Row],[Punkt A]]&lt;pomiar[[#This Row],[Punkt B]],1,0)</f>
        <v>1</v>
      </c>
      <c r="E459" s="1">
        <f>IF(pomiar[[#This Row],[Punkt A]]&gt;pomiar[[#This Row],[Punkt B]],1,0)</f>
        <v>0</v>
      </c>
      <c r="F459" s="1">
        <f t="shared" si="14"/>
        <v>6.9444444444444447E-4</v>
      </c>
      <c r="G459" s="1">
        <f>IF(pomiar[[#This Row],[czy z B do A]]=1,pomiar[[#This Row],[Punkt A]]-pomiar[[#This Row],[Punkt B]],pomiar[[#This Row],[Punkt B]]-pomiar[[#This Row],[Punkt A]])</f>
        <v>3.1160000000000077E-3</v>
      </c>
      <c r="H459" s="1" t="str">
        <f>LEFT(pomiar[[#This Row],[numer rejestracyjny]],1)</f>
        <v>N</v>
      </c>
      <c r="I459" s="1">
        <f>IF(pomiar[[#This Row],[pierwsza litera rejestracji]]="Z",pomiar[[#This Row],[ile minut jechał]]/pomiar[[#This Row],[ile to jedna minuta w dobie]],0)</f>
        <v>0</v>
      </c>
      <c r="J459" s="1">
        <f t="shared" si="15"/>
        <v>4.1666666666666664E-2</v>
      </c>
      <c r="K459" s="1">
        <f>pomiar[[#This Row],[ile minut jechał]]/pomiar[[#This Row],[ile h w dobie]]</f>
        <v>7.4784000000000184E-2</v>
      </c>
      <c r="L459" s="1" t="str">
        <f>MID(pomiar[[#This Row],[numer rejestracyjny]],4,2)</f>
        <v>45</v>
      </c>
      <c r="M459" s="3">
        <f>IF(pomiar[[#This Row],[3 i 4 znak rejestracji]]="18",5/pomiar[[#This Row],[ile minut jechał w h]],0)</f>
        <v>0</v>
      </c>
      <c r="N459" s="3">
        <f>5/pomiar[[#This Row],[ile minut jechał w h]]</f>
        <v>66.859221223791025</v>
      </c>
      <c r="O459" s="3">
        <f>IF(pomiar[[#This Row],[prędkość]]&gt;100,1,0)</f>
        <v>0</v>
      </c>
      <c r="P459" s="3">
        <f>IF(pomiar[[#This Row],[prędkość]]&gt;140,1,0)</f>
        <v>0</v>
      </c>
      <c r="Q459" s="3">
        <f>ROUNDDOWN(IF(pomiar[[#This Row],[czy z A do B]]=0,pomiar[[#This Row],[Punkt B]]/pomiar[[#This Row],[ile h w dobie]],pomiar[[#This Row],[Punkt A]]/pomiar[[#This Row],[ile h w dobie]]),0)</f>
        <v>11</v>
      </c>
      <c r="R459" s="3">
        <f>IF(pomiar[[#This Row],[która godzina wyjazdu]]&lt;&gt;24,pomiar[[#This Row],[która godzina wyjazdu]],0)</f>
        <v>11</v>
      </c>
    </row>
    <row r="460" spans="1:18" x14ac:dyDescent="0.25">
      <c r="A460" s="1" t="s">
        <v>76</v>
      </c>
      <c r="B460" s="1">
        <v>0.75184499999999999</v>
      </c>
      <c r="C460" s="1">
        <v>0.75461699999999998</v>
      </c>
      <c r="D460" s="1">
        <f>IF(pomiar[[#This Row],[Punkt A]]&lt;pomiar[[#This Row],[Punkt B]],1,0)</f>
        <v>1</v>
      </c>
      <c r="E460" s="1">
        <f>IF(pomiar[[#This Row],[Punkt A]]&gt;pomiar[[#This Row],[Punkt B]],1,0)</f>
        <v>0</v>
      </c>
      <c r="F460" s="1">
        <f t="shared" si="14"/>
        <v>6.9444444444444447E-4</v>
      </c>
      <c r="G460" s="1">
        <f>IF(pomiar[[#This Row],[czy z B do A]]=1,pomiar[[#This Row],[Punkt A]]-pomiar[[#This Row],[Punkt B]],pomiar[[#This Row],[Punkt B]]-pomiar[[#This Row],[Punkt A]])</f>
        <v>2.7719999999999967E-3</v>
      </c>
      <c r="H460" s="1" t="str">
        <f>LEFT(pomiar[[#This Row],[numer rejestracyjny]],1)</f>
        <v>N</v>
      </c>
      <c r="I460" s="1">
        <f>IF(pomiar[[#This Row],[pierwsza litera rejestracji]]="Z",pomiar[[#This Row],[ile minut jechał]]/pomiar[[#This Row],[ile to jedna minuta w dobie]],0)</f>
        <v>0</v>
      </c>
      <c r="J460" s="1">
        <f t="shared" si="15"/>
        <v>4.1666666666666664E-2</v>
      </c>
      <c r="K460" s="1">
        <f>pomiar[[#This Row],[ile minut jechał]]/pomiar[[#This Row],[ile h w dobie]]</f>
        <v>6.6527999999999921E-2</v>
      </c>
      <c r="L460" s="1" t="str">
        <f>MID(pomiar[[#This Row],[numer rejestracyjny]],4,2)</f>
        <v>45</v>
      </c>
      <c r="M460" s="3">
        <f>IF(pomiar[[#This Row],[3 i 4 znak rejestracji]]="18",5/pomiar[[#This Row],[ile minut jechał w h]],0)</f>
        <v>0</v>
      </c>
      <c r="N460" s="3">
        <f>5/pomiar[[#This Row],[ile minut jechał w h]]</f>
        <v>75.156325156325252</v>
      </c>
      <c r="O460" s="3">
        <f>IF(pomiar[[#This Row],[prędkość]]&gt;100,1,0)</f>
        <v>0</v>
      </c>
      <c r="P460" s="3">
        <f>IF(pomiar[[#This Row],[prędkość]]&gt;140,1,0)</f>
        <v>0</v>
      </c>
      <c r="Q460" s="3">
        <f>ROUNDDOWN(IF(pomiar[[#This Row],[czy z A do B]]=0,pomiar[[#This Row],[Punkt B]]/pomiar[[#This Row],[ile h w dobie]],pomiar[[#This Row],[Punkt A]]/pomiar[[#This Row],[ile h w dobie]]),0)</f>
        <v>18</v>
      </c>
      <c r="R460" s="3">
        <f>IF(pomiar[[#This Row],[która godzina wyjazdu]]&lt;&gt;24,pomiar[[#This Row],[która godzina wyjazdu]],0)</f>
        <v>18</v>
      </c>
    </row>
    <row r="461" spans="1:18" x14ac:dyDescent="0.25">
      <c r="A461" s="1" t="s">
        <v>69</v>
      </c>
      <c r="B461" s="1">
        <v>0.98681600000000003</v>
      </c>
      <c r="C461" s="1">
        <v>0.98857600000000001</v>
      </c>
      <c r="D461" s="1">
        <f>IF(pomiar[[#This Row],[Punkt A]]&lt;pomiar[[#This Row],[Punkt B]],1,0)</f>
        <v>1</v>
      </c>
      <c r="E461" s="1">
        <f>IF(pomiar[[#This Row],[Punkt A]]&gt;pomiar[[#This Row],[Punkt B]],1,0)</f>
        <v>0</v>
      </c>
      <c r="F461" s="1">
        <f t="shared" si="14"/>
        <v>6.9444444444444447E-4</v>
      </c>
      <c r="G461" s="1">
        <f>IF(pomiar[[#This Row],[czy z B do A]]=1,pomiar[[#This Row],[Punkt A]]-pomiar[[#This Row],[Punkt B]],pomiar[[#This Row],[Punkt B]]-pomiar[[#This Row],[Punkt A]])</f>
        <v>1.7599999999999838E-3</v>
      </c>
      <c r="H461" s="1" t="str">
        <f>LEFT(pomiar[[#This Row],[numer rejestracyjny]],1)</f>
        <v>N</v>
      </c>
      <c r="I461" s="1">
        <f>IF(pomiar[[#This Row],[pierwsza litera rejestracji]]="Z",pomiar[[#This Row],[ile minut jechał]]/pomiar[[#This Row],[ile to jedna minuta w dobie]],0)</f>
        <v>0</v>
      </c>
      <c r="J461" s="1">
        <f t="shared" si="15"/>
        <v>4.1666666666666664E-2</v>
      </c>
      <c r="K461" s="1">
        <f>pomiar[[#This Row],[ile minut jechał]]/pomiar[[#This Row],[ile h w dobie]]</f>
        <v>4.2239999999999611E-2</v>
      </c>
      <c r="L461" s="1" t="str">
        <f>MID(pomiar[[#This Row],[numer rejestracyjny]],4,2)</f>
        <v>20</v>
      </c>
      <c r="M461" s="3">
        <f>IF(pomiar[[#This Row],[3 i 4 znak rejestracji]]="18",5/pomiar[[#This Row],[ile minut jechał w h]],0)</f>
        <v>0</v>
      </c>
      <c r="N461" s="3">
        <f>5/pomiar[[#This Row],[ile minut jechał w h]]</f>
        <v>118.3712121212132</v>
      </c>
      <c r="O461" s="3">
        <f>IF(pomiar[[#This Row],[prędkość]]&gt;100,1,0)</f>
        <v>1</v>
      </c>
      <c r="P461" s="3">
        <f>IF(pomiar[[#This Row],[prędkość]]&gt;140,1,0)</f>
        <v>0</v>
      </c>
      <c r="Q461" s="3">
        <f>ROUNDDOWN(IF(pomiar[[#This Row],[czy z A do B]]=0,pomiar[[#This Row],[Punkt B]]/pomiar[[#This Row],[ile h w dobie]],pomiar[[#This Row],[Punkt A]]/pomiar[[#This Row],[ile h w dobie]]),0)</f>
        <v>23</v>
      </c>
      <c r="R461" s="3">
        <f>IF(pomiar[[#This Row],[która godzina wyjazdu]]&lt;&gt;24,pomiar[[#This Row],[która godzina wyjazdu]],0)</f>
        <v>23</v>
      </c>
    </row>
    <row r="462" spans="1:18" x14ac:dyDescent="0.25">
      <c r="A462" s="1" t="s">
        <v>73</v>
      </c>
      <c r="B462" s="1">
        <v>0.22588900000000001</v>
      </c>
      <c r="C462" s="1">
        <v>0.224385</v>
      </c>
      <c r="D462" s="1">
        <f>IF(pomiar[[#This Row],[Punkt A]]&lt;pomiar[[#This Row],[Punkt B]],1,0)</f>
        <v>0</v>
      </c>
      <c r="E462" s="1">
        <f>IF(pomiar[[#This Row],[Punkt A]]&gt;pomiar[[#This Row],[Punkt B]],1,0)</f>
        <v>1</v>
      </c>
      <c r="F462" s="1">
        <f t="shared" si="14"/>
        <v>6.9444444444444447E-4</v>
      </c>
      <c r="G462" s="1">
        <f>IF(pomiar[[#This Row],[czy z B do A]]=1,pomiar[[#This Row],[Punkt A]]-pomiar[[#This Row],[Punkt B]],pomiar[[#This Row],[Punkt B]]-pomiar[[#This Row],[Punkt A]])</f>
        <v>1.5040000000000053E-3</v>
      </c>
      <c r="H462" s="1" t="str">
        <f>LEFT(pomiar[[#This Row],[numer rejestracyjny]],1)</f>
        <v>N</v>
      </c>
      <c r="I462" s="1">
        <f>IF(pomiar[[#This Row],[pierwsza litera rejestracji]]="Z",pomiar[[#This Row],[ile minut jechał]]/pomiar[[#This Row],[ile to jedna minuta w dobie]],0)</f>
        <v>0</v>
      </c>
      <c r="J462" s="1">
        <f t="shared" si="15"/>
        <v>4.1666666666666664E-2</v>
      </c>
      <c r="K462" s="1">
        <f>pomiar[[#This Row],[ile minut jechał]]/pomiar[[#This Row],[ile h w dobie]]</f>
        <v>3.6096000000000128E-2</v>
      </c>
      <c r="L462" s="1" t="str">
        <f>MID(pomiar[[#This Row],[numer rejestracyjny]],4,2)</f>
        <v>84</v>
      </c>
      <c r="M462" s="3">
        <f>IF(pomiar[[#This Row],[3 i 4 znak rejestracji]]="18",5/pomiar[[#This Row],[ile minut jechał w h]],0)</f>
        <v>0</v>
      </c>
      <c r="N462" s="3">
        <f>5/pomiar[[#This Row],[ile minut jechał w h]]</f>
        <v>138.5195035460988</v>
      </c>
      <c r="O462" s="3">
        <f>IF(pomiar[[#This Row],[prędkość]]&gt;100,1,0)</f>
        <v>1</v>
      </c>
      <c r="P462" s="3">
        <f>IF(pomiar[[#This Row],[prędkość]]&gt;140,1,0)</f>
        <v>0</v>
      </c>
      <c r="Q462" s="3">
        <f>ROUNDDOWN(IF(pomiar[[#This Row],[czy z A do B]]=0,pomiar[[#This Row],[Punkt B]]/pomiar[[#This Row],[ile h w dobie]],pomiar[[#This Row],[Punkt A]]/pomiar[[#This Row],[ile h w dobie]]),0)</f>
        <v>5</v>
      </c>
      <c r="R462" s="3">
        <f>IF(pomiar[[#This Row],[która godzina wyjazdu]]&lt;&gt;24,pomiar[[#This Row],[która godzina wyjazdu]],0)</f>
        <v>5</v>
      </c>
    </row>
    <row r="463" spans="1:18" x14ac:dyDescent="0.25">
      <c r="A463" s="1" t="s">
        <v>3</v>
      </c>
      <c r="B463" s="1">
        <v>9.0769000000000002E-2</v>
      </c>
      <c r="C463" s="1">
        <v>9.3213000000000004E-2</v>
      </c>
      <c r="D463" s="1">
        <f>IF(pomiar[[#This Row],[Punkt A]]&lt;pomiar[[#This Row],[Punkt B]],1,0)</f>
        <v>1</v>
      </c>
      <c r="E463" s="1">
        <f>IF(pomiar[[#This Row],[Punkt A]]&gt;pomiar[[#This Row],[Punkt B]],1,0)</f>
        <v>0</v>
      </c>
      <c r="F463" s="1">
        <f t="shared" si="14"/>
        <v>6.9444444444444447E-4</v>
      </c>
      <c r="G463" s="1">
        <f>IF(pomiar[[#This Row],[czy z B do A]]=1,pomiar[[#This Row],[Punkt A]]-pomiar[[#This Row],[Punkt B]],pomiar[[#This Row],[Punkt B]]-pomiar[[#This Row],[Punkt A]])</f>
        <v>2.4440000000000017E-3</v>
      </c>
      <c r="H463" s="1" t="str">
        <f>LEFT(pomiar[[#This Row],[numer rejestracyjny]],1)</f>
        <v>N</v>
      </c>
      <c r="I463" s="1">
        <f>IF(pomiar[[#This Row],[pierwsza litera rejestracji]]="Z",pomiar[[#This Row],[ile minut jechał]]/pomiar[[#This Row],[ile to jedna minuta w dobie]],0)</f>
        <v>0</v>
      </c>
      <c r="J463" s="1">
        <f t="shared" si="15"/>
        <v>4.1666666666666664E-2</v>
      </c>
      <c r="K463" s="1">
        <f>pomiar[[#This Row],[ile minut jechał]]/pomiar[[#This Row],[ile h w dobie]]</f>
        <v>5.8656000000000041E-2</v>
      </c>
      <c r="L463" s="1" t="str">
        <f>MID(pomiar[[#This Row],[numer rejestracyjny]],4,2)</f>
        <v>18</v>
      </c>
      <c r="M463" s="3">
        <f>IF(pomiar[[#This Row],[3 i 4 znak rejestracji]]="18",5/pomiar[[#This Row],[ile minut jechał w h]],0)</f>
        <v>85.242771412984112</v>
      </c>
      <c r="N463" s="3">
        <f>5/pomiar[[#This Row],[ile minut jechał w h]]</f>
        <v>85.242771412984112</v>
      </c>
      <c r="O463" s="3">
        <f>IF(pomiar[[#This Row],[prędkość]]&gt;100,1,0)</f>
        <v>0</v>
      </c>
      <c r="P463" s="3">
        <f>IF(pomiar[[#This Row],[prędkość]]&gt;140,1,0)</f>
        <v>0</v>
      </c>
      <c r="Q463" s="3">
        <f>ROUNDDOWN(IF(pomiar[[#This Row],[czy z A do B]]=0,pomiar[[#This Row],[Punkt B]]/pomiar[[#This Row],[ile h w dobie]],pomiar[[#This Row],[Punkt A]]/pomiar[[#This Row],[ile h w dobie]]),0)</f>
        <v>2</v>
      </c>
      <c r="R463" s="3">
        <f>IF(pomiar[[#This Row],[która godzina wyjazdu]]&lt;&gt;24,pomiar[[#This Row],[która godzina wyjazdu]],0)</f>
        <v>2</v>
      </c>
    </row>
    <row r="464" spans="1:18" x14ac:dyDescent="0.25">
      <c r="A464" s="1" t="s">
        <v>48</v>
      </c>
      <c r="B464" s="1">
        <v>0.76115200000000005</v>
      </c>
      <c r="C464" s="1">
        <v>0.75938799999999995</v>
      </c>
      <c r="D464" s="1">
        <f>IF(pomiar[[#This Row],[Punkt A]]&lt;pomiar[[#This Row],[Punkt B]],1,0)</f>
        <v>0</v>
      </c>
      <c r="E464" s="1">
        <f>IF(pomiar[[#This Row],[Punkt A]]&gt;pomiar[[#This Row],[Punkt B]],1,0)</f>
        <v>1</v>
      </c>
      <c r="F464" s="1">
        <f t="shared" si="14"/>
        <v>6.9444444444444447E-4</v>
      </c>
      <c r="G464" s="1">
        <f>IF(pomiar[[#This Row],[czy z B do A]]=1,pomiar[[#This Row],[Punkt A]]-pomiar[[#This Row],[Punkt B]],pomiar[[#This Row],[Punkt B]]-pomiar[[#This Row],[Punkt A]])</f>
        <v>1.7640000000000988E-3</v>
      </c>
      <c r="H464" s="1" t="str">
        <f>LEFT(pomiar[[#This Row],[numer rejestracyjny]],1)</f>
        <v>N</v>
      </c>
      <c r="I464" s="1">
        <f>IF(pomiar[[#This Row],[pierwsza litera rejestracji]]="Z",pomiar[[#This Row],[ile minut jechał]]/pomiar[[#This Row],[ile to jedna minuta w dobie]],0)</f>
        <v>0</v>
      </c>
      <c r="J464" s="1">
        <f t="shared" si="15"/>
        <v>4.1666666666666664E-2</v>
      </c>
      <c r="K464" s="1">
        <f>pomiar[[#This Row],[ile minut jechał]]/pomiar[[#This Row],[ile h w dobie]]</f>
        <v>4.2336000000002372E-2</v>
      </c>
      <c r="L464" s="1" t="str">
        <f>MID(pomiar[[#This Row],[numer rejestracyjny]],4,2)</f>
        <v>75</v>
      </c>
      <c r="M464" s="3">
        <f>IF(pomiar[[#This Row],[3 i 4 znak rejestracji]]="18",5/pomiar[[#This Row],[ile minut jechał w h]],0)</f>
        <v>0</v>
      </c>
      <c r="N464" s="3">
        <f>5/pomiar[[#This Row],[ile minut jechał w h]]</f>
        <v>118.10279667421862</v>
      </c>
      <c r="O464" s="3">
        <f>IF(pomiar[[#This Row],[prędkość]]&gt;100,1,0)</f>
        <v>1</v>
      </c>
      <c r="P464" s="3">
        <f>IF(pomiar[[#This Row],[prędkość]]&gt;140,1,0)</f>
        <v>0</v>
      </c>
      <c r="Q464" s="3">
        <f>ROUNDDOWN(IF(pomiar[[#This Row],[czy z A do B]]=0,pomiar[[#This Row],[Punkt B]]/pomiar[[#This Row],[ile h w dobie]],pomiar[[#This Row],[Punkt A]]/pomiar[[#This Row],[ile h w dobie]]),0)</f>
        <v>18</v>
      </c>
      <c r="R464" s="3">
        <f>IF(pomiar[[#This Row],[która godzina wyjazdu]]&lt;&gt;24,pomiar[[#This Row],[która godzina wyjazdu]],0)</f>
        <v>18</v>
      </c>
    </row>
    <row r="465" spans="1:18" x14ac:dyDescent="0.25">
      <c r="A465" s="1" t="s">
        <v>42</v>
      </c>
      <c r="B465" s="1">
        <v>0.61574300000000004</v>
      </c>
      <c r="C465" s="1">
        <v>0.61297900000000005</v>
      </c>
      <c r="D465" s="1">
        <f>IF(pomiar[[#This Row],[Punkt A]]&lt;pomiar[[#This Row],[Punkt B]],1,0)</f>
        <v>0</v>
      </c>
      <c r="E465" s="1">
        <f>IF(pomiar[[#This Row],[Punkt A]]&gt;pomiar[[#This Row],[Punkt B]],1,0)</f>
        <v>1</v>
      </c>
      <c r="F465" s="1">
        <f t="shared" si="14"/>
        <v>6.9444444444444447E-4</v>
      </c>
      <c r="G465" s="1">
        <f>IF(pomiar[[#This Row],[czy z B do A]]=1,pomiar[[#This Row],[Punkt A]]-pomiar[[#This Row],[Punkt B]],pomiar[[#This Row],[Punkt B]]-pomiar[[#This Row],[Punkt A]])</f>
        <v>2.7639999999999887E-3</v>
      </c>
      <c r="H465" s="1" t="str">
        <f>LEFT(pomiar[[#This Row],[numer rejestracyjny]],1)</f>
        <v>N</v>
      </c>
      <c r="I465" s="1">
        <f>IF(pomiar[[#This Row],[pierwsza litera rejestracji]]="Z",pomiar[[#This Row],[ile minut jechał]]/pomiar[[#This Row],[ile to jedna minuta w dobie]],0)</f>
        <v>0</v>
      </c>
      <c r="J465" s="1">
        <f t="shared" si="15"/>
        <v>4.1666666666666664E-2</v>
      </c>
      <c r="K465" s="1">
        <f>pomiar[[#This Row],[ile minut jechał]]/pomiar[[#This Row],[ile h w dobie]]</f>
        <v>6.6335999999999729E-2</v>
      </c>
      <c r="L465" s="1" t="str">
        <f>MID(pomiar[[#This Row],[numer rejestracyjny]],4,2)</f>
        <v>59</v>
      </c>
      <c r="M465" s="3">
        <f>IF(pomiar[[#This Row],[3 i 4 znak rejestracji]]="18",5/pomiar[[#This Row],[ile minut jechał w h]],0)</f>
        <v>0</v>
      </c>
      <c r="N465" s="3">
        <f>5/pomiar[[#This Row],[ile minut jechał w h]]</f>
        <v>75.373854317414683</v>
      </c>
      <c r="O465" s="3">
        <f>IF(pomiar[[#This Row],[prędkość]]&gt;100,1,0)</f>
        <v>0</v>
      </c>
      <c r="P465" s="3">
        <f>IF(pomiar[[#This Row],[prędkość]]&gt;140,1,0)</f>
        <v>0</v>
      </c>
      <c r="Q465" s="3">
        <f>ROUNDDOWN(IF(pomiar[[#This Row],[czy z A do B]]=0,pomiar[[#This Row],[Punkt B]]/pomiar[[#This Row],[ile h w dobie]],pomiar[[#This Row],[Punkt A]]/pomiar[[#This Row],[ile h w dobie]]),0)</f>
        <v>14</v>
      </c>
      <c r="R465" s="3">
        <f>IF(pomiar[[#This Row],[która godzina wyjazdu]]&lt;&gt;24,pomiar[[#This Row],[która godzina wyjazdu]],0)</f>
        <v>14</v>
      </c>
    </row>
    <row r="466" spans="1:18" x14ac:dyDescent="0.25">
      <c r="A466" s="1" t="s">
        <v>119</v>
      </c>
      <c r="B466" s="1">
        <v>0.67266300000000001</v>
      </c>
      <c r="C466" s="1">
        <v>0.676651</v>
      </c>
      <c r="D466" s="1">
        <f>IF(pomiar[[#This Row],[Punkt A]]&lt;pomiar[[#This Row],[Punkt B]],1,0)</f>
        <v>1</v>
      </c>
      <c r="E466" s="1">
        <f>IF(pomiar[[#This Row],[Punkt A]]&gt;pomiar[[#This Row],[Punkt B]],1,0)</f>
        <v>0</v>
      </c>
      <c r="F466" s="1">
        <f t="shared" si="14"/>
        <v>6.9444444444444447E-4</v>
      </c>
      <c r="G466" s="1">
        <f>IF(pomiar[[#This Row],[czy z B do A]]=1,pomiar[[#This Row],[Punkt A]]-pomiar[[#This Row],[Punkt B]],pomiar[[#This Row],[Punkt B]]-pomiar[[#This Row],[Punkt A]])</f>
        <v>3.9879999999999916E-3</v>
      </c>
      <c r="H466" s="1" t="str">
        <f>LEFT(pomiar[[#This Row],[numer rejestracyjny]],1)</f>
        <v>N</v>
      </c>
      <c r="I466" s="1">
        <f>IF(pomiar[[#This Row],[pierwsza litera rejestracji]]="Z",pomiar[[#This Row],[ile minut jechał]]/pomiar[[#This Row],[ile to jedna minuta w dobie]],0)</f>
        <v>0</v>
      </c>
      <c r="J466" s="1">
        <f t="shared" si="15"/>
        <v>4.1666666666666664E-2</v>
      </c>
      <c r="K466" s="1">
        <f>pomiar[[#This Row],[ile minut jechał]]/pomiar[[#This Row],[ile h w dobie]]</f>
        <v>9.5711999999999797E-2</v>
      </c>
      <c r="L466" s="1" t="str">
        <f>MID(pomiar[[#This Row],[numer rejestracyjny]],4,2)</f>
        <v>39</v>
      </c>
      <c r="M466" s="3">
        <f>IF(pomiar[[#This Row],[3 i 4 znak rejestracji]]="18",5/pomiar[[#This Row],[ile minut jechał w h]],0)</f>
        <v>0</v>
      </c>
      <c r="N466" s="3">
        <f>5/pomiar[[#This Row],[ile minut jechał w h]]</f>
        <v>52.240053493814891</v>
      </c>
      <c r="O466" s="3">
        <f>IF(pomiar[[#This Row],[prędkość]]&gt;100,1,0)</f>
        <v>0</v>
      </c>
      <c r="P466" s="3">
        <f>IF(pomiar[[#This Row],[prędkość]]&gt;140,1,0)</f>
        <v>0</v>
      </c>
      <c r="Q466" s="3">
        <f>ROUNDDOWN(IF(pomiar[[#This Row],[czy z A do B]]=0,pomiar[[#This Row],[Punkt B]]/pomiar[[#This Row],[ile h w dobie]],pomiar[[#This Row],[Punkt A]]/pomiar[[#This Row],[ile h w dobie]]),0)</f>
        <v>16</v>
      </c>
      <c r="R466" s="3">
        <f>IF(pomiar[[#This Row],[która godzina wyjazdu]]&lt;&gt;24,pomiar[[#This Row],[która godzina wyjazdu]],0)</f>
        <v>16</v>
      </c>
    </row>
    <row r="467" spans="1:18" x14ac:dyDescent="0.25">
      <c r="A467" s="1" t="s">
        <v>175</v>
      </c>
      <c r="B467" s="1">
        <v>0.45782299999999998</v>
      </c>
      <c r="C467" s="1">
        <v>0.45575500000000002</v>
      </c>
      <c r="D467" s="1">
        <f>IF(pomiar[[#This Row],[Punkt A]]&lt;pomiar[[#This Row],[Punkt B]],1,0)</f>
        <v>0</v>
      </c>
      <c r="E467" s="1">
        <f>IF(pomiar[[#This Row],[Punkt A]]&gt;pomiar[[#This Row],[Punkt B]],1,0)</f>
        <v>1</v>
      </c>
      <c r="F467" s="1">
        <f t="shared" si="14"/>
        <v>6.9444444444444447E-4</v>
      </c>
      <c r="G467" s="1">
        <f>IF(pomiar[[#This Row],[czy z B do A]]=1,pomiar[[#This Row],[Punkt A]]-pomiar[[#This Row],[Punkt B]],pomiar[[#This Row],[Punkt B]]-pomiar[[#This Row],[Punkt A]])</f>
        <v>2.0679999999999588E-3</v>
      </c>
      <c r="H467" s="1" t="str">
        <f>LEFT(pomiar[[#This Row],[numer rejestracyjny]],1)</f>
        <v>N</v>
      </c>
      <c r="I467" s="1">
        <f>IF(pomiar[[#This Row],[pierwsza litera rejestracji]]="Z",pomiar[[#This Row],[ile minut jechał]]/pomiar[[#This Row],[ile to jedna minuta w dobie]],0)</f>
        <v>0</v>
      </c>
      <c r="J467" s="1">
        <f t="shared" si="15"/>
        <v>4.1666666666666664E-2</v>
      </c>
      <c r="K467" s="1">
        <f>pomiar[[#This Row],[ile minut jechał]]/pomiar[[#This Row],[ile h w dobie]]</f>
        <v>4.963199999999901E-2</v>
      </c>
      <c r="L467" s="1" t="str">
        <f>MID(pomiar[[#This Row],[numer rejestracyjny]],4,2)</f>
        <v>47</v>
      </c>
      <c r="M467" s="3">
        <f>IF(pomiar[[#This Row],[3 i 4 znak rejestracji]]="18",5/pomiar[[#This Row],[ile minut jechał w h]],0)</f>
        <v>0</v>
      </c>
      <c r="N467" s="3">
        <f>5/pomiar[[#This Row],[ile minut jechał w h]]</f>
        <v>100.74145712443786</v>
      </c>
      <c r="O467" s="3">
        <f>IF(pomiar[[#This Row],[prędkość]]&gt;100,1,0)</f>
        <v>1</v>
      </c>
      <c r="P467" s="3">
        <f>IF(pomiar[[#This Row],[prędkość]]&gt;140,1,0)</f>
        <v>0</v>
      </c>
      <c r="Q467" s="3">
        <f>ROUNDDOWN(IF(pomiar[[#This Row],[czy z A do B]]=0,pomiar[[#This Row],[Punkt B]]/pomiar[[#This Row],[ile h w dobie]],pomiar[[#This Row],[Punkt A]]/pomiar[[#This Row],[ile h w dobie]]),0)</f>
        <v>10</v>
      </c>
      <c r="R467" s="3">
        <f>IF(pomiar[[#This Row],[która godzina wyjazdu]]&lt;&gt;24,pomiar[[#This Row],[która godzina wyjazdu]],0)</f>
        <v>10</v>
      </c>
    </row>
    <row r="468" spans="1:18" x14ac:dyDescent="0.25">
      <c r="A468" s="1" t="s">
        <v>5</v>
      </c>
      <c r="B468" s="1">
        <v>0.85437099999999999</v>
      </c>
      <c r="C468" s="1">
        <v>0.85165500000000005</v>
      </c>
      <c r="D468" s="1">
        <f>IF(pomiar[[#This Row],[Punkt A]]&lt;pomiar[[#This Row],[Punkt B]],1,0)</f>
        <v>0</v>
      </c>
      <c r="E468" s="1">
        <f>IF(pomiar[[#This Row],[Punkt A]]&gt;pomiar[[#This Row],[Punkt B]],1,0)</f>
        <v>1</v>
      </c>
      <c r="F468" s="1">
        <f t="shared" si="14"/>
        <v>6.9444444444444447E-4</v>
      </c>
      <c r="G468" s="1">
        <f>IF(pomiar[[#This Row],[czy z B do A]]=1,pomiar[[#This Row],[Punkt A]]-pomiar[[#This Row],[Punkt B]],pomiar[[#This Row],[Punkt B]]-pomiar[[#This Row],[Punkt A]])</f>
        <v>2.7159999999999407E-3</v>
      </c>
      <c r="H468" s="1" t="str">
        <f>LEFT(pomiar[[#This Row],[numer rejestracyjny]],1)</f>
        <v>N</v>
      </c>
      <c r="I468" s="1">
        <f>IF(pomiar[[#This Row],[pierwsza litera rejestracji]]="Z",pomiar[[#This Row],[ile minut jechał]]/pomiar[[#This Row],[ile to jedna minuta w dobie]],0)</f>
        <v>0</v>
      </c>
      <c r="J468" s="1">
        <f t="shared" si="15"/>
        <v>4.1666666666666664E-2</v>
      </c>
      <c r="K468" s="1">
        <f>pomiar[[#This Row],[ile minut jechał]]/pomiar[[#This Row],[ile h w dobie]]</f>
        <v>6.5183999999998576E-2</v>
      </c>
      <c r="L468" s="1" t="str">
        <f>MID(pomiar[[#This Row],[numer rejestracyjny]],4,2)</f>
        <v>18</v>
      </c>
      <c r="M468" s="3">
        <f>IF(pomiar[[#This Row],[3 i 4 znak rejestracji]]="18",5/pomiar[[#This Row],[ile minut jechał w h]],0)</f>
        <v>76.705940108003645</v>
      </c>
      <c r="N468" s="3">
        <f>5/pomiar[[#This Row],[ile minut jechał w h]]</f>
        <v>76.705940108003645</v>
      </c>
      <c r="O468" s="3">
        <f>IF(pomiar[[#This Row],[prędkość]]&gt;100,1,0)</f>
        <v>0</v>
      </c>
      <c r="P468" s="3">
        <f>IF(pomiar[[#This Row],[prędkość]]&gt;140,1,0)</f>
        <v>0</v>
      </c>
      <c r="Q468" s="3">
        <f>ROUNDDOWN(IF(pomiar[[#This Row],[czy z A do B]]=0,pomiar[[#This Row],[Punkt B]]/pomiar[[#This Row],[ile h w dobie]],pomiar[[#This Row],[Punkt A]]/pomiar[[#This Row],[ile h w dobie]]),0)</f>
        <v>20</v>
      </c>
      <c r="R468" s="3">
        <f>IF(pomiar[[#This Row],[która godzina wyjazdu]]&lt;&gt;24,pomiar[[#This Row],[która godzina wyjazdu]],0)</f>
        <v>20</v>
      </c>
    </row>
    <row r="469" spans="1:18" x14ac:dyDescent="0.25">
      <c r="A469" s="1" t="s">
        <v>110</v>
      </c>
      <c r="B469" s="1">
        <v>0.59859799999999996</v>
      </c>
      <c r="C469" s="1">
        <v>0.59520600000000001</v>
      </c>
      <c r="D469" s="1">
        <f>IF(pomiar[[#This Row],[Punkt A]]&lt;pomiar[[#This Row],[Punkt B]],1,0)</f>
        <v>0</v>
      </c>
      <c r="E469" s="1">
        <f>IF(pomiar[[#This Row],[Punkt A]]&gt;pomiar[[#This Row],[Punkt B]],1,0)</f>
        <v>1</v>
      </c>
      <c r="F469" s="1">
        <f t="shared" si="14"/>
        <v>6.9444444444444447E-4</v>
      </c>
      <c r="G469" s="1">
        <f>IF(pomiar[[#This Row],[czy z B do A]]=1,pomiar[[#This Row],[Punkt A]]-pomiar[[#This Row],[Punkt B]],pomiar[[#This Row],[Punkt B]]-pomiar[[#This Row],[Punkt A]])</f>
        <v>3.3919999999999506E-3</v>
      </c>
      <c r="H469" s="1" t="str">
        <f>LEFT(pomiar[[#This Row],[numer rejestracyjny]],1)</f>
        <v>N</v>
      </c>
      <c r="I469" s="1">
        <f>IF(pomiar[[#This Row],[pierwsza litera rejestracji]]="Z",pomiar[[#This Row],[ile minut jechał]]/pomiar[[#This Row],[ile to jedna minuta w dobie]],0)</f>
        <v>0</v>
      </c>
      <c r="J469" s="1">
        <f t="shared" si="15"/>
        <v>4.1666666666666664E-2</v>
      </c>
      <c r="K469" s="1">
        <f>pomiar[[#This Row],[ile minut jechał]]/pomiar[[#This Row],[ile h w dobie]]</f>
        <v>8.1407999999998815E-2</v>
      </c>
      <c r="L469" s="1" t="str">
        <f>MID(pomiar[[#This Row],[numer rejestracyjny]],4,2)</f>
        <v>39</v>
      </c>
      <c r="M469" s="3">
        <f>IF(pomiar[[#This Row],[3 i 4 znak rejestracji]]="18",5/pomiar[[#This Row],[ile minut jechał w h]],0)</f>
        <v>0</v>
      </c>
      <c r="N469" s="3">
        <f>5/pomiar[[#This Row],[ile minut jechał w h]]</f>
        <v>61.419025157233598</v>
      </c>
      <c r="O469" s="3">
        <f>IF(pomiar[[#This Row],[prędkość]]&gt;100,1,0)</f>
        <v>0</v>
      </c>
      <c r="P469" s="3">
        <f>IF(pomiar[[#This Row],[prędkość]]&gt;140,1,0)</f>
        <v>0</v>
      </c>
      <c r="Q469" s="3">
        <f>ROUNDDOWN(IF(pomiar[[#This Row],[czy z A do B]]=0,pomiar[[#This Row],[Punkt B]]/pomiar[[#This Row],[ile h w dobie]],pomiar[[#This Row],[Punkt A]]/pomiar[[#This Row],[ile h w dobie]]),0)</f>
        <v>14</v>
      </c>
      <c r="R469" s="3">
        <f>IF(pomiar[[#This Row],[która godzina wyjazdu]]&lt;&gt;24,pomiar[[#This Row],[która godzina wyjazdu]],0)</f>
        <v>14</v>
      </c>
    </row>
    <row r="470" spans="1:18" x14ac:dyDescent="0.25">
      <c r="A470" s="1" t="s">
        <v>48</v>
      </c>
      <c r="B470" s="1">
        <v>0.39534399999999997</v>
      </c>
      <c r="C470" s="1">
        <v>0.39347199999999999</v>
      </c>
      <c r="D470" s="1">
        <f>IF(pomiar[[#This Row],[Punkt A]]&lt;pomiar[[#This Row],[Punkt B]],1,0)</f>
        <v>0</v>
      </c>
      <c r="E470" s="1">
        <f>IF(pomiar[[#This Row],[Punkt A]]&gt;pomiar[[#This Row],[Punkt B]],1,0)</f>
        <v>1</v>
      </c>
      <c r="F470" s="1">
        <f t="shared" si="14"/>
        <v>6.9444444444444447E-4</v>
      </c>
      <c r="G470" s="1">
        <f>IF(pomiar[[#This Row],[czy z B do A]]=1,pomiar[[#This Row],[Punkt A]]-pomiar[[#This Row],[Punkt B]],pomiar[[#This Row],[Punkt B]]-pomiar[[#This Row],[Punkt A]])</f>
        <v>1.8719999999999848E-3</v>
      </c>
      <c r="H470" s="1" t="str">
        <f>LEFT(pomiar[[#This Row],[numer rejestracyjny]],1)</f>
        <v>N</v>
      </c>
      <c r="I470" s="1">
        <f>IF(pomiar[[#This Row],[pierwsza litera rejestracji]]="Z",pomiar[[#This Row],[ile minut jechał]]/pomiar[[#This Row],[ile to jedna minuta w dobie]],0)</f>
        <v>0</v>
      </c>
      <c r="J470" s="1">
        <f t="shared" si="15"/>
        <v>4.1666666666666664E-2</v>
      </c>
      <c r="K470" s="1">
        <f>pomiar[[#This Row],[ile minut jechał]]/pomiar[[#This Row],[ile h w dobie]]</f>
        <v>4.4927999999999635E-2</v>
      </c>
      <c r="L470" s="1" t="str">
        <f>MID(pomiar[[#This Row],[numer rejestracyjny]],4,2)</f>
        <v>75</v>
      </c>
      <c r="M470" s="3">
        <f>IF(pomiar[[#This Row],[3 i 4 znak rejestracji]]="18",5/pomiar[[#This Row],[ile minut jechał w h]],0)</f>
        <v>0</v>
      </c>
      <c r="N470" s="3">
        <f>5/pomiar[[#This Row],[ile minut jechał w h]]</f>
        <v>111.2891737891747</v>
      </c>
      <c r="O470" s="3">
        <f>IF(pomiar[[#This Row],[prędkość]]&gt;100,1,0)</f>
        <v>1</v>
      </c>
      <c r="P470" s="3">
        <f>IF(pomiar[[#This Row],[prędkość]]&gt;140,1,0)</f>
        <v>0</v>
      </c>
      <c r="Q470" s="3">
        <f>ROUNDDOWN(IF(pomiar[[#This Row],[czy z A do B]]=0,pomiar[[#This Row],[Punkt B]]/pomiar[[#This Row],[ile h w dobie]],pomiar[[#This Row],[Punkt A]]/pomiar[[#This Row],[ile h w dobie]]),0)</f>
        <v>9</v>
      </c>
      <c r="R470" s="3">
        <f>IF(pomiar[[#This Row],[która godzina wyjazdu]]&lt;&gt;24,pomiar[[#This Row],[która godzina wyjazdu]],0)</f>
        <v>9</v>
      </c>
    </row>
    <row r="471" spans="1:18" x14ac:dyDescent="0.25">
      <c r="A471" s="1" t="s">
        <v>42</v>
      </c>
      <c r="B471" s="1">
        <v>0.811751</v>
      </c>
      <c r="C471" s="1">
        <v>0.81549499999999997</v>
      </c>
      <c r="D471" s="1">
        <f>IF(pomiar[[#This Row],[Punkt A]]&lt;pomiar[[#This Row],[Punkt B]],1,0)</f>
        <v>1</v>
      </c>
      <c r="E471" s="1">
        <f>IF(pomiar[[#This Row],[Punkt A]]&gt;pomiar[[#This Row],[Punkt B]],1,0)</f>
        <v>0</v>
      </c>
      <c r="F471" s="1">
        <f t="shared" si="14"/>
        <v>6.9444444444444447E-4</v>
      </c>
      <c r="G471" s="1">
        <f>IF(pomiar[[#This Row],[czy z B do A]]=1,pomiar[[#This Row],[Punkt A]]-pomiar[[#This Row],[Punkt B]],pomiar[[#This Row],[Punkt B]]-pomiar[[#This Row],[Punkt A]])</f>
        <v>3.7439999999999696E-3</v>
      </c>
      <c r="H471" s="1" t="str">
        <f>LEFT(pomiar[[#This Row],[numer rejestracyjny]],1)</f>
        <v>N</v>
      </c>
      <c r="I471" s="1">
        <f>IF(pomiar[[#This Row],[pierwsza litera rejestracji]]="Z",pomiar[[#This Row],[ile minut jechał]]/pomiar[[#This Row],[ile to jedna minuta w dobie]],0)</f>
        <v>0</v>
      </c>
      <c r="J471" s="1">
        <f t="shared" si="15"/>
        <v>4.1666666666666664E-2</v>
      </c>
      <c r="K471" s="1">
        <f>pomiar[[#This Row],[ile minut jechał]]/pomiar[[#This Row],[ile h w dobie]]</f>
        <v>8.985599999999927E-2</v>
      </c>
      <c r="L471" s="1" t="str">
        <f>MID(pomiar[[#This Row],[numer rejestracyjny]],4,2)</f>
        <v>59</v>
      </c>
      <c r="M471" s="3">
        <f>IF(pomiar[[#This Row],[3 i 4 znak rejestracji]]="18",5/pomiar[[#This Row],[ile minut jechał w h]],0)</f>
        <v>0</v>
      </c>
      <c r="N471" s="3">
        <f>5/pomiar[[#This Row],[ile minut jechał w h]]</f>
        <v>55.644586894587349</v>
      </c>
      <c r="O471" s="3">
        <f>IF(pomiar[[#This Row],[prędkość]]&gt;100,1,0)</f>
        <v>0</v>
      </c>
      <c r="P471" s="3">
        <f>IF(pomiar[[#This Row],[prędkość]]&gt;140,1,0)</f>
        <v>0</v>
      </c>
      <c r="Q471" s="3">
        <f>ROUNDDOWN(IF(pomiar[[#This Row],[czy z A do B]]=0,pomiar[[#This Row],[Punkt B]]/pomiar[[#This Row],[ile h w dobie]],pomiar[[#This Row],[Punkt A]]/pomiar[[#This Row],[ile h w dobie]]),0)</f>
        <v>19</v>
      </c>
      <c r="R471" s="3">
        <f>IF(pomiar[[#This Row],[która godzina wyjazdu]]&lt;&gt;24,pomiar[[#This Row],[która godzina wyjazdu]],0)</f>
        <v>19</v>
      </c>
    </row>
    <row r="472" spans="1:18" x14ac:dyDescent="0.25">
      <c r="A472" s="1" t="s">
        <v>119</v>
      </c>
      <c r="B472" s="1">
        <v>0.57271000000000005</v>
      </c>
      <c r="C472" s="1">
        <v>0.57501000000000002</v>
      </c>
      <c r="D472" s="1">
        <f>IF(pomiar[[#This Row],[Punkt A]]&lt;pomiar[[#This Row],[Punkt B]],1,0)</f>
        <v>1</v>
      </c>
      <c r="E472" s="1">
        <f>IF(pomiar[[#This Row],[Punkt A]]&gt;pomiar[[#This Row],[Punkt B]],1,0)</f>
        <v>0</v>
      </c>
      <c r="F472" s="1">
        <f t="shared" si="14"/>
        <v>6.9444444444444447E-4</v>
      </c>
      <c r="G472" s="1">
        <f>IF(pomiar[[#This Row],[czy z B do A]]=1,pomiar[[#This Row],[Punkt A]]-pomiar[[#This Row],[Punkt B]],pomiar[[#This Row],[Punkt B]]-pomiar[[#This Row],[Punkt A]])</f>
        <v>2.2999999999999687E-3</v>
      </c>
      <c r="H472" s="1" t="str">
        <f>LEFT(pomiar[[#This Row],[numer rejestracyjny]],1)</f>
        <v>N</v>
      </c>
      <c r="I472" s="1">
        <f>IF(pomiar[[#This Row],[pierwsza litera rejestracji]]="Z",pomiar[[#This Row],[ile minut jechał]]/pomiar[[#This Row],[ile to jedna minuta w dobie]],0)</f>
        <v>0</v>
      </c>
      <c r="J472" s="1">
        <f t="shared" si="15"/>
        <v>4.1666666666666664E-2</v>
      </c>
      <c r="K472" s="1">
        <f>pomiar[[#This Row],[ile minut jechał]]/pomiar[[#This Row],[ile h w dobie]]</f>
        <v>5.519999999999925E-2</v>
      </c>
      <c r="L472" s="1" t="str">
        <f>MID(pomiar[[#This Row],[numer rejestracyjny]],4,2)</f>
        <v>39</v>
      </c>
      <c r="M472" s="3">
        <f>IF(pomiar[[#This Row],[3 i 4 znak rejestracji]]="18",5/pomiar[[#This Row],[ile minut jechał w h]],0)</f>
        <v>0</v>
      </c>
      <c r="N472" s="3">
        <f>5/pomiar[[#This Row],[ile minut jechał w h]]</f>
        <v>90.579710144928768</v>
      </c>
      <c r="O472" s="3">
        <f>IF(pomiar[[#This Row],[prędkość]]&gt;100,1,0)</f>
        <v>0</v>
      </c>
      <c r="P472" s="3">
        <f>IF(pomiar[[#This Row],[prędkość]]&gt;140,1,0)</f>
        <v>0</v>
      </c>
      <c r="Q472" s="3">
        <f>ROUNDDOWN(IF(pomiar[[#This Row],[czy z A do B]]=0,pomiar[[#This Row],[Punkt B]]/pomiar[[#This Row],[ile h w dobie]],pomiar[[#This Row],[Punkt A]]/pomiar[[#This Row],[ile h w dobie]]),0)</f>
        <v>13</v>
      </c>
      <c r="R472" s="3">
        <f>IF(pomiar[[#This Row],[która godzina wyjazdu]]&lt;&gt;24,pomiar[[#This Row],[która godzina wyjazdu]],0)</f>
        <v>13</v>
      </c>
    </row>
    <row r="473" spans="1:18" x14ac:dyDescent="0.25">
      <c r="A473" s="1" t="s">
        <v>164</v>
      </c>
      <c r="B473" s="1">
        <v>0.81777500000000003</v>
      </c>
      <c r="C473" s="1">
        <v>0.81406699999999999</v>
      </c>
      <c r="D473" s="1">
        <f>IF(pomiar[[#This Row],[Punkt A]]&lt;pomiar[[#This Row],[Punkt B]],1,0)</f>
        <v>0</v>
      </c>
      <c r="E473" s="1">
        <f>IF(pomiar[[#This Row],[Punkt A]]&gt;pomiar[[#This Row],[Punkt B]],1,0)</f>
        <v>1</v>
      </c>
      <c r="F473" s="1">
        <f t="shared" si="14"/>
        <v>6.9444444444444447E-4</v>
      </c>
      <c r="G473" s="1">
        <f>IF(pomiar[[#This Row],[czy z B do A]]=1,pomiar[[#This Row],[Punkt A]]-pomiar[[#This Row],[Punkt B]],pomiar[[#This Row],[Punkt B]]-pomiar[[#This Row],[Punkt A]])</f>
        <v>3.7080000000000446E-3</v>
      </c>
      <c r="H473" s="1" t="str">
        <f>LEFT(pomiar[[#This Row],[numer rejestracyjny]],1)</f>
        <v>N</v>
      </c>
      <c r="I473" s="1">
        <f>IF(pomiar[[#This Row],[pierwsza litera rejestracji]]="Z",pomiar[[#This Row],[ile minut jechał]]/pomiar[[#This Row],[ile to jedna minuta w dobie]],0)</f>
        <v>0</v>
      </c>
      <c r="J473" s="1">
        <f t="shared" si="15"/>
        <v>4.1666666666666664E-2</v>
      </c>
      <c r="K473" s="1">
        <f>pomiar[[#This Row],[ile minut jechał]]/pomiar[[#This Row],[ile h w dobie]]</f>
        <v>8.899200000000107E-2</v>
      </c>
      <c r="L473" s="1" t="str">
        <f>MID(pomiar[[#This Row],[numer rejestracyjny]],4,2)</f>
        <v>47</v>
      </c>
      <c r="M473" s="3">
        <f>IF(pomiar[[#This Row],[3 i 4 znak rejestracji]]="18",5/pomiar[[#This Row],[ile minut jechał w h]],0)</f>
        <v>0</v>
      </c>
      <c r="N473" s="3">
        <f>5/pomiar[[#This Row],[ile minut jechał w h]]</f>
        <v>56.184825602300656</v>
      </c>
      <c r="O473" s="3">
        <f>IF(pomiar[[#This Row],[prędkość]]&gt;100,1,0)</f>
        <v>0</v>
      </c>
      <c r="P473" s="3">
        <f>IF(pomiar[[#This Row],[prędkość]]&gt;140,1,0)</f>
        <v>0</v>
      </c>
      <c r="Q473" s="3">
        <f>ROUNDDOWN(IF(pomiar[[#This Row],[czy z A do B]]=0,pomiar[[#This Row],[Punkt B]]/pomiar[[#This Row],[ile h w dobie]],pomiar[[#This Row],[Punkt A]]/pomiar[[#This Row],[ile h w dobie]]),0)</f>
        <v>19</v>
      </c>
      <c r="R473" s="3">
        <f>IF(pomiar[[#This Row],[która godzina wyjazdu]]&lt;&gt;24,pomiar[[#This Row],[która godzina wyjazdu]],0)</f>
        <v>19</v>
      </c>
    </row>
    <row r="474" spans="1:18" x14ac:dyDescent="0.25">
      <c r="A474" s="1" t="s">
        <v>5</v>
      </c>
      <c r="B474" s="1">
        <v>0.72962700000000003</v>
      </c>
      <c r="C474" s="1">
        <v>0.72729500000000002</v>
      </c>
      <c r="D474" s="1">
        <f>IF(pomiar[[#This Row],[Punkt A]]&lt;pomiar[[#This Row],[Punkt B]],1,0)</f>
        <v>0</v>
      </c>
      <c r="E474" s="1">
        <f>IF(pomiar[[#This Row],[Punkt A]]&gt;pomiar[[#This Row],[Punkt B]],1,0)</f>
        <v>1</v>
      </c>
      <c r="F474" s="1">
        <f t="shared" si="14"/>
        <v>6.9444444444444447E-4</v>
      </c>
      <c r="G474" s="1">
        <f>IF(pomiar[[#This Row],[czy z B do A]]=1,pomiar[[#This Row],[Punkt A]]-pomiar[[#This Row],[Punkt B]],pomiar[[#This Row],[Punkt B]]-pomiar[[#This Row],[Punkt A]])</f>
        <v>2.3320000000000007E-3</v>
      </c>
      <c r="H474" s="1" t="str">
        <f>LEFT(pomiar[[#This Row],[numer rejestracyjny]],1)</f>
        <v>N</v>
      </c>
      <c r="I474" s="1">
        <f>IF(pomiar[[#This Row],[pierwsza litera rejestracji]]="Z",pomiar[[#This Row],[ile minut jechał]]/pomiar[[#This Row],[ile to jedna minuta w dobie]],0)</f>
        <v>0</v>
      </c>
      <c r="J474" s="1">
        <f t="shared" si="15"/>
        <v>4.1666666666666664E-2</v>
      </c>
      <c r="K474" s="1">
        <f>pomiar[[#This Row],[ile minut jechał]]/pomiar[[#This Row],[ile h w dobie]]</f>
        <v>5.5968000000000018E-2</v>
      </c>
      <c r="L474" s="1" t="str">
        <f>MID(pomiar[[#This Row],[numer rejestracyjny]],4,2)</f>
        <v>18</v>
      </c>
      <c r="M474" s="3">
        <f>IF(pomiar[[#This Row],[3 i 4 znak rejestracji]]="18",5/pomiar[[#This Row],[ile minut jechał w h]],0)</f>
        <v>89.33676386506572</v>
      </c>
      <c r="N474" s="3">
        <f>5/pomiar[[#This Row],[ile minut jechał w h]]</f>
        <v>89.33676386506572</v>
      </c>
      <c r="O474" s="3">
        <f>IF(pomiar[[#This Row],[prędkość]]&gt;100,1,0)</f>
        <v>0</v>
      </c>
      <c r="P474" s="3">
        <f>IF(pomiar[[#This Row],[prędkość]]&gt;140,1,0)</f>
        <v>0</v>
      </c>
      <c r="Q474" s="3">
        <f>ROUNDDOWN(IF(pomiar[[#This Row],[czy z A do B]]=0,pomiar[[#This Row],[Punkt B]]/pomiar[[#This Row],[ile h w dobie]],pomiar[[#This Row],[Punkt A]]/pomiar[[#This Row],[ile h w dobie]]),0)</f>
        <v>17</v>
      </c>
      <c r="R474" s="3">
        <f>IF(pomiar[[#This Row],[która godzina wyjazdu]]&lt;&gt;24,pomiar[[#This Row],[która godzina wyjazdu]],0)</f>
        <v>17</v>
      </c>
    </row>
    <row r="475" spans="1:18" x14ac:dyDescent="0.25">
      <c r="A475" s="1" t="s">
        <v>110</v>
      </c>
      <c r="B475" s="1">
        <v>0.20138</v>
      </c>
      <c r="C475" s="1">
        <v>0.197932</v>
      </c>
      <c r="D475" s="1">
        <f>IF(pomiar[[#This Row],[Punkt A]]&lt;pomiar[[#This Row],[Punkt B]],1,0)</f>
        <v>0</v>
      </c>
      <c r="E475" s="1">
        <f>IF(pomiar[[#This Row],[Punkt A]]&gt;pomiar[[#This Row],[Punkt B]],1,0)</f>
        <v>1</v>
      </c>
      <c r="F475" s="1">
        <f t="shared" si="14"/>
        <v>6.9444444444444447E-4</v>
      </c>
      <c r="G475" s="1">
        <f>IF(pomiar[[#This Row],[czy z B do A]]=1,pomiar[[#This Row],[Punkt A]]-pomiar[[#This Row],[Punkt B]],pomiar[[#This Row],[Punkt B]]-pomiar[[#This Row],[Punkt A]])</f>
        <v>3.4480000000000066E-3</v>
      </c>
      <c r="H475" s="1" t="str">
        <f>LEFT(pomiar[[#This Row],[numer rejestracyjny]],1)</f>
        <v>N</v>
      </c>
      <c r="I475" s="1">
        <f>IF(pomiar[[#This Row],[pierwsza litera rejestracji]]="Z",pomiar[[#This Row],[ile minut jechał]]/pomiar[[#This Row],[ile to jedna minuta w dobie]],0)</f>
        <v>0</v>
      </c>
      <c r="J475" s="1">
        <f t="shared" si="15"/>
        <v>4.1666666666666664E-2</v>
      </c>
      <c r="K475" s="1">
        <f>pomiar[[#This Row],[ile minut jechał]]/pomiar[[#This Row],[ile h w dobie]]</f>
        <v>8.2752000000000159E-2</v>
      </c>
      <c r="L475" s="1" t="str">
        <f>MID(pomiar[[#This Row],[numer rejestracyjny]],4,2)</f>
        <v>39</v>
      </c>
      <c r="M475" s="3">
        <f>IF(pomiar[[#This Row],[3 i 4 znak rejestracji]]="18",5/pomiar[[#This Row],[ile minut jechał w h]],0)</f>
        <v>0</v>
      </c>
      <c r="N475" s="3">
        <f>5/pomiar[[#This Row],[ile minut jechał w h]]</f>
        <v>60.421500386697488</v>
      </c>
      <c r="O475" s="3">
        <f>IF(pomiar[[#This Row],[prędkość]]&gt;100,1,0)</f>
        <v>0</v>
      </c>
      <c r="P475" s="3">
        <f>IF(pomiar[[#This Row],[prędkość]]&gt;140,1,0)</f>
        <v>0</v>
      </c>
      <c r="Q475" s="3">
        <f>ROUNDDOWN(IF(pomiar[[#This Row],[czy z A do B]]=0,pomiar[[#This Row],[Punkt B]]/pomiar[[#This Row],[ile h w dobie]],pomiar[[#This Row],[Punkt A]]/pomiar[[#This Row],[ile h w dobie]]),0)</f>
        <v>4</v>
      </c>
      <c r="R475" s="3">
        <f>IF(pomiar[[#This Row],[która godzina wyjazdu]]&lt;&gt;24,pomiar[[#This Row],[która godzina wyjazdu]],0)</f>
        <v>4</v>
      </c>
    </row>
    <row r="476" spans="1:18" x14ac:dyDescent="0.25">
      <c r="A476" s="1" t="s">
        <v>48</v>
      </c>
      <c r="B476" s="1">
        <v>0.30973099999999998</v>
      </c>
      <c r="C476" s="1">
        <v>0.31371900000000003</v>
      </c>
      <c r="D476" s="1">
        <f>IF(pomiar[[#This Row],[Punkt A]]&lt;pomiar[[#This Row],[Punkt B]],1,0)</f>
        <v>1</v>
      </c>
      <c r="E476" s="1">
        <f>IF(pomiar[[#This Row],[Punkt A]]&gt;pomiar[[#This Row],[Punkt B]],1,0)</f>
        <v>0</v>
      </c>
      <c r="F476" s="1">
        <f t="shared" si="14"/>
        <v>6.9444444444444447E-4</v>
      </c>
      <c r="G476" s="1">
        <f>IF(pomiar[[#This Row],[czy z B do A]]=1,pomiar[[#This Row],[Punkt A]]-pomiar[[#This Row],[Punkt B]],pomiar[[#This Row],[Punkt B]]-pomiar[[#This Row],[Punkt A]])</f>
        <v>3.9880000000000471E-3</v>
      </c>
      <c r="H476" s="1" t="str">
        <f>LEFT(pomiar[[#This Row],[numer rejestracyjny]],1)</f>
        <v>N</v>
      </c>
      <c r="I476" s="1">
        <f>IF(pomiar[[#This Row],[pierwsza litera rejestracji]]="Z",pomiar[[#This Row],[ile minut jechał]]/pomiar[[#This Row],[ile to jedna minuta w dobie]],0)</f>
        <v>0</v>
      </c>
      <c r="J476" s="1">
        <f t="shared" si="15"/>
        <v>4.1666666666666664E-2</v>
      </c>
      <c r="K476" s="1">
        <f>pomiar[[#This Row],[ile minut jechał]]/pomiar[[#This Row],[ile h w dobie]]</f>
        <v>9.571200000000113E-2</v>
      </c>
      <c r="L476" s="1" t="str">
        <f>MID(pomiar[[#This Row],[numer rejestracyjny]],4,2)</f>
        <v>75</v>
      </c>
      <c r="M476" s="3">
        <f>IF(pomiar[[#This Row],[3 i 4 znak rejestracji]]="18",5/pomiar[[#This Row],[ile minut jechał w h]],0)</f>
        <v>0</v>
      </c>
      <c r="N476" s="3">
        <f>5/pomiar[[#This Row],[ile minut jechał w h]]</f>
        <v>52.240053493814159</v>
      </c>
      <c r="O476" s="3">
        <f>IF(pomiar[[#This Row],[prędkość]]&gt;100,1,0)</f>
        <v>0</v>
      </c>
      <c r="P476" s="3">
        <f>IF(pomiar[[#This Row],[prędkość]]&gt;140,1,0)</f>
        <v>0</v>
      </c>
      <c r="Q476" s="3">
        <f>ROUNDDOWN(IF(pomiar[[#This Row],[czy z A do B]]=0,pomiar[[#This Row],[Punkt B]]/pomiar[[#This Row],[ile h w dobie]],pomiar[[#This Row],[Punkt A]]/pomiar[[#This Row],[ile h w dobie]]),0)</f>
        <v>7</v>
      </c>
      <c r="R476" s="3">
        <f>IF(pomiar[[#This Row],[która godzina wyjazdu]]&lt;&gt;24,pomiar[[#This Row],[która godzina wyjazdu]],0)</f>
        <v>7</v>
      </c>
    </row>
    <row r="477" spans="1:18" x14ac:dyDescent="0.25">
      <c r="A477" s="1" t="s">
        <v>42</v>
      </c>
      <c r="B477" s="1">
        <v>0.90852699999999997</v>
      </c>
      <c r="C477" s="1">
        <v>0.90690300000000001</v>
      </c>
      <c r="D477" s="1">
        <f>IF(pomiar[[#This Row],[Punkt A]]&lt;pomiar[[#This Row],[Punkt B]],1,0)</f>
        <v>0</v>
      </c>
      <c r="E477" s="1">
        <f>IF(pomiar[[#This Row],[Punkt A]]&gt;pomiar[[#This Row],[Punkt B]],1,0)</f>
        <v>1</v>
      </c>
      <c r="F477" s="1">
        <f t="shared" si="14"/>
        <v>6.9444444444444447E-4</v>
      </c>
      <c r="G477" s="1">
        <f>IF(pomiar[[#This Row],[czy z B do A]]=1,pomiar[[#This Row],[Punkt A]]-pomiar[[#This Row],[Punkt B]],pomiar[[#This Row],[Punkt B]]-pomiar[[#This Row],[Punkt A]])</f>
        <v>1.6239999999999588E-3</v>
      </c>
      <c r="H477" s="1" t="str">
        <f>LEFT(pomiar[[#This Row],[numer rejestracyjny]],1)</f>
        <v>N</v>
      </c>
      <c r="I477" s="1">
        <f>IF(pomiar[[#This Row],[pierwsza litera rejestracji]]="Z",pomiar[[#This Row],[ile minut jechał]]/pomiar[[#This Row],[ile to jedna minuta w dobie]],0)</f>
        <v>0</v>
      </c>
      <c r="J477" s="1">
        <f t="shared" si="15"/>
        <v>4.1666666666666664E-2</v>
      </c>
      <c r="K477" s="1">
        <f>pomiar[[#This Row],[ile minut jechał]]/pomiar[[#This Row],[ile h w dobie]]</f>
        <v>3.8975999999999011E-2</v>
      </c>
      <c r="L477" s="1" t="str">
        <f>MID(pomiar[[#This Row],[numer rejestracyjny]],4,2)</f>
        <v>59</v>
      </c>
      <c r="M477" s="3">
        <f>IF(pomiar[[#This Row],[3 i 4 znak rejestracji]]="18",5/pomiar[[#This Row],[ile minut jechał w h]],0)</f>
        <v>0</v>
      </c>
      <c r="N477" s="3">
        <f>5/pomiar[[#This Row],[ile minut jechał w h]]</f>
        <v>128.28407224959275</v>
      </c>
      <c r="O477" s="3">
        <f>IF(pomiar[[#This Row],[prędkość]]&gt;100,1,0)</f>
        <v>1</v>
      </c>
      <c r="P477" s="3">
        <f>IF(pomiar[[#This Row],[prędkość]]&gt;140,1,0)</f>
        <v>0</v>
      </c>
      <c r="Q477" s="3">
        <f>ROUNDDOWN(IF(pomiar[[#This Row],[czy z A do B]]=0,pomiar[[#This Row],[Punkt B]]/pomiar[[#This Row],[ile h w dobie]],pomiar[[#This Row],[Punkt A]]/pomiar[[#This Row],[ile h w dobie]]),0)</f>
        <v>21</v>
      </c>
      <c r="R477" s="3">
        <f>IF(pomiar[[#This Row],[która godzina wyjazdu]]&lt;&gt;24,pomiar[[#This Row],[która godzina wyjazdu]],0)</f>
        <v>21</v>
      </c>
    </row>
    <row r="478" spans="1:18" x14ac:dyDescent="0.25">
      <c r="A478" s="1" t="s">
        <v>119</v>
      </c>
      <c r="B478" s="1">
        <v>3.3759999999999998E-2</v>
      </c>
      <c r="C478" s="1">
        <v>3.5316E-2</v>
      </c>
      <c r="D478" s="1">
        <f>IF(pomiar[[#This Row],[Punkt A]]&lt;pomiar[[#This Row],[Punkt B]],1,0)</f>
        <v>1</v>
      </c>
      <c r="E478" s="1">
        <f>IF(pomiar[[#This Row],[Punkt A]]&gt;pomiar[[#This Row],[Punkt B]],1,0)</f>
        <v>0</v>
      </c>
      <c r="F478" s="1">
        <f t="shared" si="14"/>
        <v>6.9444444444444447E-4</v>
      </c>
      <c r="G478" s="1">
        <f>IF(pomiar[[#This Row],[czy z B do A]]=1,pomiar[[#This Row],[Punkt A]]-pomiar[[#This Row],[Punkt B]],pomiar[[#This Row],[Punkt B]]-pomiar[[#This Row],[Punkt A]])</f>
        <v>1.5560000000000018E-3</v>
      </c>
      <c r="H478" s="1" t="str">
        <f>LEFT(pomiar[[#This Row],[numer rejestracyjny]],1)</f>
        <v>N</v>
      </c>
      <c r="I478" s="1">
        <f>IF(pomiar[[#This Row],[pierwsza litera rejestracji]]="Z",pomiar[[#This Row],[ile minut jechał]]/pomiar[[#This Row],[ile to jedna minuta w dobie]],0)</f>
        <v>0</v>
      </c>
      <c r="J478" s="1">
        <f t="shared" si="15"/>
        <v>4.1666666666666664E-2</v>
      </c>
      <c r="K478" s="1">
        <f>pomiar[[#This Row],[ile minut jechał]]/pomiar[[#This Row],[ile h w dobie]]</f>
        <v>3.7344000000000044E-2</v>
      </c>
      <c r="L478" s="1" t="str">
        <f>MID(pomiar[[#This Row],[numer rejestracyjny]],4,2)</f>
        <v>39</v>
      </c>
      <c r="M478" s="3">
        <f>IF(pomiar[[#This Row],[3 i 4 znak rejestracji]]="18",5/pomiar[[#This Row],[ile minut jechał w h]],0)</f>
        <v>0</v>
      </c>
      <c r="N478" s="3">
        <f>5/pomiar[[#This Row],[ile minut jechał w h]]</f>
        <v>133.89031705227063</v>
      </c>
      <c r="O478" s="3">
        <f>IF(pomiar[[#This Row],[prędkość]]&gt;100,1,0)</f>
        <v>1</v>
      </c>
      <c r="P478" s="3">
        <f>IF(pomiar[[#This Row],[prędkość]]&gt;140,1,0)</f>
        <v>0</v>
      </c>
      <c r="Q478" s="3">
        <f>ROUNDDOWN(IF(pomiar[[#This Row],[czy z A do B]]=0,pomiar[[#This Row],[Punkt B]]/pomiar[[#This Row],[ile h w dobie]],pomiar[[#This Row],[Punkt A]]/pomiar[[#This Row],[ile h w dobie]]),0)</f>
        <v>0</v>
      </c>
      <c r="R478" s="3">
        <f>IF(pomiar[[#This Row],[która godzina wyjazdu]]&lt;&gt;24,pomiar[[#This Row],[która godzina wyjazdu]],0)</f>
        <v>0</v>
      </c>
    </row>
    <row r="479" spans="1:18" x14ac:dyDescent="0.25">
      <c r="A479" s="1" t="s">
        <v>164</v>
      </c>
      <c r="B479" s="1">
        <v>0.97303899999999999</v>
      </c>
      <c r="C479" s="1">
        <v>0.97464700000000004</v>
      </c>
      <c r="D479" s="1">
        <f>IF(pomiar[[#This Row],[Punkt A]]&lt;pomiar[[#This Row],[Punkt B]],1,0)</f>
        <v>1</v>
      </c>
      <c r="E479" s="1">
        <f>IF(pomiar[[#This Row],[Punkt A]]&gt;pomiar[[#This Row],[Punkt B]],1,0)</f>
        <v>0</v>
      </c>
      <c r="F479" s="1">
        <f t="shared" si="14"/>
        <v>6.9444444444444447E-4</v>
      </c>
      <c r="G479" s="1">
        <f>IF(pomiar[[#This Row],[czy z B do A]]=1,pomiar[[#This Row],[Punkt A]]-pomiar[[#This Row],[Punkt B]],pomiar[[#This Row],[Punkt B]]-pomiar[[#This Row],[Punkt A]])</f>
        <v>1.6080000000000538E-3</v>
      </c>
      <c r="H479" s="1" t="str">
        <f>LEFT(pomiar[[#This Row],[numer rejestracyjny]],1)</f>
        <v>N</v>
      </c>
      <c r="I479" s="1">
        <f>IF(pomiar[[#This Row],[pierwsza litera rejestracji]]="Z",pomiar[[#This Row],[ile minut jechał]]/pomiar[[#This Row],[ile to jedna minuta w dobie]],0)</f>
        <v>0</v>
      </c>
      <c r="J479" s="1">
        <f t="shared" si="15"/>
        <v>4.1666666666666664E-2</v>
      </c>
      <c r="K479" s="1">
        <f>pomiar[[#This Row],[ile minut jechał]]/pomiar[[#This Row],[ile h w dobie]]</f>
        <v>3.8592000000001292E-2</v>
      </c>
      <c r="L479" s="1" t="str">
        <f>MID(pomiar[[#This Row],[numer rejestracyjny]],4,2)</f>
        <v>47</v>
      </c>
      <c r="M479" s="3">
        <f>IF(pomiar[[#This Row],[3 i 4 znak rejestracji]]="18",5/pomiar[[#This Row],[ile minut jechał w h]],0)</f>
        <v>0</v>
      </c>
      <c r="N479" s="3">
        <f>5/pomiar[[#This Row],[ile minut jechał w h]]</f>
        <v>129.56053067992931</v>
      </c>
      <c r="O479" s="3">
        <f>IF(pomiar[[#This Row],[prędkość]]&gt;100,1,0)</f>
        <v>1</v>
      </c>
      <c r="P479" s="3">
        <f>IF(pomiar[[#This Row],[prędkość]]&gt;140,1,0)</f>
        <v>0</v>
      </c>
      <c r="Q479" s="3">
        <f>ROUNDDOWN(IF(pomiar[[#This Row],[czy z A do B]]=0,pomiar[[#This Row],[Punkt B]]/pomiar[[#This Row],[ile h w dobie]],pomiar[[#This Row],[Punkt A]]/pomiar[[#This Row],[ile h w dobie]]),0)</f>
        <v>23</v>
      </c>
      <c r="R479" s="3">
        <f>IF(pomiar[[#This Row],[która godzina wyjazdu]]&lt;&gt;24,pomiar[[#This Row],[która godzina wyjazdu]],0)</f>
        <v>23</v>
      </c>
    </row>
    <row r="480" spans="1:18" x14ac:dyDescent="0.25">
      <c r="A480" s="1" t="s">
        <v>5</v>
      </c>
      <c r="B480" s="1">
        <v>0.14322299999999999</v>
      </c>
      <c r="C480" s="1">
        <v>0.14696300000000001</v>
      </c>
      <c r="D480" s="1">
        <f>IF(pomiar[[#This Row],[Punkt A]]&lt;pomiar[[#This Row],[Punkt B]],1,0)</f>
        <v>1</v>
      </c>
      <c r="E480" s="1">
        <f>IF(pomiar[[#This Row],[Punkt A]]&gt;pomiar[[#This Row],[Punkt B]],1,0)</f>
        <v>0</v>
      </c>
      <c r="F480" s="1">
        <f t="shared" si="14"/>
        <v>6.9444444444444447E-4</v>
      </c>
      <c r="G480" s="1">
        <f>IF(pomiar[[#This Row],[czy z B do A]]=1,pomiar[[#This Row],[Punkt A]]-pomiar[[#This Row],[Punkt B]],pomiar[[#This Row],[Punkt B]]-pomiar[[#This Row],[Punkt A]])</f>
        <v>3.7400000000000211E-3</v>
      </c>
      <c r="H480" s="1" t="str">
        <f>LEFT(pomiar[[#This Row],[numer rejestracyjny]],1)</f>
        <v>N</v>
      </c>
      <c r="I480" s="1">
        <f>IF(pomiar[[#This Row],[pierwsza litera rejestracji]]="Z",pomiar[[#This Row],[ile minut jechał]]/pomiar[[#This Row],[ile to jedna minuta w dobie]],0)</f>
        <v>0</v>
      </c>
      <c r="J480" s="1">
        <f t="shared" si="15"/>
        <v>4.1666666666666664E-2</v>
      </c>
      <c r="K480" s="1">
        <f>pomiar[[#This Row],[ile minut jechał]]/pomiar[[#This Row],[ile h w dobie]]</f>
        <v>8.9760000000000506E-2</v>
      </c>
      <c r="L480" s="1" t="str">
        <f>MID(pomiar[[#This Row],[numer rejestracyjny]],4,2)</f>
        <v>18</v>
      </c>
      <c r="M480" s="3">
        <f>IF(pomiar[[#This Row],[3 i 4 znak rejestracji]]="18",5/pomiar[[#This Row],[ile minut jechał w h]],0)</f>
        <v>55.704099821746567</v>
      </c>
      <c r="N480" s="3">
        <f>5/pomiar[[#This Row],[ile minut jechał w h]]</f>
        <v>55.704099821746567</v>
      </c>
      <c r="O480" s="3">
        <f>IF(pomiar[[#This Row],[prędkość]]&gt;100,1,0)</f>
        <v>0</v>
      </c>
      <c r="P480" s="3">
        <f>IF(pomiar[[#This Row],[prędkość]]&gt;140,1,0)</f>
        <v>0</v>
      </c>
      <c r="Q480" s="3">
        <f>ROUNDDOWN(IF(pomiar[[#This Row],[czy z A do B]]=0,pomiar[[#This Row],[Punkt B]]/pomiar[[#This Row],[ile h w dobie]],pomiar[[#This Row],[Punkt A]]/pomiar[[#This Row],[ile h w dobie]]),0)</f>
        <v>3</v>
      </c>
      <c r="R480" s="3">
        <f>IF(pomiar[[#This Row],[która godzina wyjazdu]]&lt;&gt;24,pomiar[[#This Row],[która godzina wyjazdu]],0)</f>
        <v>3</v>
      </c>
    </row>
    <row r="481" spans="1:18" x14ac:dyDescent="0.25">
      <c r="A481" s="1" t="s">
        <v>110</v>
      </c>
      <c r="B481" s="1">
        <v>0.87870300000000001</v>
      </c>
      <c r="C481" s="1">
        <v>0.87566699999999997</v>
      </c>
      <c r="D481" s="1">
        <f>IF(pomiar[[#This Row],[Punkt A]]&lt;pomiar[[#This Row],[Punkt B]],1,0)</f>
        <v>0</v>
      </c>
      <c r="E481" s="1">
        <f>IF(pomiar[[#This Row],[Punkt A]]&gt;pomiar[[#This Row],[Punkt B]],1,0)</f>
        <v>1</v>
      </c>
      <c r="F481" s="1">
        <f t="shared" si="14"/>
        <v>6.9444444444444447E-4</v>
      </c>
      <c r="G481" s="1">
        <f>IF(pomiar[[#This Row],[czy z B do A]]=1,pomiar[[#This Row],[Punkt A]]-pomiar[[#This Row],[Punkt B]],pomiar[[#This Row],[Punkt B]]-pomiar[[#This Row],[Punkt A]])</f>
        <v>3.0360000000000387E-3</v>
      </c>
      <c r="H481" s="1" t="str">
        <f>LEFT(pomiar[[#This Row],[numer rejestracyjny]],1)</f>
        <v>N</v>
      </c>
      <c r="I481" s="1">
        <f>IF(pomiar[[#This Row],[pierwsza litera rejestracji]]="Z",pomiar[[#This Row],[ile minut jechał]]/pomiar[[#This Row],[ile to jedna minuta w dobie]],0)</f>
        <v>0</v>
      </c>
      <c r="J481" s="1">
        <f t="shared" si="15"/>
        <v>4.1666666666666664E-2</v>
      </c>
      <c r="K481" s="1">
        <f>pomiar[[#This Row],[ile minut jechał]]/pomiar[[#This Row],[ile h w dobie]]</f>
        <v>7.2864000000000928E-2</v>
      </c>
      <c r="L481" s="1" t="str">
        <f>MID(pomiar[[#This Row],[numer rejestracyjny]],4,2)</f>
        <v>39</v>
      </c>
      <c r="M481" s="3">
        <f>IF(pomiar[[#This Row],[3 i 4 znak rejestracji]]="18",5/pomiar[[#This Row],[ile minut jechał w h]],0)</f>
        <v>0</v>
      </c>
      <c r="N481" s="3">
        <f>5/pomiar[[#This Row],[ile minut jechał w h]]</f>
        <v>68.620992534035139</v>
      </c>
      <c r="O481" s="3">
        <f>IF(pomiar[[#This Row],[prędkość]]&gt;100,1,0)</f>
        <v>0</v>
      </c>
      <c r="P481" s="3">
        <f>IF(pomiar[[#This Row],[prędkość]]&gt;140,1,0)</f>
        <v>0</v>
      </c>
      <c r="Q481" s="3">
        <f>ROUNDDOWN(IF(pomiar[[#This Row],[czy z A do B]]=0,pomiar[[#This Row],[Punkt B]]/pomiar[[#This Row],[ile h w dobie]],pomiar[[#This Row],[Punkt A]]/pomiar[[#This Row],[ile h w dobie]]),0)</f>
        <v>21</v>
      </c>
      <c r="R481" s="3">
        <f>IF(pomiar[[#This Row],[która godzina wyjazdu]]&lt;&gt;24,pomiar[[#This Row],[która godzina wyjazdu]],0)</f>
        <v>21</v>
      </c>
    </row>
    <row r="482" spans="1:18" x14ac:dyDescent="0.25">
      <c r="A482" s="1" t="s">
        <v>48</v>
      </c>
      <c r="B482" s="1">
        <v>0.78562500000000002</v>
      </c>
      <c r="C482" s="1">
        <v>0.78268499999999996</v>
      </c>
      <c r="D482" s="1">
        <f>IF(pomiar[[#This Row],[Punkt A]]&lt;pomiar[[#This Row],[Punkt B]],1,0)</f>
        <v>0</v>
      </c>
      <c r="E482" s="1">
        <f>IF(pomiar[[#This Row],[Punkt A]]&gt;pomiar[[#This Row],[Punkt B]],1,0)</f>
        <v>1</v>
      </c>
      <c r="F482" s="1">
        <f t="shared" si="14"/>
        <v>6.9444444444444447E-4</v>
      </c>
      <c r="G482" s="1">
        <f>IF(pomiar[[#This Row],[czy z B do A]]=1,pomiar[[#This Row],[Punkt A]]-pomiar[[#This Row],[Punkt B]],pomiar[[#This Row],[Punkt B]]-pomiar[[#This Row],[Punkt A]])</f>
        <v>2.9400000000000537E-3</v>
      </c>
      <c r="H482" s="1" t="str">
        <f>LEFT(pomiar[[#This Row],[numer rejestracyjny]],1)</f>
        <v>N</v>
      </c>
      <c r="I482" s="1">
        <f>IF(pomiar[[#This Row],[pierwsza litera rejestracji]]="Z",pomiar[[#This Row],[ile minut jechał]]/pomiar[[#This Row],[ile to jedna minuta w dobie]],0)</f>
        <v>0</v>
      </c>
      <c r="J482" s="1">
        <f t="shared" si="15"/>
        <v>4.1666666666666664E-2</v>
      </c>
      <c r="K482" s="1">
        <f>pomiar[[#This Row],[ile minut jechał]]/pomiar[[#This Row],[ile h w dobie]]</f>
        <v>7.0560000000001288E-2</v>
      </c>
      <c r="L482" s="1" t="str">
        <f>MID(pomiar[[#This Row],[numer rejestracyjny]],4,2)</f>
        <v>75</v>
      </c>
      <c r="M482" s="3">
        <f>IF(pomiar[[#This Row],[3 i 4 znak rejestracji]]="18",5/pomiar[[#This Row],[ile minut jechał w h]],0)</f>
        <v>0</v>
      </c>
      <c r="N482" s="3">
        <f>5/pomiar[[#This Row],[ile minut jechał w h]]</f>
        <v>70.861678004533857</v>
      </c>
      <c r="O482" s="3">
        <f>IF(pomiar[[#This Row],[prędkość]]&gt;100,1,0)</f>
        <v>0</v>
      </c>
      <c r="P482" s="3">
        <f>IF(pomiar[[#This Row],[prędkość]]&gt;140,1,0)</f>
        <v>0</v>
      </c>
      <c r="Q482" s="3">
        <f>ROUNDDOWN(IF(pomiar[[#This Row],[czy z A do B]]=0,pomiar[[#This Row],[Punkt B]]/pomiar[[#This Row],[ile h w dobie]],pomiar[[#This Row],[Punkt A]]/pomiar[[#This Row],[ile h w dobie]]),0)</f>
        <v>18</v>
      </c>
      <c r="R482" s="3">
        <f>IF(pomiar[[#This Row],[która godzina wyjazdu]]&lt;&gt;24,pomiar[[#This Row],[która godzina wyjazdu]],0)</f>
        <v>18</v>
      </c>
    </row>
    <row r="483" spans="1:18" x14ac:dyDescent="0.25">
      <c r="A483" s="1" t="s">
        <v>42</v>
      </c>
      <c r="B483" s="1">
        <v>0.86237600000000003</v>
      </c>
      <c r="C483" s="1">
        <v>0.86603200000000002</v>
      </c>
      <c r="D483" s="1">
        <f>IF(pomiar[[#This Row],[Punkt A]]&lt;pomiar[[#This Row],[Punkt B]],1,0)</f>
        <v>1</v>
      </c>
      <c r="E483" s="1">
        <f>IF(pomiar[[#This Row],[Punkt A]]&gt;pomiar[[#This Row],[Punkt B]],1,0)</f>
        <v>0</v>
      </c>
      <c r="F483" s="1">
        <f t="shared" si="14"/>
        <v>6.9444444444444447E-4</v>
      </c>
      <c r="G483" s="1">
        <f>IF(pomiar[[#This Row],[czy z B do A]]=1,pomiar[[#This Row],[Punkt A]]-pomiar[[#This Row],[Punkt B]],pomiar[[#This Row],[Punkt B]]-pomiar[[#This Row],[Punkt A]])</f>
        <v>3.6559999999999926E-3</v>
      </c>
      <c r="H483" s="1" t="str">
        <f>LEFT(pomiar[[#This Row],[numer rejestracyjny]],1)</f>
        <v>N</v>
      </c>
      <c r="I483" s="1">
        <f>IF(pomiar[[#This Row],[pierwsza litera rejestracji]]="Z",pomiar[[#This Row],[ile minut jechał]]/pomiar[[#This Row],[ile to jedna minuta w dobie]],0)</f>
        <v>0</v>
      </c>
      <c r="J483" s="1">
        <f t="shared" si="15"/>
        <v>4.1666666666666664E-2</v>
      </c>
      <c r="K483" s="1">
        <f>pomiar[[#This Row],[ile minut jechał]]/pomiar[[#This Row],[ile h w dobie]]</f>
        <v>8.7743999999999822E-2</v>
      </c>
      <c r="L483" s="1" t="str">
        <f>MID(pomiar[[#This Row],[numer rejestracyjny]],4,2)</f>
        <v>59</v>
      </c>
      <c r="M483" s="3">
        <f>IF(pomiar[[#This Row],[3 i 4 znak rejestracji]]="18",5/pomiar[[#This Row],[ile minut jechał w h]],0)</f>
        <v>0</v>
      </c>
      <c r="N483" s="3">
        <f>5/pomiar[[#This Row],[ile minut jechał w h]]</f>
        <v>56.983953318745556</v>
      </c>
      <c r="O483" s="3">
        <f>IF(pomiar[[#This Row],[prędkość]]&gt;100,1,0)</f>
        <v>0</v>
      </c>
      <c r="P483" s="3">
        <f>IF(pomiar[[#This Row],[prędkość]]&gt;140,1,0)</f>
        <v>0</v>
      </c>
      <c r="Q483" s="3">
        <f>ROUNDDOWN(IF(pomiar[[#This Row],[czy z A do B]]=0,pomiar[[#This Row],[Punkt B]]/pomiar[[#This Row],[ile h w dobie]],pomiar[[#This Row],[Punkt A]]/pomiar[[#This Row],[ile h w dobie]]),0)</f>
        <v>20</v>
      </c>
      <c r="R483" s="3">
        <f>IF(pomiar[[#This Row],[która godzina wyjazdu]]&lt;&gt;24,pomiar[[#This Row],[która godzina wyjazdu]],0)</f>
        <v>20</v>
      </c>
    </row>
    <row r="484" spans="1:18" x14ac:dyDescent="0.25">
      <c r="A484" s="1" t="s">
        <v>119</v>
      </c>
      <c r="B484" s="1">
        <v>0.95934200000000003</v>
      </c>
      <c r="C484" s="1">
        <v>0.95758200000000004</v>
      </c>
      <c r="D484" s="1">
        <f>IF(pomiar[[#This Row],[Punkt A]]&lt;pomiar[[#This Row],[Punkt B]],1,0)</f>
        <v>0</v>
      </c>
      <c r="E484" s="1">
        <f>IF(pomiar[[#This Row],[Punkt A]]&gt;pomiar[[#This Row],[Punkt B]],1,0)</f>
        <v>1</v>
      </c>
      <c r="F484" s="1">
        <f t="shared" si="14"/>
        <v>6.9444444444444447E-4</v>
      </c>
      <c r="G484" s="1">
        <f>IF(pomiar[[#This Row],[czy z B do A]]=1,pomiar[[#This Row],[Punkt A]]-pomiar[[#This Row],[Punkt B]],pomiar[[#This Row],[Punkt B]]-pomiar[[#This Row],[Punkt A]])</f>
        <v>1.7599999999999838E-3</v>
      </c>
      <c r="H484" s="1" t="str">
        <f>LEFT(pomiar[[#This Row],[numer rejestracyjny]],1)</f>
        <v>N</v>
      </c>
      <c r="I484" s="1">
        <f>IF(pomiar[[#This Row],[pierwsza litera rejestracji]]="Z",pomiar[[#This Row],[ile minut jechał]]/pomiar[[#This Row],[ile to jedna minuta w dobie]],0)</f>
        <v>0</v>
      </c>
      <c r="J484" s="1">
        <f t="shared" si="15"/>
        <v>4.1666666666666664E-2</v>
      </c>
      <c r="K484" s="1">
        <f>pomiar[[#This Row],[ile minut jechał]]/pomiar[[#This Row],[ile h w dobie]]</f>
        <v>4.2239999999999611E-2</v>
      </c>
      <c r="L484" s="1" t="str">
        <f>MID(pomiar[[#This Row],[numer rejestracyjny]],4,2)</f>
        <v>39</v>
      </c>
      <c r="M484" s="3">
        <f>IF(pomiar[[#This Row],[3 i 4 znak rejestracji]]="18",5/pomiar[[#This Row],[ile minut jechał w h]],0)</f>
        <v>0</v>
      </c>
      <c r="N484" s="3">
        <f>5/pomiar[[#This Row],[ile minut jechał w h]]</f>
        <v>118.3712121212132</v>
      </c>
      <c r="O484" s="3">
        <f>IF(pomiar[[#This Row],[prędkość]]&gt;100,1,0)</f>
        <v>1</v>
      </c>
      <c r="P484" s="3">
        <f>IF(pomiar[[#This Row],[prędkość]]&gt;140,1,0)</f>
        <v>0</v>
      </c>
      <c r="Q484" s="3">
        <f>ROUNDDOWN(IF(pomiar[[#This Row],[czy z A do B]]=0,pomiar[[#This Row],[Punkt B]]/pomiar[[#This Row],[ile h w dobie]],pomiar[[#This Row],[Punkt A]]/pomiar[[#This Row],[ile h w dobie]]),0)</f>
        <v>22</v>
      </c>
      <c r="R484" s="3">
        <f>IF(pomiar[[#This Row],[która godzina wyjazdu]]&lt;&gt;24,pomiar[[#This Row],[która godzina wyjazdu]],0)</f>
        <v>22</v>
      </c>
    </row>
    <row r="485" spans="1:18" x14ac:dyDescent="0.25">
      <c r="A485" s="1" t="s">
        <v>164</v>
      </c>
      <c r="B485" s="1">
        <v>0.74316700000000002</v>
      </c>
      <c r="C485" s="1">
        <v>0.74651500000000004</v>
      </c>
      <c r="D485" s="1">
        <f>IF(pomiar[[#This Row],[Punkt A]]&lt;pomiar[[#This Row],[Punkt B]],1,0)</f>
        <v>1</v>
      </c>
      <c r="E485" s="1">
        <f>IF(pomiar[[#This Row],[Punkt A]]&gt;pomiar[[#This Row],[Punkt B]],1,0)</f>
        <v>0</v>
      </c>
      <c r="F485" s="1">
        <f t="shared" si="14"/>
        <v>6.9444444444444447E-4</v>
      </c>
      <c r="G485" s="1">
        <f>IF(pomiar[[#This Row],[czy z B do A]]=1,pomiar[[#This Row],[Punkt A]]-pomiar[[#This Row],[Punkt B]],pomiar[[#This Row],[Punkt B]]-pomiar[[#This Row],[Punkt A]])</f>
        <v>3.3480000000000176E-3</v>
      </c>
      <c r="H485" s="1" t="str">
        <f>LEFT(pomiar[[#This Row],[numer rejestracyjny]],1)</f>
        <v>N</v>
      </c>
      <c r="I485" s="1">
        <f>IF(pomiar[[#This Row],[pierwsza litera rejestracji]]="Z",pomiar[[#This Row],[ile minut jechał]]/pomiar[[#This Row],[ile to jedna minuta w dobie]],0)</f>
        <v>0</v>
      </c>
      <c r="J485" s="1">
        <f t="shared" si="15"/>
        <v>4.1666666666666664E-2</v>
      </c>
      <c r="K485" s="1">
        <f>pomiar[[#This Row],[ile minut jechał]]/pomiar[[#This Row],[ile h w dobie]]</f>
        <v>8.0352000000000423E-2</v>
      </c>
      <c r="L485" s="1" t="str">
        <f>MID(pomiar[[#This Row],[numer rejestracyjny]],4,2)</f>
        <v>47</v>
      </c>
      <c r="M485" s="3">
        <f>IF(pomiar[[#This Row],[3 i 4 znak rejestracji]]="18",5/pomiar[[#This Row],[ile minut jechał w h]],0)</f>
        <v>0</v>
      </c>
      <c r="N485" s="3">
        <f>5/pomiar[[#This Row],[ile minut jechał w h]]</f>
        <v>62.226204699322651</v>
      </c>
      <c r="O485" s="3">
        <f>IF(pomiar[[#This Row],[prędkość]]&gt;100,1,0)</f>
        <v>0</v>
      </c>
      <c r="P485" s="3">
        <f>IF(pomiar[[#This Row],[prędkość]]&gt;140,1,0)</f>
        <v>0</v>
      </c>
      <c r="Q485" s="3">
        <f>ROUNDDOWN(IF(pomiar[[#This Row],[czy z A do B]]=0,pomiar[[#This Row],[Punkt B]]/pomiar[[#This Row],[ile h w dobie]],pomiar[[#This Row],[Punkt A]]/pomiar[[#This Row],[ile h w dobie]]),0)</f>
        <v>17</v>
      </c>
      <c r="R485" s="3">
        <f>IF(pomiar[[#This Row],[która godzina wyjazdu]]&lt;&gt;24,pomiar[[#This Row],[która godzina wyjazdu]],0)</f>
        <v>17</v>
      </c>
    </row>
    <row r="486" spans="1:18" x14ac:dyDescent="0.25">
      <c r="A486" s="1" t="s">
        <v>5</v>
      </c>
      <c r="B486" s="1">
        <v>0.74470000000000003</v>
      </c>
      <c r="C486" s="1">
        <v>0.74815600000000004</v>
      </c>
      <c r="D486" s="1">
        <f>IF(pomiar[[#This Row],[Punkt A]]&lt;pomiar[[#This Row],[Punkt B]],1,0)</f>
        <v>1</v>
      </c>
      <c r="E486" s="1">
        <f>IF(pomiar[[#This Row],[Punkt A]]&gt;pomiar[[#This Row],[Punkt B]],1,0)</f>
        <v>0</v>
      </c>
      <c r="F486" s="1">
        <f t="shared" si="14"/>
        <v>6.9444444444444447E-4</v>
      </c>
      <c r="G486" s="1">
        <f>IF(pomiar[[#This Row],[czy z B do A]]=1,pomiar[[#This Row],[Punkt A]]-pomiar[[#This Row],[Punkt B]],pomiar[[#This Row],[Punkt B]]-pomiar[[#This Row],[Punkt A]])</f>
        <v>3.4560000000000146E-3</v>
      </c>
      <c r="H486" s="1" t="str">
        <f>LEFT(pomiar[[#This Row],[numer rejestracyjny]],1)</f>
        <v>N</v>
      </c>
      <c r="I486" s="1">
        <f>IF(pomiar[[#This Row],[pierwsza litera rejestracji]]="Z",pomiar[[#This Row],[ile minut jechał]]/pomiar[[#This Row],[ile to jedna minuta w dobie]],0)</f>
        <v>0</v>
      </c>
      <c r="J486" s="1">
        <f t="shared" si="15"/>
        <v>4.1666666666666664E-2</v>
      </c>
      <c r="K486" s="1">
        <f>pomiar[[#This Row],[ile minut jechał]]/pomiar[[#This Row],[ile h w dobie]]</f>
        <v>8.2944000000000351E-2</v>
      </c>
      <c r="L486" s="1" t="str">
        <f>MID(pomiar[[#This Row],[numer rejestracyjny]],4,2)</f>
        <v>18</v>
      </c>
      <c r="M486" s="3">
        <f>IF(pomiar[[#This Row],[3 i 4 znak rejestracji]]="18",5/pomiar[[#This Row],[ile minut jechał w h]],0)</f>
        <v>60.281635802468884</v>
      </c>
      <c r="N486" s="3">
        <f>5/pomiar[[#This Row],[ile minut jechał w h]]</f>
        <v>60.281635802468884</v>
      </c>
      <c r="O486" s="3">
        <f>IF(pomiar[[#This Row],[prędkość]]&gt;100,1,0)</f>
        <v>0</v>
      </c>
      <c r="P486" s="3">
        <f>IF(pomiar[[#This Row],[prędkość]]&gt;140,1,0)</f>
        <v>0</v>
      </c>
      <c r="Q486" s="3">
        <f>ROUNDDOWN(IF(pomiar[[#This Row],[czy z A do B]]=0,pomiar[[#This Row],[Punkt B]]/pomiar[[#This Row],[ile h w dobie]],pomiar[[#This Row],[Punkt A]]/pomiar[[#This Row],[ile h w dobie]]),0)</f>
        <v>17</v>
      </c>
      <c r="R486" s="3">
        <f>IF(pomiar[[#This Row],[która godzina wyjazdu]]&lt;&gt;24,pomiar[[#This Row],[która godzina wyjazdu]],0)</f>
        <v>17</v>
      </c>
    </row>
    <row r="487" spans="1:18" x14ac:dyDescent="0.25">
      <c r="A487" s="1" t="s">
        <v>110</v>
      </c>
      <c r="B487" s="1">
        <v>0.74424900000000005</v>
      </c>
      <c r="C487" s="1">
        <v>0.74671699999999996</v>
      </c>
      <c r="D487" s="1">
        <f>IF(pomiar[[#This Row],[Punkt A]]&lt;pomiar[[#This Row],[Punkt B]],1,0)</f>
        <v>1</v>
      </c>
      <c r="E487" s="1">
        <f>IF(pomiar[[#This Row],[Punkt A]]&gt;pomiar[[#This Row],[Punkt B]],1,0)</f>
        <v>0</v>
      </c>
      <c r="F487" s="1">
        <f t="shared" si="14"/>
        <v>6.9444444444444447E-4</v>
      </c>
      <c r="G487" s="1">
        <f>IF(pomiar[[#This Row],[czy z B do A]]=1,pomiar[[#This Row],[Punkt A]]-pomiar[[#This Row],[Punkt B]],pomiar[[#This Row],[Punkt B]]-pomiar[[#This Row],[Punkt A]])</f>
        <v>2.4679999999999147E-3</v>
      </c>
      <c r="H487" s="1" t="str">
        <f>LEFT(pomiar[[#This Row],[numer rejestracyjny]],1)</f>
        <v>N</v>
      </c>
      <c r="I487" s="1">
        <f>IF(pomiar[[#This Row],[pierwsza litera rejestracji]]="Z",pomiar[[#This Row],[ile minut jechał]]/pomiar[[#This Row],[ile to jedna minuta w dobie]],0)</f>
        <v>0</v>
      </c>
      <c r="J487" s="1">
        <f t="shared" si="15"/>
        <v>4.1666666666666664E-2</v>
      </c>
      <c r="K487" s="1">
        <f>pomiar[[#This Row],[ile minut jechał]]/pomiar[[#This Row],[ile h w dobie]]</f>
        <v>5.9231999999997953E-2</v>
      </c>
      <c r="L487" s="1" t="str">
        <f>MID(pomiar[[#This Row],[numer rejestracyjny]],4,2)</f>
        <v>39</v>
      </c>
      <c r="M487" s="3">
        <f>IF(pomiar[[#This Row],[3 i 4 znak rejestracji]]="18",5/pomiar[[#This Row],[ile minut jechał w h]],0)</f>
        <v>0</v>
      </c>
      <c r="N487" s="3">
        <f>5/pomiar[[#This Row],[ile minut jechał w h]]</f>
        <v>84.413830361969417</v>
      </c>
      <c r="O487" s="3">
        <f>IF(pomiar[[#This Row],[prędkość]]&gt;100,1,0)</f>
        <v>0</v>
      </c>
      <c r="P487" s="3">
        <f>IF(pomiar[[#This Row],[prędkość]]&gt;140,1,0)</f>
        <v>0</v>
      </c>
      <c r="Q487" s="3">
        <f>ROUNDDOWN(IF(pomiar[[#This Row],[czy z A do B]]=0,pomiar[[#This Row],[Punkt B]]/pomiar[[#This Row],[ile h w dobie]],pomiar[[#This Row],[Punkt A]]/pomiar[[#This Row],[ile h w dobie]]),0)</f>
        <v>17</v>
      </c>
      <c r="R487" s="3">
        <f>IF(pomiar[[#This Row],[która godzina wyjazdu]]&lt;&gt;24,pomiar[[#This Row],[która godzina wyjazdu]],0)</f>
        <v>17</v>
      </c>
    </row>
    <row r="488" spans="1:18" x14ac:dyDescent="0.25">
      <c r="A488" s="1" t="s">
        <v>164</v>
      </c>
      <c r="B488" s="1">
        <v>0.245144</v>
      </c>
      <c r="C488" s="1">
        <v>0.242704</v>
      </c>
      <c r="D488" s="1">
        <f>IF(pomiar[[#This Row],[Punkt A]]&lt;pomiar[[#This Row],[Punkt B]],1,0)</f>
        <v>0</v>
      </c>
      <c r="E488" s="1">
        <f>IF(pomiar[[#This Row],[Punkt A]]&gt;pomiar[[#This Row],[Punkt B]],1,0)</f>
        <v>1</v>
      </c>
      <c r="F488" s="1">
        <f t="shared" si="14"/>
        <v>6.9444444444444447E-4</v>
      </c>
      <c r="G488" s="1">
        <f>IF(pomiar[[#This Row],[czy z B do A]]=1,pomiar[[#This Row],[Punkt A]]-pomiar[[#This Row],[Punkt B]],pomiar[[#This Row],[Punkt B]]-pomiar[[#This Row],[Punkt A]])</f>
        <v>2.4399999999999977E-3</v>
      </c>
      <c r="H488" s="1" t="str">
        <f>LEFT(pomiar[[#This Row],[numer rejestracyjny]],1)</f>
        <v>N</v>
      </c>
      <c r="I488" s="1">
        <f>IF(pomiar[[#This Row],[pierwsza litera rejestracji]]="Z",pomiar[[#This Row],[ile minut jechał]]/pomiar[[#This Row],[ile to jedna minuta w dobie]],0)</f>
        <v>0</v>
      </c>
      <c r="J488" s="1">
        <f t="shared" si="15"/>
        <v>4.1666666666666664E-2</v>
      </c>
      <c r="K488" s="1">
        <f>pomiar[[#This Row],[ile minut jechał]]/pomiar[[#This Row],[ile h w dobie]]</f>
        <v>5.8559999999999945E-2</v>
      </c>
      <c r="L488" s="1" t="str">
        <f>MID(pomiar[[#This Row],[numer rejestracyjny]],4,2)</f>
        <v>47</v>
      </c>
      <c r="M488" s="3">
        <f>IF(pomiar[[#This Row],[3 i 4 znak rejestracji]]="18",5/pomiar[[#This Row],[ile minut jechał w h]],0)</f>
        <v>0</v>
      </c>
      <c r="N488" s="3">
        <f>5/pomiar[[#This Row],[ile minut jechał w h]]</f>
        <v>85.382513661202267</v>
      </c>
      <c r="O488" s="3">
        <f>IF(pomiar[[#This Row],[prędkość]]&gt;100,1,0)</f>
        <v>0</v>
      </c>
      <c r="P488" s="3">
        <f>IF(pomiar[[#This Row],[prędkość]]&gt;140,1,0)</f>
        <v>0</v>
      </c>
      <c r="Q488" s="3">
        <f>ROUNDDOWN(IF(pomiar[[#This Row],[czy z A do B]]=0,pomiar[[#This Row],[Punkt B]]/pomiar[[#This Row],[ile h w dobie]],pomiar[[#This Row],[Punkt A]]/pomiar[[#This Row],[ile h w dobie]]),0)</f>
        <v>5</v>
      </c>
      <c r="R488" s="3">
        <f>IF(pomiar[[#This Row],[która godzina wyjazdu]]&lt;&gt;24,pomiar[[#This Row],[która godzina wyjazdu]],0)</f>
        <v>5</v>
      </c>
    </row>
    <row r="489" spans="1:18" x14ac:dyDescent="0.25">
      <c r="A489" s="1" t="s">
        <v>5</v>
      </c>
      <c r="B489" s="1">
        <v>0.95478200000000002</v>
      </c>
      <c r="C489" s="1">
        <v>0.95157000000000003</v>
      </c>
      <c r="D489" s="1">
        <f>IF(pomiar[[#This Row],[Punkt A]]&lt;pomiar[[#This Row],[Punkt B]],1,0)</f>
        <v>0</v>
      </c>
      <c r="E489" s="1">
        <f>IF(pomiar[[#This Row],[Punkt A]]&gt;pomiar[[#This Row],[Punkt B]],1,0)</f>
        <v>1</v>
      </c>
      <c r="F489" s="1">
        <f t="shared" si="14"/>
        <v>6.9444444444444447E-4</v>
      </c>
      <c r="G489" s="1">
        <f>IF(pomiar[[#This Row],[czy z B do A]]=1,pomiar[[#This Row],[Punkt A]]-pomiar[[#This Row],[Punkt B]],pomiar[[#This Row],[Punkt B]]-pomiar[[#This Row],[Punkt A]])</f>
        <v>3.2119999999999926E-3</v>
      </c>
      <c r="H489" s="1" t="str">
        <f>LEFT(pomiar[[#This Row],[numer rejestracyjny]],1)</f>
        <v>N</v>
      </c>
      <c r="I489" s="1">
        <f>IF(pomiar[[#This Row],[pierwsza litera rejestracji]]="Z",pomiar[[#This Row],[ile minut jechał]]/pomiar[[#This Row],[ile to jedna minuta w dobie]],0)</f>
        <v>0</v>
      </c>
      <c r="J489" s="1">
        <f t="shared" si="15"/>
        <v>4.1666666666666664E-2</v>
      </c>
      <c r="K489" s="1">
        <f>pomiar[[#This Row],[ile minut jechał]]/pomiar[[#This Row],[ile h w dobie]]</f>
        <v>7.7087999999999823E-2</v>
      </c>
      <c r="L489" s="1" t="str">
        <f>MID(pomiar[[#This Row],[numer rejestracyjny]],4,2)</f>
        <v>18</v>
      </c>
      <c r="M489" s="3">
        <f>IF(pomiar[[#This Row],[3 i 4 znak rejestracji]]="18",5/pomiar[[#This Row],[ile minut jechał w h]],0)</f>
        <v>64.860938148609534</v>
      </c>
      <c r="N489" s="3">
        <f>5/pomiar[[#This Row],[ile minut jechał w h]]</f>
        <v>64.860938148609534</v>
      </c>
      <c r="O489" s="3">
        <f>IF(pomiar[[#This Row],[prędkość]]&gt;100,1,0)</f>
        <v>0</v>
      </c>
      <c r="P489" s="3">
        <f>IF(pomiar[[#This Row],[prędkość]]&gt;140,1,0)</f>
        <v>0</v>
      </c>
      <c r="Q489" s="3">
        <f>ROUNDDOWN(IF(pomiar[[#This Row],[czy z A do B]]=0,pomiar[[#This Row],[Punkt B]]/pomiar[[#This Row],[ile h w dobie]],pomiar[[#This Row],[Punkt A]]/pomiar[[#This Row],[ile h w dobie]]),0)</f>
        <v>22</v>
      </c>
      <c r="R489" s="3">
        <f>IF(pomiar[[#This Row],[która godzina wyjazdu]]&lt;&gt;24,pomiar[[#This Row],[która godzina wyjazdu]],0)</f>
        <v>22</v>
      </c>
    </row>
    <row r="490" spans="1:18" x14ac:dyDescent="0.25">
      <c r="A490" s="1" t="s">
        <v>110</v>
      </c>
      <c r="B490" s="1">
        <v>0.19941800000000001</v>
      </c>
      <c r="C490" s="1">
        <v>0.20191799999999999</v>
      </c>
      <c r="D490" s="1">
        <f>IF(pomiar[[#This Row],[Punkt A]]&lt;pomiar[[#This Row],[Punkt B]],1,0)</f>
        <v>1</v>
      </c>
      <c r="E490" s="1">
        <f>IF(pomiar[[#This Row],[Punkt A]]&gt;pomiar[[#This Row],[Punkt B]],1,0)</f>
        <v>0</v>
      </c>
      <c r="F490" s="1">
        <f t="shared" si="14"/>
        <v>6.9444444444444447E-4</v>
      </c>
      <c r="G490" s="1">
        <f>IF(pomiar[[#This Row],[czy z B do A]]=1,pomiar[[#This Row],[Punkt A]]-pomiar[[#This Row],[Punkt B]],pomiar[[#This Row],[Punkt B]]-pomiar[[#This Row],[Punkt A]])</f>
        <v>2.4999999999999745E-3</v>
      </c>
      <c r="H490" s="1" t="str">
        <f>LEFT(pomiar[[#This Row],[numer rejestracyjny]],1)</f>
        <v>N</v>
      </c>
      <c r="I490" s="1">
        <f>IF(pomiar[[#This Row],[pierwsza litera rejestracji]]="Z",pomiar[[#This Row],[ile minut jechał]]/pomiar[[#This Row],[ile to jedna minuta w dobie]],0)</f>
        <v>0</v>
      </c>
      <c r="J490" s="1">
        <f t="shared" si="15"/>
        <v>4.1666666666666664E-2</v>
      </c>
      <c r="K490" s="1">
        <f>pomiar[[#This Row],[ile minut jechał]]/pomiar[[#This Row],[ile h w dobie]]</f>
        <v>5.9999999999999387E-2</v>
      </c>
      <c r="L490" s="1" t="str">
        <f>MID(pomiar[[#This Row],[numer rejestracyjny]],4,2)</f>
        <v>39</v>
      </c>
      <c r="M490" s="3">
        <f>IF(pomiar[[#This Row],[3 i 4 znak rejestracji]]="18",5/pomiar[[#This Row],[ile minut jechał w h]],0)</f>
        <v>0</v>
      </c>
      <c r="N490" s="3">
        <f>5/pomiar[[#This Row],[ile minut jechał w h]]</f>
        <v>83.333333333334181</v>
      </c>
      <c r="O490" s="3">
        <f>IF(pomiar[[#This Row],[prędkość]]&gt;100,1,0)</f>
        <v>0</v>
      </c>
      <c r="P490" s="3">
        <f>IF(pomiar[[#This Row],[prędkość]]&gt;140,1,0)</f>
        <v>0</v>
      </c>
      <c r="Q490" s="3">
        <f>ROUNDDOWN(IF(pomiar[[#This Row],[czy z A do B]]=0,pomiar[[#This Row],[Punkt B]]/pomiar[[#This Row],[ile h w dobie]],pomiar[[#This Row],[Punkt A]]/pomiar[[#This Row],[ile h w dobie]]),0)</f>
        <v>4</v>
      </c>
      <c r="R490" s="3">
        <f>IF(pomiar[[#This Row],[która godzina wyjazdu]]&lt;&gt;24,pomiar[[#This Row],[która godzina wyjazdu]],0)</f>
        <v>4</v>
      </c>
    </row>
    <row r="491" spans="1:18" x14ac:dyDescent="0.25">
      <c r="A491" s="1" t="s">
        <v>164</v>
      </c>
      <c r="B491" s="1">
        <v>0.44693699999999997</v>
      </c>
      <c r="C491" s="1">
        <v>0.44320900000000002</v>
      </c>
      <c r="D491" s="1">
        <f>IF(pomiar[[#This Row],[Punkt A]]&lt;pomiar[[#This Row],[Punkt B]],1,0)</f>
        <v>0</v>
      </c>
      <c r="E491" s="1">
        <f>IF(pomiar[[#This Row],[Punkt A]]&gt;pomiar[[#This Row],[Punkt B]],1,0)</f>
        <v>1</v>
      </c>
      <c r="F491" s="1">
        <f t="shared" si="14"/>
        <v>6.9444444444444447E-4</v>
      </c>
      <c r="G491" s="1">
        <f>IF(pomiar[[#This Row],[czy z B do A]]=1,pomiar[[#This Row],[Punkt A]]-pomiar[[#This Row],[Punkt B]],pomiar[[#This Row],[Punkt B]]-pomiar[[#This Row],[Punkt A]])</f>
        <v>3.7279999999999536E-3</v>
      </c>
      <c r="H491" s="1" t="str">
        <f>LEFT(pomiar[[#This Row],[numer rejestracyjny]],1)</f>
        <v>N</v>
      </c>
      <c r="I491" s="1">
        <f>IF(pomiar[[#This Row],[pierwsza litera rejestracji]]="Z",pomiar[[#This Row],[ile minut jechał]]/pomiar[[#This Row],[ile to jedna minuta w dobie]],0)</f>
        <v>0</v>
      </c>
      <c r="J491" s="1">
        <f t="shared" si="15"/>
        <v>4.1666666666666664E-2</v>
      </c>
      <c r="K491" s="1">
        <f>pomiar[[#This Row],[ile minut jechał]]/pomiar[[#This Row],[ile h w dobie]]</f>
        <v>8.9471999999998886E-2</v>
      </c>
      <c r="L491" s="1" t="str">
        <f>MID(pomiar[[#This Row],[numer rejestracyjny]],4,2)</f>
        <v>47</v>
      </c>
      <c r="M491" s="3">
        <f>IF(pomiar[[#This Row],[3 i 4 znak rejestracji]]="18",5/pomiar[[#This Row],[ile minut jechał w h]],0)</f>
        <v>0</v>
      </c>
      <c r="N491" s="3">
        <f>5/pomiar[[#This Row],[ile minut jechał w h]]</f>
        <v>55.883404864092256</v>
      </c>
      <c r="O491" s="3">
        <f>IF(pomiar[[#This Row],[prędkość]]&gt;100,1,0)</f>
        <v>0</v>
      </c>
      <c r="P491" s="3">
        <f>IF(pomiar[[#This Row],[prędkość]]&gt;140,1,0)</f>
        <v>0</v>
      </c>
      <c r="Q491" s="3">
        <f>ROUNDDOWN(IF(pomiar[[#This Row],[czy z A do B]]=0,pomiar[[#This Row],[Punkt B]]/pomiar[[#This Row],[ile h w dobie]],pomiar[[#This Row],[Punkt A]]/pomiar[[#This Row],[ile h w dobie]]),0)</f>
        <v>10</v>
      </c>
      <c r="R491" s="3">
        <f>IF(pomiar[[#This Row],[która godzina wyjazdu]]&lt;&gt;24,pomiar[[#This Row],[która godzina wyjazdu]],0)</f>
        <v>10</v>
      </c>
    </row>
    <row r="492" spans="1:18" x14ac:dyDescent="0.25">
      <c r="A492" s="1" t="s">
        <v>5</v>
      </c>
      <c r="B492" s="1">
        <v>0.13649500000000001</v>
      </c>
      <c r="C492" s="1">
        <v>0.139319</v>
      </c>
      <c r="D492" s="1">
        <f>IF(pomiar[[#This Row],[Punkt A]]&lt;pomiar[[#This Row],[Punkt B]],1,0)</f>
        <v>1</v>
      </c>
      <c r="E492" s="1">
        <f>IF(pomiar[[#This Row],[Punkt A]]&gt;pomiar[[#This Row],[Punkt B]],1,0)</f>
        <v>0</v>
      </c>
      <c r="F492" s="1">
        <f t="shared" si="14"/>
        <v>6.9444444444444447E-4</v>
      </c>
      <c r="G492" s="1">
        <f>IF(pomiar[[#This Row],[czy z B do A]]=1,pomiar[[#This Row],[Punkt A]]-pomiar[[#This Row],[Punkt B]],pomiar[[#This Row],[Punkt B]]-pomiar[[#This Row],[Punkt A]])</f>
        <v>2.8239999999999932E-3</v>
      </c>
      <c r="H492" s="1" t="str">
        <f>LEFT(pomiar[[#This Row],[numer rejestracyjny]],1)</f>
        <v>N</v>
      </c>
      <c r="I492" s="1">
        <f>IF(pomiar[[#This Row],[pierwsza litera rejestracji]]="Z",pomiar[[#This Row],[ile minut jechał]]/pomiar[[#This Row],[ile to jedna minuta w dobie]],0)</f>
        <v>0</v>
      </c>
      <c r="J492" s="1">
        <f t="shared" si="15"/>
        <v>4.1666666666666664E-2</v>
      </c>
      <c r="K492" s="1">
        <f>pomiar[[#This Row],[ile minut jechał]]/pomiar[[#This Row],[ile h w dobie]]</f>
        <v>6.7775999999999836E-2</v>
      </c>
      <c r="L492" s="1" t="str">
        <f>MID(pomiar[[#This Row],[numer rejestracyjny]],4,2)</f>
        <v>18</v>
      </c>
      <c r="M492" s="3">
        <f>IF(pomiar[[#This Row],[3 i 4 znak rejestracji]]="18",5/pomiar[[#This Row],[ile minut jechał w h]],0)</f>
        <v>73.772426817752773</v>
      </c>
      <c r="N492" s="3">
        <f>5/pomiar[[#This Row],[ile minut jechał w h]]</f>
        <v>73.772426817752773</v>
      </c>
      <c r="O492" s="3">
        <f>IF(pomiar[[#This Row],[prędkość]]&gt;100,1,0)</f>
        <v>0</v>
      </c>
      <c r="P492" s="3">
        <f>IF(pomiar[[#This Row],[prędkość]]&gt;140,1,0)</f>
        <v>0</v>
      </c>
      <c r="Q492" s="3">
        <f>ROUNDDOWN(IF(pomiar[[#This Row],[czy z A do B]]=0,pomiar[[#This Row],[Punkt B]]/pomiar[[#This Row],[ile h w dobie]],pomiar[[#This Row],[Punkt A]]/pomiar[[#This Row],[ile h w dobie]]),0)</f>
        <v>3</v>
      </c>
      <c r="R492" s="3">
        <f>IF(pomiar[[#This Row],[która godzina wyjazdu]]&lt;&gt;24,pomiar[[#This Row],[która godzina wyjazdu]],0)</f>
        <v>3</v>
      </c>
    </row>
    <row r="493" spans="1:18" x14ac:dyDescent="0.25">
      <c r="A493" s="1" t="s">
        <v>110</v>
      </c>
      <c r="B493" s="1">
        <v>0.86325399999999997</v>
      </c>
      <c r="C493" s="1">
        <v>0.86702199999999996</v>
      </c>
      <c r="D493" s="1">
        <f>IF(pomiar[[#This Row],[Punkt A]]&lt;pomiar[[#This Row],[Punkt B]],1,0)</f>
        <v>1</v>
      </c>
      <c r="E493" s="1">
        <f>IF(pomiar[[#This Row],[Punkt A]]&gt;pomiar[[#This Row],[Punkt B]],1,0)</f>
        <v>0</v>
      </c>
      <c r="F493" s="1">
        <f t="shared" si="14"/>
        <v>6.9444444444444447E-4</v>
      </c>
      <c r="G493" s="1">
        <f>IF(pomiar[[#This Row],[czy z B do A]]=1,pomiar[[#This Row],[Punkt A]]-pomiar[[#This Row],[Punkt B]],pomiar[[#This Row],[Punkt B]]-pomiar[[#This Row],[Punkt A]])</f>
        <v>3.7679999999999936E-3</v>
      </c>
      <c r="H493" s="1" t="str">
        <f>LEFT(pomiar[[#This Row],[numer rejestracyjny]],1)</f>
        <v>N</v>
      </c>
      <c r="I493" s="1">
        <f>IF(pomiar[[#This Row],[pierwsza litera rejestracji]]="Z",pomiar[[#This Row],[ile minut jechał]]/pomiar[[#This Row],[ile to jedna minuta w dobie]],0)</f>
        <v>0</v>
      </c>
      <c r="J493" s="1">
        <f t="shared" si="15"/>
        <v>4.1666666666666664E-2</v>
      </c>
      <c r="K493" s="1">
        <f>pomiar[[#This Row],[ile minut jechał]]/pomiar[[#This Row],[ile h w dobie]]</f>
        <v>9.0431999999999846E-2</v>
      </c>
      <c r="L493" s="1" t="str">
        <f>MID(pomiar[[#This Row],[numer rejestracyjny]],4,2)</f>
        <v>39</v>
      </c>
      <c r="M493" s="3">
        <f>IF(pomiar[[#This Row],[3 i 4 znak rejestracji]]="18",5/pomiar[[#This Row],[ile minut jechał w h]],0)</f>
        <v>0</v>
      </c>
      <c r="N493" s="3">
        <f>5/pomiar[[#This Row],[ile minut jechał w h]]</f>
        <v>55.290162774239299</v>
      </c>
      <c r="O493" s="3">
        <f>IF(pomiar[[#This Row],[prędkość]]&gt;100,1,0)</f>
        <v>0</v>
      </c>
      <c r="P493" s="3">
        <f>IF(pomiar[[#This Row],[prędkość]]&gt;140,1,0)</f>
        <v>0</v>
      </c>
      <c r="Q493" s="3">
        <f>ROUNDDOWN(IF(pomiar[[#This Row],[czy z A do B]]=0,pomiar[[#This Row],[Punkt B]]/pomiar[[#This Row],[ile h w dobie]],pomiar[[#This Row],[Punkt A]]/pomiar[[#This Row],[ile h w dobie]]),0)</f>
        <v>20</v>
      </c>
      <c r="R493" s="3">
        <f>IF(pomiar[[#This Row],[która godzina wyjazdu]]&lt;&gt;24,pomiar[[#This Row],[która godzina wyjazdu]],0)</f>
        <v>20</v>
      </c>
    </row>
    <row r="494" spans="1:18" x14ac:dyDescent="0.25">
      <c r="A494" s="1" t="s">
        <v>164</v>
      </c>
      <c r="B494" s="1">
        <v>2.3812E-2</v>
      </c>
      <c r="C494" s="1">
        <v>2.0455999999999998E-2</v>
      </c>
      <c r="D494" s="1">
        <f>IF(pomiar[[#This Row],[Punkt A]]&lt;pomiar[[#This Row],[Punkt B]],1,0)</f>
        <v>0</v>
      </c>
      <c r="E494" s="1">
        <f>IF(pomiar[[#This Row],[Punkt A]]&gt;pomiar[[#This Row],[Punkt B]],1,0)</f>
        <v>1</v>
      </c>
      <c r="F494" s="1">
        <f t="shared" si="14"/>
        <v>6.9444444444444447E-4</v>
      </c>
      <c r="G494" s="1">
        <f>IF(pomiar[[#This Row],[czy z B do A]]=1,pomiar[[#This Row],[Punkt A]]-pomiar[[#This Row],[Punkt B]],pomiar[[#This Row],[Punkt B]]-pomiar[[#This Row],[Punkt A]])</f>
        <v>3.3560000000000013E-3</v>
      </c>
      <c r="H494" s="1" t="str">
        <f>LEFT(pomiar[[#This Row],[numer rejestracyjny]],1)</f>
        <v>N</v>
      </c>
      <c r="I494" s="1">
        <f>IF(pomiar[[#This Row],[pierwsza litera rejestracji]]="Z",pomiar[[#This Row],[ile minut jechał]]/pomiar[[#This Row],[ile to jedna minuta w dobie]],0)</f>
        <v>0</v>
      </c>
      <c r="J494" s="1">
        <f t="shared" si="15"/>
        <v>4.1666666666666664E-2</v>
      </c>
      <c r="K494" s="1">
        <f>pomiar[[#This Row],[ile minut jechał]]/pomiar[[#This Row],[ile h w dobie]]</f>
        <v>8.0544000000000032E-2</v>
      </c>
      <c r="L494" s="1" t="str">
        <f>MID(pomiar[[#This Row],[numer rejestracyjny]],4,2)</f>
        <v>47</v>
      </c>
      <c r="M494" s="3">
        <f>IF(pomiar[[#This Row],[3 i 4 znak rejestracji]]="18",5/pomiar[[#This Row],[ile minut jechał w h]],0)</f>
        <v>0</v>
      </c>
      <c r="N494" s="3">
        <f>5/pomiar[[#This Row],[ile minut jechał w h]]</f>
        <v>62.077870480731001</v>
      </c>
      <c r="O494" s="3">
        <f>IF(pomiar[[#This Row],[prędkość]]&gt;100,1,0)</f>
        <v>0</v>
      </c>
      <c r="P494" s="3">
        <f>IF(pomiar[[#This Row],[prędkość]]&gt;140,1,0)</f>
        <v>0</v>
      </c>
      <c r="Q494" s="3">
        <f>ROUNDDOWN(IF(pomiar[[#This Row],[czy z A do B]]=0,pomiar[[#This Row],[Punkt B]]/pomiar[[#This Row],[ile h w dobie]],pomiar[[#This Row],[Punkt A]]/pomiar[[#This Row],[ile h w dobie]]),0)</f>
        <v>0</v>
      </c>
      <c r="R494" s="3">
        <f>IF(pomiar[[#This Row],[która godzina wyjazdu]]&lt;&gt;24,pomiar[[#This Row],[która godzina wyjazdu]],0)</f>
        <v>0</v>
      </c>
    </row>
    <row r="495" spans="1:18" x14ac:dyDescent="0.25">
      <c r="A495" s="1" t="s">
        <v>5</v>
      </c>
      <c r="B495" s="1">
        <v>0.13581199999999999</v>
      </c>
      <c r="C495" s="1">
        <v>0.13939199999999999</v>
      </c>
      <c r="D495" s="1">
        <f>IF(pomiar[[#This Row],[Punkt A]]&lt;pomiar[[#This Row],[Punkt B]],1,0)</f>
        <v>1</v>
      </c>
      <c r="E495" s="1">
        <f>IF(pomiar[[#This Row],[Punkt A]]&gt;pomiar[[#This Row],[Punkt B]],1,0)</f>
        <v>0</v>
      </c>
      <c r="F495" s="1">
        <f t="shared" si="14"/>
        <v>6.9444444444444447E-4</v>
      </c>
      <c r="G495" s="1">
        <f>IF(pomiar[[#This Row],[czy z B do A]]=1,pomiar[[#This Row],[Punkt A]]-pomiar[[#This Row],[Punkt B]],pomiar[[#This Row],[Punkt B]]-pomiar[[#This Row],[Punkt A]])</f>
        <v>3.5799999999999998E-3</v>
      </c>
      <c r="H495" s="1" t="str">
        <f>LEFT(pomiar[[#This Row],[numer rejestracyjny]],1)</f>
        <v>N</v>
      </c>
      <c r="I495" s="1">
        <f>IF(pomiar[[#This Row],[pierwsza litera rejestracji]]="Z",pomiar[[#This Row],[ile minut jechał]]/pomiar[[#This Row],[ile to jedna minuta w dobie]],0)</f>
        <v>0</v>
      </c>
      <c r="J495" s="1">
        <f t="shared" si="15"/>
        <v>4.1666666666666664E-2</v>
      </c>
      <c r="K495" s="1">
        <f>pomiar[[#This Row],[ile minut jechał]]/pomiar[[#This Row],[ile h w dobie]]</f>
        <v>8.5919999999999996E-2</v>
      </c>
      <c r="L495" s="1" t="str">
        <f>MID(pomiar[[#This Row],[numer rejestracyjny]],4,2)</f>
        <v>18</v>
      </c>
      <c r="M495" s="3">
        <f>IF(pomiar[[#This Row],[3 i 4 znak rejestracji]]="18",5/pomiar[[#This Row],[ile minut jechał w h]],0)</f>
        <v>58.193668528864059</v>
      </c>
      <c r="N495" s="3">
        <f>5/pomiar[[#This Row],[ile minut jechał w h]]</f>
        <v>58.193668528864059</v>
      </c>
      <c r="O495" s="3">
        <f>IF(pomiar[[#This Row],[prędkość]]&gt;100,1,0)</f>
        <v>0</v>
      </c>
      <c r="P495" s="3">
        <f>IF(pomiar[[#This Row],[prędkość]]&gt;140,1,0)</f>
        <v>0</v>
      </c>
      <c r="Q495" s="3">
        <f>ROUNDDOWN(IF(pomiar[[#This Row],[czy z A do B]]=0,pomiar[[#This Row],[Punkt B]]/pomiar[[#This Row],[ile h w dobie]],pomiar[[#This Row],[Punkt A]]/pomiar[[#This Row],[ile h w dobie]]),0)</f>
        <v>3</v>
      </c>
      <c r="R495" s="3">
        <f>IF(pomiar[[#This Row],[która godzina wyjazdu]]&lt;&gt;24,pomiar[[#This Row],[która godzina wyjazdu]],0)</f>
        <v>3</v>
      </c>
    </row>
    <row r="496" spans="1:18" x14ac:dyDescent="0.25">
      <c r="A496" s="1" t="s">
        <v>110</v>
      </c>
      <c r="B496" s="1">
        <v>0.60236199999999995</v>
      </c>
      <c r="C496" s="1">
        <v>0.60606199999999999</v>
      </c>
      <c r="D496" s="1">
        <f>IF(pomiar[[#This Row],[Punkt A]]&lt;pomiar[[#This Row],[Punkt B]],1,0)</f>
        <v>1</v>
      </c>
      <c r="E496" s="1">
        <f>IF(pomiar[[#This Row],[Punkt A]]&gt;pomiar[[#This Row],[Punkt B]],1,0)</f>
        <v>0</v>
      </c>
      <c r="F496" s="1">
        <f t="shared" si="14"/>
        <v>6.9444444444444447E-4</v>
      </c>
      <c r="G496" s="1">
        <f>IF(pomiar[[#This Row],[czy z B do A]]=1,pomiar[[#This Row],[Punkt A]]-pomiar[[#This Row],[Punkt B]],pomiar[[#This Row],[Punkt B]]-pomiar[[#This Row],[Punkt A]])</f>
        <v>3.7000000000000366E-3</v>
      </c>
      <c r="H496" s="1" t="str">
        <f>LEFT(pomiar[[#This Row],[numer rejestracyjny]],1)</f>
        <v>N</v>
      </c>
      <c r="I496" s="1">
        <f>IF(pomiar[[#This Row],[pierwsza litera rejestracji]]="Z",pomiar[[#This Row],[ile minut jechał]]/pomiar[[#This Row],[ile to jedna minuta w dobie]],0)</f>
        <v>0</v>
      </c>
      <c r="J496" s="1">
        <f t="shared" si="15"/>
        <v>4.1666666666666664E-2</v>
      </c>
      <c r="K496" s="1">
        <f>pomiar[[#This Row],[ile minut jechał]]/pomiar[[#This Row],[ile h w dobie]]</f>
        <v>8.8800000000000878E-2</v>
      </c>
      <c r="L496" s="1" t="str">
        <f>MID(pomiar[[#This Row],[numer rejestracyjny]],4,2)</f>
        <v>39</v>
      </c>
      <c r="M496" s="3">
        <f>IF(pomiar[[#This Row],[3 i 4 znak rejestracji]]="18",5/pomiar[[#This Row],[ile minut jechał w h]],0)</f>
        <v>0</v>
      </c>
      <c r="N496" s="3">
        <f>5/pomiar[[#This Row],[ile minut jechał w h]]</f>
        <v>56.30630630630575</v>
      </c>
      <c r="O496" s="3">
        <f>IF(pomiar[[#This Row],[prędkość]]&gt;100,1,0)</f>
        <v>0</v>
      </c>
      <c r="P496" s="3">
        <f>IF(pomiar[[#This Row],[prędkość]]&gt;140,1,0)</f>
        <v>0</v>
      </c>
      <c r="Q496" s="3">
        <f>ROUNDDOWN(IF(pomiar[[#This Row],[czy z A do B]]=0,pomiar[[#This Row],[Punkt B]]/pomiar[[#This Row],[ile h w dobie]],pomiar[[#This Row],[Punkt A]]/pomiar[[#This Row],[ile h w dobie]]),0)</f>
        <v>14</v>
      </c>
      <c r="R496" s="3">
        <f>IF(pomiar[[#This Row],[która godzina wyjazdu]]&lt;&gt;24,pomiar[[#This Row],[która godzina wyjazdu]],0)</f>
        <v>14</v>
      </c>
    </row>
    <row r="497" spans="1:18" x14ac:dyDescent="0.25">
      <c r="A497" s="1" t="s">
        <v>88</v>
      </c>
      <c r="B497" s="1">
        <v>0.74911300000000003</v>
      </c>
      <c r="C497" s="1">
        <v>0.745757</v>
      </c>
      <c r="D497" s="1">
        <f>IF(pomiar[[#This Row],[Punkt A]]&lt;pomiar[[#This Row],[Punkt B]],1,0)</f>
        <v>0</v>
      </c>
      <c r="E497" s="1">
        <f>IF(pomiar[[#This Row],[Punkt A]]&gt;pomiar[[#This Row],[Punkt B]],1,0)</f>
        <v>1</v>
      </c>
      <c r="F497" s="1">
        <f t="shared" si="14"/>
        <v>6.9444444444444447E-4</v>
      </c>
      <c r="G497" s="1">
        <f>IF(pomiar[[#This Row],[czy z B do A]]=1,pomiar[[#This Row],[Punkt A]]-pomiar[[#This Row],[Punkt B]],pomiar[[#This Row],[Punkt B]]-pomiar[[#This Row],[Punkt A]])</f>
        <v>3.3560000000000256E-3</v>
      </c>
      <c r="H497" s="1" t="str">
        <f>LEFT(pomiar[[#This Row],[numer rejestracyjny]],1)</f>
        <v>R</v>
      </c>
      <c r="I497" s="1">
        <f>IF(pomiar[[#This Row],[pierwsza litera rejestracji]]="Z",pomiar[[#This Row],[ile minut jechał]]/pomiar[[#This Row],[ile to jedna minuta w dobie]],0)</f>
        <v>0</v>
      </c>
      <c r="J497" s="1">
        <f t="shared" si="15"/>
        <v>4.1666666666666664E-2</v>
      </c>
      <c r="K497" s="1">
        <f>pomiar[[#This Row],[ile minut jechał]]/pomiar[[#This Row],[ile h w dobie]]</f>
        <v>8.0544000000000615E-2</v>
      </c>
      <c r="L497" s="1" t="str">
        <f>MID(pomiar[[#This Row],[numer rejestracyjny]],4,2)</f>
        <v>71</v>
      </c>
      <c r="M497" s="3">
        <f>IF(pomiar[[#This Row],[3 i 4 znak rejestracji]]="18",5/pomiar[[#This Row],[ile minut jechał w h]],0)</f>
        <v>0</v>
      </c>
      <c r="N497" s="3">
        <f>5/pomiar[[#This Row],[ile minut jechał w h]]</f>
        <v>62.077870480730553</v>
      </c>
      <c r="O497" s="3">
        <f>IF(pomiar[[#This Row],[prędkość]]&gt;100,1,0)</f>
        <v>0</v>
      </c>
      <c r="P497" s="3">
        <f>IF(pomiar[[#This Row],[prędkość]]&gt;140,1,0)</f>
        <v>0</v>
      </c>
      <c r="Q497" s="3">
        <f>ROUNDDOWN(IF(pomiar[[#This Row],[czy z A do B]]=0,pomiar[[#This Row],[Punkt B]]/pomiar[[#This Row],[ile h w dobie]],pomiar[[#This Row],[Punkt A]]/pomiar[[#This Row],[ile h w dobie]]),0)</f>
        <v>17</v>
      </c>
      <c r="R497" s="3">
        <f>IF(pomiar[[#This Row],[która godzina wyjazdu]]&lt;&gt;24,pomiar[[#This Row],[która godzina wyjazdu]],0)</f>
        <v>17</v>
      </c>
    </row>
    <row r="498" spans="1:18" x14ac:dyDescent="0.25">
      <c r="A498" s="1" t="s">
        <v>88</v>
      </c>
      <c r="B498" s="1">
        <v>0.32229000000000002</v>
      </c>
      <c r="C498" s="1">
        <v>0.31961000000000001</v>
      </c>
      <c r="D498" s="1">
        <f>IF(pomiar[[#This Row],[Punkt A]]&lt;pomiar[[#This Row],[Punkt B]],1,0)</f>
        <v>0</v>
      </c>
      <c r="E498" s="1">
        <f>IF(pomiar[[#This Row],[Punkt A]]&gt;pomiar[[#This Row],[Punkt B]],1,0)</f>
        <v>1</v>
      </c>
      <c r="F498" s="1">
        <f t="shared" si="14"/>
        <v>6.9444444444444447E-4</v>
      </c>
      <c r="G498" s="1">
        <f>IF(pomiar[[#This Row],[czy z B do A]]=1,pomiar[[#This Row],[Punkt A]]-pomiar[[#This Row],[Punkt B]],pomiar[[#This Row],[Punkt B]]-pomiar[[#This Row],[Punkt A]])</f>
        <v>2.6800000000000157E-3</v>
      </c>
      <c r="H498" s="1" t="str">
        <f>LEFT(pomiar[[#This Row],[numer rejestracyjny]],1)</f>
        <v>R</v>
      </c>
      <c r="I498" s="1">
        <f>IF(pomiar[[#This Row],[pierwsza litera rejestracji]]="Z",pomiar[[#This Row],[ile minut jechał]]/pomiar[[#This Row],[ile to jedna minuta w dobie]],0)</f>
        <v>0</v>
      </c>
      <c r="J498" s="1">
        <f t="shared" si="15"/>
        <v>4.1666666666666664E-2</v>
      </c>
      <c r="K498" s="1">
        <f>pomiar[[#This Row],[ile minut jechał]]/pomiar[[#This Row],[ile h w dobie]]</f>
        <v>6.4320000000000377E-2</v>
      </c>
      <c r="L498" s="1" t="str">
        <f>MID(pomiar[[#This Row],[numer rejestracyjny]],4,2)</f>
        <v>71</v>
      </c>
      <c r="M498" s="3">
        <f>IF(pomiar[[#This Row],[3 i 4 znak rejestracji]]="18",5/pomiar[[#This Row],[ile minut jechał w h]],0)</f>
        <v>0</v>
      </c>
      <c r="N498" s="3">
        <f>5/pomiar[[#This Row],[ile minut jechał w h]]</f>
        <v>77.736318407959743</v>
      </c>
      <c r="O498" s="3">
        <f>IF(pomiar[[#This Row],[prędkość]]&gt;100,1,0)</f>
        <v>0</v>
      </c>
      <c r="P498" s="3">
        <f>IF(pomiar[[#This Row],[prędkość]]&gt;140,1,0)</f>
        <v>0</v>
      </c>
      <c r="Q498" s="3">
        <f>ROUNDDOWN(IF(pomiar[[#This Row],[czy z A do B]]=0,pomiar[[#This Row],[Punkt B]]/pomiar[[#This Row],[ile h w dobie]],pomiar[[#This Row],[Punkt A]]/pomiar[[#This Row],[ile h w dobie]]),0)</f>
        <v>7</v>
      </c>
      <c r="R498" s="3">
        <f>IF(pomiar[[#This Row],[która godzina wyjazdu]]&lt;&gt;24,pomiar[[#This Row],[która godzina wyjazdu]],0)</f>
        <v>7</v>
      </c>
    </row>
    <row r="499" spans="1:18" x14ac:dyDescent="0.25">
      <c r="A499" s="1" t="s">
        <v>88</v>
      </c>
      <c r="B499" s="1">
        <v>0.25899800000000001</v>
      </c>
      <c r="C499" s="1">
        <v>0.26230599999999998</v>
      </c>
      <c r="D499" s="1">
        <f>IF(pomiar[[#This Row],[Punkt A]]&lt;pomiar[[#This Row],[Punkt B]],1,0)</f>
        <v>1</v>
      </c>
      <c r="E499" s="1">
        <f>IF(pomiar[[#This Row],[Punkt A]]&gt;pomiar[[#This Row],[Punkt B]],1,0)</f>
        <v>0</v>
      </c>
      <c r="F499" s="1">
        <f t="shared" si="14"/>
        <v>6.9444444444444447E-4</v>
      </c>
      <c r="G499" s="1">
        <f>IF(pomiar[[#This Row],[czy z B do A]]=1,pomiar[[#This Row],[Punkt A]]-pomiar[[#This Row],[Punkt B]],pomiar[[#This Row],[Punkt B]]-pomiar[[#This Row],[Punkt A]])</f>
        <v>3.3079999999999776E-3</v>
      </c>
      <c r="H499" s="1" t="str">
        <f>LEFT(pomiar[[#This Row],[numer rejestracyjny]],1)</f>
        <v>R</v>
      </c>
      <c r="I499" s="1">
        <f>IF(pomiar[[#This Row],[pierwsza litera rejestracji]]="Z",pomiar[[#This Row],[ile minut jechał]]/pomiar[[#This Row],[ile to jedna minuta w dobie]],0)</f>
        <v>0</v>
      </c>
      <c r="J499" s="1">
        <f t="shared" si="15"/>
        <v>4.1666666666666664E-2</v>
      </c>
      <c r="K499" s="1">
        <f>pomiar[[#This Row],[ile minut jechał]]/pomiar[[#This Row],[ile h w dobie]]</f>
        <v>7.9391999999999463E-2</v>
      </c>
      <c r="L499" s="1" t="str">
        <f>MID(pomiar[[#This Row],[numer rejestracyjny]],4,2)</f>
        <v>71</v>
      </c>
      <c r="M499" s="3">
        <f>IF(pomiar[[#This Row],[3 i 4 znak rejestracji]]="18",5/pomiar[[#This Row],[ile minut jechał w h]],0)</f>
        <v>0</v>
      </c>
      <c r="N499" s="3">
        <f>5/pomiar[[#This Row],[ile minut jechał w h]]</f>
        <v>62.978637646110869</v>
      </c>
      <c r="O499" s="3">
        <f>IF(pomiar[[#This Row],[prędkość]]&gt;100,1,0)</f>
        <v>0</v>
      </c>
      <c r="P499" s="3">
        <f>IF(pomiar[[#This Row],[prędkość]]&gt;140,1,0)</f>
        <v>0</v>
      </c>
      <c r="Q499" s="3">
        <f>ROUNDDOWN(IF(pomiar[[#This Row],[czy z A do B]]=0,pomiar[[#This Row],[Punkt B]]/pomiar[[#This Row],[ile h w dobie]],pomiar[[#This Row],[Punkt A]]/pomiar[[#This Row],[ile h w dobie]]),0)</f>
        <v>6</v>
      </c>
      <c r="R499" s="3">
        <f>IF(pomiar[[#This Row],[która godzina wyjazdu]]&lt;&gt;24,pomiar[[#This Row],[która godzina wyjazdu]],0)</f>
        <v>6</v>
      </c>
    </row>
    <row r="500" spans="1:18" x14ac:dyDescent="0.25">
      <c r="A500" s="1" t="s">
        <v>88</v>
      </c>
      <c r="B500" s="1">
        <v>0.16008700000000001</v>
      </c>
      <c r="C500" s="1">
        <v>0.15717100000000001</v>
      </c>
      <c r="D500" s="1">
        <f>IF(pomiar[[#This Row],[Punkt A]]&lt;pomiar[[#This Row],[Punkt B]],1,0)</f>
        <v>0</v>
      </c>
      <c r="E500" s="1">
        <f>IF(pomiar[[#This Row],[Punkt A]]&gt;pomiar[[#This Row],[Punkt B]],1,0)</f>
        <v>1</v>
      </c>
      <c r="F500" s="1">
        <f t="shared" si="14"/>
        <v>6.9444444444444447E-4</v>
      </c>
      <c r="G500" s="1">
        <f>IF(pomiar[[#This Row],[czy z B do A]]=1,pomiar[[#This Row],[Punkt A]]-pomiar[[#This Row],[Punkt B]],pomiar[[#This Row],[Punkt B]]-pomiar[[#This Row],[Punkt A]])</f>
        <v>2.9160000000000019E-3</v>
      </c>
      <c r="H500" s="1" t="str">
        <f>LEFT(pomiar[[#This Row],[numer rejestracyjny]],1)</f>
        <v>R</v>
      </c>
      <c r="I500" s="1">
        <f>IF(pomiar[[#This Row],[pierwsza litera rejestracji]]="Z",pomiar[[#This Row],[ile minut jechał]]/pomiar[[#This Row],[ile to jedna minuta w dobie]],0)</f>
        <v>0</v>
      </c>
      <c r="J500" s="1">
        <f t="shared" si="15"/>
        <v>4.1666666666666664E-2</v>
      </c>
      <c r="K500" s="1">
        <f>pomiar[[#This Row],[ile minut jechał]]/pomiar[[#This Row],[ile h w dobie]]</f>
        <v>6.9984000000000046E-2</v>
      </c>
      <c r="L500" s="1" t="str">
        <f>MID(pomiar[[#This Row],[numer rejestracyjny]],4,2)</f>
        <v>71</v>
      </c>
      <c r="M500" s="3">
        <f>IF(pomiar[[#This Row],[3 i 4 znak rejestracji]]="18",5/pomiar[[#This Row],[ile minut jechał w h]],0)</f>
        <v>0</v>
      </c>
      <c r="N500" s="3">
        <f>5/pomiar[[#This Row],[ile minut jechał w h]]</f>
        <v>71.444901691815218</v>
      </c>
      <c r="O500" s="3">
        <f>IF(pomiar[[#This Row],[prędkość]]&gt;100,1,0)</f>
        <v>0</v>
      </c>
      <c r="P500" s="3">
        <f>IF(pomiar[[#This Row],[prędkość]]&gt;140,1,0)</f>
        <v>0</v>
      </c>
      <c r="Q500" s="3">
        <f>ROUNDDOWN(IF(pomiar[[#This Row],[czy z A do B]]=0,pomiar[[#This Row],[Punkt B]]/pomiar[[#This Row],[ile h w dobie]],pomiar[[#This Row],[Punkt A]]/pomiar[[#This Row],[ile h w dobie]]),0)</f>
        <v>3</v>
      </c>
      <c r="R500" s="3">
        <f>IF(pomiar[[#This Row],[która godzina wyjazdu]]&lt;&gt;24,pomiar[[#This Row],[która godzina wyjazdu]],0)</f>
        <v>3</v>
      </c>
    </row>
    <row r="501" spans="1:18" x14ac:dyDescent="0.25">
      <c r="A501" s="1" t="s">
        <v>57</v>
      </c>
      <c r="B501" s="1">
        <v>0.34593800000000002</v>
      </c>
      <c r="C501" s="1">
        <v>0.34431400000000001</v>
      </c>
      <c r="D501" s="1">
        <f>IF(pomiar[[#This Row],[Punkt A]]&lt;pomiar[[#This Row],[Punkt B]],1,0)</f>
        <v>0</v>
      </c>
      <c r="E501" s="1">
        <f>IF(pomiar[[#This Row],[Punkt A]]&gt;pomiar[[#This Row],[Punkt B]],1,0)</f>
        <v>1</v>
      </c>
      <c r="F501" s="1">
        <f t="shared" si="14"/>
        <v>6.9444444444444447E-4</v>
      </c>
      <c r="G501" s="1">
        <f>IF(pomiar[[#This Row],[czy z B do A]]=1,pomiar[[#This Row],[Punkt A]]-pomiar[[#This Row],[Punkt B]],pomiar[[#This Row],[Punkt B]]-pomiar[[#This Row],[Punkt A]])</f>
        <v>1.6240000000000143E-3</v>
      </c>
      <c r="H501" s="1" t="str">
        <f>LEFT(pomiar[[#This Row],[numer rejestracyjny]],1)</f>
        <v>E</v>
      </c>
      <c r="I501" s="1">
        <f>IF(pomiar[[#This Row],[pierwsza litera rejestracji]]="Z",pomiar[[#This Row],[ile minut jechał]]/pomiar[[#This Row],[ile to jedna minuta w dobie]],0)</f>
        <v>0</v>
      </c>
      <c r="J501" s="1">
        <f t="shared" si="15"/>
        <v>4.1666666666666664E-2</v>
      </c>
      <c r="K501" s="1">
        <f>pomiar[[#This Row],[ile minut jechał]]/pomiar[[#This Row],[ile h w dobie]]</f>
        <v>3.8976000000000344E-2</v>
      </c>
      <c r="L501" s="1" t="str">
        <f>MID(pomiar[[#This Row],[numer rejestracyjny]],4,2)</f>
        <v>78</v>
      </c>
      <c r="M501" s="3">
        <f>IF(pomiar[[#This Row],[3 i 4 znak rejestracji]]="18",5/pomiar[[#This Row],[ile minut jechał w h]],0)</f>
        <v>0</v>
      </c>
      <c r="N501" s="3">
        <f>5/pomiar[[#This Row],[ile minut jechał w h]]</f>
        <v>128.28407224958835</v>
      </c>
      <c r="O501" s="3">
        <f>IF(pomiar[[#This Row],[prędkość]]&gt;100,1,0)</f>
        <v>1</v>
      </c>
      <c r="P501" s="3">
        <f>IF(pomiar[[#This Row],[prędkość]]&gt;140,1,0)</f>
        <v>0</v>
      </c>
      <c r="Q501" s="3">
        <f>ROUNDDOWN(IF(pomiar[[#This Row],[czy z A do B]]=0,pomiar[[#This Row],[Punkt B]]/pomiar[[#This Row],[ile h w dobie]],pomiar[[#This Row],[Punkt A]]/pomiar[[#This Row],[ile h w dobie]]),0)</f>
        <v>8</v>
      </c>
      <c r="R501" s="3">
        <f>IF(pomiar[[#This Row],[która godzina wyjazdu]]&lt;&gt;24,pomiar[[#This Row],[która godzina wyjazdu]],0)</f>
        <v>8</v>
      </c>
    </row>
    <row r="502" spans="1:18" x14ac:dyDescent="0.25">
      <c r="A502" s="1" t="s">
        <v>134</v>
      </c>
      <c r="B502" s="1">
        <v>4.0057000000000002E-2</v>
      </c>
      <c r="C502" s="1">
        <v>4.1741E-2</v>
      </c>
      <c r="D502" s="1">
        <f>IF(pomiar[[#This Row],[Punkt A]]&lt;pomiar[[#This Row],[Punkt B]],1,0)</f>
        <v>1</v>
      </c>
      <c r="E502" s="1">
        <f>IF(pomiar[[#This Row],[Punkt A]]&gt;pomiar[[#This Row],[Punkt B]],1,0)</f>
        <v>0</v>
      </c>
      <c r="F502" s="1">
        <f t="shared" si="14"/>
        <v>6.9444444444444447E-4</v>
      </c>
      <c r="G502" s="1">
        <f>IF(pomiar[[#This Row],[czy z B do A]]=1,pomiar[[#This Row],[Punkt A]]-pomiar[[#This Row],[Punkt B]],pomiar[[#This Row],[Punkt B]]-pomiar[[#This Row],[Punkt A]])</f>
        <v>1.683999999999998E-3</v>
      </c>
      <c r="H502" s="1" t="str">
        <f>LEFT(pomiar[[#This Row],[numer rejestracyjny]],1)</f>
        <v>E</v>
      </c>
      <c r="I502" s="1">
        <f>IF(pomiar[[#This Row],[pierwsza litera rejestracji]]="Z",pomiar[[#This Row],[ile minut jechał]]/pomiar[[#This Row],[ile to jedna minuta w dobie]],0)</f>
        <v>0</v>
      </c>
      <c r="J502" s="1">
        <f t="shared" si="15"/>
        <v>4.1666666666666664E-2</v>
      </c>
      <c r="K502" s="1">
        <f>pomiar[[#This Row],[ile minut jechał]]/pomiar[[#This Row],[ile h w dobie]]</f>
        <v>4.0415999999999952E-2</v>
      </c>
      <c r="L502" s="1" t="str">
        <f>MID(pomiar[[#This Row],[numer rejestracyjny]],4,2)</f>
        <v>75</v>
      </c>
      <c r="M502" s="3">
        <f>IF(pomiar[[#This Row],[3 i 4 znak rejestracji]]="18",5/pomiar[[#This Row],[ile minut jechał w h]],0)</f>
        <v>0</v>
      </c>
      <c r="N502" s="3">
        <f>5/pomiar[[#This Row],[ile minut jechał w h]]</f>
        <v>123.71338083927172</v>
      </c>
      <c r="O502" s="3">
        <f>IF(pomiar[[#This Row],[prędkość]]&gt;100,1,0)</f>
        <v>1</v>
      </c>
      <c r="P502" s="3">
        <f>IF(pomiar[[#This Row],[prędkość]]&gt;140,1,0)</f>
        <v>0</v>
      </c>
      <c r="Q502" s="3">
        <f>ROUNDDOWN(IF(pomiar[[#This Row],[czy z A do B]]=0,pomiar[[#This Row],[Punkt B]]/pomiar[[#This Row],[ile h w dobie]],pomiar[[#This Row],[Punkt A]]/pomiar[[#This Row],[ile h w dobie]]),0)</f>
        <v>0</v>
      </c>
      <c r="R502" s="3">
        <f>IF(pomiar[[#This Row],[która godzina wyjazdu]]&lt;&gt;24,pomiar[[#This Row],[która godzina wyjazdu]],0)</f>
        <v>0</v>
      </c>
    </row>
    <row r="503" spans="1:18" x14ac:dyDescent="0.25">
      <c r="A503" s="1" t="s">
        <v>18</v>
      </c>
      <c r="B503" s="1">
        <v>1.0023960000000001</v>
      </c>
      <c r="C503" s="1">
        <v>0.99877199999999999</v>
      </c>
      <c r="D503" s="1">
        <f>IF(pomiar[[#This Row],[Punkt A]]&lt;pomiar[[#This Row],[Punkt B]],1,0)</f>
        <v>0</v>
      </c>
      <c r="E503" s="1">
        <f>IF(pomiar[[#This Row],[Punkt A]]&gt;pomiar[[#This Row],[Punkt B]],1,0)</f>
        <v>1</v>
      </c>
      <c r="F503" s="1">
        <f t="shared" si="14"/>
        <v>6.9444444444444447E-4</v>
      </c>
      <c r="G503" s="1">
        <f>IF(pomiar[[#This Row],[czy z B do A]]=1,pomiar[[#This Row],[Punkt A]]-pomiar[[#This Row],[Punkt B]],pomiar[[#This Row],[Punkt B]]-pomiar[[#This Row],[Punkt A]])</f>
        <v>3.6240000000000716E-3</v>
      </c>
      <c r="H503" s="1" t="str">
        <f>LEFT(pomiar[[#This Row],[numer rejestracyjny]],1)</f>
        <v>E</v>
      </c>
      <c r="I503" s="1">
        <f>IF(pomiar[[#This Row],[pierwsza litera rejestracji]]="Z",pomiar[[#This Row],[ile minut jechał]]/pomiar[[#This Row],[ile to jedna minuta w dobie]],0)</f>
        <v>0</v>
      </c>
      <c r="J503" s="1">
        <f t="shared" si="15"/>
        <v>4.1666666666666664E-2</v>
      </c>
      <c r="K503" s="1">
        <f>pomiar[[#This Row],[ile minut jechał]]/pomiar[[#This Row],[ile h w dobie]]</f>
        <v>8.6976000000001719E-2</v>
      </c>
      <c r="L503" s="1" t="str">
        <f>MID(pomiar[[#This Row],[numer rejestracyjny]],4,2)</f>
        <v>89</v>
      </c>
      <c r="M503" s="3">
        <f>IF(pomiar[[#This Row],[3 i 4 znak rejestracji]]="18",5/pomiar[[#This Row],[ile minut jechał w h]],0)</f>
        <v>0</v>
      </c>
      <c r="N503" s="3">
        <f>5/pomiar[[#This Row],[ile minut jechał w h]]</f>
        <v>57.48712288447274</v>
      </c>
      <c r="O503" s="3">
        <f>IF(pomiar[[#This Row],[prędkość]]&gt;100,1,0)</f>
        <v>0</v>
      </c>
      <c r="P503" s="3">
        <f>IF(pomiar[[#This Row],[prędkość]]&gt;140,1,0)</f>
        <v>0</v>
      </c>
      <c r="Q503" s="3">
        <f>ROUNDDOWN(IF(pomiar[[#This Row],[czy z A do B]]=0,pomiar[[#This Row],[Punkt B]]/pomiar[[#This Row],[ile h w dobie]],pomiar[[#This Row],[Punkt A]]/pomiar[[#This Row],[ile h w dobie]]),0)</f>
        <v>23</v>
      </c>
      <c r="R503" s="3">
        <f>IF(pomiar[[#This Row],[która godzina wyjazdu]]&lt;&gt;24,pomiar[[#This Row],[która godzina wyjazdu]],0)</f>
        <v>23</v>
      </c>
    </row>
    <row r="504" spans="1:18" x14ac:dyDescent="0.25">
      <c r="A504" s="1" t="s">
        <v>86</v>
      </c>
      <c r="B504" s="1">
        <v>9.6156000000000005E-2</v>
      </c>
      <c r="C504" s="1">
        <v>9.7767999999999994E-2</v>
      </c>
      <c r="D504" s="1">
        <f>IF(pomiar[[#This Row],[Punkt A]]&lt;pomiar[[#This Row],[Punkt B]],1,0)</f>
        <v>1</v>
      </c>
      <c r="E504" s="1">
        <f>IF(pomiar[[#This Row],[Punkt A]]&gt;pomiar[[#This Row],[Punkt B]],1,0)</f>
        <v>0</v>
      </c>
      <c r="F504" s="1">
        <f t="shared" si="14"/>
        <v>6.9444444444444447E-4</v>
      </c>
      <c r="G504" s="1">
        <f>IF(pomiar[[#This Row],[czy z B do A]]=1,pomiar[[#This Row],[Punkt A]]-pomiar[[#This Row],[Punkt B]],pomiar[[#This Row],[Punkt B]]-pomiar[[#This Row],[Punkt A]])</f>
        <v>1.6119999999999884E-3</v>
      </c>
      <c r="H504" s="1" t="str">
        <f>LEFT(pomiar[[#This Row],[numer rejestracyjny]],1)</f>
        <v>E</v>
      </c>
      <c r="I504" s="1">
        <f>IF(pomiar[[#This Row],[pierwsza litera rejestracji]]="Z",pomiar[[#This Row],[ile minut jechał]]/pomiar[[#This Row],[ile to jedna minuta w dobie]],0)</f>
        <v>0</v>
      </c>
      <c r="J504" s="1">
        <f t="shared" si="15"/>
        <v>4.1666666666666664E-2</v>
      </c>
      <c r="K504" s="1">
        <f>pomiar[[#This Row],[ile minut jechał]]/pomiar[[#This Row],[ile h w dobie]]</f>
        <v>3.8687999999999723E-2</v>
      </c>
      <c r="L504" s="1" t="str">
        <f>MID(pomiar[[#This Row],[numer rejestracyjny]],4,2)</f>
        <v>14</v>
      </c>
      <c r="M504" s="3">
        <f>IF(pomiar[[#This Row],[3 i 4 znak rejestracji]]="18",5/pomiar[[#This Row],[ile minut jechał w h]],0)</f>
        <v>0</v>
      </c>
      <c r="N504" s="3">
        <f>5/pomiar[[#This Row],[ile minut jechał w h]]</f>
        <v>129.23904052936405</v>
      </c>
      <c r="O504" s="3">
        <f>IF(pomiar[[#This Row],[prędkość]]&gt;100,1,0)</f>
        <v>1</v>
      </c>
      <c r="P504" s="3">
        <f>IF(pomiar[[#This Row],[prędkość]]&gt;140,1,0)</f>
        <v>0</v>
      </c>
      <c r="Q504" s="3">
        <f>ROUNDDOWN(IF(pomiar[[#This Row],[czy z A do B]]=0,pomiar[[#This Row],[Punkt B]]/pomiar[[#This Row],[ile h w dobie]],pomiar[[#This Row],[Punkt A]]/pomiar[[#This Row],[ile h w dobie]]),0)</f>
        <v>2</v>
      </c>
      <c r="R504" s="3">
        <f>IF(pomiar[[#This Row],[która godzina wyjazdu]]&lt;&gt;24,pomiar[[#This Row],[która godzina wyjazdu]],0)</f>
        <v>2</v>
      </c>
    </row>
    <row r="505" spans="1:18" x14ac:dyDescent="0.25">
      <c r="A505" s="1" t="s">
        <v>114</v>
      </c>
      <c r="B505" s="1">
        <v>0.82941900000000002</v>
      </c>
      <c r="C505" s="1">
        <v>0.82691499999999996</v>
      </c>
      <c r="D505" s="1">
        <f>IF(pomiar[[#This Row],[Punkt A]]&lt;pomiar[[#This Row],[Punkt B]],1,0)</f>
        <v>0</v>
      </c>
      <c r="E505" s="1">
        <f>IF(pomiar[[#This Row],[Punkt A]]&gt;pomiar[[#This Row],[Punkt B]],1,0)</f>
        <v>1</v>
      </c>
      <c r="F505" s="1">
        <f t="shared" si="14"/>
        <v>6.9444444444444447E-4</v>
      </c>
      <c r="G505" s="1">
        <f>IF(pomiar[[#This Row],[czy z B do A]]=1,pomiar[[#This Row],[Punkt A]]-pomiar[[#This Row],[Punkt B]],pomiar[[#This Row],[Punkt B]]-pomiar[[#This Row],[Punkt A]])</f>
        <v>2.5040000000000617E-3</v>
      </c>
      <c r="H505" s="1" t="str">
        <f>LEFT(pomiar[[#This Row],[numer rejestracyjny]],1)</f>
        <v>E</v>
      </c>
      <c r="I505" s="1">
        <f>IF(pomiar[[#This Row],[pierwsza litera rejestracji]]="Z",pomiar[[#This Row],[ile minut jechał]]/pomiar[[#This Row],[ile to jedna minuta w dobie]],0)</f>
        <v>0</v>
      </c>
      <c r="J505" s="1">
        <f t="shared" si="15"/>
        <v>4.1666666666666664E-2</v>
      </c>
      <c r="K505" s="1">
        <f>pomiar[[#This Row],[ile minut jechał]]/pomiar[[#This Row],[ile h w dobie]]</f>
        <v>6.0096000000001482E-2</v>
      </c>
      <c r="L505" s="1" t="str">
        <f>MID(pomiar[[#This Row],[numer rejestracyjny]],4,2)</f>
        <v>25</v>
      </c>
      <c r="M505" s="3">
        <f>IF(pomiar[[#This Row],[3 i 4 znak rejestracji]]="18",5/pomiar[[#This Row],[ile minut jechał w h]],0)</f>
        <v>0</v>
      </c>
      <c r="N505" s="3">
        <f>5/pomiar[[#This Row],[ile minut jechał w h]]</f>
        <v>83.200212992543214</v>
      </c>
      <c r="O505" s="3">
        <f>IF(pomiar[[#This Row],[prędkość]]&gt;100,1,0)</f>
        <v>0</v>
      </c>
      <c r="P505" s="3">
        <f>IF(pomiar[[#This Row],[prędkość]]&gt;140,1,0)</f>
        <v>0</v>
      </c>
      <c r="Q505" s="3">
        <f>ROUNDDOWN(IF(pomiar[[#This Row],[czy z A do B]]=0,pomiar[[#This Row],[Punkt B]]/pomiar[[#This Row],[ile h w dobie]],pomiar[[#This Row],[Punkt A]]/pomiar[[#This Row],[ile h w dobie]]),0)</f>
        <v>19</v>
      </c>
      <c r="R505" s="3">
        <f>IF(pomiar[[#This Row],[która godzina wyjazdu]]&lt;&gt;24,pomiar[[#This Row],[która godzina wyjazdu]],0)</f>
        <v>19</v>
      </c>
    </row>
    <row r="506" spans="1:18" x14ac:dyDescent="0.25">
      <c r="A506" s="1" t="s">
        <v>104</v>
      </c>
      <c r="B506" s="1">
        <v>0.92061899999999997</v>
      </c>
      <c r="C506" s="1">
        <v>0.92293099999999995</v>
      </c>
      <c r="D506" s="1">
        <f>IF(pomiar[[#This Row],[Punkt A]]&lt;pomiar[[#This Row],[Punkt B]],1,0)</f>
        <v>1</v>
      </c>
      <c r="E506" s="1">
        <f>IF(pomiar[[#This Row],[Punkt A]]&gt;pomiar[[#This Row],[Punkt B]],1,0)</f>
        <v>0</v>
      </c>
      <c r="F506" s="1">
        <f t="shared" si="14"/>
        <v>6.9444444444444447E-4</v>
      </c>
      <c r="G506" s="1">
        <f>IF(pomiar[[#This Row],[czy z B do A]]=1,pomiar[[#This Row],[Punkt A]]-pomiar[[#This Row],[Punkt B]],pomiar[[#This Row],[Punkt B]]-pomiar[[#This Row],[Punkt A]])</f>
        <v>2.3119999999999807E-3</v>
      </c>
      <c r="H506" s="1" t="str">
        <f>LEFT(pomiar[[#This Row],[numer rejestracyjny]],1)</f>
        <v>E</v>
      </c>
      <c r="I506" s="1">
        <f>IF(pomiar[[#This Row],[pierwsza litera rejestracji]]="Z",pomiar[[#This Row],[ile minut jechał]]/pomiar[[#This Row],[ile to jedna minuta w dobie]],0)</f>
        <v>0</v>
      </c>
      <c r="J506" s="1">
        <f t="shared" si="15"/>
        <v>4.1666666666666664E-2</v>
      </c>
      <c r="K506" s="1">
        <f>pomiar[[#This Row],[ile minut jechał]]/pomiar[[#This Row],[ile h w dobie]]</f>
        <v>5.5487999999999538E-2</v>
      </c>
      <c r="L506" s="1" t="str">
        <f>MID(pomiar[[#This Row],[numer rejestracyjny]],4,2)</f>
        <v>44</v>
      </c>
      <c r="M506" s="3">
        <f>IF(pomiar[[#This Row],[3 i 4 znak rejestracji]]="18",5/pomiar[[#This Row],[ile minut jechał w h]],0)</f>
        <v>0</v>
      </c>
      <c r="N506" s="3">
        <f>5/pomiar[[#This Row],[ile minut jechał w h]]</f>
        <v>90.109573241061881</v>
      </c>
      <c r="O506" s="3">
        <f>IF(pomiar[[#This Row],[prędkość]]&gt;100,1,0)</f>
        <v>0</v>
      </c>
      <c r="P506" s="3">
        <f>IF(pomiar[[#This Row],[prędkość]]&gt;140,1,0)</f>
        <v>0</v>
      </c>
      <c r="Q506" s="3">
        <f>ROUNDDOWN(IF(pomiar[[#This Row],[czy z A do B]]=0,pomiar[[#This Row],[Punkt B]]/pomiar[[#This Row],[ile h w dobie]],pomiar[[#This Row],[Punkt A]]/pomiar[[#This Row],[ile h w dobie]]),0)</f>
        <v>22</v>
      </c>
      <c r="R506" s="3">
        <f>IF(pomiar[[#This Row],[która godzina wyjazdu]]&lt;&gt;24,pomiar[[#This Row],[która godzina wyjazdu]],0)</f>
        <v>22</v>
      </c>
    </row>
    <row r="507" spans="1:18" x14ac:dyDescent="0.25">
      <c r="A507" s="1" t="s">
        <v>58</v>
      </c>
      <c r="B507" s="1">
        <v>0.66941799999999996</v>
      </c>
      <c r="C507" s="1">
        <v>0.66777399999999998</v>
      </c>
      <c r="D507" s="1">
        <f>IF(pomiar[[#This Row],[Punkt A]]&lt;pomiar[[#This Row],[Punkt B]],1,0)</f>
        <v>0</v>
      </c>
      <c r="E507" s="1">
        <f>IF(pomiar[[#This Row],[Punkt A]]&gt;pomiar[[#This Row],[Punkt B]],1,0)</f>
        <v>1</v>
      </c>
      <c r="F507" s="1">
        <f t="shared" si="14"/>
        <v>6.9444444444444447E-4</v>
      </c>
      <c r="G507" s="1">
        <f>IF(pomiar[[#This Row],[czy z B do A]]=1,pomiar[[#This Row],[Punkt A]]-pomiar[[#This Row],[Punkt B]],pomiar[[#This Row],[Punkt B]]-pomiar[[#This Row],[Punkt A]])</f>
        <v>1.6439999999999788E-3</v>
      </c>
      <c r="H507" s="1" t="str">
        <f>LEFT(pomiar[[#This Row],[numer rejestracyjny]],1)</f>
        <v>E</v>
      </c>
      <c r="I507" s="1">
        <f>IF(pomiar[[#This Row],[pierwsza litera rejestracji]]="Z",pomiar[[#This Row],[ile minut jechał]]/pomiar[[#This Row],[ile to jedna minuta w dobie]],0)</f>
        <v>0</v>
      </c>
      <c r="J507" s="1">
        <f t="shared" si="15"/>
        <v>4.1666666666666664E-2</v>
      </c>
      <c r="K507" s="1">
        <f>pomiar[[#This Row],[ile minut jechał]]/pomiar[[#This Row],[ile h w dobie]]</f>
        <v>3.9455999999999491E-2</v>
      </c>
      <c r="L507" s="1" t="str">
        <f>MID(pomiar[[#This Row],[numer rejestracyjny]],4,2)</f>
        <v>96</v>
      </c>
      <c r="M507" s="3">
        <f>IF(pomiar[[#This Row],[3 i 4 znak rejestracji]]="18",5/pomiar[[#This Row],[ile minut jechał w h]],0)</f>
        <v>0</v>
      </c>
      <c r="N507" s="3">
        <f>5/pomiar[[#This Row],[ile minut jechał w h]]</f>
        <v>126.72343876723602</v>
      </c>
      <c r="O507" s="3">
        <f>IF(pomiar[[#This Row],[prędkość]]&gt;100,1,0)</f>
        <v>1</v>
      </c>
      <c r="P507" s="3">
        <f>IF(pomiar[[#This Row],[prędkość]]&gt;140,1,0)</f>
        <v>0</v>
      </c>
      <c r="Q507" s="3">
        <f>ROUNDDOWN(IF(pomiar[[#This Row],[czy z A do B]]=0,pomiar[[#This Row],[Punkt B]]/pomiar[[#This Row],[ile h w dobie]],pomiar[[#This Row],[Punkt A]]/pomiar[[#This Row],[ile h w dobie]]),0)</f>
        <v>16</v>
      </c>
      <c r="R507" s="3">
        <f>IF(pomiar[[#This Row],[która godzina wyjazdu]]&lt;&gt;24,pomiar[[#This Row],[która godzina wyjazdu]],0)</f>
        <v>16</v>
      </c>
    </row>
    <row r="508" spans="1:18" x14ac:dyDescent="0.25">
      <c r="A508" s="1" t="s">
        <v>3</v>
      </c>
      <c r="B508" s="1">
        <v>0.31244499999999997</v>
      </c>
      <c r="C508" s="1">
        <v>0.31022499999999997</v>
      </c>
      <c r="D508" s="1">
        <f>IF(pomiar[[#This Row],[Punkt A]]&lt;pomiar[[#This Row],[Punkt B]],1,0)</f>
        <v>0</v>
      </c>
      <c r="E508" s="1">
        <f>IF(pomiar[[#This Row],[Punkt A]]&gt;pomiar[[#This Row],[Punkt B]],1,0)</f>
        <v>1</v>
      </c>
      <c r="F508" s="1">
        <f t="shared" si="14"/>
        <v>6.9444444444444447E-4</v>
      </c>
      <c r="G508" s="1">
        <f>IF(pomiar[[#This Row],[czy z B do A]]=1,pomiar[[#This Row],[Punkt A]]-pomiar[[#This Row],[Punkt B]],pomiar[[#This Row],[Punkt B]]-pomiar[[#This Row],[Punkt A]])</f>
        <v>2.2199999999999998E-3</v>
      </c>
      <c r="H508" s="1" t="str">
        <f>LEFT(pomiar[[#This Row],[numer rejestracyjny]],1)</f>
        <v>N</v>
      </c>
      <c r="I508" s="1">
        <f>IF(pomiar[[#This Row],[pierwsza litera rejestracji]]="Z",pomiar[[#This Row],[ile minut jechał]]/pomiar[[#This Row],[ile to jedna minuta w dobie]],0)</f>
        <v>0</v>
      </c>
      <c r="J508" s="1">
        <f t="shared" si="15"/>
        <v>4.1666666666666664E-2</v>
      </c>
      <c r="K508" s="1">
        <f>pomiar[[#This Row],[ile minut jechał]]/pomiar[[#This Row],[ile h w dobie]]</f>
        <v>5.3279999999999994E-2</v>
      </c>
      <c r="L508" s="1" t="str">
        <f>MID(pomiar[[#This Row],[numer rejestracyjny]],4,2)</f>
        <v>18</v>
      </c>
      <c r="M508" s="3">
        <f>IF(pomiar[[#This Row],[3 i 4 znak rejestracji]]="18",5/pomiar[[#This Row],[ile minut jechał w h]],0)</f>
        <v>93.843843843843857</v>
      </c>
      <c r="N508" s="3">
        <f>5/pomiar[[#This Row],[ile minut jechał w h]]</f>
        <v>93.843843843843857</v>
      </c>
      <c r="O508" s="3">
        <f>IF(pomiar[[#This Row],[prędkość]]&gt;100,1,0)</f>
        <v>0</v>
      </c>
      <c r="P508" s="3">
        <f>IF(pomiar[[#This Row],[prędkość]]&gt;140,1,0)</f>
        <v>0</v>
      </c>
      <c r="Q508" s="3">
        <f>ROUNDDOWN(IF(pomiar[[#This Row],[czy z A do B]]=0,pomiar[[#This Row],[Punkt B]]/pomiar[[#This Row],[ile h w dobie]],pomiar[[#This Row],[Punkt A]]/pomiar[[#This Row],[ile h w dobie]]),0)</f>
        <v>7</v>
      </c>
      <c r="R508" s="3">
        <f>IF(pomiar[[#This Row],[która godzina wyjazdu]]&lt;&gt;24,pomiar[[#This Row],[która godzina wyjazdu]],0)</f>
        <v>7</v>
      </c>
    </row>
    <row r="509" spans="1:18" x14ac:dyDescent="0.25">
      <c r="A509" s="1" t="s">
        <v>4</v>
      </c>
      <c r="B509" s="1">
        <v>0.16196199999999999</v>
      </c>
      <c r="C509" s="1">
        <v>0.16370999999999999</v>
      </c>
      <c r="D509" s="1">
        <f>IF(pomiar[[#This Row],[Punkt A]]&lt;pomiar[[#This Row],[Punkt B]],1,0)</f>
        <v>1</v>
      </c>
      <c r="E509" s="1">
        <f>IF(pomiar[[#This Row],[Punkt A]]&gt;pomiar[[#This Row],[Punkt B]],1,0)</f>
        <v>0</v>
      </c>
      <c r="F509" s="1">
        <f t="shared" si="14"/>
        <v>6.9444444444444447E-4</v>
      </c>
      <c r="G509" s="1">
        <f>IF(pomiar[[#This Row],[czy z B do A]]=1,pomiar[[#This Row],[Punkt A]]-pomiar[[#This Row],[Punkt B]],pomiar[[#This Row],[Punkt B]]-pomiar[[#This Row],[Punkt A]])</f>
        <v>1.7479999999999996E-3</v>
      </c>
      <c r="H509" s="1" t="str">
        <f>LEFT(pomiar[[#This Row],[numer rejestracyjny]],1)</f>
        <v>G</v>
      </c>
      <c r="I509" s="1">
        <f>IF(pomiar[[#This Row],[pierwsza litera rejestracji]]="Z",pomiar[[#This Row],[ile minut jechał]]/pomiar[[#This Row],[ile to jedna minuta w dobie]],0)</f>
        <v>0</v>
      </c>
      <c r="J509" s="1">
        <f t="shared" si="15"/>
        <v>4.1666666666666664E-2</v>
      </c>
      <c r="K509" s="1">
        <f>pomiar[[#This Row],[ile minut jechał]]/pomiar[[#This Row],[ile h w dobie]]</f>
        <v>4.1951999999999989E-2</v>
      </c>
      <c r="L509" s="1" t="str">
        <f>MID(pomiar[[#This Row],[numer rejestracyjny]],4,2)</f>
        <v>60</v>
      </c>
      <c r="M509" s="3">
        <f>IF(pomiar[[#This Row],[3 i 4 znak rejestracji]]="18",5/pomiar[[#This Row],[ile minut jechał w h]],0)</f>
        <v>0</v>
      </c>
      <c r="N509" s="3">
        <f>5/pomiar[[#This Row],[ile minut jechał w h]]</f>
        <v>119.18382913806258</v>
      </c>
      <c r="O509" s="3">
        <f>IF(pomiar[[#This Row],[prędkość]]&gt;100,1,0)</f>
        <v>1</v>
      </c>
      <c r="P509" s="3">
        <f>IF(pomiar[[#This Row],[prędkość]]&gt;140,1,0)</f>
        <v>0</v>
      </c>
      <c r="Q509" s="3">
        <f>ROUNDDOWN(IF(pomiar[[#This Row],[czy z A do B]]=0,pomiar[[#This Row],[Punkt B]]/pomiar[[#This Row],[ile h w dobie]],pomiar[[#This Row],[Punkt A]]/pomiar[[#This Row],[ile h w dobie]]),0)</f>
        <v>3</v>
      </c>
      <c r="R509" s="3">
        <f>IF(pomiar[[#This Row],[która godzina wyjazdu]]&lt;&gt;24,pomiar[[#This Row],[która godzina wyjazdu]],0)</f>
        <v>3</v>
      </c>
    </row>
    <row r="510" spans="1:18" x14ac:dyDescent="0.25">
      <c r="A510" s="1" t="s">
        <v>5</v>
      </c>
      <c r="B510" s="1">
        <v>4.0059999999999998E-2</v>
      </c>
      <c r="C510" s="1">
        <v>3.8204000000000002E-2</v>
      </c>
      <c r="D510" s="1">
        <f>IF(pomiar[[#This Row],[Punkt A]]&lt;pomiar[[#This Row],[Punkt B]],1,0)</f>
        <v>0</v>
      </c>
      <c r="E510" s="1">
        <f>IF(pomiar[[#This Row],[Punkt A]]&gt;pomiar[[#This Row],[Punkt B]],1,0)</f>
        <v>1</v>
      </c>
      <c r="F510" s="1">
        <f t="shared" si="14"/>
        <v>6.9444444444444447E-4</v>
      </c>
      <c r="G510" s="1">
        <f>IF(pomiar[[#This Row],[czy z B do A]]=1,pomiar[[#This Row],[Punkt A]]-pomiar[[#This Row],[Punkt B]],pomiar[[#This Row],[Punkt B]]-pomiar[[#This Row],[Punkt A]])</f>
        <v>1.8559999999999965E-3</v>
      </c>
      <c r="H510" s="1" t="str">
        <f>LEFT(pomiar[[#This Row],[numer rejestracyjny]],1)</f>
        <v>N</v>
      </c>
      <c r="I510" s="1">
        <f>IF(pomiar[[#This Row],[pierwsza litera rejestracji]]="Z",pomiar[[#This Row],[ile minut jechał]]/pomiar[[#This Row],[ile to jedna minuta w dobie]],0)</f>
        <v>0</v>
      </c>
      <c r="J510" s="1">
        <f t="shared" si="15"/>
        <v>4.1666666666666664E-2</v>
      </c>
      <c r="K510" s="1">
        <f>pomiar[[#This Row],[ile minut jechał]]/pomiar[[#This Row],[ile h w dobie]]</f>
        <v>4.4543999999999917E-2</v>
      </c>
      <c r="L510" s="1" t="str">
        <f>MID(pomiar[[#This Row],[numer rejestracyjny]],4,2)</f>
        <v>18</v>
      </c>
      <c r="M510" s="3">
        <f>IF(pomiar[[#This Row],[3 i 4 znak rejestracji]]="18",5/pomiar[[#This Row],[ile minut jechał w h]],0)</f>
        <v>112.24856321839101</v>
      </c>
      <c r="N510" s="3">
        <f>5/pomiar[[#This Row],[ile minut jechał w h]]</f>
        <v>112.24856321839101</v>
      </c>
      <c r="O510" s="3">
        <f>IF(pomiar[[#This Row],[prędkość]]&gt;100,1,0)</f>
        <v>1</v>
      </c>
      <c r="P510" s="3">
        <f>IF(pomiar[[#This Row],[prędkość]]&gt;140,1,0)</f>
        <v>0</v>
      </c>
      <c r="Q510" s="3">
        <f>ROUNDDOWN(IF(pomiar[[#This Row],[czy z A do B]]=0,pomiar[[#This Row],[Punkt B]]/pomiar[[#This Row],[ile h w dobie]],pomiar[[#This Row],[Punkt A]]/pomiar[[#This Row],[ile h w dobie]]),0)</f>
        <v>0</v>
      </c>
      <c r="R510" s="3">
        <f>IF(pomiar[[#This Row],[która godzina wyjazdu]]&lt;&gt;24,pomiar[[#This Row],[która godzina wyjazdu]],0)</f>
        <v>0</v>
      </c>
    </row>
    <row r="511" spans="1:18" x14ac:dyDescent="0.25">
      <c r="A511" s="1" t="s">
        <v>6</v>
      </c>
      <c r="B511" s="1">
        <v>0.71089100000000005</v>
      </c>
      <c r="C511" s="1">
        <v>0.71311899999999995</v>
      </c>
      <c r="D511" s="1">
        <f>IF(pomiar[[#This Row],[Punkt A]]&lt;pomiar[[#This Row],[Punkt B]],1,0)</f>
        <v>1</v>
      </c>
      <c r="E511" s="1">
        <f>IF(pomiar[[#This Row],[Punkt A]]&gt;pomiar[[#This Row],[Punkt B]],1,0)</f>
        <v>0</v>
      </c>
      <c r="F511" s="1">
        <f t="shared" si="14"/>
        <v>6.9444444444444447E-4</v>
      </c>
      <c r="G511" s="1">
        <f>IF(pomiar[[#This Row],[czy z B do A]]=1,pomiar[[#This Row],[Punkt A]]-pomiar[[#This Row],[Punkt B]],pomiar[[#This Row],[Punkt B]]-pomiar[[#This Row],[Punkt A]])</f>
        <v>2.2279999999998967E-3</v>
      </c>
      <c r="H511" s="1" t="str">
        <f>LEFT(pomiar[[#This Row],[numer rejestracyjny]],1)</f>
        <v>C</v>
      </c>
      <c r="I511" s="1">
        <f>IF(pomiar[[#This Row],[pierwsza litera rejestracji]]="Z",pomiar[[#This Row],[ile minut jechał]]/pomiar[[#This Row],[ile to jedna minuta w dobie]],0)</f>
        <v>0</v>
      </c>
      <c r="J511" s="1">
        <f t="shared" si="15"/>
        <v>4.1666666666666664E-2</v>
      </c>
      <c r="K511" s="1">
        <f>pomiar[[#This Row],[ile minut jechał]]/pomiar[[#This Row],[ile h w dobie]]</f>
        <v>5.3471999999997522E-2</v>
      </c>
      <c r="L511" s="1" t="str">
        <f>MID(pomiar[[#This Row],[numer rejestracyjny]],4,2)</f>
        <v>10</v>
      </c>
      <c r="M511" s="3">
        <f>IF(pomiar[[#This Row],[3 i 4 znak rejestracji]]="18",5/pomiar[[#This Row],[ile minut jechał w h]],0)</f>
        <v>0</v>
      </c>
      <c r="N511" s="3">
        <f>5/pomiar[[#This Row],[ile minut jechał w h]]</f>
        <v>93.506882106527371</v>
      </c>
      <c r="O511" s="3">
        <f>IF(pomiar[[#This Row],[prędkość]]&gt;100,1,0)</f>
        <v>0</v>
      </c>
      <c r="P511" s="3">
        <f>IF(pomiar[[#This Row],[prędkość]]&gt;140,1,0)</f>
        <v>0</v>
      </c>
      <c r="Q511" s="3">
        <f>ROUNDDOWN(IF(pomiar[[#This Row],[czy z A do B]]=0,pomiar[[#This Row],[Punkt B]]/pomiar[[#This Row],[ile h w dobie]],pomiar[[#This Row],[Punkt A]]/pomiar[[#This Row],[ile h w dobie]]),0)</f>
        <v>17</v>
      </c>
      <c r="R511" s="3">
        <f>IF(pomiar[[#This Row],[która godzina wyjazdu]]&lt;&gt;24,pomiar[[#This Row],[która godzina wyjazdu]],0)</f>
        <v>17</v>
      </c>
    </row>
    <row r="512" spans="1:18" x14ac:dyDescent="0.25">
      <c r="A512" s="1" t="s">
        <v>7</v>
      </c>
      <c r="B512" s="1">
        <v>0.172735</v>
      </c>
      <c r="C512" s="1">
        <v>0.17081499999999999</v>
      </c>
      <c r="D512" s="1">
        <f>IF(pomiar[[#This Row],[Punkt A]]&lt;pomiar[[#This Row],[Punkt B]],1,0)</f>
        <v>0</v>
      </c>
      <c r="E512" s="1">
        <f>IF(pomiar[[#This Row],[Punkt A]]&gt;pomiar[[#This Row],[Punkt B]],1,0)</f>
        <v>1</v>
      </c>
      <c r="F512" s="1">
        <f t="shared" si="14"/>
        <v>6.9444444444444447E-4</v>
      </c>
      <c r="G512" s="1">
        <f>IF(pomiar[[#This Row],[czy z B do A]]=1,pomiar[[#This Row],[Punkt A]]-pomiar[[#This Row],[Punkt B]],pomiar[[#This Row],[Punkt B]]-pomiar[[#This Row],[Punkt A]])</f>
        <v>1.920000000000005E-3</v>
      </c>
      <c r="H512" s="1" t="str">
        <f>LEFT(pomiar[[#This Row],[numer rejestracyjny]],1)</f>
        <v>S</v>
      </c>
      <c r="I512" s="1">
        <f>IF(pomiar[[#This Row],[pierwsza litera rejestracji]]="Z",pomiar[[#This Row],[ile minut jechał]]/pomiar[[#This Row],[ile to jedna minuta w dobie]],0)</f>
        <v>0</v>
      </c>
      <c r="J512" s="1">
        <f t="shared" si="15"/>
        <v>4.1666666666666664E-2</v>
      </c>
      <c r="K512" s="1">
        <f>pomiar[[#This Row],[ile minut jechał]]/pomiar[[#This Row],[ile h w dobie]]</f>
        <v>4.6080000000000121E-2</v>
      </c>
      <c r="L512" s="1" t="str">
        <f>MID(pomiar[[#This Row],[numer rejestracyjny]],4,2)</f>
        <v>58</v>
      </c>
      <c r="M512" s="3">
        <f>IF(pomiar[[#This Row],[3 i 4 znak rejestracji]]="18",5/pomiar[[#This Row],[ile minut jechał w h]],0)</f>
        <v>0</v>
      </c>
      <c r="N512" s="3">
        <f>5/pomiar[[#This Row],[ile minut jechał w h]]</f>
        <v>108.50694444444416</v>
      </c>
      <c r="O512" s="3">
        <f>IF(pomiar[[#This Row],[prędkość]]&gt;100,1,0)</f>
        <v>1</v>
      </c>
      <c r="P512" s="3">
        <f>IF(pomiar[[#This Row],[prędkość]]&gt;140,1,0)</f>
        <v>0</v>
      </c>
      <c r="Q512" s="3">
        <f>ROUNDDOWN(IF(pomiar[[#This Row],[czy z A do B]]=0,pomiar[[#This Row],[Punkt B]]/pomiar[[#This Row],[ile h w dobie]],pomiar[[#This Row],[Punkt A]]/pomiar[[#This Row],[ile h w dobie]]),0)</f>
        <v>4</v>
      </c>
      <c r="R512" s="3">
        <f>IF(pomiar[[#This Row],[która godzina wyjazdu]]&lt;&gt;24,pomiar[[#This Row],[która godzina wyjazdu]],0)</f>
        <v>4</v>
      </c>
    </row>
    <row r="513" spans="1:18" x14ac:dyDescent="0.25">
      <c r="A513" s="1" t="s">
        <v>8</v>
      </c>
      <c r="B513" s="1">
        <v>0.89442100000000002</v>
      </c>
      <c r="C513" s="1">
        <v>0.89109700000000003</v>
      </c>
      <c r="D513" s="1">
        <f>IF(pomiar[[#This Row],[Punkt A]]&lt;pomiar[[#This Row],[Punkt B]],1,0)</f>
        <v>0</v>
      </c>
      <c r="E513" s="1">
        <f>IF(pomiar[[#This Row],[Punkt A]]&gt;pomiar[[#This Row],[Punkt B]],1,0)</f>
        <v>1</v>
      </c>
      <c r="F513" s="1">
        <f t="shared" si="14"/>
        <v>6.9444444444444447E-4</v>
      </c>
      <c r="G513" s="1">
        <f>IF(pomiar[[#This Row],[czy z B do A]]=1,pomiar[[#This Row],[Punkt A]]-pomiar[[#This Row],[Punkt B]],pomiar[[#This Row],[Punkt B]]-pomiar[[#This Row],[Punkt A]])</f>
        <v>3.3239999999999936E-3</v>
      </c>
      <c r="H513" s="1" t="str">
        <f>LEFT(pomiar[[#This Row],[numer rejestracyjny]],1)</f>
        <v>F</v>
      </c>
      <c r="I513" s="1">
        <f>IF(pomiar[[#This Row],[pierwsza litera rejestracji]]="Z",pomiar[[#This Row],[ile minut jechał]]/pomiar[[#This Row],[ile to jedna minuta w dobie]],0)</f>
        <v>0</v>
      </c>
      <c r="J513" s="1">
        <f t="shared" si="15"/>
        <v>4.1666666666666664E-2</v>
      </c>
      <c r="K513" s="1">
        <f>pomiar[[#This Row],[ile minut jechał]]/pomiar[[#This Row],[ile h w dobie]]</f>
        <v>7.9775999999999847E-2</v>
      </c>
      <c r="L513" s="1" t="str">
        <f>MID(pomiar[[#This Row],[numer rejestracyjny]],4,2)</f>
        <v>88</v>
      </c>
      <c r="M513" s="3">
        <f>IF(pomiar[[#This Row],[3 i 4 znak rejestracji]]="18",5/pomiar[[#This Row],[ile minut jechał w h]],0)</f>
        <v>0</v>
      </c>
      <c r="N513" s="3">
        <f>5/pomiar[[#This Row],[ile minut jechał w h]]</f>
        <v>62.675491375852509</v>
      </c>
      <c r="O513" s="3">
        <f>IF(pomiar[[#This Row],[prędkość]]&gt;100,1,0)</f>
        <v>0</v>
      </c>
      <c r="P513" s="3">
        <f>IF(pomiar[[#This Row],[prędkość]]&gt;140,1,0)</f>
        <v>0</v>
      </c>
      <c r="Q513" s="3">
        <f>ROUNDDOWN(IF(pomiar[[#This Row],[czy z A do B]]=0,pomiar[[#This Row],[Punkt B]]/pomiar[[#This Row],[ile h w dobie]],pomiar[[#This Row],[Punkt A]]/pomiar[[#This Row],[ile h w dobie]]),0)</f>
        <v>21</v>
      </c>
      <c r="R513" s="3">
        <f>IF(pomiar[[#This Row],[która godzina wyjazdu]]&lt;&gt;24,pomiar[[#This Row],[która godzina wyjazdu]],0)</f>
        <v>21</v>
      </c>
    </row>
    <row r="514" spans="1:18" x14ac:dyDescent="0.25">
      <c r="A514" s="1" t="s">
        <v>9</v>
      </c>
      <c r="B514" s="1">
        <v>3.9071000000000002E-2</v>
      </c>
      <c r="C514" s="1">
        <v>4.2567000000000001E-2</v>
      </c>
      <c r="D514" s="1">
        <f>IF(pomiar[[#This Row],[Punkt A]]&lt;pomiar[[#This Row],[Punkt B]],1,0)</f>
        <v>1</v>
      </c>
      <c r="E514" s="1">
        <f>IF(pomiar[[#This Row],[Punkt A]]&gt;pomiar[[#This Row],[Punkt B]],1,0)</f>
        <v>0</v>
      </c>
      <c r="F514" s="1">
        <f t="shared" ref="F514:F577" si="16">1/(24*60)</f>
        <v>6.9444444444444447E-4</v>
      </c>
      <c r="G514" s="1">
        <f>IF(pomiar[[#This Row],[czy z B do A]]=1,pomiar[[#This Row],[Punkt A]]-pomiar[[#This Row],[Punkt B]],pomiar[[#This Row],[Punkt B]]-pomiar[[#This Row],[Punkt A]])</f>
        <v>3.4959999999999991E-3</v>
      </c>
      <c r="H514" s="1" t="str">
        <f>LEFT(pomiar[[#This Row],[numer rejestracyjny]],1)</f>
        <v>B</v>
      </c>
      <c r="I514" s="1">
        <f>IF(pomiar[[#This Row],[pierwsza litera rejestracji]]="Z",pomiar[[#This Row],[ile minut jechał]]/pomiar[[#This Row],[ile to jedna minuta w dobie]],0)</f>
        <v>0</v>
      </c>
      <c r="J514" s="1">
        <f t="shared" ref="J514:J577" si="17">1/24</f>
        <v>4.1666666666666664E-2</v>
      </c>
      <c r="K514" s="1">
        <f>pomiar[[#This Row],[ile minut jechał]]/pomiar[[#This Row],[ile h w dobie]]</f>
        <v>8.3903999999999979E-2</v>
      </c>
      <c r="L514" s="1" t="str">
        <f>MID(pomiar[[#This Row],[numer rejestracyjny]],4,2)</f>
        <v>55</v>
      </c>
      <c r="M514" s="3">
        <f>IF(pomiar[[#This Row],[3 i 4 znak rejestracji]]="18",5/pomiar[[#This Row],[ile minut jechał w h]],0)</f>
        <v>0</v>
      </c>
      <c r="N514" s="3">
        <f>5/pomiar[[#This Row],[ile minut jechał w h]]</f>
        <v>59.591914569031289</v>
      </c>
      <c r="O514" s="3">
        <f>IF(pomiar[[#This Row],[prędkość]]&gt;100,1,0)</f>
        <v>0</v>
      </c>
      <c r="P514" s="3">
        <f>IF(pomiar[[#This Row],[prędkość]]&gt;140,1,0)</f>
        <v>0</v>
      </c>
      <c r="Q514" s="3">
        <f>ROUNDDOWN(IF(pomiar[[#This Row],[czy z A do B]]=0,pomiar[[#This Row],[Punkt B]]/pomiar[[#This Row],[ile h w dobie]],pomiar[[#This Row],[Punkt A]]/pomiar[[#This Row],[ile h w dobie]]),0)</f>
        <v>0</v>
      </c>
      <c r="R514" s="3">
        <f>IF(pomiar[[#This Row],[która godzina wyjazdu]]&lt;&gt;24,pomiar[[#This Row],[która godzina wyjazdu]],0)</f>
        <v>0</v>
      </c>
    </row>
    <row r="515" spans="1:18" x14ac:dyDescent="0.25">
      <c r="A515" s="1" t="s">
        <v>10</v>
      </c>
      <c r="B515" s="1">
        <v>3.9606000000000002E-2</v>
      </c>
      <c r="C515" s="1">
        <v>3.7274000000000002E-2</v>
      </c>
      <c r="D515" s="1">
        <f>IF(pomiar[[#This Row],[Punkt A]]&lt;pomiar[[#This Row],[Punkt B]],1,0)</f>
        <v>0</v>
      </c>
      <c r="E515" s="1">
        <f>IF(pomiar[[#This Row],[Punkt A]]&gt;pomiar[[#This Row],[Punkt B]],1,0)</f>
        <v>1</v>
      </c>
      <c r="F515" s="1">
        <f t="shared" si="16"/>
        <v>6.9444444444444447E-4</v>
      </c>
      <c r="G515" s="1">
        <f>IF(pomiar[[#This Row],[czy z B do A]]=1,pomiar[[#This Row],[Punkt A]]-pomiar[[#This Row],[Punkt B]],pomiar[[#This Row],[Punkt B]]-pomiar[[#This Row],[Punkt A]])</f>
        <v>2.3320000000000007E-3</v>
      </c>
      <c r="H515" s="1" t="str">
        <f>LEFT(pomiar[[#This Row],[numer rejestracyjny]],1)</f>
        <v>R</v>
      </c>
      <c r="I515" s="1">
        <f>IF(pomiar[[#This Row],[pierwsza litera rejestracji]]="Z",pomiar[[#This Row],[ile minut jechał]]/pomiar[[#This Row],[ile to jedna minuta w dobie]],0)</f>
        <v>0</v>
      </c>
      <c r="J515" s="1">
        <f t="shared" si="17"/>
        <v>4.1666666666666664E-2</v>
      </c>
      <c r="K515" s="1">
        <f>pomiar[[#This Row],[ile minut jechał]]/pomiar[[#This Row],[ile h w dobie]]</f>
        <v>5.5968000000000018E-2</v>
      </c>
      <c r="L515" s="1" t="str">
        <f>MID(pomiar[[#This Row],[numer rejestracyjny]],4,2)</f>
        <v>61</v>
      </c>
      <c r="M515" s="3">
        <f>IF(pomiar[[#This Row],[3 i 4 znak rejestracji]]="18",5/pomiar[[#This Row],[ile minut jechał w h]],0)</f>
        <v>0</v>
      </c>
      <c r="N515" s="3">
        <f>5/pomiar[[#This Row],[ile minut jechał w h]]</f>
        <v>89.33676386506572</v>
      </c>
      <c r="O515" s="3">
        <f>IF(pomiar[[#This Row],[prędkość]]&gt;100,1,0)</f>
        <v>0</v>
      </c>
      <c r="P515" s="3">
        <f>IF(pomiar[[#This Row],[prędkość]]&gt;140,1,0)</f>
        <v>0</v>
      </c>
      <c r="Q515" s="3">
        <f>ROUNDDOWN(IF(pomiar[[#This Row],[czy z A do B]]=0,pomiar[[#This Row],[Punkt B]]/pomiar[[#This Row],[ile h w dobie]],pomiar[[#This Row],[Punkt A]]/pomiar[[#This Row],[ile h w dobie]]),0)</f>
        <v>0</v>
      </c>
      <c r="R515" s="3">
        <f>IF(pomiar[[#This Row],[która godzina wyjazdu]]&lt;&gt;24,pomiar[[#This Row],[która godzina wyjazdu]],0)</f>
        <v>0</v>
      </c>
    </row>
    <row r="516" spans="1:18" x14ac:dyDescent="0.25">
      <c r="A516" s="1" t="s">
        <v>11</v>
      </c>
      <c r="B516" s="1">
        <v>0.91238200000000003</v>
      </c>
      <c r="C516" s="1">
        <v>0.91429400000000005</v>
      </c>
      <c r="D516" s="1">
        <f>IF(pomiar[[#This Row],[Punkt A]]&lt;pomiar[[#This Row],[Punkt B]],1,0)</f>
        <v>1</v>
      </c>
      <c r="E516" s="1">
        <f>IF(pomiar[[#This Row],[Punkt A]]&gt;pomiar[[#This Row],[Punkt B]],1,0)</f>
        <v>0</v>
      </c>
      <c r="F516" s="1">
        <f t="shared" si="16"/>
        <v>6.9444444444444447E-4</v>
      </c>
      <c r="G516" s="1">
        <f>IF(pomiar[[#This Row],[czy z B do A]]=1,pomiar[[#This Row],[Punkt A]]-pomiar[[#This Row],[Punkt B]],pomiar[[#This Row],[Punkt B]]-pomiar[[#This Row],[Punkt A]])</f>
        <v>1.9120000000000248E-3</v>
      </c>
      <c r="H516" s="1" t="str">
        <f>LEFT(pomiar[[#This Row],[numer rejestracyjny]],1)</f>
        <v>F</v>
      </c>
      <c r="I516" s="1">
        <f>IF(pomiar[[#This Row],[pierwsza litera rejestracji]]="Z",pomiar[[#This Row],[ile minut jechał]]/pomiar[[#This Row],[ile to jedna minuta w dobie]],0)</f>
        <v>0</v>
      </c>
      <c r="J516" s="1">
        <f t="shared" si="17"/>
        <v>4.1666666666666664E-2</v>
      </c>
      <c r="K516" s="1">
        <f>pomiar[[#This Row],[ile minut jechał]]/pomiar[[#This Row],[ile h w dobie]]</f>
        <v>4.5888000000000595E-2</v>
      </c>
      <c r="L516" s="1" t="str">
        <f>MID(pomiar[[#This Row],[numer rejestracyjny]],4,2)</f>
        <v>79</v>
      </c>
      <c r="M516" s="3">
        <f>IF(pomiar[[#This Row],[3 i 4 znak rejestracji]]="18",5/pomiar[[#This Row],[ile minut jechał w h]],0)</f>
        <v>0</v>
      </c>
      <c r="N516" s="3">
        <f>5/pomiar[[#This Row],[ile minut jechał w h]]</f>
        <v>108.96094839609343</v>
      </c>
      <c r="O516" s="3">
        <f>IF(pomiar[[#This Row],[prędkość]]&gt;100,1,0)</f>
        <v>1</v>
      </c>
      <c r="P516" s="3">
        <f>IF(pomiar[[#This Row],[prędkość]]&gt;140,1,0)</f>
        <v>0</v>
      </c>
      <c r="Q516" s="3">
        <f>ROUNDDOWN(IF(pomiar[[#This Row],[czy z A do B]]=0,pomiar[[#This Row],[Punkt B]]/pomiar[[#This Row],[ile h w dobie]],pomiar[[#This Row],[Punkt A]]/pomiar[[#This Row],[ile h w dobie]]),0)</f>
        <v>21</v>
      </c>
      <c r="R516" s="3">
        <f>IF(pomiar[[#This Row],[która godzina wyjazdu]]&lt;&gt;24,pomiar[[#This Row],[która godzina wyjazdu]],0)</f>
        <v>21</v>
      </c>
    </row>
    <row r="517" spans="1:18" x14ac:dyDescent="0.25">
      <c r="A517" s="1" t="s">
        <v>12</v>
      </c>
      <c r="B517" s="1">
        <v>0.43819900000000001</v>
      </c>
      <c r="C517" s="1">
        <v>0.43998700000000002</v>
      </c>
      <c r="D517" s="1">
        <f>IF(pomiar[[#This Row],[Punkt A]]&lt;pomiar[[#This Row],[Punkt B]],1,0)</f>
        <v>1</v>
      </c>
      <c r="E517" s="1">
        <f>IF(pomiar[[#This Row],[Punkt A]]&gt;pomiar[[#This Row],[Punkt B]],1,0)</f>
        <v>0</v>
      </c>
      <c r="F517" s="1">
        <f t="shared" si="16"/>
        <v>6.9444444444444447E-4</v>
      </c>
      <c r="G517" s="1">
        <f>IF(pomiar[[#This Row],[czy z B do A]]=1,pomiar[[#This Row],[Punkt A]]-pomiar[[#This Row],[Punkt B]],pomiar[[#This Row],[Punkt B]]-pomiar[[#This Row],[Punkt A]])</f>
        <v>1.7880000000000118E-3</v>
      </c>
      <c r="H517" s="1" t="str">
        <f>LEFT(pomiar[[#This Row],[numer rejestracyjny]],1)</f>
        <v>N</v>
      </c>
      <c r="I517" s="1">
        <f>IF(pomiar[[#This Row],[pierwsza litera rejestracji]]="Z",pomiar[[#This Row],[ile minut jechał]]/pomiar[[#This Row],[ile to jedna minuta w dobie]],0)</f>
        <v>0</v>
      </c>
      <c r="J517" s="1">
        <f t="shared" si="17"/>
        <v>4.1666666666666664E-2</v>
      </c>
      <c r="K517" s="1">
        <f>pomiar[[#This Row],[ile minut jechał]]/pomiar[[#This Row],[ile h w dobie]]</f>
        <v>4.2912000000000283E-2</v>
      </c>
      <c r="L517" s="1" t="str">
        <f>MID(pomiar[[#This Row],[numer rejestracyjny]],4,2)</f>
        <v>93</v>
      </c>
      <c r="M517" s="3">
        <f>IF(pomiar[[#This Row],[3 i 4 znak rejestracji]]="18",5/pomiar[[#This Row],[ile minut jechał w h]],0)</f>
        <v>0</v>
      </c>
      <c r="N517" s="3">
        <f>5/pomiar[[#This Row],[ile minut jechał w h]]</f>
        <v>116.51752423564427</v>
      </c>
      <c r="O517" s="3">
        <f>IF(pomiar[[#This Row],[prędkość]]&gt;100,1,0)</f>
        <v>1</v>
      </c>
      <c r="P517" s="3">
        <f>IF(pomiar[[#This Row],[prędkość]]&gt;140,1,0)</f>
        <v>0</v>
      </c>
      <c r="Q517" s="3">
        <f>ROUNDDOWN(IF(pomiar[[#This Row],[czy z A do B]]=0,pomiar[[#This Row],[Punkt B]]/pomiar[[#This Row],[ile h w dobie]],pomiar[[#This Row],[Punkt A]]/pomiar[[#This Row],[ile h w dobie]]),0)</f>
        <v>10</v>
      </c>
      <c r="R517" s="3">
        <f>IF(pomiar[[#This Row],[która godzina wyjazdu]]&lt;&gt;24,pomiar[[#This Row],[która godzina wyjazdu]],0)</f>
        <v>10</v>
      </c>
    </row>
    <row r="518" spans="1:18" x14ac:dyDescent="0.25">
      <c r="A518" s="1" t="s">
        <v>13</v>
      </c>
      <c r="B518" s="1">
        <v>0.188942</v>
      </c>
      <c r="C518" s="1">
        <v>0.186422</v>
      </c>
      <c r="D518" s="1">
        <f>IF(pomiar[[#This Row],[Punkt A]]&lt;pomiar[[#This Row],[Punkt B]],1,0)</f>
        <v>0</v>
      </c>
      <c r="E518" s="1">
        <f>IF(pomiar[[#This Row],[Punkt A]]&gt;pomiar[[#This Row],[Punkt B]],1,0)</f>
        <v>1</v>
      </c>
      <c r="F518" s="1">
        <f t="shared" si="16"/>
        <v>6.9444444444444447E-4</v>
      </c>
      <c r="G518" s="1">
        <f>IF(pomiar[[#This Row],[czy z B do A]]=1,pomiar[[#This Row],[Punkt A]]-pomiar[[#This Row],[Punkt B]],pomiar[[#This Row],[Punkt B]]-pomiar[[#This Row],[Punkt A]])</f>
        <v>2.5199999999999945E-3</v>
      </c>
      <c r="H518" s="1" t="str">
        <f>LEFT(pomiar[[#This Row],[numer rejestracyjny]],1)</f>
        <v>B</v>
      </c>
      <c r="I518" s="1">
        <f>IF(pomiar[[#This Row],[pierwsza litera rejestracji]]="Z",pomiar[[#This Row],[ile minut jechał]]/pomiar[[#This Row],[ile to jedna minuta w dobie]],0)</f>
        <v>0</v>
      </c>
      <c r="J518" s="1">
        <f t="shared" si="17"/>
        <v>4.1666666666666664E-2</v>
      </c>
      <c r="K518" s="1">
        <f>pomiar[[#This Row],[ile minut jechał]]/pomiar[[#This Row],[ile h w dobie]]</f>
        <v>6.0479999999999867E-2</v>
      </c>
      <c r="L518" s="1" t="str">
        <f>MID(pomiar[[#This Row],[numer rejestracyjny]],4,2)</f>
        <v>70</v>
      </c>
      <c r="M518" s="3">
        <f>IF(pomiar[[#This Row],[3 i 4 znak rejestracji]]="18",5/pomiar[[#This Row],[ile minut jechał w h]],0)</f>
        <v>0</v>
      </c>
      <c r="N518" s="3">
        <f>5/pomiar[[#This Row],[ile minut jechał w h]]</f>
        <v>82.671957671957855</v>
      </c>
      <c r="O518" s="3">
        <f>IF(pomiar[[#This Row],[prędkość]]&gt;100,1,0)</f>
        <v>0</v>
      </c>
      <c r="P518" s="3">
        <f>IF(pomiar[[#This Row],[prędkość]]&gt;140,1,0)</f>
        <v>0</v>
      </c>
      <c r="Q518" s="3">
        <f>ROUNDDOWN(IF(pomiar[[#This Row],[czy z A do B]]=0,pomiar[[#This Row],[Punkt B]]/pomiar[[#This Row],[ile h w dobie]],pomiar[[#This Row],[Punkt A]]/pomiar[[#This Row],[ile h w dobie]]),0)</f>
        <v>4</v>
      </c>
      <c r="R518" s="3">
        <f>IF(pomiar[[#This Row],[która godzina wyjazdu]]&lt;&gt;24,pomiar[[#This Row],[która godzina wyjazdu]],0)</f>
        <v>4</v>
      </c>
    </row>
    <row r="519" spans="1:18" x14ac:dyDescent="0.25">
      <c r="A519" s="1" t="s">
        <v>14</v>
      </c>
      <c r="B519" s="1">
        <v>0.63127299999999997</v>
      </c>
      <c r="C519" s="1">
        <v>0.63441700000000001</v>
      </c>
      <c r="D519" s="1">
        <f>IF(pomiar[[#This Row],[Punkt A]]&lt;pomiar[[#This Row],[Punkt B]],1,0)</f>
        <v>1</v>
      </c>
      <c r="E519" s="1">
        <f>IF(pomiar[[#This Row],[Punkt A]]&gt;pomiar[[#This Row],[Punkt B]],1,0)</f>
        <v>0</v>
      </c>
      <c r="F519" s="1">
        <f t="shared" si="16"/>
        <v>6.9444444444444447E-4</v>
      </c>
      <c r="G519" s="1">
        <f>IF(pomiar[[#This Row],[czy z B do A]]=1,pomiar[[#This Row],[Punkt A]]-pomiar[[#This Row],[Punkt B]],pomiar[[#This Row],[Punkt B]]-pomiar[[#This Row],[Punkt A]])</f>
        <v>3.1440000000000357E-3</v>
      </c>
      <c r="H519" s="1" t="str">
        <f>LEFT(pomiar[[#This Row],[numer rejestracyjny]],1)</f>
        <v>B</v>
      </c>
      <c r="I519" s="1">
        <f>IF(pomiar[[#This Row],[pierwsza litera rejestracji]]="Z",pomiar[[#This Row],[ile minut jechał]]/pomiar[[#This Row],[ile to jedna minuta w dobie]],0)</f>
        <v>0</v>
      </c>
      <c r="J519" s="1">
        <f t="shared" si="17"/>
        <v>4.1666666666666664E-2</v>
      </c>
      <c r="K519" s="1">
        <f>pomiar[[#This Row],[ile minut jechał]]/pomiar[[#This Row],[ile h w dobie]]</f>
        <v>7.5456000000000856E-2</v>
      </c>
      <c r="L519" s="1" t="str">
        <f>MID(pomiar[[#This Row],[numer rejestracyjny]],4,2)</f>
        <v>65</v>
      </c>
      <c r="M519" s="3">
        <f>IF(pomiar[[#This Row],[3 i 4 znak rejestracji]]="18",5/pomiar[[#This Row],[ile minut jechał w h]],0)</f>
        <v>0</v>
      </c>
      <c r="N519" s="3">
        <f>5/pomiar[[#This Row],[ile minut jechał w h]]</f>
        <v>66.263782866835555</v>
      </c>
      <c r="O519" s="3">
        <f>IF(pomiar[[#This Row],[prędkość]]&gt;100,1,0)</f>
        <v>0</v>
      </c>
      <c r="P519" s="3">
        <f>IF(pomiar[[#This Row],[prędkość]]&gt;140,1,0)</f>
        <v>0</v>
      </c>
      <c r="Q519" s="3">
        <f>ROUNDDOWN(IF(pomiar[[#This Row],[czy z A do B]]=0,pomiar[[#This Row],[Punkt B]]/pomiar[[#This Row],[ile h w dobie]],pomiar[[#This Row],[Punkt A]]/pomiar[[#This Row],[ile h w dobie]]),0)</f>
        <v>15</v>
      </c>
      <c r="R519" s="3">
        <f>IF(pomiar[[#This Row],[która godzina wyjazdu]]&lt;&gt;24,pomiar[[#This Row],[która godzina wyjazdu]],0)</f>
        <v>15</v>
      </c>
    </row>
    <row r="520" spans="1:18" x14ac:dyDescent="0.25">
      <c r="A520" s="1" t="s">
        <v>15</v>
      </c>
      <c r="B520" s="1">
        <v>5.6968999999999999E-2</v>
      </c>
      <c r="C520" s="1">
        <v>5.4597E-2</v>
      </c>
      <c r="D520" s="1">
        <f>IF(pomiar[[#This Row],[Punkt A]]&lt;pomiar[[#This Row],[Punkt B]],1,0)</f>
        <v>0</v>
      </c>
      <c r="E520" s="1">
        <f>IF(pomiar[[#This Row],[Punkt A]]&gt;pomiar[[#This Row],[Punkt B]],1,0)</f>
        <v>1</v>
      </c>
      <c r="F520" s="1">
        <f t="shared" si="16"/>
        <v>6.9444444444444447E-4</v>
      </c>
      <c r="G520" s="1">
        <f>IF(pomiar[[#This Row],[czy z B do A]]=1,pomiar[[#This Row],[Punkt A]]-pomiar[[#This Row],[Punkt B]],pomiar[[#This Row],[Punkt B]]-pomiar[[#This Row],[Punkt A]])</f>
        <v>2.3719999999999991E-3</v>
      </c>
      <c r="H520" s="1" t="str">
        <f>LEFT(pomiar[[#This Row],[numer rejestracyjny]],1)</f>
        <v>D</v>
      </c>
      <c r="I520" s="1">
        <f>IF(pomiar[[#This Row],[pierwsza litera rejestracji]]="Z",pomiar[[#This Row],[ile minut jechał]]/pomiar[[#This Row],[ile to jedna minuta w dobie]],0)</f>
        <v>0</v>
      </c>
      <c r="J520" s="1">
        <f t="shared" si="17"/>
        <v>4.1666666666666664E-2</v>
      </c>
      <c r="K520" s="1">
        <f>pomiar[[#This Row],[ile minut jechał]]/pomiar[[#This Row],[ile h w dobie]]</f>
        <v>5.6927999999999979E-2</v>
      </c>
      <c r="L520" s="1" t="str">
        <f>MID(pomiar[[#This Row],[numer rejestracyjny]],4,2)</f>
        <v>41</v>
      </c>
      <c r="M520" s="3">
        <f>IF(pomiar[[#This Row],[3 i 4 znak rejestracji]]="18",5/pomiar[[#This Row],[ile minut jechał w h]],0)</f>
        <v>0</v>
      </c>
      <c r="N520" s="3">
        <f>5/pomiar[[#This Row],[ile minut jechał w h]]</f>
        <v>87.830241708825213</v>
      </c>
      <c r="O520" s="3">
        <f>IF(pomiar[[#This Row],[prędkość]]&gt;100,1,0)</f>
        <v>0</v>
      </c>
      <c r="P520" s="3">
        <f>IF(pomiar[[#This Row],[prędkość]]&gt;140,1,0)</f>
        <v>0</v>
      </c>
      <c r="Q520" s="3">
        <f>ROUNDDOWN(IF(pomiar[[#This Row],[czy z A do B]]=0,pomiar[[#This Row],[Punkt B]]/pomiar[[#This Row],[ile h w dobie]],pomiar[[#This Row],[Punkt A]]/pomiar[[#This Row],[ile h w dobie]]),0)</f>
        <v>1</v>
      </c>
      <c r="R520" s="3">
        <f>IF(pomiar[[#This Row],[która godzina wyjazdu]]&lt;&gt;24,pomiar[[#This Row],[która godzina wyjazdu]],0)</f>
        <v>1</v>
      </c>
    </row>
    <row r="521" spans="1:18" x14ac:dyDescent="0.25">
      <c r="A521" s="1" t="s">
        <v>16</v>
      </c>
      <c r="B521" s="1">
        <v>0.129272</v>
      </c>
      <c r="C521" s="1">
        <v>0.12600800000000001</v>
      </c>
      <c r="D521" s="1">
        <f>IF(pomiar[[#This Row],[Punkt A]]&lt;pomiar[[#This Row],[Punkt B]],1,0)</f>
        <v>0</v>
      </c>
      <c r="E521" s="1">
        <f>IF(pomiar[[#This Row],[Punkt A]]&gt;pomiar[[#This Row],[Punkt B]],1,0)</f>
        <v>1</v>
      </c>
      <c r="F521" s="1">
        <f t="shared" si="16"/>
        <v>6.9444444444444447E-4</v>
      </c>
      <c r="G521" s="1">
        <f>IF(pomiar[[#This Row],[czy z B do A]]=1,pomiar[[#This Row],[Punkt A]]-pomiar[[#This Row],[Punkt B]],pomiar[[#This Row],[Punkt B]]-pomiar[[#This Row],[Punkt A]])</f>
        <v>3.2639999999999891E-3</v>
      </c>
      <c r="H521" s="1" t="str">
        <f>LEFT(pomiar[[#This Row],[numer rejestracyjny]],1)</f>
        <v>N</v>
      </c>
      <c r="I521" s="1">
        <f>IF(pomiar[[#This Row],[pierwsza litera rejestracji]]="Z",pomiar[[#This Row],[ile minut jechał]]/pomiar[[#This Row],[ile to jedna minuta w dobie]],0)</f>
        <v>0</v>
      </c>
      <c r="J521" s="1">
        <f t="shared" si="17"/>
        <v>4.1666666666666664E-2</v>
      </c>
      <c r="K521" s="1">
        <f>pomiar[[#This Row],[ile minut jechał]]/pomiar[[#This Row],[ile h w dobie]]</f>
        <v>7.8335999999999739E-2</v>
      </c>
      <c r="L521" s="1" t="str">
        <f>MID(pomiar[[#This Row],[numer rejestracyjny]],4,2)</f>
        <v>33</v>
      </c>
      <c r="M521" s="3">
        <f>IF(pomiar[[#This Row],[3 i 4 znak rejestracji]]="18",5/pomiar[[#This Row],[ile minut jechał w h]],0)</f>
        <v>0</v>
      </c>
      <c r="N521" s="3">
        <f>5/pomiar[[#This Row],[ile minut jechał w h]]</f>
        <v>63.827614379085183</v>
      </c>
      <c r="O521" s="3">
        <f>IF(pomiar[[#This Row],[prędkość]]&gt;100,1,0)</f>
        <v>0</v>
      </c>
      <c r="P521" s="3">
        <f>IF(pomiar[[#This Row],[prędkość]]&gt;140,1,0)</f>
        <v>0</v>
      </c>
      <c r="Q521" s="3">
        <f>ROUNDDOWN(IF(pomiar[[#This Row],[czy z A do B]]=0,pomiar[[#This Row],[Punkt B]]/pomiar[[#This Row],[ile h w dobie]],pomiar[[#This Row],[Punkt A]]/pomiar[[#This Row],[ile h w dobie]]),0)</f>
        <v>3</v>
      </c>
      <c r="R521" s="3">
        <f>IF(pomiar[[#This Row],[która godzina wyjazdu]]&lt;&gt;24,pomiar[[#This Row],[która godzina wyjazdu]],0)</f>
        <v>3</v>
      </c>
    </row>
    <row r="522" spans="1:18" x14ac:dyDescent="0.25">
      <c r="A522" s="1" t="s">
        <v>17</v>
      </c>
      <c r="B522" s="1">
        <v>9.0898999999999994E-2</v>
      </c>
      <c r="C522" s="1">
        <v>9.3718999999999997E-2</v>
      </c>
      <c r="D522" s="1">
        <f>IF(pomiar[[#This Row],[Punkt A]]&lt;pomiar[[#This Row],[Punkt B]],1,0)</f>
        <v>1</v>
      </c>
      <c r="E522" s="1">
        <f>IF(pomiar[[#This Row],[Punkt A]]&gt;pomiar[[#This Row],[Punkt B]],1,0)</f>
        <v>0</v>
      </c>
      <c r="F522" s="1">
        <f t="shared" si="16"/>
        <v>6.9444444444444447E-4</v>
      </c>
      <c r="G522" s="1">
        <f>IF(pomiar[[#This Row],[czy z B do A]]=1,pomiar[[#This Row],[Punkt A]]-pomiar[[#This Row],[Punkt B]],pomiar[[#This Row],[Punkt B]]-pomiar[[#This Row],[Punkt A]])</f>
        <v>2.8200000000000031E-3</v>
      </c>
      <c r="H522" s="1" t="str">
        <f>LEFT(pomiar[[#This Row],[numer rejestracyjny]],1)</f>
        <v>K</v>
      </c>
      <c r="I522" s="1">
        <f>IF(pomiar[[#This Row],[pierwsza litera rejestracji]]="Z",pomiar[[#This Row],[ile minut jechał]]/pomiar[[#This Row],[ile to jedna minuta w dobie]],0)</f>
        <v>0</v>
      </c>
      <c r="J522" s="1">
        <f t="shared" si="17"/>
        <v>4.1666666666666664E-2</v>
      </c>
      <c r="K522" s="1">
        <f>pomiar[[#This Row],[ile minut jechał]]/pomiar[[#This Row],[ile h w dobie]]</f>
        <v>6.7680000000000073E-2</v>
      </c>
      <c r="L522" s="1" t="str">
        <f>MID(pomiar[[#This Row],[numer rejestracyjny]],4,2)</f>
        <v>57</v>
      </c>
      <c r="M522" s="3">
        <f>IF(pomiar[[#This Row],[3 i 4 znak rejestracji]]="18",5/pomiar[[#This Row],[ile minut jechał w h]],0)</f>
        <v>0</v>
      </c>
      <c r="N522" s="3">
        <f>5/pomiar[[#This Row],[ile minut jechał w h]]</f>
        <v>73.877068557919543</v>
      </c>
      <c r="O522" s="3">
        <f>IF(pomiar[[#This Row],[prędkość]]&gt;100,1,0)</f>
        <v>0</v>
      </c>
      <c r="P522" s="3">
        <f>IF(pomiar[[#This Row],[prędkość]]&gt;140,1,0)</f>
        <v>0</v>
      </c>
      <c r="Q522" s="3">
        <f>ROUNDDOWN(IF(pomiar[[#This Row],[czy z A do B]]=0,pomiar[[#This Row],[Punkt B]]/pomiar[[#This Row],[ile h w dobie]],pomiar[[#This Row],[Punkt A]]/pomiar[[#This Row],[ile h w dobie]]),0)</f>
        <v>2</v>
      </c>
      <c r="R522" s="3">
        <f>IF(pomiar[[#This Row],[która godzina wyjazdu]]&lt;&gt;24,pomiar[[#This Row],[która godzina wyjazdu]],0)</f>
        <v>2</v>
      </c>
    </row>
    <row r="523" spans="1:18" x14ac:dyDescent="0.25">
      <c r="A523" s="1" t="s">
        <v>18</v>
      </c>
      <c r="B523" s="1">
        <v>0.77679200000000004</v>
      </c>
      <c r="C523" s="1">
        <v>0.77528799999999998</v>
      </c>
      <c r="D523" s="1">
        <f>IF(pomiar[[#This Row],[Punkt A]]&lt;pomiar[[#This Row],[Punkt B]],1,0)</f>
        <v>0</v>
      </c>
      <c r="E523" s="1">
        <f>IF(pomiar[[#This Row],[Punkt A]]&gt;pomiar[[#This Row],[Punkt B]],1,0)</f>
        <v>1</v>
      </c>
      <c r="F523" s="1">
        <f t="shared" si="16"/>
        <v>6.9444444444444447E-4</v>
      </c>
      <c r="G523" s="1">
        <f>IF(pomiar[[#This Row],[czy z B do A]]=1,pomiar[[#This Row],[Punkt A]]-pomiar[[#This Row],[Punkt B]],pomiar[[#This Row],[Punkt B]]-pomiar[[#This Row],[Punkt A]])</f>
        <v>1.5040000000000608E-3</v>
      </c>
      <c r="H523" s="1" t="str">
        <f>LEFT(pomiar[[#This Row],[numer rejestracyjny]],1)</f>
        <v>E</v>
      </c>
      <c r="I523" s="1">
        <f>IF(pomiar[[#This Row],[pierwsza litera rejestracji]]="Z",pomiar[[#This Row],[ile minut jechał]]/pomiar[[#This Row],[ile to jedna minuta w dobie]],0)</f>
        <v>0</v>
      </c>
      <c r="J523" s="1">
        <f t="shared" si="17"/>
        <v>4.1666666666666664E-2</v>
      </c>
      <c r="K523" s="1">
        <f>pomiar[[#This Row],[ile minut jechał]]/pomiar[[#This Row],[ile h w dobie]]</f>
        <v>3.609600000000146E-2</v>
      </c>
      <c r="L523" s="1" t="str">
        <f>MID(pomiar[[#This Row],[numer rejestracyjny]],4,2)</f>
        <v>89</v>
      </c>
      <c r="M523" s="3">
        <f>IF(pomiar[[#This Row],[3 i 4 znak rejestracji]]="18",5/pomiar[[#This Row],[ile minut jechał w h]],0)</f>
        <v>0</v>
      </c>
      <c r="N523" s="3">
        <f>5/pomiar[[#This Row],[ile minut jechał w h]]</f>
        <v>138.51950354609369</v>
      </c>
      <c r="O523" s="3">
        <f>IF(pomiar[[#This Row],[prędkość]]&gt;100,1,0)</f>
        <v>1</v>
      </c>
      <c r="P523" s="3">
        <f>IF(pomiar[[#This Row],[prędkość]]&gt;140,1,0)</f>
        <v>0</v>
      </c>
      <c r="Q523" s="3">
        <f>ROUNDDOWN(IF(pomiar[[#This Row],[czy z A do B]]=0,pomiar[[#This Row],[Punkt B]]/pomiar[[#This Row],[ile h w dobie]],pomiar[[#This Row],[Punkt A]]/pomiar[[#This Row],[ile h w dobie]]),0)</f>
        <v>18</v>
      </c>
      <c r="R523" s="3">
        <f>IF(pomiar[[#This Row],[która godzina wyjazdu]]&lt;&gt;24,pomiar[[#This Row],[która godzina wyjazdu]],0)</f>
        <v>18</v>
      </c>
    </row>
    <row r="524" spans="1:18" x14ac:dyDescent="0.25">
      <c r="A524" s="1" t="s">
        <v>19</v>
      </c>
      <c r="B524" s="1">
        <v>0.94621999999999995</v>
      </c>
      <c r="C524" s="1">
        <v>0.948376</v>
      </c>
      <c r="D524" s="1">
        <f>IF(pomiar[[#This Row],[Punkt A]]&lt;pomiar[[#This Row],[Punkt B]],1,0)</f>
        <v>1</v>
      </c>
      <c r="E524" s="1">
        <f>IF(pomiar[[#This Row],[Punkt A]]&gt;pomiar[[#This Row],[Punkt B]],1,0)</f>
        <v>0</v>
      </c>
      <c r="F524" s="1">
        <f t="shared" si="16"/>
        <v>6.9444444444444447E-4</v>
      </c>
      <c r="G524" s="1">
        <f>IF(pomiar[[#This Row],[czy z B do A]]=1,pomiar[[#This Row],[Punkt A]]-pomiar[[#This Row],[Punkt B]],pomiar[[#This Row],[Punkt B]]-pomiar[[#This Row],[Punkt A]])</f>
        <v>2.1560000000000468E-3</v>
      </c>
      <c r="H524" s="1" t="str">
        <f>LEFT(pomiar[[#This Row],[numer rejestracyjny]],1)</f>
        <v>R</v>
      </c>
      <c r="I524" s="1">
        <f>IF(pomiar[[#This Row],[pierwsza litera rejestracji]]="Z",pomiar[[#This Row],[ile minut jechał]]/pomiar[[#This Row],[ile to jedna minuta w dobie]],0)</f>
        <v>0</v>
      </c>
      <c r="J524" s="1">
        <f t="shared" si="17"/>
        <v>4.1666666666666664E-2</v>
      </c>
      <c r="K524" s="1">
        <f>pomiar[[#This Row],[ile minut jechał]]/pomiar[[#This Row],[ile h w dobie]]</f>
        <v>5.1744000000001122E-2</v>
      </c>
      <c r="L524" s="1" t="str">
        <f>MID(pomiar[[#This Row],[numer rejestracyjny]],4,2)</f>
        <v>50</v>
      </c>
      <c r="M524" s="3">
        <f>IF(pomiar[[#This Row],[3 i 4 znak rejestracji]]="18",5/pomiar[[#This Row],[ile minut jechał w h]],0)</f>
        <v>0</v>
      </c>
      <c r="N524" s="3">
        <f>5/pomiar[[#This Row],[ile minut jechał w h]]</f>
        <v>96.629560915273103</v>
      </c>
      <c r="O524" s="3">
        <f>IF(pomiar[[#This Row],[prędkość]]&gt;100,1,0)</f>
        <v>0</v>
      </c>
      <c r="P524" s="3">
        <f>IF(pomiar[[#This Row],[prędkość]]&gt;140,1,0)</f>
        <v>0</v>
      </c>
      <c r="Q524" s="3">
        <f>ROUNDDOWN(IF(pomiar[[#This Row],[czy z A do B]]=0,pomiar[[#This Row],[Punkt B]]/pomiar[[#This Row],[ile h w dobie]],pomiar[[#This Row],[Punkt A]]/pomiar[[#This Row],[ile h w dobie]]),0)</f>
        <v>22</v>
      </c>
      <c r="R524" s="3">
        <f>IF(pomiar[[#This Row],[która godzina wyjazdu]]&lt;&gt;24,pomiar[[#This Row],[która godzina wyjazdu]],0)</f>
        <v>22</v>
      </c>
    </row>
    <row r="525" spans="1:18" x14ac:dyDescent="0.25">
      <c r="A525" s="1" t="s">
        <v>20</v>
      </c>
      <c r="B525" s="1">
        <v>0.262909</v>
      </c>
      <c r="C525" s="1">
        <v>0.26447300000000001</v>
      </c>
      <c r="D525" s="1">
        <f>IF(pomiar[[#This Row],[Punkt A]]&lt;pomiar[[#This Row],[Punkt B]],1,0)</f>
        <v>1</v>
      </c>
      <c r="E525" s="1">
        <f>IF(pomiar[[#This Row],[Punkt A]]&gt;pomiar[[#This Row],[Punkt B]],1,0)</f>
        <v>0</v>
      </c>
      <c r="F525" s="1">
        <f t="shared" si="16"/>
        <v>6.9444444444444447E-4</v>
      </c>
      <c r="G525" s="1">
        <f>IF(pomiar[[#This Row],[czy z B do A]]=1,pomiar[[#This Row],[Punkt A]]-pomiar[[#This Row],[Punkt B]],pomiar[[#This Row],[Punkt B]]-pomiar[[#This Row],[Punkt A]])</f>
        <v>1.5640000000000098E-3</v>
      </c>
      <c r="H525" s="1" t="str">
        <f>LEFT(pomiar[[#This Row],[numer rejestracyjny]],1)</f>
        <v>W</v>
      </c>
      <c r="I525" s="1">
        <f>IF(pomiar[[#This Row],[pierwsza litera rejestracji]]="Z",pomiar[[#This Row],[ile minut jechał]]/pomiar[[#This Row],[ile to jedna minuta w dobie]],0)</f>
        <v>0</v>
      </c>
      <c r="J525" s="1">
        <f t="shared" si="17"/>
        <v>4.1666666666666664E-2</v>
      </c>
      <c r="K525" s="1">
        <f>pomiar[[#This Row],[ile minut jechał]]/pomiar[[#This Row],[ile h w dobie]]</f>
        <v>3.7536000000000236E-2</v>
      </c>
      <c r="L525" s="1" t="str">
        <f>MID(pomiar[[#This Row],[numer rejestracyjny]],4,2)</f>
        <v>89</v>
      </c>
      <c r="M525" s="3">
        <f>IF(pomiar[[#This Row],[3 i 4 znak rejestracji]]="18",5/pomiar[[#This Row],[ile minut jechał w h]],0)</f>
        <v>0</v>
      </c>
      <c r="N525" s="3">
        <f>5/pomiar[[#This Row],[ile minut jechał w h]]</f>
        <v>133.20545609548083</v>
      </c>
      <c r="O525" s="3">
        <f>IF(pomiar[[#This Row],[prędkość]]&gt;100,1,0)</f>
        <v>1</v>
      </c>
      <c r="P525" s="3">
        <f>IF(pomiar[[#This Row],[prędkość]]&gt;140,1,0)</f>
        <v>0</v>
      </c>
      <c r="Q525" s="3">
        <f>ROUNDDOWN(IF(pomiar[[#This Row],[czy z A do B]]=0,pomiar[[#This Row],[Punkt B]]/pomiar[[#This Row],[ile h w dobie]],pomiar[[#This Row],[Punkt A]]/pomiar[[#This Row],[ile h w dobie]]),0)</f>
        <v>6</v>
      </c>
      <c r="R525" s="3">
        <f>IF(pomiar[[#This Row],[która godzina wyjazdu]]&lt;&gt;24,pomiar[[#This Row],[która godzina wyjazdu]],0)</f>
        <v>6</v>
      </c>
    </row>
    <row r="526" spans="1:18" x14ac:dyDescent="0.25">
      <c r="A526" s="1" t="s">
        <v>21</v>
      </c>
      <c r="B526" s="1">
        <v>0.99788299999999996</v>
      </c>
      <c r="C526" s="1">
        <v>0.99948300000000001</v>
      </c>
      <c r="D526" s="1">
        <f>IF(pomiar[[#This Row],[Punkt A]]&lt;pomiar[[#This Row],[Punkt B]],1,0)</f>
        <v>1</v>
      </c>
      <c r="E526" s="1">
        <f>IF(pomiar[[#This Row],[Punkt A]]&gt;pomiar[[#This Row],[Punkt B]],1,0)</f>
        <v>0</v>
      </c>
      <c r="F526" s="1">
        <f t="shared" si="16"/>
        <v>6.9444444444444447E-4</v>
      </c>
      <c r="G526" s="1">
        <f>IF(pomiar[[#This Row],[czy z B do A]]=1,pomiar[[#This Row],[Punkt A]]-pomiar[[#This Row],[Punkt B]],pomiar[[#This Row],[Punkt B]]-pomiar[[#This Row],[Punkt A]])</f>
        <v>1.6000000000000458E-3</v>
      </c>
      <c r="H526" s="1" t="str">
        <f>LEFT(pomiar[[#This Row],[numer rejestracyjny]],1)</f>
        <v>N</v>
      </c>
      <c r="I526" s="1">
        <f>IF(pomiar[[#This Row],[pierwsza litera rejestracji]]="Z",pomiar[[#This Row],[ile minut jechał]]/pomiar[[#This Row],[ile to jedna minuta w dobie]],0)</f>
        <v>0</v>
      </c>
      <c r="J526" s="1">
        <f t="shared" si="17"/>
        <v>4.1666666666666664E-2</v>
      </c>
      <c r="K526" s="1">
        <f>pomiar[[#This Row],[ile minut jechał]]/pomiar[[#This Row],[ile h w dobie]]</f>
        <v>3.84000000000011E-2</v>
      </c>
      <c r="L526" s="1" t="str">
        <f>MID(pomiar[[#This Row],[numer rejestracyjny]],4,2)</f>
        <v>23</v>
      </c>
      <c r="M526" s="3">
        <f>IF(pomiar[[#This Row],[3 i 4 znak rejestracji]]="18",5/pomiar[[#This Row],[ile minut jechał w h]],0)</f>
        <v>0</v>
      </c>
      <c r="N526" s="3">
        <f>5/pomiar[[#This Row],[ile minut jechał w h]]</f>
        <v>130.20833333332959</v>
      </c>
      <c r="O526" s="3">
        <f>IF(pomiar[[#This Row],[prędkość]]&gt;100,1,0)</f>
        <v>1</v>
      </c>
      <c r="P526" s="3">
        <f>IF(pomiar[[#This Row],[prędkość]]&gt;140,1,0)</f>
        <v>0</v>
      </c>
      <c r="Q526" s="3">
        <f>ROUNDDOWN(IF(pomiar[[#This Row],[czy z A do B]]=0,pomiar[[#This Row],[Punkt B]]/pomiar[[#This Row],[ile h w dobie]],pomiar[[#This Row],[Punkt A]]/pomiar[[#This Row],[ile h w dobie]]),0)</f>
        <v>23</v>
      </c>
      <c r="R526" s="3">
        <f>IF(pomiar[[#This Row],[która godzina wyjazdu]]&lt;&gt;24,pomiar[[#This Row],[która godzina wyjazdu]],0)</f>
        <v>23</v>
      </c>
    </row>
    <row r="527" spans="1:18" x14ac:dyDescent="0.25">
      <c r="A527" s="1" t="s">
        <v>22</v>
      </c>
      <c r="B527" s="1">
        <v>0.96167100000000005</v>
      </c>
      <c r="C527" s="1">
        <v>0.95925099999999996</v>
      </c>
      <c r="D527" s="1">
        <f>IF(pomiar[[#This Row],[Punkt A]]&lt;pomiar[[#This Row],[Punkt B]],1,0)</f>
        <v>0</v>
      </c>
      <c r="E527" s="1">
        <f>IF(pomiar[[#This Row],[Punkt A]]&gt;pomiar[[#This Row],[Punkt B]],1,0)</f>
        <v>1</v>
      </c>
      <c r="F527" s="1">
        <f t="shared" si="16"/>
        <v>6.9444444444444447E-4</v>
      </c>
      <c r="G527" s="1">
        <f>IF(pomiar[[#This Row],[czy z B do A]]=1,pomiar[[#This Row],[Punkt A]]-pomiar[[#This Row],[Punkt B]],pomiar[[#This Row],[Punkt B]]-pomiar[[#This Row],[Punkt A]])</f>
        <v>2.4200000000000887E-3</v>
      </c>
      <c r="H527" s="1" t="str">
        <f>LEFT(pomiar[[#This Row],[numer rejestracyjny]],1)</f>
        <v>L</v>
      </c>
      <c r="I527" s="1">
        <f>IF(pomiar[[#This Row],[pierwsza litera rejestracji]]="Z",pomiar[[#This Row],[ile minut jechał]]/pomiar[[#This Row],[ile to jedna minuta w dobie]],0)</f>
        <v>0</v>
      </c>
      <c r="J527" s="1">
        <f t="shared" si="17"/>
        <v>4.1666666666666664E-2</v>
      </c>
      <c r="K527" s="1">
        <f>pomiar[[#This Row],[ile minut jechał]]/pomiar[[#This Row],[ile h w dobie]]</f>
        <v>5.808000000000213E-2</v>
      </c>
      <c r="L527" s="1" t="str">
        <f>MID(pomiar[[#This Row],[numer rejestracyjny]],4,2)</f>
        <v>72</v>
      </c>
      <c r="M527" s="3">
        <f>IF(pomiar[[#This Row],[3 i 4 znak rejestracji]]="18",5/pomiar[[#This Row],[ile minut jechał w h]],0)</f>
        <v>0</v>
      </c>
      <c r="N527" s="3">
        <f>5/pomiar[[#This Row],[ile minut jechał w h]]</f>
        <v>86.088154269969294</v>
      </c>
      <c r="O527" s="3">
        <f>IF(pomiar[[#This Row],[prędkość]]&gt;100,1,0)</f>
        <v>0</v>
      </c>
      <c r="P527" s="3">
        <f>IF(pomiar[[#This Row],[prędkość]]&gt;140,1,0)</f>
        <v>0</v>
      </c>
      <c r="Q527" s="3">
        <f>ROUNDDOWN(IF(pomiar[[#This Row],[czy z A do B]]=0,pomiar[[#This Row],[Punkt B]]/pomiar[[#This Row],[ile h w dobie]],pomiar[[#This Row],[Punkt A]]/pomiar[[#This Row],[ile h w dobie]]),0)</f>
        <v>23</v>
      </c>
      <c r="R527" s="3">
        <f>IF(pomiar[[#This Row],[która godzina wyjazdu]]&lt;&gt;24,pomiar[[#This Row],[która godzina wyjazdu]],0)</f>
        <v>23</v>
      </c>
    </row>
    <row r="528" spans="1:18" x14ac:dyDescent="0.25">
      <c r="A528" s="1" t="s">
        <v>23</v>
      </c>
      <c r="B528" s="1">
        <v>0.50349999999999995</v>
      </c>
      <c r="C528" s="1">
        <v>0.50675999999999999</v>
      </c>
      <c r="D528" s="1">
        <f>IF(pomiar[[#This Row],[Punkt A]]&lt;pomiar[[#This Row],[Punkt B]],1,0)</f>
        <v>1</v>
      </c>
      <c r="E528" s="1">
        <f>IF(pomiar[[#This Row],[Punkt A]]&gt;pomiar[[#This Row],[Punkt B]],1,0)</f>
        <v>0</v>
      </c>
      <c r="F528" s="1">
        <f t="shared" si="16"/>
        <v>6.9444444444444447E-4</v>
      </c>
      <c r="G528" s="1">
        <f>IF(pomiar[[#This Row],[czy z B do A]]=1,pomiar[[#This Row],[Punkt A]]-pomiar[[#This Row],[Punkt B]],pomiar[[#This Row],[Punkt B]]-pomiar[[#This Row],[Punkt A]])</f>
        <v>3.2600000000000406E-3</v>
      </c>
      <c r="H528" s="1" t="str">
        <f>LEFT(pomiar[[#This Row],[numer rejestracyjny]],1)</f>
        <v>W</v>
      </c>
      <c r="I528" s="1">
        <f>IF(pomiar[[#This Row],[pierwsza litera rejestracji]]="Z",pomiar[[#This Row],[ile minut jechał]]/pomiar[[#This Row],[ile to jedna minuta w dobie]],0)</f>
        <v>0</v>
      </c>
      <c r="J528" s="1">
        <f t="shared" si="17"/>
        <v>4.1666666666666664E-2</v>
      </c>
      <c r="K528" s="1">
        <f>pomiar[[#This Row],[ile minut jechał]]/pomiar[[#This Row],[ile h w dobie]]</f>
        <v>7.8240000000000975E-2</v>
      </c>
      <c r="L528" s="1" t="str">
        <f>MID(pomiar[[#This Row],[numer rejestracyjny]],4,2)</f>
        <v>71</v>
      </c>
      <c r="M528" s="3">
        <f>IF(pomiar[[#This Row],[3 i 4 znak rejestracji]]="18",5/pomiar[[#This Row],[ile minut jechał w h]],0)</f>
        <v>0</v>
      </c>
      <c r="N528" s="3">
        <f>5/pomiar[[#This Row],[ile minut jechał w h]]</f>
        <v>63.905930470346853</v>
      </c>
      <c r="O528" s="3">
        <f>IF(pomiar[[#This Row],[prędkość]]&gt;100,1,0)</f>
        <v>0</v>
      </c>
      <c r="P528" s="3">
        <f>IF(pomiar[[#This Row],[prędkość]]&gt;140,1,0)</f>
        <v>0</v>
      </c>
      <c r="Q528" s="3">
        <f>ROUNDDOWN(IF(pomiar[[#This Row],[czy z A do B]]=0,pomiar[[#This Row],[Punkt B]]/pomiar[[#This Row],[ile h w dobie]],pomiar[[#This Row],[Punkt A]]/pomiar[[#This Row],[ile h w dobie]]),0)</f>
        <v>12</v>
      </c>
      <c r="R528" s="3">
        <f>IF(pomiar[[#This Row],[która godzina wyjazdu]]&lt;&gt;24,pomiar[[#This Row],[która godzina wyjazdu]],0)</f>
        <v>12</v>
      </c>
    </row>
    <row r="529" spans="1:18" x14ac:dyDescent="0.25">
      <c r="A529" s="1" t="s">
        <v>24</v>
      </c>
      <c r="B529" s="1">
        <v>0.355049</v>
      </c>
      <c r="C529" s="1">
        <v>0.358705</v>
      </c>
      <c r="D529" s="1">
        <f>IF(pomiar[[#This Row],[Punkt A]]&lt;pomiar[[#This Row],[Punkt B]],1,0)</f>
        <v>1</v>
      </c>
      <c r="E529" s="1">
        <f>IF(pomiar[[#This Row],[Punkt A]]&gt;pomiar[[#This Row],[Punkt B]],1,0)</f>
        <v>0</v>
      </c>
      <c r="F529" s="1">
        <f t="shared" si="16"/>
        <v>6.9444444444444447E-4</v>
      </c>
      <c r="G529" s="1">
        <f>IF(pomiar[[#This Row],[czy z B do A]]=1,pomiar[[#This Row],[Punkt A]]-pomiar[[#This Row],[Punkt B]],pomiar[[#This Row],[Punkt B]]-pomiar[[#This Row],[Punkt A]])</f>
        <v>3.6559999999999926E-3</v>
      </c>
      <c r="H529" s="1" t="str">
        <f>LEFT(pomiar[[#This Row],[numer rejestracyjny]],1)</f>
        <v>G</v>
      </c>
      <c r="I529" s="1">
        <f>IF(pomiar[[#This Row],[pierwsza litera rejestracji]]="Z",pomiar[[#This Row],[ile minut jechał]]/pomiar[[#This Row],[ile to jedna minuta w dobie]],0)</f>
        <v>0</v>
      </c>
      <c r="J529" s="1">
        <f t="shared" si="17"/>
        <v>4.1666666666666664E-2</v>
      </c>
      <c r="K529" s="1">
        <f>pomiar[[#This Row],[ile minut jechał]]/pomiar[[#This Row],[ile h w dobie]]</f>
        <v>8.7743999999999822E-2</v>
      </c>
      <c r="L529" s="1" t="str">
        <f>MID(pomiar[[#This Row],[numer rejestracyjny]],4,2)</f>
        <v>91</v>
      </c>
      <c r="M529" s="3">
        <f>IF(pomiar[[#This Row],[3 i 4 znak rejestracji]]="18",5/pomiar[[#This Row],[ile minut jechał w h]],0)</f>
        <v>0</v>
      </c>
      <c r="N529" s="3">
        <f>5/pomiar[[#This Row],[ile minut jechał w h]]</f>
        <v>56.983953318745556</v>
      </c>
      <c r="O529" s="3">
        <f>IF(pomiar[[#This Row],[prędkość]]&gt;100,1,0)</f>
        <v>0</v>
      </c>
      <c r="P529" s="3">
        <f>IF(pomiar[[#This Row],[prędkość]]&gt;140,1,0)</f>
        <v>0</v>
      </c>
      <c r="Q529" s="3">
        <f>ROUNDDOWN(IF(pomiar[[#This Row],[czy z A do B]]=0,pomiar[[#This Row],[Punkt B]]/pomiar[[#This Row],[ile h w dobie]],pomiar[[#This Row],[Punkt A]]/pomiar[[#This Row],[ile h w dobie]]),0)</f>
        <v>8</v>
      </c>
      <c r="R529" s="3">
        <f>IF(pomiar[[#This Row],[która godzina wyjazdu]]&lt;&gt;24,pomiar[[#This Row],[która godzina wyjazdu]],0)</f>
        <v>8</v>
      </c>
    </row>
    <row r="530" spans="1:18" x14ac:dyDescent="0.25">
      <c r="A530" s="1" t="s">
        <v>25</v>
      </c>
      <c r="B530" s="1">
        <v>0.93257800000000002</v>
      </c>
      <c r="C530" s="1">
        <v>0.92980200000000002</v>
      </c>
      <c r="D530" s="1">
        <f>IF(pomiar[[#This Row],[Punkt A]]&lt;pomiar[[#This Row],[Punkt B]],1,0)</f>
        <v>0</v>
      </c>
      <c r="E530" s="1">
        <f>IF(pomiar[[#This Row],[Punkt A]]&gt;pomiar[[#This Row],[Punkt B]],1,0)</f>
        <v>1</v>
      </c>
      <c r="F530" s="1">
        <f t="shared" si="16"/>
        <v>6.9444444444444447E-4</v>
      </c>
      <c r="G530" s="1">
        <f>IF(pomiar[[#This Row],[czy z B do A]]=1,pomiar[[#This Row],[Punkt A]]-pomiar[[#This Row],[Punkt B]],pomiar[[#This Row],[Punkt B]]-pomiar[[#This Row],[Punkt A]])</f>
        <v>2.7760000000000007E-3</v>
      </c>
      <c r="H530" s="1" t="str">
        <f>LEFT(pomiar[[#This Row],[numer rejestracyjny]],1)</f>
        <v>D</v>
      </c>
      <c r="I530" s="1">
        <f>IF(pomiar[[#This Row],[pierwsza litera rejestracji]]="Z",pomiar[[#This Row],[ile minut jechał]]/pomiar[[#This Row],[ile to jedna minuta w dobie]],0)</f>
        <v>0</v>
      </c>
      <c r="J530" s="1">
        <f t="shared" si="17"/>
        <v>4.1666666666666664E-2</v>
      </c>
      <c r="K530" s="1">
        <f>pomiar[[#This Row],[ile minut jechał]]/pomiar[[#This Row],[ile h w dobie]]</f>
        <v>6.6624000000000017E-2</v>
      </c>
      <c r="L530" s="1" t="str">
        <f>MID(pomiar[[#This Row],[numer rejestracyjny]],4,2)</f>
        <v>15</v>
      </c>
      <c r="M530" s="3">
        <f>IF(pomiar[[#This Row],[3 i 4 znak rejestracji]]="18",5/pomiar[[#This Row],[ile minut jechał w h]],0)</f>
        <v>0</v>
      </c>
      <c r="N530" s="3">
        <f>5/pomiar[[#This Row],[ile minut jechał w h]]</f>
        <v>75.048030739673379</v>
      </c>
      <c r="O530" s="3">
        <f>IF(pomiar[[#This Row],[prędkość]]&gt;100,1,0)</f>
        <v>0</v>
      </c>
      <c r="P530" s="3">
        <f>IF(pomiar[[#This Row],[prędkość]]&gt;140,1,0)</f>
        <v>0</v>
      </c>
      <c r="Q530" s="3">
        <f>ROUNDDOWN(IF(pomiar[[#This Row],[czy z A do B]]=0,pomiar[[#This Row],[Punkt B]]/pomiar[[#This Row],[ile h w dobie]],pomiar[[#This Row],[Punkt A]]/pomiar[[#This Row],[ile h w dobie]]),0)</f>
        <v>22</v>
      </c>
      <c r="R530" s="3">
        <f>IF(pomiar[[#This Row],[która godzina wyjazdu]]&lt;&gt;24,pomiar[[#This Row],[która godzina wyjazdu]],0)</f>
        <v>22</v>
      </c>
    </row>
    <row r="531" spans="1:18" x14ac:dyDescent="0.25">
      <c r="A531" s="1" t="s">
        <v>26</v>
      </c>
      <c r="B531" s="1">
        <v>0.34465099999999999</v>
      </c>
      <c r="C531" s="1">
        <v>0.347607</v>
      </c>
      <c r="D531" s="1">
        <f>IF(pomiar[[#This Row],[Punkt A]]&lt;pomiar[[#This Row],[Punkt B]],1,0)</f>
        <v>1</v>
      </c>
      <c r="E531" s="1">
        <f>IF(pomiar[[#This Row],[Punkt A]]&gt;pomiar[[#This Row],[Punkt B]],1,0)</f>
        <v>0</v>
      </c>
      <c r="F531" s="1">
        <f t="shared" si="16"/>
        <v>6.9444444444444447E-4</v>
      </c>
      <c r="G531" s="1">
        <f>IF(pomiar[[#This Row],[czy z B do A]]=1,pomiar[[#This Row],[Punkt A]]-pomiar[[#This Row],[Punkt B]],pomiar[[#This Row],[Punkt B]]-pomiar[[#This Row],[Punkt A]])</f>
        <v>2.9560000000000142E-3</v>
      </c>
      <c r="H531" s="1" t="str">
        <f>LEFT(pomiar[[#This Row],[numer rejestracyjny]],1)</f>
        <v>W</v>
      </c>
      <c r="I531" s="1">
        <f>IF(pomiar[[#This Row],[pierwsza litera rejestracji]]="Z",pomiar[[#This Row],[ile minut jechał]]/pomiar[[#This Row],[ile to jedna minuta w dobie]],0)</f>
        <v>0</v>
      </c>
      <c r="J531" s="1">
        <f t="shared" si="17"/>
        <v>4.1666666666666664E-2</v>
      </c>
      <c r="K531" s="1">
        <f>pomiar[[#This Row],[ile minut jechał]]/pomiar[[#This Row],[ile h w dobie]]</f>
        <v>7.094400000000034E-2</v>
      </c>
      <c r="L531" s="1" t="str">
        <f>MID(pomiar[[#This Row],[numer rejestracyjny]],4,2)</f>
        <v>52</v>
      </c>
      <c r="M531" s="3">
        <f>IF(pomiar[[#This Row],[3 i 4 znak rejestracji]]="18",5/pomiar[[#This Row],[ile minut jechał w h]],0)</f>
        <v>0</v>
      </c>
      <c r="N531" s="3">
        <f>5/pomiar[[#This Row],[ile minut jechał w h]]</f>
        <v>70.478123590437193</v>
      </c>
      <c r="O531" s="3">
        <f>IF(pomiar[[#This Row],[prędkość]]&gt;100,1,0)</f>
        <v>0</v>
      </c>
      <c r="P531" s="3">
        <f>IF(pomiar[[#This Row],[prędkość]]&gt;140,1,0)</f>
        <v>0</v>
      </c>
      <c r="Q531" s="3">
        <f>ROUNDDOWN(IF(pomiar[[#This Row],[czy z A do B]]=0,pomiar[[#This Row],[Punkt B]]/pomiar[[#This Row],[ile h w dobie]],pomiar[[#This Row],[Punkt A]]/pomiar[[#This Row],[ile h w dobie]]),0)</f>
        <v>8</v>
      </c>
      <c r="R531" s="3">
        <f>IF(pomiar[[#This Row],[która godzina wyjazdu]]&lt;&gt;24,pomiar[[#This Row],[która godzina wyjazdu]],0)</f>
        <v>8</v>
      </c>
    </row>
    <row r="532" spans="1:18" x14ac:dyDescent="0.25">
      <c r="A532" s="1" t="s">
        <v>27</v>
      </c>
      <c r="B532" s="1">
        <v>0.16414500000000001</v>
      </c>
      <c r="C532" s="1">
        <v>0.16232099999999999</v>
      </c>
      <c r="D532" s="1">
        <f>IF(pomiar[[#This Row],[Punkt A]]&lt;pomiar[[#This Row],[Punkt B]],1,0)</f>
        <v>0</v>
      </c>
      <c r="E532" s="1">
        <f>IF(pomiar[[#This Row],[Punkt A]]&gt;pomiar[[#This Row],[Punkt B]],1,0)</f>
        <v>1</v>
      </c>
      <c r="F532" s="1">
        <f t="shared" si="16"/>
        <v>6.9444444444444447E-4</v>
      </c>
      <c r="G532" s="1">
        <f>IF(pomiar[[#This Row],[czy z B do A]]=1,pomiar[[#This Row],[Punkt A]]-pomiar[[#This Row],[Punkt B]],pomiar[[#This Row],[Punkt B]]-pomiar[[#This Row],[Punkt A]])</f>
        <v>1.82400000000002E-3</v>
      </c>
      <c r="H532" s="1" t="str">
        <f>LEFT(pomiar[[#This Row],[numer rejestracyjny]],1)</f>
        <v>N</v>
      </c>
      <c r="I532" s="1">
        <f>IF(pomiar[[#This Row],[pierwsza litera rejestracji]]="Z",pomiar[[#This Row],[ile minut jechał]]/pomiar[[#This Row],[ile to jedna minuta w dobie]],0)</f>
        <v>0</v>
      </c>
      <c r="J532" s="1">
        <f t="shared" si="17"/>
        <v>4.1666666666666664E-2</v>
      </c>
      <c r="K532" s="1">
        <f>pomiar[[#This Row],[ile minut jechał]]/pomiar[[#This Row],[ile h w dobie]]</f>
        <v>4.3776000000000481E-2</v>
      </c>
      <c r="L532" s="1" t="str">
        <f>MID(pomiar[[#This Row],[numer rejestracyjny]],4,2)</f>
        <v>79</v>
      </c>
      <c r="M532" s="3">
        <f>IF(pomiar[[#This Row],[3 i 4 znak rejestracji]]="18",5/pomiar[[#This Row],[ile minut jechał w h]],0)</f>
        <v>0</v>
      </c>
      <c r="N532" s="3">
        <f>5/pomiar[[#This Row],[ile minut jechał w h]]</f>
        <v>114.21783625730869</v>
      </c>
      <c r="O532" s="3">
        <f>IF(pomiar[[#This Row],[prędkość]]&gt;100,1,0)</f>
        <v>1</v>
      </c>
      <c r="P532" s="3">
        <f>IF(pomiar[[#This Row],[prędkość]]&gt;140,1,0)</f>
        <v>0</v>
      </c>
      <c r="Q532" s="3">
        <f>ROUNDDOWN(IF(pomiar[[#This Row],[czy z A do B]]=0,pomiar[[#This Row],[Punkt B]]/pomiar[[#This Row],[ile h w dobie]],pomiar[[#This Row],[Punkt A]]/pomiar[[#This Row],[ile h w dobie]]),0)</f>
        <v>3</v>
      </c>
      <c r="R532" s="3">
        <f>IF(pomiar[[#This Row],[która godzina wyjazdu]]&lt;&gt;24,pomiar[[#This Row],[która godzina wyjazdu]],0)</f>
        <v>3</v>
      </c>
    </row>
    <row r="533" spans="1:18" x14ac:dyDescent="0.25">
      <c r="A533" s="1" t="s">
        <v>28</v>
      </c>
      <c r="B533" s="1">
        <v>0.52204899999999999</v>
      </c>
      <c r="C533" s="1">
        <v>0.52420900000000004</v>
      </c>
      <c r="D533" s="1">
        <f>IF(pomiar[[#This Row],[Punkt A]]&lt;pomiar[[#This Row],[Punkt B]],1,0)</f>
        <v>1</v>
      </c>
      <c r="E533" s="1">
        <f>IF(pomiar[[#This Row],[Punkt A]]&gt;pomiar[[#This Row],[Punkt B]],1,0)</f>
        <v>0</v>
      </c>
      <c r="F533" s="1">
        <f t="shared" si="16"/>
        <v>6.9444444444444447E-4</v>
      </c>
      <c r="G533" s="1">
        <f>IF(pomiar[[#This Row],[czy z B do A]]=1,pomiar[[#This Row],[Punkt A]]-pomiar[[#This Row],[Punkt B]],pomiar[[#This Row],[Punkt B]]-pomiar[[#This Row],[Punkt A]])</f>
        <v>2.1600000000000508E-3</v>
      </c>
      <c r="H533" s="1" t="str">
        <f>LEFT(pomiar[[#This Row],[numer rejestracyjny]],1)</f>
        <v>W</v>
      </c>
      <c r="I533" s="1">
        <f>IF(pomiar[[#This Row],[pierwsza litera rejestracji]]="Z",pomiar[[#This Row],[ile minut jechał]]/pomiar[[#This Row],[ile to jedna minuta w dobie]],0)</f>
        <v>0</v>
      </c>
      <c r="J533" s="1">
        <f t="shared" si="17"/>
        <v>4.1666666666666664E-2</v>
      </c>
      <c r="K533" s="1">
        <f>pomiar[[#This Row],[ile minut jechał]]/pomiar[[#This Row],[ile h w dobie]]</f>
        <v>5.1840000000001218E-2</v>
      </c>
      <c r="L533" s="1" t="str">
        <f>MID(pomiar[[#This Row],[numer rejestracyjny]],4,2)</f>
        <v>37</v>
      </c>
      <c r="M533" s="3">
        <f>IF(pomiar[[#This Row],[3 i 4 znak rejestracji]]="18",5/pomiar[[#This Row],[ile minut jechał w h]],0)</f>
        <v>0</v>
      </c>
      <c r="N533" s="3">
        <f>5/pomiar[[#This Row],[ile minut jechał w h]]</f>
        <v>96.450617283948347</v>
      </c>
      <c r="O533" s="3">
        <f>IF(pomiar[[#This Row],[prędkość]]&gt;100,1,0)</f>
        <v>0</v>
      </c>
      <c r="P533" s="3">
        <f>IF(pomiar[[#This Row],[prędkość]]&gt;140,1,0)</f>
        <v>0</v>
      </c>
      <c r="Q533" s="3">
        <f>ROUNDDOWN(IF(pomiar[[#This Row],[czy z A do B]]=0,pomiar[[#This Row],[Punkt B]]/pomiar[[#This Row],[ile h w dobie]],pomiar[[#This Row],[Punkt A]]/pomiar[[#This Row],[ile h w dobie]]),0)</f>
        <v>12</v>
      </c>
      <c r="R533" s="3">
        <f>IF(pomiar[[#This Row],[która godzina wyjazdu]]&lt;&gt;24,pomiar[[#This Row],[która godzina wyjazdu]],0)</f>
        <v>12</v>
      </c>
    </row>
    <row r="534" spans="1:18" x14ac:dyDescent="0.25">
      <c r="A534" s="1" t="s">
        <v>29</v>
      </c>
      <c r="B534" s="1">
        <v>0.39477299999999999</v>
      </c>
      <c r="C534" s="1">
        <v>0.39140900000000001</v>
      </c>
      <c r="D534" s="1">
        <f>IF(pomiar[[#This Row],[Punkt A]]&lt;pomiar[[#This Row],[Punkt B]],1,0)</f>
        <v>0</v>
      </c>
      <c r="E534" s="1">
        <f>IF(pomiar[[#This Row],[Punkt A]]&gt;pomiar[[#This Row],[Punkt B]],1,0)</f>
        <v>1</v>
      </c>
      <c r="F534" s="1">
        <f t="shared" si="16"/>
        <v>6.9444444444444447E-4</v>
      </c>
      <c r="G534" s="1">
        <f>IF(pomiar[[#This Row],[czy z B do A]]=1,pomiar[[#This Row],[Punkt A]]-pomiar[[#This Row],[Punkt B]],pomiar[[#This Row],[Punkt B]]-pomiar[[#This Row],[Punkt A]])</f>
        <v>3.3639999999999781E-3</v>
      </c>
      <c r="H534" s="1" t="str">
        <f>LEFT(pomiar[[#This Row],[numer rejestracyjny]],1)</f>
        <v>E</v>
      </c>
      <c r="I534" s="1">
        <f>IF(pomiar[[#This Row],[pierwsza litera rejestracji]]="Z",pomiar[[#This Row],[ile minut jechał]]/pomiar[[#This Row],[ile to jedna minuta w dobie]],0)</f>
        <v>0</v>
      </c>
      <c r="J534" s="1">
        <f t="shared" si="17"/>
        <v>4.1666666666666664E-2</v>
      </c>
      <c r="K534" s="1">
        <f>pomiar[[#This Row],[ile minut jechał]]/pomiar[[#This Row],[ile h w dobie]]</f>
        <v>8.0735999999999475E-2</v>
      </c>
      <c r="L534" s="1" t="str">
        <f>MID(pomiar[[#This Row],[numer rejestracyjny]],4,2)</f>
        <v>46</v>
      </c>
      <c r="M534" s="3">
        <f>IF(pomiar[[#This Row],[3 i 4 znak rejestracji]]="18",5/pomiar[[#This Row],[ile minut jechał w h]],0)</f>
        <v>0</v>
      </c>
      <c r="N534" s="3">
        <f>5/pomiar[[#This Row],[ile minut jechał w h]]</f>
        <v>61.930241775664292</v>
      </c>
      <c r="O534" s="3">
        <f>IF(pomiar[[#This Row],[prędkość]]&gt;100,1,0)</f>
        <v>0</v>
      </c>
      <c r="P534" s="3">
        <f>IF(pomiar[[#This Row],[prędkość]]&gt;140,1,0)</f>
        <v>0</v>
      </c>
      <c r="Q534" s="3">
        <f>ROUNDDOWN(IF(pomiar[[#This Row],[czy z A do B]]=0,pomiar[[#This Row],[Punkt B]]/pomiar[[#This Row],[ile h w dobie]],pomiar[[#This Row],[Punkt A]]/pomiar[[#This Row],[ile h w dobie]]),0)</f>
        <v>9</v>
      </c>
      <c r="R534" s="3">
        <f>IF(pomiar[[#This Row],[która godzina wyjazdu]]&lt;&gt;24,pomiar[[#This Row],[która godzina wyjazdu]],0)</f>
        <v>9</v>
      </c>
    </row>
    <row r="535" spans="1:18" x14ac:dyDescent="0.25">
      <c r="A535" s="1" t="s">
        <v>30</v>
      </c>
      <c r="B535" s="1">
        <v>0.13069600000000001</v>
      </c>
      <c r="C535" s="1">
        <v>0.134684</v>
      </c>
      <c r="D535" s="1">
        <f>IF(pomiar[[#This Row],[Punkt A]]&lt;pomiar[[#This Row],[Punkt B]],1,0)</f>
        <v>1</v>
      </c>
      <c r="E535" s="1">
        <f>IF(pomiar[[#This Row],[Punkt A]]&gt;pomiar[[#This Row],[Punkt B]],1,0)</f>
        <v>0</v>
      </c>
      <c r="F535" s="1">
        <f t="shared" si="16"/>
        <v>6.9444444444444447E-4</v>
      </c>
      <c r="G535" s="1">
        <f>IF(pomiar[[#This Row],[czy z B do A]]=1,pomiar[[#This Row],[Punkt A]]-pomiar[[#This Row],[Punkt B]],pomiar[[#This Row],[Punkt B]]-pomiar[[#This Row],[Punkt A]])</f>
        <v>3.9879999999999916E-3</v>
      </c>
      <c r="H535" s="1" t="str">
        <f>LEFT(pomiar[[#This Row],[numer rejestracyjny]],1)</f>
        <v>C</v>
      </c>
      <c r="I535" s="1">
        <f>IF(pomiar[[#This Row],[pierwsza litera rejestracji]]="Z",pomiar[[#This Row],[ile minut jechał]]/pomiar[[#This Row],[ile to jedna minuta w dobie]],0)</f>
        <v>0</v>
      </c>
      <c r="J535" s="1">
        <f t="shared" si="17"/>
        <v>4.1666666666666664E-2</v>
      </c>
      <c r="K535" s="1">
        <f>pomiar[[#This Row],[ile minut jechał]]/pomiar[[#This Row],[ile h w dobie]]</f>
        <v>9.5711999999999797E-2</v>
      </c>
      <c r="L535" s="1" t="str">
        <f>MID(pomiar[[#This Row],[numer rejestracyjny]],4,2)</f>
        <v>46</v>
      </c>
      <c r="M535" s="3">
        <f>IF(pomiar[[#This Row],[3 i 4 znak rejestracji]]="18",5/pomiar[[#This Row],[ile minut jechał w h]],0)</f>
        <v>0</v>
      </c>
      <c r="N535" s="3">
        <f>5/pomiar[[#This Row],[ile minut jechał w h]]</f>
        <v>52.240053493814891</v>
      </c>
      <c r="O535" s="3">
        <f>IF(pomiar[[#This Row],[prędkość]]&gt;100,1,0)</f>
        <v>0</v>
      </c>
      <c r="P535" s="3">
        <f>IF(pomiar[[#This Row],[prędkość]]&gt;140,1,0)</f>
        <v>0</v>
      </c>
      <c r="Q535" s="3">
        <f>ROUNDDOWN(IF(pomiar[[#This Row],[czy z A do B]]=0,pomiar[[#This Row],[Punkt B]]/pomiar[[#This Row],[ile h w dobie]],pomiar[[#This Row],[Punkt A]]/pomiar[[#This Row],[ile h w dobie]]),0)</f>
        <v>3</v>
      </c>
      <c r="R535" s="3">
        <f>IF(pomiar[[#This Row],[która godzina wyjazdu]]&lt;&gt;24,pomiar[[#This Row],[która godzina wyjazdu]],0)</f>
        <v>3</v>
      </c>
    </row>
    <row r="536" spans="1:18" x14ac:dyDescent="0.25">
      <c r="A536" s="1" t="s">
        <v>31</v>
      </c>
      <c r="B536" s="1">
        <v>0.108847</v>
      </c>
      <c r="C536" s="1">
        <v>0.105555</v>
      </c>
      <c r="D536" s="1">
        <f>IF(pomiar[[#This Row],[Punkt A]]&lt;pomiar[[#This Row],[Punkt B]],1,0)</f>
        <v>0</v>
      </c>
      <c r="E536" s="1">
        <f>IF(pomiar[[#This Row],[Punkt A]]&gt;pomiar[[#This Row],[Punkt B]],1,0)</f>
        <v>1</v>
      </c>
      <c r="F536" s="1">
        <f t="shared" si="16"/>
        <v>6.9444444444444447E-4</v>
      </c>
      <c r="G536" s="1">
        <f>IF(pomiar[[#This Row],[czy z B do A]]=1,pomiar[[#This Row],[Punkt A]]-pomiar[[#This Row],[Punkt B]],pomiar[[#This Row],[Punkt B]]-pomiar[[#This Row],[Punkt A]])</f>
        <v>3.2920000000000033E-3</v>
      </c>
      <c r="H536" s="1" t="str">
        <f>LEFT(pomiar[[#This Row],[numer rejestracyjny]],1)</f>
        <v>C</v>
      </c>
      <c r="I536" s="1">
        <f>IF(pomiar[[#This Row],[pierwsza litera rejestracji]]="Z",pomiar[[#This Row],[ile minut jechał]]/pomiar[[#This Row],[ile to jedna minuta w dobie]],0)</f>
        <v>0</v>
      </c>
      <c r="J536" s="1">
        <f t="shared" si="17"/>
        <v>4.1666666666666664E-2</v>
      </c>
      <c r="K536" s="1">
        <f>pomiar[[#This Row],[ile minut jechał]]/pomiar[[#This Row],[ile h w dobie]]</f>
        <v>7.9008000000000078E-2</v>
      </c>
      <c r="L536" s="1" t="str">
        <f>MID(pomiar[[#This Row],[numer rejestracyjny]],4,2)</f>
        <v>22</v>
      </c>
      <c r="M536" s="3">
        <f>IF(pomiar[[#This Row],[3 i 4 znak rejestracji]]="18",5/pomiar[[#This Row],[ile minut jechał w h]],0)</f>
        <v>0</v>
      </c>
      <c r="N536" s="3">
        <f>5/pomiar[[#This Row],[ile minut jechał w h]]</f>
        <v>63.284730660186248</v>
      </c>
      <c r="O536" s="3">
        <f>IF(pomiar[[#This Row],[prędkość]]&gt;100,1,0)</f>
        <v>0</v>
      </c>
      <c r="P536" s="3">
        <f>IF(pomiar[[#This Row],[prędkość]]&gt;140,1,0)</f>
        <v>0</v>
      </c>
      <c r="Q536" s="3">
        <f>ROUNDDOWN(IF(pomiar[[#This Row],[czy z A do B]]=0,pomiar[[#This Row],[Punkt B]]/pomiar[[#This Row],[ile h w dobie]],pomiar[[#This Row],[Punkt A]]/pomiar[[#This Row],[ile h w dobie]]),0)</f>
        <v>2</v>
      </c>
      <c r="R536" s="3">
        <f>IF(pomiar[[#This Row],[która godzina wyjazdu]]&lt;&gt;24,pomiar[[#This Row],[która godzina wyjazdu]],0)</f>
        <v>2</v>
      </c>
    </row>
    <row r="537" spans="1:18" x14ac:dyDescent="0.25">
      <c r="A537" s="1" t="s">
        <v>32</v>
      </c>
      <c r="B537" s="1">
        <v>0.62104000000000004</v>
      </c>
      <c r="C537" s="1">
        <v>0.62345200000000001</v>
      </c>
      <c r="D537" s="1">
        <f>IF(pomiar[[#This Row],[Punkt A]]&lt;pomiar[[#This Row],[Punkt B]],1,0)</f>
        <v>1</v>
      </c>
      <c r="E537" s="1">
        <f>IF(pomiar[[#This Row],[Punkt A]]&gt;pomiar[[#This Row],[Punkt B]],1,0)</f>
        <v>0</v>
      </c>
      <c r="F537" s="1">
        <f t="shared" si="16"/>
        <v>6.9444444444444447E-4</v>
      </c>
      <c r="G537" s="1">
        <f>IF(pomiar[[#This Row],[czy z B do A]]=1,pomiar[[#This Row],[Punkt A]]-pomiar[[#This Row],[Punkt B]],pomiar[[#This Row],[Punkt B]]-pomiar[[#This Row],[Punkt A]])</f>
        <v>2.4119999999999697E-3</v>
      </c>
      <c r="H537" s="1" t="str">
        <f>LEFT(pomiar[[#This Row],[numer rejestracyjny]],1)</f>
        <v>O</v>
      </c>
      <c r="I537" s="1">
        <f>IF(pomiar[[#This Row],[pierwsza litera rejestracji]]="Z",pomiar[[#This Row],[ile minut jechał]]/pomiar[[#This Row],[ile to jedna minuta w dobie]],0)</f>
        <v>0</v>
      </c>
      <c r="J537" s="1">
        <f t="shared" si="17"/>
        <v>4.1666666666666664E-2</v>
      </c>
      <c r="K537" s="1">
        <f>pomiar[[#This Row],[ile minut jechał]]/pomiar[[#This Row],[ile h w dobie]]</f>
        <v>5.7887999999999273E-2</v>
      </c>
      <c r="L537" s="1" t="str">
        <f>MID(pomiar[[#This Row],[numer rejestracyjny]],4,2)</f>
        <v>55</v>
      </c>
      <c r="M537" s="3">
        <f>IF(pomiar[[#This Row],[3 i 4 znak rejestracji]]="18",5/pomiar[[#This Row],[ile minut jechał w h]],0)</f>
        <v>0</v>
      </c>
      <c r="N537" s="3">
        <f>5/pomiar[[#This Row],[ile minut jechał w h]]</f>
        <v>86.373687119956855</v>
      </c>
      <c r="O537" s="3">
        <f>IF(pomiar[[#This Row],[prędkość]]&gt;100,1,0)</f>
        <v>0</v>
      </c>
      <c r="P537" s="3">
        <f>IF(pomiar[[#This Row],[prędkość]]&gt;140,1,0)</f>
        <v>0</v>
      </c>
      <c r="Q537" s="3">
        <f>ROUNDDOWN(IF(pomiar[[#This Row],[czy z A do B]]=0,pomiar[[#This Row],[Punkt B]]/pomiar[[#This Row],[ile h w dobie]],pomiar[[#This Row],[Punkt A]]/pomiar[[#This Row],[ile h w dobie]]),0)</f>
        <v>14</v>
      </c>
      <c r="R537" s="3">
        <f>IF(pomiar[[#This Row],[która godzina wyjazdu]]&lt;&gt;24,pomiar[[#This Row],[która godzina wyjazdu]],0)</f>
        <v>14</v>
      </c>
    </row>
    <row r="538" spans="1:18" x14ac:dyDescent="0.25">
      <c r="A538" s="1" t="s">
        <v>33</v>
      </c>
      <c r="B538" s="1">
        <v>0.915269</v>
      </c>
      <c r="C538" s="1">
        <v>0.91838500000000001</v>
      </c>
      <c r="D538" s="1">
        <f>IF(pomiar[[#This Row],[Punkt A]]&lt;pomiar[[#This Row],[Punkt B]],1,0)</f>
        <v>1</v>
      </c>
      <c r="E538" s="1">
        <f>IF(pomiar[[#This Row],[Punkt A]]&gt;pomiar[[#This Row],[Punkt B]],1,0)</f>
        <v>0</v>
      </c>
      <c r="F538" s="1">
        <f t="shared" si="16"/>
        <v>6.9444444444444447E-4</v>
      </c>
      <c r="G538" s="1">
        <f>IF(pomiar[[#This Row],[czy z B do A]]=1,pomiar[[#This Row],[Punkt A]]-pomiar[[#This Row],[Punkt B]],pomiar[[#This Row],[Punkt B]]-pomiar[[#This Row],[Punkt A]])</f>
        <v>3.1160000000000077E-3</v>
      </c>
      <c r="H538" s="1" t="str">
        <f>LEFT(pomiar[[#This Row],[numer rejestracyjny]],1)</f>
        <v>W</v>
      </c>
      <c r="I538" s="1">
        <f>IF(pomiar[[#This Row],[pierwsza litera rejestracji]]="Z",pomiar[[#This Row],[ile minut jechał]]/pomiar[[#This Row],[ile to jedna minuta w dobie]],0)</f>
        <v>0</v>
      </c>
      <c r="J538" s="1">
        <f t="shared" si="17"/>
        <v>4.1666666666666664E-2</v>
      </c>
      <c r="K538" s="1">
        <f>pomiar[[#This Row],[ile minut jechał]]/pomiar[[#This Row],[ile h w dobie]]</f>
        <v>7.4784000000000184E-2</v>
      </c>
      <c r="L538" s="1" t="str">
        <f>MID(pomiar[[#This Row],[numer rejestracyjny]],4,2)</f>
        <v>13</v>
      </c>
      <c r="M538" s="3">
        <f>IF(pomiar[[#This Row],[3 i 4 znak rejestracji]]="18",5/pomiar[[#This Row],[ile minut jechał w h]],0)</f>
        <v>0</v>
      </c>
      <c r="N538" s="3">
        <f>5/pomiar[[#This Row],[ile minut jechał w h]]</f>
        <v>66.859221223791025</v>
      </c>
      <c r="O538" s="3">
        <f>IF(pomiar[[#This Row],[prędkość]]&gt;100,1,0)</f>
        <v>0</v>
      </c>
      <c r="P538" s="3">
        <f>IF(pomiar[[#This Row],[prędkość]]&gt;140,1,0)</f>
        <v>0</v>
      </c>
      <c r="Q538" s="3">
        <f>ROUNDDOWN(IF(pomiar[[#This Row],[czy z A do B]]=0,pomiar[[#This Row],[Punkt B]]/pomiar[[#This Row],[ile h w dobie]],pomiar[[#This Row],[Punkt A]]/pomiar[[#This Row],[ile h w dobie]]),0)</f>
        <v>21</v>
      </c>
      <c r="R538" s="3">
        <f>IF(pomiar[[#This Row],[która godzina wyjazdu]]&lt;&gt;24,pomiar[[#This Row],[która godzina wyjazdu]],0)</f>
        <v>21</v>
      </c>
    </row>
    <row r="539" spans="1:18" x14ac:dyDescent="0.25">
      <c r="A539" s="1" t="s">
        <v>176</v>
      </c>
      <c r="B539" s="1">
        <v>0.39857500000000001</v>
      </c>
      <c r="C539" s="1">
        <v>0.40067900000000001</v>
      </c>
      <c r="D539" s="1">
        <f>IF(pomiar[[#This Row],[Punkt A]]&lt;pomiar[[#This Row],[Punkt B]],1,0)</f>
        <v>1</v>
      </c>
      <c r="E539" s="1">
        <f>IF(pomiar[[#This Row],[Punkt A]]&gt;pomiar[[#This Row],[Punkt B]],1,0)</f>
        <v>0</v>
      </c>
      <c r="F539" s="1">
        <f t="shared" si="16"/>
        <v>6.9444444444444447E-4</v>
      </c>
      <c r="G539" s="1">
        <f>IF(pomiar[[#This Row],[czy z B do A]]=1,pomiar[[#This Row],[Punkt A]]-pomiar[[#This Row],[Punkt B]],pomiar[[#This Row],[Punkt B]]-pomiar[[#This Row],[Punkt A]])</f>
        <v>2.1039999999999948E-3</v>
      </c>
      <c r="H539" s="1" t="str">
        <f>LEFT(pomiar[[#This Row],[numer rejestracyjny]],1)</f>
        <v>Z</v>
      </c>
      <c r="I539" s="1">
        <f>IF(pomiar[[#This Row],[pierwsza litera rejestracji]]="Z",pomiar[[#This Row],[ile minut jechał]]/pomiar[[#This Row],[ile to jedna minuta w dobie]],0)</f>
        <v>3.0297599999999925</v>
      </c>
      <c r="J539" s="1">
        <f t="shared" si="17"/>
        <v>4.1666666666666664E-2</v>
      </c>
      <c r="K539" s="1">
        <f>pomiar[[#This Row],[ile minut jechał]]/pomiar[[#This Row],[ile h w dobie]]</f>
        <v>5.0495999999999874E-2</v>
      </c>
      <c r="L539" s="1" t="str">
        <f>MID(pomiar[[#This Row],[numer rejestracyjny]],4,2)</f>
        <v>19</v>
      </c>
      <c r="M539" s="3">
        <f>IF(pomiar[[#This Row],[3 i 4 znak rejestracji]]="18",5/pomiar[[#This Row],[ile minut jechał w h]],0)</f>
        <v>0</v>
      </c>
      <c r="N539" s="3">
        <f>5/pomiar[[#This Row],[ile minut jechał w h]]</f>
        <v>99.017743979721416</v>
      </c>
      <c r="O539" s="3">
        <f>IF(pomiar[[#This Row],[prędkość]]&gt;100,1,0)</f>
        <v>0</v>
      </c>
      <c r="P539" s="3">
        <f>IF(pomiar[[#This Row],[prędkość]]&gt;140,1,0)</f>
        <v>0</v>
      </c>
      <c r="Q539" s="3">
        <f>ROUNDDOWN(IF(pomiar[[#This Row],[czy z A do B]]=0,pomiar[[#This Row],[Punkt B]]/pomiar[[#This Row],[ile h w dobie]],pomiar[[#This Row],[Punkt A]]/pomiar[[#This Row],[ile h w dobie]]),0)</f>
        <v>9</v>
      </c>
      <c r="R539" s="3">
        <f>IF(pomiar[[#This Row],[która godzina wyjazdu]]&lt;&gt;24,pomiar[[#This Row],[która godzina wyjazdu]],0)</f>
        <v>9</v>
      </c>
    </row>
    <row r="540" spans="1:18" x14ac:dyDescent="0.25">
      <c r="A540" s="1" t="s">
        <v>35</v>
      </c>
      <c r="B540" s="1">
        <v>0.67204299999999995</v>
      </c>
      <c r="C540" s="1">
        <v>0.67345100000000002</v>
      </c>
      <c r="D540" s="1">
        <f>IF(pomiar[[#This Row],[Punkt A]]&lt;pomiar[[#This Row],[Punkt B]],1,0)</f>
        <v>1</v>
      </c>
      <c r="E540" s="1">
        <f>IF(pomiar[[#This Row],[Punkt A]]&gt;pomiar[[#This Row],[Punkt B]],1,0)</f>
        <v>0</v>
      </c>
      <c r="F540" s="1">
        <f t="shared" si="16"/>
        <v>6.9444444444444447E-4</v>
      </c>
      <c r="G540" s="1">
        <f>IF(pomiar[[#This Row],[czy z B do A]]=1,pomiar[[#This Row],[Punkt A]]-pomiar[[#This Row],[Punkt B]],pomiar[[#This Row],[Punkt B]]-pomiar[[#This Row],[Punkt A]])</f>
        <v>1.4080000000000759E-3</v>
      </c>
      <c r="H540" s="1" t="str">
        <f>LEFT(pomiar[[#This Row],[numer rejestracyjny]],1)</f>
        <v>K</v>
      </c>
      <c r="I540" s="1">
        <f>IF(pomiar[[#This Row],[pierwsza litera rejestracji]]="Z",pomiar[[#This Row],[ile minut jechał]]/pomiar[[#This Row],[ile to jedna minuta w dobie]],0)</f>
        <v>0</v>
      </c>
      <c r="J540" s="1">
        <f t="shared" si="17"/>
        <v>4.1666666666666664E-2</v>
      </c>
      <c r="K540" s="1">
        <f>pomiar[[#This Row],[ile minut jechał]]/pomiar[[#This Row],[ile h w dobie]]</f>
        <v>3.3792000000001821E-2</v>
      </c>
      <c r="L540" s="1" t="str">
        <f>MID(pomiar[[#This Row],[numer rejestracyjny]],4,2)</f>
        <v>70</v>
      </c>
      <c r="M540" s="3">
        <f>IF(pomiar[[#This Row],[3 i 4 znak rejestracji]]="18",5/pomiar[[#This Row],[ile minut jechał w h]],0)</f>
        <v>0</v>
      </c>
      <c r="N540" s="3">
        <f>5/pomiar[[#This Row],[ile minut jechał w h]]</f>
        <v>147.96401515150717</v>
      </c>
      <c r="O540" s="3">
        <f>IF(pomiar[[#This Row],[prędkość]]&gt;100,1,0)</f>
        <v>1</v>
      </c>
      <c r="P540" s="3">
        <f>IF(pomiar[[#This Row],[prędkość]]&gt;140,1,0)</f>
        <v>1</v>
      </c>
      <c r="Q540" s="3">
        <f>ROUNDDOWN(IF(pomiar[[#This Row],[czy z A do B]]=0,pomiar[[#This Row],[Punkt B]]/pomiar[[#This Row],[ile h w dobie]],pomiar[[#This Row],[Punkt A]]/pomiar[[#This Row],[ile h w dobie]]),0)</f>
        <v>16</v>
      </c>
      <c r="R540" s="3">
        <f>IF(pomiar[[#This Row],[która godzina wyjazdu]]&lt;&gt;24,pomiar[[#This Row],[która godzina wyjazdu]],0)</f>
        <v>16</v>
      </c>
    </row>
    <row r="541" spans="1:18" x14ac:dyDescent="0.25">
      <c r="A541" s="1" t="s">
        <v>36</v>
      </c>
      <c r="B541" s="1">
        <v>3.5965999999999998E-2</v>
      </c>
      <c r="C541" s="1">
        <v>3.7982000000000002E-2</v>
      </c>
      <c r="D541" s="1">
        <f>IF(pomiar[[#This Row],[Punkt A]]&lt;pomiar[[#This Row],[Punkt B]],1,0)</f>
        <v>1</v>
      </c>
      <c r="E541" s="1">
        <f>IF(pomiar[[#This Row],[Punkt A]]&gt;pomiar[[#This Row],[Punkt B]],1,0)</f>
        <v>0</v>
      </c>
      <c r="F541" s="1">
        <f t="shared" si="16"/>
        <v>6.9444444444444447E-4</v>
      </c>
      <c r="G541" s="1">
        <f>IF(pomiar[[#This Row],[czy z B do A]]=1,pomiar[[#This Row],[Punkt A]]-pomiar[[#This Row],[Punkt B]],pomiar[[#This Row],[Punkt B]]-pomiar[[#This Row],[Punkt A]])</f>
        <v>2.0160000000000039E-3</v>
      </c>
      <c r="H541" s="1" t="str">
        <f>LEFT(pomiar[[#This Row],[numer rejestracyjny]],1)</f>
        <v>C</v>
      </c>
      <c r="I541" s="1">
        <f>IF(pomiar[[#This Row],[pierwsza litera rejestracji]]="Z",pomiar[[#This Row],[ile minut jechał]]/pomiar[[#This Row],[ile to jedna minuta w dobie]],0)</f>
        <v>0</v>
      </c>
      <c r="J541" s="1">
        <f t="shared" si="17"/>
        <v>4.1666666666666664E-2</v>
      </c>
      <c r="K541" s="1">
        <f>pomiar[[#This Row],[ile minut jechał]]/pomiar[[#This Row],[ile h w dobie]]</f>
        <v>4.8384000000000094E-2</v>
      </c>
      <c r="L541" s="1" t="str">
        <f>MID(pomiar[[#This Row],[numer rejestracyjny]],4,2)</f>
        <v>92</v>
      </c>
      <c r="M541" s="3">
        <f>IF(pomiar[[#This Row],[3 i 4 znak rejestracji]]="18",5/pomiar[[#This Row],[ile minut jechał w h]],0)</f>
        <v>0</v>
      </c>
      <c r="N541" s="3">
        <f>5/pomiar[[#This Row],[ile minut jechał w h]]</f>
        <v>103.33994708994689</v>
      </c>
      <c r="O541" s="3">
        <f>IF(pomiar[[#This Row],[prędkość]]&gt;100,1,0)</f>
        <v>1</v>
      </c>
      <c r="P541" s="3">
        <f>IF(pomiar[[#This Row],[prędkość]]&gt;140,1,0)</f>
        <v>0</v>
      </c>
      <c r="Q541" s="3">
        <f>ROUNDDOWN(IF(pomiar[[#This Row],[czy z A do B]]=0,pomiar[[#This Row],[Punkt B]]/pomiar[[#This Row],[ile h w dobie]],pomiar[[#This Row],[Punkt A]]/pomiar[[#This Row],[ile h w dobie]]),0)</f>
        <v>0</v>
      </c>
      <c r="R541" s="3">
        <f>IF(pomiar[[#This Row],[która godzina wyjazdu]]&lt;&gt;24,pomiar[[#This Row],[która godzina wyjazdu]],0)</f>
        <v>0</v>
      </c>
    </row>
    <row r="542" spans="1:18" x14ac:dyDescent="0.25">
      <c r="A542" s="1" t="s">
        <v>37</v>
      </c>
      <c r="B542" s="1">
        <v>0.514571</v>
      </c>
      <c r="C542" s="1">
        <v>0.51262700000000005</v>
      </c>
      <c r="D542" s="1">
        <f>IF(pomiar[[#This Row],[Punkt A]]&lt;pomiar[[#This Row],[Punkt B]],1,0)</f>
        <v>0</v>
      </c>
      <c r="E542" s="1">
        <f>IF(pomiar[[#This Row],[Punkt A]]&gt;pomiar[[#This Row],[Punkt B]],1,0)</f>
        <v>1</v>
      </c>
      <c r="F542" s="1">
        <f t="shared" si="16"/>
        <v>6.9444444444444447E-4</v>
      </c>
      <c r="G542" s="1">
        <f>IF(pomiar[[#This Row],[czy z B do A]]=1,pomiar[[#This Row],[Punkt A]]-pomiar[[#This Row],[Punkt B]],pomiar[[#This Row],[Punkt B]]-pomiar[[#This Row],[Punkt A]])</f>
        <v>1.9439999999999458E-3</v>
      </c>
      <c r="H542" s="1" t="str">
        <f>LEFT(pomiar[[#This Row],[numer rejestracyjny]],1)</f>
        <v>W</v>
      </c>
      <c r="I542" s="1">
        <f>IF(pomiar[[#This Row],[pierwsza litera rejestracji]]="Z",pomiar[[#This Row],[ile minut jechał]]/pomiar[[#This Row],[ile to jedna minuta w dobie]],0)</f>
        <v>0</v>
      </c>
      <c r="J542" s="1">
        <f t="shared" si="17"/>
        <v>4.1666666666666664E-2</v>
      </c>
      <c r="K542" s="1">
        <f>pomiar[[#This Row],[ile minut jechał]]/pomiar[[#This Row],[ile h w dobie]]</f>
        <v>4.6655999999998699E-2</v>
      </c>
      <c r="L542" s="1" t="str">
        <f>MID(pomiar[[#This Row],[numer rejestracyjny]],4,2)</f>
        <v>73</v>
      </c>
      <c r="M542" s="3">
        <f>IF(pomiar[[#This Row],[3 i 4 znak rejestracji]]="18",5/pomiar[[#This Row],[ile minut jechał w h]],0)</f>
        <v>0</v>
      </c>
      <c r="N542" s="3">
        <f>5/pomiar[[#This Row],[ile minut jechał w h]]</f>
        <v>107.1673525377259</v>
      </c>
      <c r="O542" s="3">
        <f>IF(pomiar[[#This Row],[prędkość]]&gt;100,1,0)</f>
        <v>1</v>
      </c>
      <c r="P542" s="3">
        <f>IF(pomiar[[#This Row],[prędkość]]&gt;140,1,0)</f>
        <v>0</v>
      </c>
      <c r="Q542" s="3">
        <f>ROUNDDOWN(IF(pomiar[[#This Row],[czy z A do B]]=0,pomiar[[#This Row],[Punkt B]]/pomiar[[#This Row],[ile h w dobie]],pomiar[[#This Row],[Punkt A]]/pomiar[[#This Row],[ile h w dobie]]),0)</f>
        <v>12</v>
      </c>
      <c r="R542" s="3">
        <f>IF(pomiar[[#This Row],[która godzina wyjazdu]]&lt;&gt;24,pomiar[[#This Row],[która godzina wyjazdu]],0)</f>
        <v>12</v>
      </c>
    </row>
    <row r="543" spans="1:18" x14ac:dyDescent="0.25">
      <c r="A543" s="1" t="s">
        <v>38</v>
      </c>
      <c r="B543" s="1">
        <v>0.923041</v>
      </c>
      <c r="C543" s="1">
        <v>0.92067699999999997</v>
      </c>
      <c r="D543" s="1">
        <f>IF(pomiar[[#This Row],[Punkt A]]&lt;pomiar[[#This Row],[Punkt B]],1,0)</f>
        <v>0</v>
      </c>
      <c r="E543" s="1">
        <f>IF(pomiar[[#This Row],[Punkt A]]&gt;pomiar[[#This Row],[Punkt B]],1,0)</f>
        <v>1</v>
      </c>
      <c r="F543" s="1">
        <f t="shared" si="16"/>
        <v>6.9444444444444447E-4</v>
      </c>
      <c r="G543" s="1">
        <f>IF(pomiar[[#This Row],[czy z B do A]]=1,pomiar[[#This Row],[Punkt A]]-pomiar[[#This Row],[Punkt B]],pomiar[[#This Row],[Punkt B]]-pomiar[[#This Row],[Punkt A]])</f>
        <v>2.3640000000000327E-3</v>
      </c>
      <c r="H543" s="1" t="str">
        <f>LEFT(pomiar[[#This Row],[numer rejestracyjny]],1)</f>
        <v>B</v>
      </c>
      <c r="I543" s="1">
        <f>IF(pomiar[[#This Row],[pierwsza litera rejestracji]]="Z",pomiar[[#This Row],[ile minut jechał]]/pomiar[[#This Row],[ile to jedna minuta w dobie]],0)</f>
        <v>0</v>
      </c>
      <c r="J543" s="1">
        <f t="shared" si="17"/>
        <v>4.1666666666666664E-2</v>
      </c>
      <c r="K543" s="1">
        <f>pomiar[[#This Row],[ile minut jechał]]/pomiar[[#This Row],[ile h w dobie]]</f>
        <v>5.6736000000000786E-2</v>
      </c>
      <c r="L543" s="1" t="str">
        <f>MID(pomiar[[#This Row],[numer rejestracyjny]],4,2)</f>
        <v>32</v>
      </c>
      <c r="M543" s="3">
        <f>IF(pomiar[[#This Row],[3 i 4 znak rejestracji]]="18",5/pomiar[[#This Row],[ile minut jechał w h]],0)</f>
        <v>0</v>
      </c>
      <c r="N543" s="3">
        <f>5/pomiar[[#This Row],[ile minut jechał w h]]</f>
        <v>88.127467569090712</v>
      </c>
      <c r="O543" s="3">
        <f>IF(pomiar[[#This Row],[prędkość]]&gt;100,1,0)</f>
        <v>0</v>
      </c>
      <c r="P543" s="3">
        <f>IF(pomiar[[#This Row],[prędkość]]&gt;140,1,0)</f>
        <v>0</v>
      </c>
      <c r="Q543" s="3">
        <f>ROUNDDOWN(IF(pomiar[[#This Row],[czy z A do B]]=0,pomiar[[#This Row],[Punkt B]]/pomiar[[#This Row],[ile h w dobie]],pomiar[[#This Row],[Punkt A]]/pomiar[[#This Row],[ile h w dobie]]),0)</f>
        <v>22</v>
      </c>
      <c r="R543" s="3">
        <f>IF(pomiar[[#This Row],[która godzina wyjazdu]]&lt;&gt;24,pomiar[[#This Row],[która godzina wyjazdu]],0)</f>
        <v>22</v>
      </c>
    </row>
    <row r="544" spans="1:18" x14ac:dyDescent="0.25">
      <c r="A544" s="1" t="s">
        <v>39</v>
      </c>
      <c r="B544" s="1">
        <v>0.14195199999999999</v>
      </c>
      <c r="C544" s="1">
        <v>0.13925599999999999</v>
      </c>
      <c r="D544" s="1">
        <f>IF(pomiar[[#This Row],[Punkt A]]&lt;pomiar[[#This Row],[Punkt B]],1,0)</f>
        <v>0</v>
      </c>
      <c r="E544" s="1">
        <f>IF(pomiar[[#This Row],[Punkt A]]&gt;pomiar[[#This Row],[Punkt B]],1,0)</f>
        <v>1</v>
      </c>
      <c r="F544" s="1">
        <f t="shared" si="16"/>
        <v>6.9444444444444447E-4</v>
      </c>
      <c r="G544" s="1">
        <f>IF(pomiar[[#This Row],[czy z B do A]]=1,pomiar[[#This Row],[Punkt A]]-pomiar[[#This Row],[Punkt B]],pomiar[[#This Row],[Punkt B]]-pomiar[[#This Row],[Punkt A]])</f>
        <v>2.6960000000000039E-3</v>
      </c>
      <c r="H544" s="1" t="str">
        <f>LEFT(pomiar[[#This Row],[numer rejestracyjny]],1)</f>
        <v>W</v>
      </c>
      <c r="I544" s="1">
        <f>IF(pomiar[[#This Row],[pierwsza litera rejestracji]]="Z",pomiar[[#This Row],[ile minut jechał]]/pomiar[[#This Row],[ile to jedna minuta w dobie]],0)</f>
        <v>0</v>
      </c>
      <c r="J544" s="1">
        <f t="shared" si="17"/>
        <v>4.1666666666666664E-2</v>
      </c>
      <c r="K544" s="1">
        <f>pomiar[[#This Row],[ile minut jechał]]/pomiar[[#This Row],[ile h w dobie]]</f>
        <v>6.4704000000000095E-2</v>
      </c>
      <c r="L544" s="1" t="str">
        <f>MID(pomiar[[#This Row],[numer rejestracyjny]],4,2)</f>
        <v>36</v>
      </c>
      <c r="M544" s="3">
        <f>IF(pomiar[[#This Row],[3 i 4 znak rejestracji]]="18",5/pomiar[[#This Row],[ile minut jechał w h]],0)</f>
        <v>0</v>
      </c>
      <c r="N544" s="3">
        <f>5/pomiar[[#This Row],[ile minut jechał w h]]</f>
        <v>77.274975272007794</v>
      </c>
      <c r="O544" s="3">
        <f>IF(pomiar[[#This Row],[prędkość]]&gt;100,1,0)</f>
        <v>0</v>
      </c>
      <c r="P544" s="3">
        <f>IF(pomiar[[#This Row],[prędkość]]&gt;140,1,0)</f>
        <v>0</v>
      </c>
      <c r="Q544" s="3">
        <f>ROUNDDOWN(IF(pomiar[[#This Row],[czy z A do B]]=0,pomiar[[#This Row],[Punkt B]]/pomiar[[#This Row],[ile h w dobie]],pomiar[[#This Row],[Punkt A]]/pomiar[[#This Row],[ile h w dobie]]),0)</f>
        <v>3</v>
      </c>
      <c r="R544" s="3">
        <f>IF(pomiar[[#This Row],[która godzina wyjazdu]]&lt;&gt;24,pomiar[[#This Row],[która godzina wyjazdu]],0)</f>
        <v>3</v>
      </c>
    </row>
    <row r="545" spans="1:18" x14ac:dyDescent="0.25">
      <c r="A545" s="1" t="s">
        <v>177</v>
      </c>
      <c r="B545" s="1">
        <v>0.832403</v>
      </c>
      <c r="C545" s="1">
        <v>0.83075900000000003</v>
      </c>
      <c r="D545" s="1">
        <f>IF(pomiar[[#This Row],[Punkt A]]&lt;pomiar[[#This Row],[Punkt B]],1,0)</f>
        <v>0</v>
      </c>
      <c r="E545" s="1">
        <f>IF(pomiar[[#This Row],[Punkt A]]&gt;pomiar[[#This Row],[Punkt B]],1,0)</f>
        <v>1</v>
      </c>
      <c r="F545" s="1">
        <f t="shared" si="16"/>
        <v>6.9444444444444447E-4</v>
      </c>
      <c r="G545" s="1">
        <f>IF(pomiar[[#This Row],[czy z B do A]]=1,pomiar[[#This Row],[Punkt A]]-pomiar[[#This Row],[Punkt B]],pomiar[[#This Row],[Punkt B]]-pomiar[[#This Row],[Punkt A]])</f>
        <v>1.6439999999999788E-3</v>
      </c>
      <c r="H545" s="1" t="str">
        <f>LEFT(pomiar[[#This Row],[numer rejestracyjny]],1)</f>
        <v>Z</v>
      </c>
      <c r="I545" s="1">
        <f>IF(pomiar[[#This Row],[pierwsza litera rejestracji]]="Z",pomiar[[#This Row],[ile minut jechał]]/pomiar[[#This Row],[ile to jedna minuta w dobie]],0)</f>
        <v>2.3673599999999695</v>
      </c>
      <c r="J545" s="1">
        <f t="shared" si="17"/>
        <v>4.1666666666666664E-2</v>
      </c>
      <c r="K545" s="1">
        <f>pomiar[[#This Row],[ile minut jechał]]/pomiar[[#This Row],[ile h w dobie]]</f>
        <v>3.9455999999999491E-2</v>
      </c>
      <c r="L545" s="1" t="str">
        <f>MID(pomiar[[#This Row],[numer rejestracyjny]],4,2)</f>
        <v>21</v>
      </c>
      <c r="M545" s="3">
        <f>IF(pomiar[[#This Row],[3 i 4 znak rejestracji]]="18",5/pomiar[[#This Row],[ile minut jechał w h]],0)</f>
        <v>0</v>
      </c>
      <c r="N545" s="3">
        <f>5/pomiar[[#This Row],[ile minut jechał w h]]</f>
        <v>126.72343876723602</v>
      </c>
      <c r="O545" s="3">
        <f>IF(pomiar[[#This Row],[prędkość]]&gt;100,1,0)</f>
        <v>1</v>
      </c>
      <c r="P545" s="3">
        <f>IF(pomiar[[#This Row],[prędkość]]&gt;140,1,0)</f>
        <v>0</v>
      </c>
      <c r="Q545" s="3">
        <f>ROUNDDOWN(IF(pomiar[[#This Row],[czy z A do B]]=0,pomiar[[#This Row],[Punkt B]]/pomiar[[#This Row],[ile h w dobie]],pomiar[[#This Row],[Punkt A]]/pomiar[[#This Row],[ile h w dobie]]),0)</f>
        <v>19</v>
      </c>
      <c r="R545" s="3">
        <f>IF(pomiar[[#This Row],[która godzina wyjazdu]]&lt;&gt;24,pomiar[[#This Row],[która godzina wyjazdu]],0)</f>
        <v>19</v>
      </c>
    </row>
    <row r="546" spans="1:18" x14ac:dyDescent="0.25">
      <c r="A546" s="1" t="s">
        <v>41</v>
      </c>
      <c r="B546" s="1">
        <v>0.67679900000000004</v>
      </c>
      <c r="C546" s="1">
        <v>0.67894299999999996</v>
      </c>
      <c r="D546" s="1">
        <f>IF(pomiar[[#This Row],[Punkt A]]&lt;pomiar[[#This Row],[Punkt B]],1,0)</f>
        <v>1</v>
      </c>
      <c r="E546" s="1">
        <f>IF(pomiar[[#This Row],[Punkt A]]&gt;pomiar[[#This Row],[Punkt B]],1,0)</f>
        <v>0</v>
      </c>
      <c r="F546" s="1">
        <f t="shared" si="16"/>
        <v>6.9444444444444447E-4</v>
      </c>
      <c r="G546" s="1">
        <f>IF(pomiar[[#This Row],[czy z B do A]]=1,pomiar[[#This Row],[Punkt A]]-pomiar[[#This Row],[Punkt B]],pomiar[[#This Row],[Punkt B]]-pomiar[[#This Row],[Punkt A]])</f>
        <v>2.1439999999999237E-3</v>
      </c>
      <c r="H546" s="1" t="str">
        <f>LEFT(pomiar[[#This Row],[numer rejestracyjny]],1)</f>
        <v>C</v>
      </c>
      <c r="I546" s="1">
        <f>IF(pomiar[[#This Row],[pierwsza litera rejestracji]]="Z",pomiar[[#This Row],[ile minut jechał]]/pomiar[[#This Row],[ile to jedna minuta w dobie]],0)</f>
        <v>0</v>
      </c>
      <c r="J546" s="1">
        <f t="shared" si="17"/>
        <v>4.1666666666666664E-2</v>
      </c>
      <c r="K546" s="1">
        <f>pomiar[[#This Row],[ile minut jechał]]/pomiar[[#This Row],[ile h w dobie]]</f>
        <v>5.145599999999817E-2</v>
      </c>
      <c r="L546" s="1" t="str">
        <f>MID(pomiar[[#This Row],[numer rejestracyjny]],4,2)</f>
        <v>25</v>
      </c>
      <c r="M546" s="3">
        <f>IF(pomiar[[#This Row],[3 i 4 znak rejestracji]]="18",5/pomiar[[#This Row],[ile minut jechał w h]],0)</f>
        <v>0</v>
      </c>
      <c r="N546" s="3">
        <f>5/pomiar[[#This Row],[ile minut jechał w h]]</f>
        <v>97.170398009953701</v>
      </c>
      <c r="O546" s="3">
        <f>IF(pomiar[[#This Row],[prędkość]]&gt;100,1,0)</f>
        <v>0</v>
      </c>
      <c r="P546" s="3">
        <f>IF(pomiar[[#This Row],[prędkość]]&gt;140,1,0)</f>
        <v>0</v>
      </c>
      <c r="Q546" s="3">
        <f>ROUNDDOWN(IF(pomiar[[#This Row],[czy z A do B]]=0,pomiar[[#This Row],[Punkt B]]/pomiar[[#This Row],[ile h w dobie]],pomiar[[#This Row],[Punkt A]]/pomiar[[#This Row],[ile h w dobie]]),0)</f>
        <v>16</v>
      </c>
      <c r="R546" s="3">
        <f>IF(pomiar[[#This Row],[która godzina wyjazdu]]&lt;&gt;24,pomiar[[#This Row],[która godzina wyjazdu]],0)</f>
        <v>16</v>
      </c>
    </row>
    <row r="547" spans="1:18" x14ac:dyDescent="0.25">
      <c r="A547" s="1" t="s">
        <v>42</v>
      </c>
      <c r="B547" s="1">
        <v>0.33540799999999998</v>
      </c>
      <c r="C547" s="1">
        <v>0.33905200000000002</v>
      </c>
      <c r="D547" s="1">
        <f>IF(pomiar[[#This Row],[Punkt A]]&lt;pomiar[[#This Row],[Punkt B]],1,0)</f>
        <v>1</v>
      </c>
      <c r="E547" s="1">
        <f>IF(pomiar[[#This Row],[Punkt A]]&gt;pomiar[[#This Row],[Punkt B]],1,0)</f>
        <v>0</v>
      </c>
      <c r="F547" s="1">
        <f t="shared" si="16"/>
        <v>6.9444444444444447E-4</v>
      </c>
      <c r="G547" s="1">
        <f>IF(pomiar[[#This Row],[czy z B do A]]=1,pomiar[[#This Row],[Punkt A]]-pomiar[[#This Row],[Punkt B]],pomiar[[#This Row],[Punkt B]]-pomiar[[#This Row],[Punkt A]])</f>
        <v>3.6440000000000361E-3</v>
      </c>
      <c r="H547" s="1" t="str">
        <f>LEFT(pomiar[[#This Row],[numer rejestracyjny]],1)</f>
        <v>N</v>
      </c>
      <c r="I547" s="1">
        <f>IF(pomiar[[#This Row],[pierwsza litera rejestracji]]="Z",pomiar[[#This Row],[ile minut jechał]]/pomiar[[#This Row],[ile to jedna minuta w dobie]],0)</f>
        <v>0</v>
      </c>
      <c r="J547" s="1">
        <f t="shared" si="17"/>
        <v>4.1666666666666664E-2</v>
      </c>
      <c r="K547" s="1">
        <f>pomiar[[#This Row],[ile minut jechał]]/pomiar[[#This Row],[ile h w dobie]]</f>
        <v>8.7456000000000866E-2</v>
      </c>
      <c r="L547" s="1" t="str">
        <f>MID(pomiar[[#This Row],[numer rejestracyjny]],4,2)</f>
        <v>59</v>
      </c>
      <c r="M547" s="3">
        <f>IF(pomiar[[#This Row],[3 i 4 znak rejestracji]]="18",5/pomiar[[#This Row],[ile minut jechał w h]],0)</f>
        <v>0</v>
      </c>
      <c r="N547" s="3">
        <f>5/pomiar[[#This Row],[ile minut jechał w h]]</f>
        <v>57.171606293449855</v>
      </c>
      <c r="O547" s="3">
        <f>IF(pomiar[[#This Row],[prędkość]]&gt;100,1,0)</f>
        <v>0</v>
      </c>
      <c r="P547" s="3">
        <f>IF(pomiar[[#This Row],[prędkość]]&gt;140,1,0)</f>
        <v>0</v>
      </c>
      <c r="Q547" s="3">
        <f>ROUNDDOWN(IF(pomiar[[#This Row],[czy z A do B]]=0,pomiar[[#This Row],[Punkt B]]/pomiar[[#This Row],[ile h w dobie]],pomiar[[#This Row],[Punkt A]]/pomiar[[#This Row],[ile h w dobie]]),0)</f>
        <v>8</v>
      </c>
      <c r="R547" s="3">
        <f>IF(pomiar[[#This Row],[która godzina wyjazdu]]&lt;&gt;24,pomiar[[#This Row],[która godzina wyjazdu]],0)</f>
        <v>8</v>
      </c>
    </row>
    <row r="548" spans="1:18" x14ac:dyDescent="0.25">
      <c r="A548" s="1" t="s">
        <v>178</v>
      </c>
      <c r="B548" s="1">
        <v>0.71115899999999999</v>
      </c>
      <c r="C548" s="1">
        <v>0.70776300000000003</v>
      </c>
      <c r="D548" s="1">
        <f>IF(pomiar[[#This Row],[Punkt A]]&lt;pomiar[[#This Row],[Punkt B]],1,0)</f>
        <v>0</v>
      </c>
      <c r="E548" s="1">
        <f>IF(pomiar[[#This Row],[Punkt A]]&gt;pomiar[[#This Row],[Punkt B]],1,0)</f>
        <v>1</v>
      </c>
      <c r="F548" s="1">
        <f t="shared" si="16"/>
        <v>6.9444444444444447E-4</v>
      </c>
      <c r="G548" s="1">
        <f>IF(pomiar[[#This Row],[czy z B do A]]=1,pomiar[[#This Row],[Punkt A]]-pomiar[[#This Row],[Punkt B]],pomiar[[#This Row],[Punkt B]]-pomiar[[#This Row],[Punkt A]])</f>
        <v>3.3959999999999546E-3</v>
      </c>
      <c r="H548" s="1" t="str">
        <f>LEFT(pomiar[[#This Row],[numer rejestracyjny]],1)</f>
        <v>Z</v>
      </c>
      <c r="I548" s="1">
        <f>IF(pomiar[[#This Row],[pierwsza litera rejestracji]]="Z",pomiar[[#This Row],[ile minut jechał]]/pomiar[[#This Row],[ile to jedna minuta w dobie]],0)</f>
        <v>4.8902399999999346</v>
      </c>
      <c r="J548" s="1">
        <f t="shared" si="17"/>
        <v>4.1666666666666664E-2</v>
      </c>
      <c r="K548" s="1">
        <f>pomiar[[#This Row],[ile minut jechał]]/pomiar[[#This Row],[ile h w dobie]]</f>
        <v>8.1503999999998911E-2</v>
      </c>
      <c r="L548" s="1" t="str">
        <f>MID(pomiar[[#This Row],[numer rejestracyjny]],4,2)</f>
        <v>29</v>
      </c>
      <c r="M548" s="3">
        <f>IF(pomiar[[#This Row],[3 i 4 znak rejestracji]]="18",5/pomiar[[#This Row],[ile minut jechał w h]],0)</f>
        <v>0</v>
      </c>
      <c r="N548" s="3">
        <f>5/pomiar[[#This Row],[ile minut jechał w h]]</f>
        <v>61.346682371418176</v>
      </c>
      <c r="O548" s="3">
        <f>IF(pomiar[[#This Row],[prędkość]]&gt;100,1,0)</f>
        <v>0</v>
      </c>
      <c r="P548" s="3">
        <f>IF(pomiar[[#This Row],[prędkość]]&gt;140,1,0)</f>
        <v>0</v>
      </c>
      <c r="Q548" s="3">
        <f>ROUNDDOWN(IF(pomiar[[#This Row],[czy z A do B]]=0,pomiar[[#This Row],[Punkt B]]/pomiar[[#This Row],[ile h w dobie]],pomiar[[#This Row],[Punkt A]]/pomiar[[#This Row],[ile h w dobie]]),0)</f>
        <v>16</v>
      </c>
      <c r="R548" s="3">
        <f>IF(pomiar[[#This Row],[która godzina wyjazdu]]&lt;&gt;24,pomiar[[#This Row],[która godzina wyjazdu]],0)</f>
        <v>16</v>
      </c>
    </row>
    <row r="549" spans="1:18" x14ac:dyDescent="0.25">
      <c r="A549" s="1" t="s">
        <v>44</v>
      </c>
      <c r="B549" s="1">
        <v>0.71188700000000005</v>
      </c>
      <c r="C549" s="1">
        <v>0.715611</v>
      </c>
      <c r="D549" s="1">
        <f>IF(pomiar[[#This Row],[Punkt A]]&lt;pomiar[[#This Row],[Punkt B]],1,0)</f>
        <v>1</v>
      </c>
      <c r="E549" s="1">
        <f>IF(pomiar[[#This Row],[Punkt A]]&gt;pomiar[[#This Row],[Punkt B]],1,0)</f>
        <v>0</v>
      </c>
      <c r="F549" s="1">
        <f t="shared" si="16"/>
        <v>6.9444444444444447E-4</v>
      </c>
      <c r="G549" s="1">
        <f>IF(pomiar[[#This Row],[czy z B do A]]=1,pomiar[[#This Row],[Punkt A]]-pomiar[[#This Row],[Punkt B]],pomiar[[#This Row],[Punkt B]]-pomiar[[#This Row],[Punkt A]])</f>
        <v>3.7239999999999496E-3</v>
      </c>
      <c r="H549" s="1" t="str">
        <f>LEFT(pomiar[[#This Row],[numer rejestracyjny]],1)</f>
        <v>C</v>
      </c>
      <c r="I549" s="1">
        <f>IF(pomiar[[#This Row],[pierwsza litera rejestracji]]="Z",pomiar[[#This Row],[ile minut jechał]]/pomiar[[#This Row],[ile to jedna minuta w dobie]],0)</f>
        <v>0</v>
      </c>
      <c r="J549" s="1">
        <f t="shared" si="17"/>
        <v>4.1666666666666664E-2</v>
      </c>
      <c r="K549" s="1">
        <f>pomiar[[#This Row],[ile minut jechał]]/pomiar[[#This Row],[ile h w dobie]]</f>
        <v>8.937599999999879E-2</v>
      </c>
      <c r="L549" s="1" t="str">
        <f>MID(pomiar[[#This Row],[numer rejestracyjny]],4,2)</f>
        <v>49</v>
      </c>
      <c r="M549" s="3">
        <f>IF(pomiar[[#This Row],[3 i 4 znak rejestracji]]="18",5/pomiar[[#This Row],[ile minut jechał w h]],0)</f>
        <v>0</v>
      </c>
      <c r="N549" s="3">
        <f>5/pomiar[[#This Row],[ile minut jechał w h]]</f>
        <v>55.943430003581135</v>
      </c>
      <c r="O549" s="3">
        <f>IF(pomiar[[#This Row],[prędkość]]&gt;100,1,0)</f>
        <v>0</v>
      </c>
      <c r="P549" s="3">
        <f>IF(pomiar[[#This Row],[prędkość]]&gt;140,1,0)</f>
        <v>0</v>
      </c>
      <c r="Q549" s="3">
        <f>ROUNDDOWN(IF(pomiar[[#This Row],[czy z A do B]]=0,pomiar[[#This Row],[Punkt B]]/pomiar[[#This Row],[ile h w dobie]],pomiar[[#This Row],[Punkt A]]/pomiar[[#This Row],[ile h w dobie]]),0)</f>
        <v>17</v>
      </c>
      <c r="R549" s="3">
        <f>IF(pomiar[[#This Row],[która godzina wyjazdu]]&lt;&gt;24,pomiar[[#This Row],[która godzina wyjazdu]],0)</f>
        <v>17</v>
      </c>
    </row>
    <row r="550" spans="1:18" x14ac:dyDescent="0.25">
      <c r="A550" s="1" t="s">
        <v>45</v>
      </c>
      <c r="B550" s="1">
        <v>0.40304299999999998</v>
      </c>
      <c r="C550" s="1">
        <v>0.399339</v>
      </c>
      <c r="D550" s="1">
        <f>IF(pomiar[[#This Row],[Punkt A]]&lt;pomiar[[#This Row],[Punkt B]],1,0)</f>
        <v>0</v>
      </c>
      <c r="E550" s="1">
        <f>IF(pomiar[[#This Row],[Punkt A]]&gt;pomiar[[#This Row],[Punkt B]],1,0)</f>
        <v>1</v>
      </c>
      <c r="F550" s="1">
        <f t="shared" si="16"/>
        <v>6.9444444444444447E-4</v>
      </c>
      <c r="G550" s="1">
        <f>IF(pomiar[[#This Row],[czy z B do A]]=1,pomiar[[#This Row],[Punkt A]]-pomiar[[#This Row],[Punkt B]],pomiar[[#This Row],[Punkt B]]-pomiar[[#This Row],[Punkt A]])</f>
        <v>3.7039999999999851E-3</v>
      </c>
      <c r="H550" s="1" t="str">
        <f>LEFT(pomiar[[#This Row],[numer rejestracyjny]],1)</f>
        <v>G</v>
      </c>
      <c r="I550" s="1">
        <f>IF(pomiar[[#This Row],[pierwsza litera rejestracji]]="Z",pomiar[[#This Row],[ile minut jechał]]/pomiar[[#This Row],[ile to jedna minuta w dobie]],0)</f>
        <v>0</v>
      </c>
      <c r="J550" s="1">
        <f t="shared" si="17"/>
        <v>4.1666666666666664E-2</v>
      </c>
      <c r="K550" s="1">
        <f>pomiar[[#This Row],[ile minut jechał]]/pomiar[[#This Row],[ile h w dobie]]</f>
        <v>8.8895999999999642E-2</v>
      </c>
      <c r="L550" s="1" t="str">
        <f>MID(pomiar[[#This Row],[numer rejestracyjny]],4,2)</f>
        <v>67</v>
      </c>
      <c r="M550" s="3">
        <f>IF(pomiar[[#This Row],[3 i 4 znak rejestracji]]="18",5/pomiar[[#This Row],[ile minut jechał w h]],0)</f>
        <v>0</v>
      </c>
      <c r="N550" s="3">
        <f>5/pomiar[[#This Row],[ile minut jechał w h]]</f>
        <v>56.24550035997143</v>
      </c>
      <c r="O550" s="3">
        <f>IF(pomiar[[#This Row],[prędkość]]&gt;100,1,0)</f>
        <v>0</v>
      </c>
      <c r="P550" s="3">
        <f>IF(pomiar[[#This Row],[prędkość]]&gt;140,1,0)</f>
        <v>0</v>
      </c>
      <c r="Q550" s="3">
        <f>ROUNDDOWN(IF(pomiar[[#This Row],[czy z A do B]]=0,pomiar[[#This Row],[Punkt B]]/pomiar[[#This Row],[ile h w dobie]],pomiar[[#This Row],[Punkt A]]/pomiar[[#This Row],[ile h w dobie]]),0)</f>
        <v>9</v>
      </c>
      <c r="R550" s="3">
        <f>IF(pomiar[[#This Row],[która godzina wyjazdu]]&lt;&gt;24,pomiar[[#This Row],[która godzina wyjazdu]],0)</f>
        <v>9</v>
      </c>
    </row>
    <row r="551" spans="1:18" x14ac:dyDescent="0.25">
      <c r="A551" s="1" t="s">
        <v>46</v>
      </c>
      <c r="B551" s="1">
        <v>0.90539000000000003</v>
      </c>
      <c r="C551" s="1">
        <v>0.90761800000000004</v>
      </c>
      <c r="D551" s="1">
        <f>IF(pomiar[[#This Row],[Punkt A]]&lt;pomiar[[#This Row],[Punkt B]],1,0)</f>
        <v>1</v>
      </c>
      <c r="E551" s="1">
        <f>IF(pomiar[[#This Row],[Punkt A]]&gt;pomiar[[#This Row],[Punkt B]],1,0)</f>
        <v>0</v>
      </c>
      <c r="F551" s="1">
        <f t="shared" si="16"/>
        <v>6.9444444444444447E-4</v>
      </c>
      <c r="G551" s="1">
        <f>IF(pomiar[[#This Row],[czy z B do A]]=1,pomiar[[#This Row],[Punkt A]]-pomiar[[#This Row],[Punkt B]],pomiar[[#This Row],[Punkt B]]-pomiar[[#This Row],[Punkt A]])</f>
        <v>2.2280000000000078E-3</v>
      </c>
      <c r="H551" s="1" t="str">
        <f>LEFT(pomiar[[#This Row],[numer rejestracyjny]],1)</f>
        <v>F</v>
      </c>
      <c r="I551" s="1">
        <f>IF(pomiar[[#This Row],[pierwsza litera rejestracji]]="Z",pomiar[[#This Row],[ile minut jechał]]/pomiar[[#This Row],[ile to jedna minuta w dobie]],0)</f>
        <v>0</v>
      </c>
      <c r="J551" s="1">
        <f t="shared" si="17"/>
        <v>4.1666666666666664E-2</v>
      </c>
      <c r="K551" s="1">
        <f>pomiar[[#This Row],[ile minut jechał]]/pomiar[[#This Row],[ile h w dobie]]</f>
        <v>5.3472000000000186E-2</v>
      </c>
      <c r="L551" s="1" t="str">
        <f>MID(pomiar[[#This Row],[numer rejestracyjny]],4,2)</f>
        <v>92</v>
      </c>
      <c r="M551" s="3">
        <f>IF(pomiar[[#This Row],[3 i 4 znak rejestracji]]="18",5/pomiar[[#This Row],[ile minut jechał w h]],0)</f>
        <v>0</v>
      </c>
      <c r="N551" s="3">
        <f>5/pomiar[[#This Row],[ile minut jechał w h]]</f>
        <v>93.50688210652271</v>
      </c>
      <c r="O551" s="3">
        <f>IF(pomiar[[#This Row],[prędkość]]&gt;100,1,0)</f>
        <v>0</v>
      </c>
      <c r="P551" s="3">
        <f>IF(pomiar[[#This Row],[prędkość]]&gt;140,1,0)</f>
        <v>0</v>
      </c>
      <c r="Q551" s="3">
        <f>ROUNDDOWN(IF(pomiar[[#This Row],[czy z A do B]]=0,pomiar[[#This Row],[Punkt B]]/pomiar[[#This Row],[ile h w dobie]],pomiar[[#This Row],[Punkt A]]/pomiar[[#This Row],[ile h w dobie]]),0)</f>
        <v>21</v>
      </c>
      <c r="R551" s="3">
        <f>IF(pomiar[[#This Row],[która godzina wyjazdu]]&lt;&gt;24,pomiar[[#This Row],[która godzina wyjazdu]],0)</f>
        <v>21</v>
      </c>
    </row>
    <row r="552" spans="1:18" x14ac:dyDescent="0.25">
      <c r="A552" s="1" t="s">
        <v>47</v>
      </c>
      <c r="B552" s="1">
        <v>0.23264499999999999</v>
      </c>
      <c r="C552" s="1">
        <v>0.235897</v>
      </c>
      <c r="D552" s="1">
        <f>IF(pomiar[[#This Row],[Punkt A]]&lt;pomiar[[#This Row],[Punkt B]],1,0)</f>
        <v>1</v>
      </c>
      <c r="E552" s="1">
        <f>IF(pomiar[[#This Row],[Punkt A]]&gt;pomiar[[#This Row],[Punkt B]],1,0)</f>
        <v>0</v>
      </c>
      <c r="F552" s="1">
        <f t="shared" si="16"/>
        <v>6.9444444444444447E-4</v>
      </c>
      <c r="G552" s="1">
        <f>IF(pomiar[[#This Row],[czy z B do A]]=1,pomiar[[#This Row],[Punkt A]]-pomiar[[#This Row],[Punkt B]],pomiar[[#This Row],[Punkt B]]-pomiar[[#This Row],[Punkt A]])</f>
        <v>3.2520000000000049E-3</v>
      </c>
      <c r="H552" s="1" t="str">
        <f>LEFT(pomiar[[#This Row],[numer rejestracyjny]],1)</f>
        <v>F</v>
      </c>
      <c r="I552" s="1">
        <f>IF(pomiar[[#This Row],[pierwsza litera rejestracji]]="Z",pomiar[[#This Row],[ile minut jechał]]/pomiar[[#This Row],[ile to jedna minuta w dobie]],0)</f>
        <v>0</v>
      </c>
      <c r="J552" s="1">
        <f t="shared" si="17"/>
        <v>4.1666666666666664E-2</v>
      </c>
      <c r="K552" s="1">
        <f>pomiar[[#This Row],[ile minut jechał]]/pomiar[[#This Row],[ile h w dobie]]</f>
        <v>7.8048000000000117E-2</v>
      </c>
      <c r="L552" s="1" t="str">
        <f>MID(pomiar[[#This Row],[numer rejestracyjny]],4,2)</f>
        <v>12</v>
      </c>
      <c r="M552" s="3">
        <f>IF(pomiar[[#This Row],[3 i 4 znak rejestracji]]="18",5/pomiar[[#This Row],[ile minut jechał w h]],0)</f>
        <v>0</v>
      </c>
      <c r="N552" s="3">
        <f>5/pomiar[[#This Row],[ile minut jechał w h]]</f>
        <v>64.063140631406213</v>
      </c>
      <c r="O552" s="3">
        <f>IF(pomiar[[#This Row],[prędkość]]&gt;100,1,0)</f>
        <v>0</v>
      </c>
      <c r="P552" s="3">
        <f>IF(pomiar[[#This Row],[prędkość]]&gt;140,1,0)</f>
        <v>0</v>
      </c>
      <c r="Q552" s="3">
        <f>ROUNDDOWN(IF(pomiar[[#This Row],[czy z A do B]]=0,pomiar[[#This Row],[Punkt B]]/pomiar[[#This Row],[ile h w dobie]],pomiar[[#This Row],[Punkt A]]/pomiar[[#This Row],[ile h w dobie]]),0)</f>
        <v>5</v>
      </c>
      <c r="R552" s="3">
        <f>IF(pomiar[[#This Row],[która godzina wyjazdu]]&lt;&gt;24,pomiar[[#This Row],[która godzina wyjazdu]],0)</f>
        <v>5</v>
      </c>
    </row>
    <row r="553" spans="1:18" x14ac:dyDescent="0.25">
      <c r="A553" s="1" t="s">
        <v>48</v>
      </c>
      <c r="B553" s="1">
        <v>0.23163800000000001</v>
      </c>
      <c r="C553" s="1">
        <v>0.23316999999999999</v>
      </c>
      <c r="D553" s="1">
        <f>IF(pomiar[[#This Row],[Punkt A]]&lt;pomiar[[#This Row],[Punkt B]],1,0)</f>
        <v>1</v>
      </c>
      <c r="E553" s="1">
        <f>IF(pomiar[[#This Row],[Punkt A]]&gt;pomiar[[#This Row],[Punkt B]],1,0)</f>
        <v>0</v>
      </c>
      <c r="F553" s="1">
        <f t="shared" si="16"/>
        <v>6.9444444444444447E-4</v>
      </c>
      <c r="G553" s="1">
        <f>IF(pomiar[[#This Row],[czy z B do A]]=1,pomiar[[#This Row],[Punkt A]]-pomiar[[#This Row],[Punkt B]],pomiar[[#This Row],[Punkt B]]-pomiar[[#This Row],[Punkt A]])</f>
        <v>1.5319999999999778E-3</v>
      </c>
      <c r="H553" s="1" t="str">
        <f>LEFT(pomiar[[#This Row],[numer rejestracyjny]],1)</f>
        <v>N</v>
      </c>
      <c r="I553" s="1">
        <f>IF(pomiar[[#This Row],[pierwsza litera rejestracji]]="Z",pomiar[[#This Row],[ile minut jechał]]/pomiar[[#This Row],[ile to jedna minuta w dobie]],0)</f>
        <v>0</v>
      </c>
      <c r="J553" s="1">
        <f t="shared" si="17"/>
        <v>4.1666666666666664E-2</v>
      </c>
      <c r="K553" s="1">
        <f>pomiar[[#This Row],[ile minut jechał]]/pomiar[[#This Row],[ile h w dobie]]</f>
        <v>3.6767999999999468E-2</v>
      </c>
      <c r="L553" s="1" t="str">
        <f>MID(pomiar[[#This Row],[numer rejestracyjny]],4,2)</f>
        <v>75</v>
      </c>
      <c r="M553" s="3">
        <f>IF(pomiar[[#This Row],[3 i 4 znak rejestracji]]="18",5/pomiar[[#This Row],[ile minut jechał w h]],0)</f>
        <v>0</v>
      </c>
      <c r="N553" s="3">
        <f>5/pomiar[[#This Row],[ile minut jechał w h]]</f>
        <v>135.9878154917339</v>
      </c>
      <c r="O553" s="3">
        <f>IF(pomiar[[#This Row],[prędkość]]&gt;100,1,0)</f>
        <v>1</v>
      </c>
      <c r="P553" s="3">
        <f>IF(pomiar[[#This Row],[prędkość]]&gt;140,1,0)</f>
        <v>0</v>
      </c>
      <c r="Q553" s="3">
        <f>ROUNDDOWN(IF(pomiar[[#This Row],[czy z A do B]]=0,pomiar[[#This Row],[Punkt B]]/pomiar[[#This Row],[ile h w dobie]],pomiar[[#This Row],[Punkt A]]/pomiar[[#This Row],[ile h w dobie]]),0)</f>
        <v>5</v>
      </c>
      <c r="R553" s="3">
        <f>IF(pomiar[[#This Row],[która godzina wyjazdu]]&lt;&gt;24,pomiar[[#This Row],[która godzina wyjazdu]],0)</f>
        <v>5</v>
      </c>
    </row>
    <row r="554" spans="1:18" x14ac:dyDescent="0.25">
      <c r="A554" s="1" t="s">
        <v>49</v>
      </c>
      <c r="B554" s="1">
        <v>0.53415599999999996</v>
      </c>
      <c r="C554" s="1">
        <v>0.53560399999999997</v>
      </c>
      <c r="D554" s="1">
        <f>IF(pomiar[[#This Row],[Punkt A]]&lt;pomiar[[#This Row],[Punkt B]],1,0)</f>
        <v>1</v>
      </c>
      <c r="E554" s="1">
        <f>IF(pomiar[[#This Row],[Punkt A]]&gt;pomiar[[#This Row],[Punkt B]],1,0)</f>
        <v>0</v>
      </c>
      <c r="F554" s="1">
        <f t="shared" si="16"/>
        <v>6.9444444444444447E-4</v>
      </c>
      <c r="G554" s="1">
        <f>IF(pomiar[[#This Row],[czy z B do A]]=1,pomiar[[#This Row],[Punkt A]]-pomiar[[#This Row],[Punkt B]],pomiar[[#This Row],[Punkt B]]-pomiar[[#This Row],[Punkt A]])</f>
        <v>1.4480000000000048E-3</v>
      </c>
      <c r="H554" s="1" t="str">
        <f>LEFT(pomiar[[#This Row],[numer rejestracyjny]],1)</f>
        <v>S</v>
      </c>
      <c r="I554" s="1">
        <f>IF(pomiar[[#This Row],[pierwsza litera rejestracji]]="Z",pomiar[[#This Row],[ile minut jechał]]/pomiar[[#This Row],[ile to jedna minuta w dobie]],0)</f>
        <v>0</v>
      </c>
      <c r="J554" s="1">
        <f t="shared" si="17"/>
        <v>4.1666666666666664E-2</v>
      </c>
      <c r="K554" s="1">
        <f>pomiar[[#This Row],[ile minut jechał]]/pomiar[[#This Row],[ile h w dobie]]</f>
        <v>3.4752000000000116E-2</v>
      </c>
      <c r="L554" s="1" t="str">
        <f>MID(pomiar[[#This Row],[numer rejestracyjny]],4,2)</f>
        <v>10</v>
      </c>
      <c r="M554" s="3">
        <f>IF(pomiar[[#This Row],[3 i 4 znak rejestracji]]="18",5/pomiar[[#This Row],[ile minut jechał w h]],0)</f>
        <v>0</v>
      </c>
      <c r="N554" s="3">
        <f>5/pomiar[[#This Row],[ile minut jechał w h]]</f>
        <v>143.87661141804739</v>
      </c>
      <c r="O554" s="3">
        <f>IF(pomiar[[#This Row],[prędkość]]&gt;100,1,0)</f>
        <v>1</v>
      </c>
      <c r="P554" s="3">
        <f>IF(pomiar[[#This Row],[prędkość]]&gt;140,1,0)</f>
        <v>1</v>
      </c>
      <c r="Q554" s="3">
        <f>ROUNDDOWN(IF(pomiar[[#This Row],[czy z A do B]]=0,pomiar[[#This Row],[Punkt B]]/pomiar[[#This Row],[ile h w dobie]],pomiar[[#This Row],[Punkt A]]/pomiar[[#This Row],[ile h w dobie]]),0)</f>
        <v>12</v>
      </c>
      <c r="R554" s="3">
        <f>IF(pomiar[[#This Row],[która godzina wyjazdu]]&lt;&gt;24,pomiar[[#This Row],[która godzina wyjazdu]],0)</f>
        <v>12</v>
      </c>
    </row>
    <row r="555" spans="1:18" x14ac:dyDescent="0.25">
      <c r="A555" s="1" t="s">
        <v>50</v>
      </c>
      <c r="B555" s="1">
        <v>0.76181600000000005</v>
      </c>
      <c r="C555" s="1">
        <v>0.75960799999999995</v>
      </c>
      <c r="D555" s="1">
        <f>IF(pomiar[[#This Row],[Punkt A]]&lt;pomiar[[#This Row],[Punkt B]],1,0)</f>
        <v>0</v>
      </c>
      <c r="E555" s="1">
        <f>IF(pomiar[[#This Row],[Punkt A]]&gt;pomiar[[#This Row],[Punkt B]],1,0)</f>
        <v>1</v>
      </c>
      <c r="F555" s="1">
        <f t="shared" si="16"/>
        <v>6.9444444444444447E-4</v>
      </c>
      <c r="G555" s="1">
        <f>IF(pomiar[[#This Row],[czy z B do A]]=1,pomiar[[#This Row],[Punkt A]]-pomiar[[#This Row],[Punkt B]],pomiar[[#This Row],[Punkt B]]-pomiar[[#This Row],[Punkt A]])</f>
        <v>2.2080000000000988E-3</v>
      </c>
      <c r="H555" s="1" t="str">
        <f>LEFT(pomiar[[#This Row],[numer rejestracyjny]],1)</f>
        <v>N</v>
      </c>
      <c r="I555" s="1">
        <f>IF(pomiar[[#This Row],[pierwsza litera rejestracji]]="Z",pomiar[[#This Row],[ile minut jechał]]/pomiar[[#This Row],[ile to jedna minuta w dobie]],0)</f>
        <v>0</v>
      </c>
      <c r="J555" s="1">
        <f t="shared" si="17"/>
        <v>4.1666666666666664E-2</v>
      </c>
      <c r="K555" s="1">
        <f>pomiar[[#This Row],[ile minut jechał]]/pomiar[[#This Row],[ile h w dobie]]</f>
        <v>5.2992000000002371E-2</v>
      </c>
      <c r="L555" s="1" t="str">
        <f>MID(pomiar[[#This Row],[numer rejestracyjny]],4,2)</f>
        <v>12</v>
      </c>
      <c r="M555" s="3">
        <f>IF(pomiar[[#This Row],[3 i 4 znak rejestracji]]="18",5/pomiar[[#This Row],[ile minut jechał w h]],0)</f>
        <v>0</v>
      </c>
      <c r="N555" s="3">
        <f>5/pomiar[[#This Row],[ile minut jechał w h]]</f>
        <v>94.3538647342953</v>
      </c>
      <c r="O555" s="3">
        <f>IF(pomiar[[#This Row],[prędkość]]&gt;100,1,0)</f>
        <v>0</v>
      </c>
      <c r="P555" s="3">
        <f>IF(pomiar[[#This Row],[prędkość]]&gt;140,1,0)</f>
        <v>0</v>
      </c>
      <c r="Q555" s="3">
        <f>ROUNDDOWN(IF(pomiar[[#This Row],[czy z A do B]]=0,pomiar[[#This Row],[Punkt B]]/pomiar[[#This Row],[ile h w dobie]],pomiar[[#This Row],[Punkt A]]/pomiar[[#This Row],[ile h w dobie]]),0)</f>
        <v>18</v>
      </c>
      <c r="R555" s="3">
        <f>IF(pomiar[[#This Row],[która godzina wyjazdu]]&lt;&gt;24,pomiar[[#This Row],[która godzina wyjazdu]],0)</f>
        <v>18</v>
      </c>
    </row>
    <row r="556" spans="1:18" x14ac:dyDescent="0.25">
      <c r="A556" s="1" t="s">
        <v>51</v>
      </c>
      <c r="B556" s="1">
        <v>0.14851200000000001</v>
      </c>
      <c r="C556" s="1">
        <v>0.14644799999999999</v>
      </c>
      <c r="D556" s="1">
        <f>IF(pomiar[[#This Row],[Punkt A]]&lt;pomiar[[#This Row],[Punkt B]],1,0)</f>
        <v>0</v>
      </c>
      <c r="E556" s="1">
        <f>IF(pomiar[[#This Row],[Punkt A]]&gt;pomiar[[#This Row],[Punkt B]],1,0)</f>
        <v>1</v>
      </c>
      <c r="F556" s="1">
        <f t="shared" si="16"/>
        <v>6.9444444444444447E-4</v>
      </c>
      <c r="G556" s="1">
        <f>IF(pomiar[[#This Row],[czy z B do A]]=1,pomiar[[#This Row],[Punkt A]]-pomiar[[#This Row],[Punkt B]],pomiar[[#This Row],[Punkt B]]-pomiar[[#This Row],[Punkt A]])</f>
        <v>2.0640000000000103E-3</v>
      </c>
      <c r="H556" s="1" t="str">
        <f>LEFT(pomiar[[#This Row],[numer rejestracyjny]],1)</f>
        <v>R</v>
      </c>
      <c r="I556" s="1">
        <f>IF(pomiar[[#This Row],[pierwsza litera rejestracji]]="Z",pomiar[[#This Row],[ile minut jechał]]/pomiar[[#This Row],[ile to jedna minuta w dobie]],0)</f>
        <v>0</v>
      </c>
      <c r="J556" s="1">
        <f t="shared" si="17"/>
        <v>4.1666666666666664E-2</v>
      </c>
      <c r="K556" s="1">
        <f>pomiar[[#This Row],[ile minut jechał]]/pomiar[[#This Row],[ile h w dobie]]</f>
        <v>4.9536000000000247E-2</v>
      </c>
      <c r="L556" s="1" t="str">
        <f>MID(pomiar[[#This Row],[numer rejestracyjny]],4,2)</f>
        <v>84</v>
      </c>
      <c r="M556" s="3">
        <f>IF(pomiar[[#This Row],[3 i 4 znak rejestracji]]="18",5/pomiar[[#This Row],[ile minut jechał w h]],0)</f>
        <v>0</v>
      </c>
      <c r="N556" s="3">
        <f>5/pomiar[[#This Row],[ile minut jechał w h]]</f>
        <v>100.93669250645945</v>
      </c>
      <c r="O556" s="3">
        <f>IF(pomiar[[#This Row],[prędkość]]&gt;100,1,0)</f>
        <v>1</v>
      </c>
      <c r="P556" s="3">
        <f>IF(pomiar[[#This Row],[prędkość]]&gt;140,1,0)</f>
        <v>0</v>
      </c>
      <c r="Q556" s="3">
        <f>ROUNDDOWN(IF(pomiar[[#This Row],[czy z A do B]]=0,pomiar[[#This Row],[Punkt B]]/pomiar[[#This Row],[ile h w dobie]],pomiar[[#This Row],[Punkt A]]/pomiar[[#This Row],[ile h w dobie]]),0)</f>
        <v>3</v>
      </c>
      <c r="R556" s="3">
        <f>IF(pomiar[[#This Row],[która godzina wyjazdu]]&lt;&gt;24,pomiar[[#This Row],[która godzina wyjazdu]],0)</f>
        <v>3</v>
      </c>
    </row>
    <row r="557" spans="1:18" x14ac:dyDescent="0.25">
      <c r="A557" s="1" t="s">
        <v>52</v>
      </c>
      <c r="B557" s="1">
        <v>0.231432</v>
      </c>
      <c r="C557" s="1">
        <v>0.22759199999999999</v>
      </c>
      <c r="D557" s="1">
        <f>IF(pomiar[[#This Row],[Punkt A]]&lt;pomiar[[#This Row],[Punkt B]],1,0)</f>
        <v>0</v>
      </c>
      <c r="E557" s="1">
        <f>IF(pomiar[[#This Row],[Punkt A]]&gt;pomiar[[#This Row],[Punkt B]],1,0)</f>
        <v>1</v>
      </c>
      <c r="F557" s="1">
        <f t="shared" si="16"/>
        <v>6.9444444444444447E-4</v>
      </c>
      <c r="G557" s="1">
        <f>IF(pomiar[[#This Row],[czy z B do A]]=1,pomiar[[#This Row],[Punkt A]]-pomiar[[#This Row],[Punkt B]],pomiar[[#This Row],[Punkt B]]-pomiar[[#This Row],[Punkt A]])</f>
        <v>3.8400000000000101E-3</v>
      </c>
      <c r="H557" s="1" t="str">
        <f>LEFT(pomiar[[#This Row],[numer rejestracyjny]],1)</f>
        <v>W</v>
      </c>
      <c r="I557" s="1">
        <f>IF(pomiar[[#This Row],[pierwsza litera rejestracji]]="Z",pomiar[[#This Row],[ile minut jechał]]/pomiar[[#This Row],[ile to jedna minuta w dobie]],0)</f>
        <v>0</v>
      </c>
      <c r="J557" s="1">
        <f t="shared" si="17"/>
        <v>4.1666666666666664E-2</v>
      </c>
      <c r="K557" s="1">
        <f>pomiar[[#This Row],[ile minut jechał]]/pomiar[[#This Row],[ile h w dobie]]</f>
        <v>9.2160000000000242E-2</v>
      </c>
      <c r="L557" s="1" t="str">
        <f>MID(pomiar[[#This Row],[numer rejestracyjny]],4,2)</f>
        <v>95</v>
      </c>
      <c r="M557" s="3">
        <f>IF(pomiar[[#This Row],[3 i 4 znak rejestracji]]="18",5/pomiar[[#This Row],[ile minut jechał w h]],0)</f>
        <v>0</v>
      </c>
      <c r="N557" s="3">
        <f>5/pomiar[[#This Row],[ile minut jechał w h]]</f>
        <v>54.253472222222079</v>
      </c>
      <c r="O557" s="3">
        <f>IF(pomiar[[#This Row],[prędkość]]&gt;100,1,0)</f>
        <v>0</v>
      </c>
      <c r="P557" s="3">
        <f>IF(pomiar[[#This Row],[prędkość]]&gt;140,1,0)</f>
        <v>0</v>
      </c>
      <c r="Q557" s="3">
        <f>ROUNDDOWN(IF(pomiar[[#This Row],[czy z A do B]]=0,pomiar[[#This Row],[Punkt B]]/pomiar[[#This Row],[ile h w dobie]],pomiar[[#This Row],[Punkt A]]/pomiar[[#This Row],[ile h w dobie]]),0)</f>
        <v>5</v>
      </c>
      <c r="R557" s="3">
        <f>IF(pomiar[[#This Row],[która godzina wyjazdu]]&lt;&gt;24,pomiar[[#This Row],[która godzina wyjazdu]],0)</f>
        <v>5</v>
      </c>
    </row>
    <row r="558" spans="1:18" x14ac:dyDescent="0.25">
      <c r="A558" s="1" t="s">
        <v>53</v>
      </c>
      <c r="B558" s="1">
        <v>0.86003499999999999</v>
      </c>
      <c r="C558" s="1">
        <v>0.85779499999999997</v>
      </c>
      <c r="D558" s="1">
        <f>IF(pomiar[[#This Row],[Punkt A]]&lt;pomiar[[#This Row],[Punkt B]],1,0)</f>
        <v>0</v>
      </c>
      <c r="E558" s="1">
        <f>IF(pomiar[[#This Row],[Punkt A]]&gt;pomiar[[#This Row],[Punkt B]],1,0)</f>
        <v>1</v>
      </c>
      <c r="F558" s="1">
        <f t="shared" si="16"/>
        <v>6.9444444444444447E-4</v>
      </c>
      <c r="G558" s="1">
        <f>IF(pomiar[[#This Row],[czy z B do A]]=1,pomiar[[#This Row],[Punkt A]]-pomiar[[#This Row],[Punkt B]],pomiar[[#This Row],[Punkt B]]-pomiar[[#This Row],[Punkt A]])</f>
        <v>2.2400000000000198E-3</v>
      </c>
      <c r="H558" s="1" t="str">
        <f>LEFT(pomiar[[#This Row],[numer rejestracyjny]],1)</f>
        <v>S</v>
      </c>
      <c r="I558" s="1">
        <f>IF(pomiar[[#This Row],[pierwsza litera rejestracji]]="Z",pomiar[[#This Row],[ile minut jechał]]/pomiar[[#This Row],[ile to jedna minuta w dobie]],0)</f>
        <v>0</v>
      </c>
      <c r="J558" s="1">
        <f t="shared" si="17"/>
        <v>4.1666666666666664E-2</v>
      </c>
      <c r="K558" s="1">
        <f>pomiar[[#This Row],[ile minut jechał]]/pomiar[[#This Row],[ile h w dobie]]</f>
        <v>5.3760000000000474E-2</v>
      </c>
      <c r="L558" s="1" t="str">
        <f>MID(pomiar[[#This Row],[numer rejestracyjny]],4,2)</f>
        <v>97</v>
      </c>
      <c r="M558" s="3">
        <f>IF(pomiar[[#This Row],[3 i 4 znak rejestracji]]="18",5/pomiar[[#This Row],[ile minut jechał w h]],0)</f>
        <v>0</v>
      </c>
      <c r="N558" s="3">
        <f>5/pomiar[[#This Row],[ile minut jechał w h]]</f>
        <v>93.005952380951555</v>
      </c>
      <c r="O558" s="3">
        <f>IF(pomiar[[#This Row],[prędkość]]&gt;100,1,0)</f>
        <v>0</v>
      </c>
      <c r="P558" s="3">
        <f>IF(pomiar[[#This Row],[prędkość]]&gt;140,1,0)</f>
        <v>0</v>
      </c>
      <c r="Q558" s="3">
        <f>ROUNDDOWN(IF(pomiar[[#This Row],[czy z A do B]]=0,pomiar[[#This Row],[Punkt B]]/pomiar[[#This Row],[ile h w dobie]],pomiar[[#This Row],[Punkt A]]/pomiar[[#This Row],[ile h w dobie]]),0)</f>
        <v>20</v>
      </c>
      <c r="R558" s="3">
        <f>IF(pomiar[[#This Row],[która godzina wyjazdu]]&lt;&gt;24,pomiar[[#This Row],[która godzina wyjazdu]],0)</f>
        <v>20</v>
      </c>
    </row>
    <row r="559" spans="1:18" x14ac:dyDescent="0.25">
      <c r="A559" s="1" t="s">
        <v>54</v>
      </c>
      <c r="B559" s="1">
        <v>0.57415799999999995</v>
      </c>
      <c r="C559" s="1">
        <v>0.57219399999999998</v>
      </c>
      <c r="D559" s="1">
        <f>IF(pomiar[[#This Row],[Punkt A]]&lt;pomiar[[#This Row],[Punkt B]],1,0)</f>
        <v>0</v>
      </c>
      <c r="E559" s="1">
        <f>IF(pomiar[[#This Row],[Punkt A]]&gt;pomiar[[#This Row],[Punkt B]],1,0)</f>
        <v>1</v>
      </c>
      <c r="F559" s="1">
        <f t="shared" si="16"/>
        <v>6.9444444444444447E-4</v>
      </c>
      <c r="G559" s="1">
        <f>IF(pomiar[[#This Row],[czy z B do A]]=1,pomiar[[#This Row],[Punkt A]]-pomiar[[#This Row],[Punkt B]],pomiar[[#This Row],[Punkt B]]-pomiar[[#This Row],[Punkt A]])</f>
        <v>1.9639999999999658E-3</v>
      </c>
      <c r="H559" s="1" t="str">
        <f>LEFT(pomiar[[#This Row],[numer rejestracyjny]],1)</f>
        <v>T</v>
      </c>
      <c r="I559" s="1">
        <f>IF(pomiar[[#This Row],[pierwsza litera rejestracji]]="Z",pomiar[[#This Row],[ile minut jechał]]/pomiar[[#This Row],[ile to jedna minuta w dobie]],0)</f>
        <v>0</v>
      </c>
      <c r="J559" s="1">
        <f t="shared" si="17"/>
        <v>4.1666666666666664E-2</v>
      </c>
      <c r="K559" s="1">
        <f>pomiar[[#This Row],[ile minut jechał]]/pomiar[[#This Row],[ile h w dobie]]</f>
        <v>4.7135999999999179E-2</v>
      </c>
      <c r="L559" s="1" t="str">
        <f>MID(pomiar[[#This Row],[numer rejestracyjny]],4,2)</f>
        <v>86</v>
      </c>
      <c r="M559" s="3">
        <f>IF(pomiar[[#This Row],[3 i 4 znak rejestracji]]="18",5/pomiar[[#This Row],[ile minut jechał w h]],0)</f>
        <v>0</v>
      </c>
      <c r="N559" s="3">
        <f>5/pomiar[[#This Row],[ile minut jechał w h]]</f>
        <v>106.07603530210639</v>
      </c>
      <c r="O559" s="3">
        <f>IF(pomiar[[#This Row],[prędkość]]&gt;100,1,0)</f>
        <v>1</v>
      </c>
      <c r="P559" s="3">
        <f>IF(pomiar[[#This Row],[prędkość]]&gt;140,1,0)</f>
        <v>0</v>
      </c>
      <c r="Q559" s="3">
        <f>ROUNDDOWN(IF(pomiar[[#This Row],[czy z A do B]]=0,pomiar[[#This Row],[Punkt B]]/pomiar[[#This Row],[ile h w dobie]],pomiar[[#This Row],[Punkt A]]/pomiar[[#This Row],[ile h w dobie]]),0)</f>
        <v>13</v>
      </c>
      <c r="R559" s="3">
        <f>IF(pomiar[[#This Row],[która godzina wyjazdu]]&lt;&gt;24,pomiar[[#This Row],[która godzina wyjazdu]],0)</f>
        <v>13</v>
      </c>
    </row>
    <row r="560" spans="1:18" x14ac:dyDescent="0.25">
      <c r="A560" s="1" t="s">
        <v>55</v>
      </c>
      <c r="B560" s="1">
        <v>0.10882</v>
      </c>
      <c r="C560" s="1">
        <v>0.104932</v>
      </c>
      <c r="D560" s="1">
        <f>IF(pomiar[[#This Row],[Punkt A]]&lt;pomiar[[#This Row],[Punkt B]],1,0)</f>
        <v>0</v>
      </c>
      <c r="E560" s="1">
        <f>IF(pomiar[[#This Row],[Punkt A]]&gt;pomiar[[#This Row],[Punkt B]],1,0)</f>
        <v>1</v>
      </c>
      <c r="F560" s="1">
        <f t="shared" si="16"/>
        <v>6.9444444444444447E-4</v>
      </c>
      <c r="G560" s="1">
        <f>IF(pomiar[[#This Row],[czy z B do A]]=1,pomiar[[#This Row],[Punkt A]]-pomiar[[#This Row],[Punkt B]],pomiar[[#This Row],[Punkt B]]-pomiar[[#This Row],[Punkt A]])</f>
        <v>3.8880000000000026E-3</v>
      </c>
      <c r="H560" s="1" t="str">
        <f>LEFT(pomiar[[#This Row],[numer rejestracyjny]],1)</f>
        <v>B</v>
      </c>
      <c r="I560" s="1">
        <f>IF(pomiar[[#This Row],[pierwsza litera rejestracji]]="Z",pomiar[[#This Row],[ile minut jechał]]/pomiar[[#This Row],[ile to jedna minuta w dobie]],0)</f>
        <v>0</v>
      </c>
      <c r="J560" s="1">
        <f t="shared" si="17"/>
        <v>4.1666666666666664E-2</v>
      </c>
      <c r="K560" s="1">
        <f>pomiar[[#This Row],[ile minut jechał]]/pomiar[[#This Row],[ile h w dobie]]</f>
        <v>9.3312000000000062E-2</v>
      </c>
      <c r="L560" s="1" t="str">
        <f>MID(pomiar[[#This Row],[numer rejestracyjny]],4,2)</f>
        <v>24</v>
      </c>
      <c r="M560" s="3">
        <f>IF(pomiar[[#This Row],[3 i 4 znak rejestracji]]="18",5/pomiar[[#This Row],[ile minut jechał w h]],0)</f>
        <v>0</v>
      </c>
      <c r="N560" s="3">
        <f>5/pomiar[[#This Row],[ile minut jechał w h]]</f>
        <v>53.583676268861417</v>
      </c>
      <c r="O560" s="3">
        <f>IF(pomiar[[#This Row],[prędkość]]&gt;100,1,0)</f>
        <v>0</v>
      </c>
      <c r="P560" s="3">
        <f>IF(pomiar[[#This Row],[prędkość]]&gt;140,1,0)</f>
        <v>0</v>
      </c>
      <c r="Q560" s="3">
        <f>ROUNDDOWN(IF(pomiar[[#This Row],[czy z A do B]]=0,pomiar[[#This Row],[Punkt B]]/pomiar[[#This Row],[ile h w dobie]],pomiar[[#This Row],[Punkt A]]/pomiar[[#This Row],[ile h w dobie]]),0)</f>
        <v>2</v>
      </c>
      <c r="R560" s="3">
        <f>IF(pomiar[[#This Row],[która godzina wyjazdu]]&lt;&gt;24,pomiar[[#This Row],[która godzina wyjazdu]],0)</f>
        <v>2</v>
      </c>
    </row>
    <row r="561" spans="1:18" x14ac:dyDescent="0.25">
      <c r="A561" s="1" t="s">
        <v>56</v>
      </c>
      <c r="B561" s="1">
        <v>0.72411499999999995</v>
      </c>
      <c r="C561" s="1">
        <v>0.72764300000000004</v>
      </c>
      <c r="D561" s="1">
        <f>IF(pomiar[[#This Row],[Punkt A]]&lt;pomiar[[#This Row],[Punkt B]],1,0)</f>
        <v>1</v>
      </c>
      <c r="E561" s="1">
        <f>IF(pomiar[[#This Row],[Punkt A]]&gt;pomiar[[#This Row],[Punkt B]],1,0)</f>
        <v>0</v>
      </c>
      <c r="F561" s="1">
        <f t="shared" si="16"/>
        <v>6.9444444444444447E-4</v>
      </c>
      <c r="G561" s="1">
        <f>IF(pomiar[[#This Row],[czy z B do A]]=1,pomiar[[#This Row],[Punkt A]]-pomiar[[#This Row],[Punkt B]],pomiar[[#This Row],[Punkt B]]-pomiar[[#This Row],[Punkt A]])</f>
        <v>3.5280000000000866E-3</v>
      </c>
      <c r="H561" s="1" t="str">
        <f>LEFT(pomiar[[#This Row],[numer rejestracyjny]],1)</f>
        <v>W</v>
      </c>
      <c r="I561" s="1">
        <f>IF(pomiar[[#This Row],[pierwsza litera rejestracji]]="Z",pomiar[[#This Row],[ile minut jechał]]/pomiar[[#This Row],[ile to jedna minuta w dobie]],0)</f>
        <v>0</v>
      </c>
      <c r="J561" s="1">
        <f t="shared" si="17"/>
        <v>4.1666666666666664E-2</v>
      </c>
      <c r="K561" s="1">
        <f>pomiar[[#This Row],[ile minut jechał]]/pomiar[[#This Row],[ile h w dobie]]</f>
        <v>8.4672000000002079E-2</v>
      </c>
      <c r="L561" s="1" t="str">
        <f>MID(pomiar[[#This Row],[numer rejestracyjny]],4,2)</f>
        <v>14</v>
      </c>
      <c r="M561" s="3">
        <f>IF(pomiar[[#This Row],[3 i 4 znak rejestracji]]="18",5/pomiar[[#This Row],[ile minut jechał w h]],0)</f>
        <v>0</v>
      </c>
      <c r="N561" s="3">
        <f>5/pomiar[[#This Row],[ile minut jechał w h]]</f>
        <v>59.051398337111173</v>
      </c>
      <c r="O561" s="3">
        <f>IF(pomiar[[#This Row],[prędkość]]&gt;100,1,0)</f>
        <v>0</v>
      </c>
      <c r="P561" s="3">
        <f>IF(pomiar[[#This Row],[prędkość]]&gt;140,1,0)</f>
        <v>0</v>
      </c>
      <c r="Q561" s="3">
        <f>ROUNDDOWN(IF(pomiar[[#This Row],[czy z A do B]]=0,pomiar[[#This Row],[Punkt B]]/pomiar[[#This Row],[ile h w dobie]],pomiar[[#This Row],[Punkt A]]/pomiar[[#This Row],[ile h w dobie]]),0)</f>
        <v>17</v>
      </c>
      <c r="R561" s="3">
        <f>IF(pomiar[[#This Row],[która godzina wyjazdu]]&lt;&gt;24,pomiar[[#This Row],[która godzina wyjazdu]],0)</f>
        <v>17</v>
      </c>
    </row>
    <row r="562" spans="1:18" x14ac:dyDescent="0.25">
      <c r="A562" s="1" t="s">
        <v>57</v>
      </c>
      <c r="B562" s="1">
        <v>0.45928099999999999</v>
      </c>
      <c r="C562" s="1">
        <v>0.45549299999999998</v>
      </c>
      <c r="D562" s="1">
        <f>IF(pomiar[[#This Row],[Punkt A]]&lt;pomiar[[#This Row],[Punkt B]],1,0)</f>
        <v>0</v>
      </c>
      <c r="E562" s="1">
        <f>IF(pomiar[[#This Row],[Punkt A]]&gt;pomiar[[#This Row],[Punkt B]],1,0)</f>
        <v>1</v>
      </c>
      <c r="F562" s="1">
        <f t="shared" si="16"/>
        <v>6.9444444444444447E-4</v>
      </c>
      <c r="G562" s="1">
        <f>IF(pomiar[[#This Row],[czy z B do A]]=1,pomiar[[#This Row],[Punkt A]]-pomiar[[#This Row],[Punkt B]],pomiar[[#This Row],[Punkt B]]-pomiar[[#This Row],[Punkt A]])</f>
        <v>3.7880000000000136E-3</v>
      </c>
      <c r="H562" s="1" t="str">
        <f>LEFT(pomiar[[#This Row],[numer rejestracyjny]],1)</f>
        <v>E</v>
      </c>
      <c r="I562" s="1">
        <f>IF(pomiar[[#This Row],[pierwsza litera rejestracji]]="Z",pomiar[[#This Row],[ile minut jechał]]/pomiar[[#This Row],[ile to jedna minuta w dobie]],0)</f>
        <v>0</v>
      </c>
      <c r="J562" s="1">
        <f t="shared" si="17"/>
        <v>4.1666666666666664E-2</v>
      </c>
      <c r="K562" s="1">
        <f>pomiar[[#This Row],[ile minut jechał]]/pomiar[[#This Row],[ile h w dobie]]</f>
        <v>9.0912000000000326E-2</v>
      </c>
      <c r="L562" s="1" t="str">
        <f>MID(pomiar[[#This Row],[numer rejestracyjny]],4,2)</f>
        <v>78</v>
      </c>
      <c r="M562" s="3">
        <f>IF(pomiar[[#This Row],[3 i 4 znak rejestracji]]="18",5/pomiar[[#This Row],[ile minut jechał w h]],0)</f>
        <v>0</v>
      </c>
      <c r="N562" s="3">
        <f>5/pomiar[[#This Row],[ile minut jechał w h]]</f>
        <v>54.998240056318004</v>
      </c>
      <c r="O562" s="3">
        <f>IF(pomiar[[#This Row],[prędkość]]&gt;100,1,0)</f>
        <v>0</v>
      </c>
      <c r="P562" s="3">
        <f>IF(pomiar[[#This Row],[prędkość]]&gt;140,1,0)</f>
        <v>0</v>
      </c>
      <c r="Q562" s="3">
        <f>ROUNDDOWN(IF(pomiar[[#This Row],[czy z A do B]]=0,pomiar[[#This Row],[Punkt B]]/pomiar[[#This Row],[ile h w dobie]],pomiar[[#This Row],[Punkt A]]/pomiar[[#This Row],[ile h w dobie]]),0)</f>
        <v>10</v>
      </c>
      <c r="R562" s="3">
        <f>IF(pomiar[[#This Row],[która godzina wyjazdu]]&lt;&gt;24,pomiar[[#This Row],[która godzina wyjazdu]],0)</f>
        <v>10</v>
      </c>
    </row>
    <row r="563" spans="1:18" x14ac:dyDescent="0.25">
      <c r="A563" s="1" t="s">
        <v>58</v>
      </c>
      <c r="B563" s="1">
        <v>0.99172199999999999</v>
      </c>
      <c r="C563" s="1">
        <v>0.99490199999999995</v>
      </c>
      <c r="D563" s="1">
        <f>IF(pomiar[[#This Row],[Punkt A]]&lt;pomiar[[#This Row],[Punkt B]],1,0)</f>
        <v>1</v>
      </c>
      <c r="E563" s="1">
        <f>IF(pomiar[[#This Row],[Punkt A]]&gt;pomiar[[#This Row],[Punkt B]],1,0)</f>
        <v>0</v>
      </c>
      <c r="F563" s="1">
        <f t="shared" si="16"/>
        <v>6.9444444444444447E-4</v>
      </c>
      <c r="G563" s="1">
        <f>IF(pomiar[[#This Row],[czy z B do A]]=1,pomiar[[#This Row],[Punkt A]]-pomiar[[#This Row],[Punkt B]],pomiar[[#This Row],[Punkt B]]-pomiar[[#This Row],[Punkt A]])</f>
        <v>3.1799999999999606E-3</v>
      </c>
      <c r="H563" s="1" t="str">
        <f>LEFT(pomiar[[#This Row],[numer rejestracyjny]],1)</f>
        <v>E</v>
      </c>
      <c r="I563" s="1">
        <f>IF(pomiar[[#This Row],[pierwsza litera rejestracji]]="Z",pomiar[[#This Row],[ile minut jechał]]/pomiar[[#This Row],[ile to jedna minuta w dobie]],0)</f>
        <v>0</v>
      </c>
      <c r="J563" s="1">
        <f t="shared" si="17"/>
        <v>4.1666666666666664E-2</v>
      </c>
      <c r="K563" s="1">
        <f>pomiar[[#This Row],[ile minut jechał]]/pomiar[[#This Row],[ile h w dobie]]</f>
        <v>7.6319999999999055E-2</v>
      </c>
      <c r="L563" s="1" t="str">
        <f>MID(pomiar[[#This Row],[numer rejestracyjny]],4,2)</f>
        <v>96</v>
      </c>
      <c r="M563" s="3">
        <f>IF(pomiar[[#This Row],[3 i 4 znak rejestracji]]="18",5/pomiar[[#This Row],[ile minut jechał w h]],0)</f>
        <v>0</v>
      </c>
      <c r="N563" s="3">
        <f>5/pomiar[[#This Row],[ile minut jechał w h]]</f>
        <v>65.513626834382364</v>
      </c>
      <c r="O563" s="3">
        <f>IF(pomiar[[#This Row],[prędkość]]&gt;100,1,0)</f>
        <v>0</v>
      </c>
      <c r="P563" s="3">
        <f>IF(pomiar[[#This Row],[prędkość]]&gt;140,1,0)</f>
        <v>0</v>
      </c>
      <c r="Q563" s="3">
        <f>ROUNDDOWN(IF(pomiar[[#This Row],[czy z A do B]]=0,pomiar[[#This Row],[Punkt B]]/pomiar[[#This Row],[ile h w dobie]],pomiar[[#This Row],[Punkt A]]/pomiar[[#This Row],[ile h w dobie]]),0)</f>
        <v>23</v>
      </c>
      <c r="R563" s="3">
        <f>IF(pomiar[[#This Row],[która godzina wyjazdu]]&lt;&gt;24,pomiar[[#This Row],[która godzina wyjazdu]],0)</f>
        <v>23</v>
      </c>
    </row>
    <row r="564" spans="1:18" x14ac:dyDescent="0.25">
      <c r="A564" s="1" t="s">
        <v>59</v>
      </c>
      <c r="B564" s="1">
        <v>0.90173300000000001</v>
      </c>
      <c r="C564" s="1">
        <v>0.905613</v>
      </c>
      <c r="D564" s="1">
        <f>IF(pomiar[[#This Row],[Punkt A]]&lt;pomiar[[#This Row],[Punkt B]],1,0)</f>
        <v>1</v>
      </c>
      <c r="E564" s="1">
        <f>IF(pomiar[[#This Row],[Punkt A]]&gt;pomiar[[#This Row],[Punkt B]],1,0)</f>
        <v>0</v>
      </c>
      <c r="F564" s="1">
        <f t="shared" si="16"/>
        <v>6.9444444444444447E-4</v>
      </c>
      <c r="G564" s="1">
        <f>IF(pomiar[[#This Row],[czy z B do A]]=1,pomiar[[#This Row],[Punkt A]]-pomiar[[#This Row],[Punkt B]],pomiar[[#This Row],[Punkt B]]-pomiar[[#This Row],[Punkt A]])</f>
        <v>3.8799999999999946E-3</v>
      </c>
      <c r="H564" s="1" t="str">
        <f>LEFT(pomiar[[#This Row],[numer rejestracyjny]],1)</f>
        <v>C</v>
      </c>
      <c r="I564" s="1">
        <f>IF(pomiar[[#This Row],[pierwsza litera rejestracji]]="Z",pomiar[[#This Row],[ile minut jechał]]/pomiar[[#This Row],[ile to jedna minuta w dobie]],0)</f>
        <v>0</v>
      </c>
      <c r="J564" s="1">
        <f t="shared" si="17"/>
        <v>4.1666666666666664E-2</v>
      </c>
      <c r="K564" s="1">
        <f>pomiar[[#This Row],[ile minut jechał]]/pomiar[[#This Row],[ile h w dobie]]</f>
        <v>9.311999999999987E-2</v>
      </c>
      <c r="L564" s="1" t="str">
        <f>MID(pomiar[[#This Row],[numer rejestracyjny]],4,2)</f>
        <v>74</v>
      </c>
      <c r="M564" s="3">
        <f>IF(pomiar[[#This Row],[3 i 4 znak rejestracji]]="18",5/pomiar[[#This Row],[ile minut jechał w h]],0)</f>
        <v>0</v>
      </c>
      <c r="N564" s="3">
        <f>5/pomiar[[#This Row],[ile minut jechał w h]]</f>
        <v>53.69415807560145</v>
      </c>
      <c r="O564" s="3">
        <f>IF(pomiar[[#This Row],[prędkość]]&gt;100,1,0)</f>
        <v>0</v>
      </c>
      <c r="P564" s="3">
        <f>IF(pomiar[[#This Row],[prędkość]]&gt;140,1,0)</f>
        <v>0</v>
      </c>
      <c r="Q564" s="3">
        <f>ROUNDDOWN(IF(pomiar[[#This Row],[czy z A do B]]=0,pomiar[[#This Row],[Punkt B]]/pomiar[[#This Row],[ile h w dobie]],pomiar[[#This Row],[Punkt A]]/pomiar[[#This Row],[ile h w dobie]]),0)</f>
        <v>21</v>
      </c>
      <c r="R564" s="3">
        <f>IF(pomiar[[#This Row],[która godzina wyjazdu]]&lt;&gt;24,pomiar[[#This Row],[która godzina wyjazdu]],0)</f>
        <v>21</v>
      </c>
    </row>
    <row r="565" spans="1:18" x14ac:dyDescent="0.25">
      <c r="A565" s="1" t="s">
        <v>60</v>
      </c>
      <c r="B565" s="1">
        <v>0.99075100000000005</v>
      </c>
      <c r="C565" s="1">
        <v>0.98880699999999999</v>
      </c>
      <c r="D565" s="1">
        <f>IF(pomiar[[#This Row],[Punkt A]]&lt;pomiar[[#This Row],[Punkt B]],1,0)</f>
        <v>0</v>
      </c>
      <c r="E565" s="1">
        <f>IF(pomiar[[#This Row],[Punkt A]]&gt;pomiar[[#This Row],[Punkt B]],1,0)</f>
        <v>1</v>
      </c>
      <c r="F565" s="1">
        <f t="shared" si="16"/>
        <v>6.9444444444444447E-4</v>
      </c>
      <c r="G565" s="1">
        <f>IF(pomiar[[#This Row],[czy z B do A]]=1,pomiar[[#This Row],[Punkt A]]-pomiar[[#This Row],[Punkt B]],pomiar[[#This Row],[Punkt B]]-pomiar[[#This Row],[Punkt A]])</f>
        <v>1.9440000000000568E-3</v>
      </c>
      <c r="H565" s="1" t="str">
        <f>LEFT(pomiar[[#This Row],[numer rejestracyjny]],1)</f>
        <v>W</v>
      </c>
      <c r="I565" s="1">
        <f>IF(pomiar[[#This Row],[pierwsza litera rejestracji]]="Z",pomiar[[#This Row],[ile minut jechał]]/pomiar[[#This Row],[ile to jedna minuta w dobie]],0)</f>
        <v>0</v>
      </c>
      <c r="J565" s="1">
        <f t="shared" si="17"/>
        <v>4.1666666666666664E-2</v>
      </c>
      <c r="K565" s="1">
        <f>pomiar[[#This Row],[ile minut jechał]]/pomiar[[#This Row],[ile h w dobie]]</f>
        <v>4.6656000000001363E-2</v>
      </c>
      <c r="L565" s="1" t="str">
        <f>MID(pomiar[[#This Row],[numer rejestracyjny]],4,2)</f>
        <v>86</v>
      </c>
      <c r="M565" s="3">
        <f>IF(pomiar[[#This Row],[3 i 4 znak rejestracji]]="18",5/pomiar[[#This Row],[ile minut jechał w h]],0)</f>
        <v>0</v>
      </c>
      <c r="N565" s="3">
        <f>5/pomiar[[#This Row],[ile minut jechał w h]]</f>
        <v>107.16735253771978</v>
      </c>
      <c r="O565" s="3">
        <f>IF(pomiar[[#This Row],[prędkość]]&gt;100,1,0)</f>
        <v>1</v>
      </c>
      <c r="P565" s="3">
        <f>IF(pomiar[[#This Row],[prędkość]]&gt;140,1,0)</f>
        <v>0</v>
      </c>
      <c r="Q565" s="3">
        <f>ROUNDDOWN(IF(pomiar[[#This Row],[czy z A do B]]=0,pomiar[[#This Row],[Punkt B]]/pomiar[[#This Row],[ile h w dobie]],pomiar[[#This Row],[Punkt A]]/pomiar[[#This Row],[ile h w dobie]]),0)</f>
        <v>23</v>
      </c>
      <c r="R565" s="3">
        <f>IF(pomiar[[#This Row],[która godzina wyjazdu]]&lt;&gt;24,pomiar[[#This Row],[która godzina wyjazdu]],0)</f>
        <v>23</v>
      </c>
    </row>
    <row r="566" spans="1:18" x14ac:dyDescent="0.25">
      <c r="A566" s="1" t="s">
        <v>61</v>
      </c>
      <c r="B566" s="1">
        <v>0.71294500000000005</v>
      </c>
      <c r="C566" s="1">
        <v>0.716229</v>
      </c>
      <c r="D566" s="1">
        <f>IF(pomiar[[#This Row],[Punkt A]]&lt;pomiar[[#This Row],[Punkt B]],1,0)</f>
        <v>1</v>
      </c>
      <c r="E566" s="1">
        <f>IF(pomiar[[#This Row],[Punkt A]]&gt;pomiar[[#This Row],[Punkt B]],1,0)</f>
        <v>0</v>
      </c>
      <c r="F566" s="1">
        <f t="shared" si="16"/>
        <v>6.9444444444444447E-4</v>
      </c>
      <c r="G566" s="1">
        <f>IF(pomiar[[#This Row],[czy z B do A]]=1,pomiar[[#This Row],[Punkt A]]-pomiar[[#This Row],[Punkt B]],pomiar[[#This Row],[Punkt B]]-pomiar[[#This Row],[Punkt A]])</f>
        <v>3.2839999999999536E-3</v>
      </c>
      <c r="H566" s="1" t="str">
        <f>LEFT(pomiar[[#This Row],[numer rejestracyjny]],1)</f>
        <v>N</v>
      </c>
      <c r="I566" s="1">
        <f>IF(pomiar[[#This Row],[pierwsza litera rejestracji]]="Z",pomiar[[#This Row],[ile minut jechał]]/pomiar[[#This Row],[ile to jedna minuta w dobie]],0)</f>
        <v>0</v>
      </c>
      <c r="J566" s="1">
        <f t="shared" si="17"/>
        <v>4.1666666666666664E-2</v>
      </c>
      <c r="K566" s="1">
        <f>pomiar[[#This Row],[ile minut jechał]]/pomiar[[#This Row],[ile h w dobie]]</f>
        <v>7.8815999999998887E-2</v>
      </c>
      <c r="L566" s="1" t="str">
        <f>MID(pomiar[[#This Row],[numer rejestracyjny]],4,2)</f>
        <v>35</v>
      </c>
      <c r="M566" s="3">
        <f>IF(pomiar[[#This Row],[3 i 4 znak rejestracji]]="18",5/pomiar[[#This Row],[ile minut jechał w h]],0)</f>
        <v>0</v>
      </c>
      <c r="N566" s="3">
        <f>5/pomiar[[#This Row],[ile minut jechał w h]]</f>
        <v>63.438895655705323</v>
      </c>
      <c r="O566" s="3">
        <f>IF(pomiar[[#This Row],[prędkość]]&gt;100,1,0)</f>
        <v>0</v>
      </c>
      <c r="P566" s="3">
        <f>IF(pomiar[[#This Row],[prędkość]]&gt;140,1,0)</f>
        <v>0</v>
      </c>
      <c r="Q566" s="3">
        <f>ROUNDDOWN(IF(pomiar[[#This Row],[czy z A do B]]=0,pomiar[[#This Row],[Punkt B]]/pomiar[[#This Row],[ile h w dobie]],pomiar[[#This Row],[Punkt A]]/pomiar[[#This Row],[ile h w dobie]]),0)</f>
        <v>17</v>
      </c>
      <c r="R566" s="3">
        <f>IF(pomiar[[#This Row],[która godzina wyjazdu]]&lt;&gt;24,pomiar[[#This Row],[która godzina wyjazdu]],0)</f>
        <v>17</v>
      </c>
    </row>
    <row r="567" spans="1:18" x14ac:dyDescent="0.25">
      <c r="A567" s="1" t="s">
        <v>62</v>
      </c>
      <c r="B567" s="1">
        <v>0.25781799999999999</v>
      </c>
      <c r="C567" s="1">
        <v>0.25594600000000001</v>
      </c>
      <c r="D567" s="1">
        <f>IF(pomiar[[#This Row],[Punkt A]]&lt;pomiar[[#This Row],[Punkt B]],1,0)</f>
        <v>0</v>
      </c>
      <c r="E567" s="1">
        <f>IF(pomiar[[#This Row],[Punkt A]]&gt;pomiar[[#This Row],[Punkt B]],1,0)</f>
        <v>1</v>
      </c>
      <c r="F567" s="1">
        <f t="shared" si="16"/>
        <v>6.9444444444444447E-4</v>
      </c>
      <c r="G567" s="1">
        <f>IF(pomiar[[#This Row],[czy z B do A]]=1,pomiar[[#This Row],[Punkt A]]-pomiar[[#This Row],[Punkt B]],pomiar[[#This Row],[Punkt B]]-pomiar[[#This Row],[Punkt A]])</f>
        <v>1.8719999999999848E-3</v>
      </c>
      <c r="H567" s="1" t="str">
        <f>LEFT(pomiar[[#This Row],[numer rejestracyjny]],1)</f>
        <v>C</v>
      </c>
      <c r="I567" s="1">
        <f>IF(pomiar[[#This Row],[pierwsza litera rejestracji]]="Z",pomiar[[#This Row],[ile minut jechał]]/pomiar[[#This Row],[ile to jedna minuta w dobie]],0)</f>
        <v>0</v>
      </c>
      <c r="J567" s="1">
        <f t="shared" si="17"/>
        <v>4.1666666666666664E-2</v>
      </c>
      <c r="K567" s="1">
        <f>pomiar[[#This Row],[ile minut jechał]]/pomiar[[#This Row],[ile h w dobie]]</f>
        <v>4.4927999999999635E-2</v>
      </c>
      <c r="L567" s="1" t="str">
        <f>MID(pomiar[[#This Row],[numer rejestracyjny]],4,2)</f>
        <v>12</v>
      </c>
      <c r="M567" s="3">
        <f>IF(pomiar[[#This Row],[3 i 4 znak rejestracji]]="18",5/pomiar[[#This Row],[ile minut jechał w h]],0)</f>
        <v>0</v>
      </c>
      <c r="N567" s="3">
        <f>5/pomiar[[#This Row],[ile minut jechał w h]]</f>
        <v>111.2891737891747</v>
      </c>
      <c r="O567" s="3">
        <f>IF(pomiar[[#This Row],[prędkość]]&gt;100,1,0)</f>
        <v>1</v>
      </c>
      <c r="P567" s="3">
        <f>IF(pomiar[[#This Row],[prędkość]]&gt;140,1,0)</f>
        <v>0</v>
      </c>
      <c r="Q567" s="3">
        <f>ROUNDDOWN(IF(pomiar[[#This Row],[czy z A do B]]=0,pomiar[[#This Row],[Punkt B]]/pomiar[[#This Row],[ile h w dobie]],pomiar[[#This Row],[Punkt A]]/pomiar[[#This Row],[ile h w dobie]]),0)</f>
        <v>6</v>
      </c>
      <c r="R567" s="3">
        <f>IF(pomiar[[#This Row],[która godzina wyjazdu]]&lt;&gt;24,pomiar[[#This Row],[która godzina wyjazdu]],0)</f>
        <v>6</v>
      </c>
    </row>
    <row r="568" spans="1:18" x14ac:dyDescent="0.25">
      <c r="A568" s="1" t="s">
        <v>63</v>
      </c>
      <c r="B568" s="1">
        <v>8.6955000000000005E-2</v>
      </c>
      <c r="C568" s="1">
        <v>8.5378999999999997E-2</v>
      </c>
      <c r="D568" s="1">
        <f>IF(pomiar[[#This Row],[Punkt A]]&lt;pomiar[[#This Row],[Punkt B]],1,0)</f>
        <v>0</v>
      </c>
      <c r="E568" s="1">
        <f>IF(pomiar[[#This Row],[Punkt A]]&gt;pomiar[[#This Row],[Punkt B]],1,0)</f>
        <v>1</v>
      </c>
      <c r="F568" s="1">
        <f t="shared" si="16"/>
        <v>6.9444444444444447E-4</v>
      </c>
      <c r="G568" s="1">
        <f>IF(pomiar[[#This Row],[czy z B do A]]=1,pomiar[[#This Row],[Punkt A]]-pomiar[[#This Row],[Punkt B]],pomiar[[#This Row],[Punkt B]]-pomiar[[#This Row],[Punkt A]])</f>
        <v>1.576000000000008E-3</v>
      </c>
      <c r="H568" s="1" t="str">
        <f>LEFT(pomiar[[#This Row],[numer rejestracyjny]],1)</f>
        <v>S</v>
      </c>
      <c r="I568" s="1">
        <f>IF(pomiar[[#This Row],[pierwsza litera rejestracji]]="Z",pomiar[[#This Row],[ile minut jechał]]/pomiar[[#This Row],[ile to jedna minuta w dobie]],0)</f>
        <v>0</v>
      </c>
      <c r="J568" s="1">
        <f t="shared" si="17"/>
        <v>4.1666666666666664E-2</v>
      </c>
      <c r="K568" s="1">
        <f>pomiar[[#This Row],[ile minut jechał]]/pomiar[[#This Row],[ile h w dobie]]</f>
        <v>3.7824000000000191E-2</v>
      </c>
      <c r="L568" s="1" t="str">
        <f>MID(pomiar[[#This Row],[numer rejestracyjny]],4,2)</f>
        <v>20</v>
      </c>
      <c r="M568" s="3">
        <f>IF(pomiar[[#This Row],[3 i 4 znak rejestracji]]="18",5/pomiar[[#This Row],[ile minut jechał w h]],0)</f>
        <v>0</v>
      </c>
      <c r="N568" s="3">
        <f>5/pomiar[[#This Row],[ile minut jechał w h]]</f>
        <v>132.19120135363724</v>
      </c>
      <c r="O568" s="3">
        <f>IF(pomiar[[#This Row],[prędkość]]&gt;100,1,0)</f>
        <v>1</v>
      </c>
      <c r="P568" s="3">
        <f>IF(pomiar[[#This Row],[prędkość]]&gt;140,1,0)</f>
        <v>0</v>
      </c>
      <c r="Q568" s="3">
        <f>ROUNDDOWN(IF(pomiar[[#This Row],[czy z A do B]]=0,pomiar[[#This Row],[Punkt B]]/pomiar[[#This Row],[ile h w dobie]],pomiar[[#This Row],[Punkt A]]/pomiar[[#This Row],[ile h w dobie]]),0)</f>
        <v>2</v>
      </c>
      <c r="R568" s="3">
        <f>IF(pomiar[[#This Row],[która godzina wyjazdu]]&lt;&gt;24,pomiar[[#This Row],[która godzina wyjazdu]],0)</f>
        <v>2</v>
      </c>
    </row>
    <row r="569" spans="1:18" x14ac:dyDescent="0.25">
      <c r="A569" s="1" t="s">
        <v>64</v>
      </c>
      <c r="B569" s="1">
        <v>0.35100700000000001</v>
      </c>
      <c r="C569" s="1">
        <v>0.35246300000000003</v>
      </c>
      <c r="D569" s="1">
        <f>IF(pomiar[[#This Row],[Punkt A]]&lt;pomiar[[#This Row],[Punkt B]],1,0)</f>
        <v>1</v>
      </c>
      <c r="E569" s="1">
        <f>IF(pomiar[[#This Row],[Punkt A]]&gt;pomiar[[#This Row],[Punkt B]],1,0)</f>
        <v>0</v>
      </c>
      <c r="F569" s="1">
        <f t="shared" si="16"/>
        <v>6.9444444444444447E-4</v>
      </c>
      <c r="G569" s="1">
        <f>IF(pomiar[[#This Row],[czy z B do A]]=1,pomiar[[#This Row],[Punkt A]]-pomiar[[#This Row],[Punkt B]],pomiar[[#This Row],[Punkt B]]-pomiar[[#This Row],[Punkt A]])</f>
        <v>1.4560000000000128E-3</v>
      </c>
      <c r="H569" s="1" t="str">
        <f>LEFT(pomiar[[#This Row],[numer rejestracyjny]],1)</f>
        <v>W</v>
      </c>
      <c r="I569" s="1">
        <f>IF(pomiar[[#This Row],[pierwsza litera rejestracji]]="Z",pomiar[[#This Row],[ile minut jechał]]/pomiar[[#This Row],[ile to jedna minuta w dobie]],0)</f>
        <v>0</v>
      </c>
      <c r="J569" s="1">
        <f t="shared" si="17"/>
        <v>4.1666666666666664E-2</v>
      </c>
      <c r="K569" s="1">
        <f>pomiar[[#This Row],[ile minut jechał]]/pomiar[[#This Row],[ile h w dobie]]</f>
        <v>3.4944000000000308E-2</v>
      </c>
      <c r="L569" s="1" t="str">
        <f>MID(pomiar[[#This Row],[numer rejestracyjny]],4,2)</f>
        <v>91</v>
      </c>
      <c r="M569" s="3">
        <f>IF(pomiar[[#This Row],[3 i 4 znak rejestracji]]="18",5/pomiar[[#This Row],[ile minut jechał w h]],0)</f>
        <v>0</v>
      </c>
      <c r="N569" s="3">
        <f>5/pomiar[[#This Row],[ile minut jechał w h]]</f>
        <v>143.08608058607933</v>
      </c>
      <c r="O569" s="3">
        <f>IF(pomiar[[#This Row],[prędkość]]&gt;100,1,0)</f>
        <v>1</v>
      </c>
      <c r="P569" s="3">
        <f>IF(pomiar[[#This Row],[prędkość]]&gt;140,1,0)</f>
        <v>1</v>
      </c>
      <c r="Q569" s="3">
        <f>ROUNDDOWN(IF(pomiar[[#This Row],[czy z A do B]]=0,pomiar[[#This Row],[Punkt B]]/pomiar[[#This Row],[ile h w dobie]],pomiar[[#This Row],[Punkt A]]/pomiar[[#This Row],[ile h w dobie]]),0)</f>
        <v>8</v>
      </c>
      <c r="R569" s="3">
        <f>IF(pomiar[[#This Row],[która godzina wyjazdu]]&lt;&gt;24,pomiar[[#This Row],[która godzina wyjazdu]],0)</f>
        <v>8</v>
      </c>
    </row>
    <row r="570" spans="1:18" x14ac:dyDescent="0.25">
      <c r="A570" s="1" t="s">
        <v>65</v>
      </c>
      <c r="B570" s="1">
        <v>0.82595300000000005</v>
      </c>
      <c r="C570" s="1">
        <v>0.82917700000000005</v>
      </c>
      <c r="D570" s="1">
        <f>IF(pomiar[[#This Row],[Punkt A]]&lt;pomiar[[#This Row],[Punkt B]],1,0)</f>
        <v>1</v>
      </c>
      <c r="E570" s="1">
        <f>IF(pomiar[[#This Row],[Punkt A]]&gt;pomiar[[#This Row],[Punkt B]],1,0)</f>
        <v>0</v>
      </c>
      <c r="F570" s="1">
        <f t="shared" si="16"/>
        <v>6.9444444444444447E-4</v>
      </c>
      <c r="G570" s="1">
        <f>IF(pomiar[[#This Row],[czy z B do A]]=1,pomiar[[#This Row],[Punkt A]]-pomiar[[#This Row],[Punkt B]],pomiar[[#This Row],[Punkt B]]-pomiar[[#This Row],[Punkt A]])</f>
        <v>3.2240000000000046E-3</v>
      </c>
      <c r="H570" s="1" t="str">
        <f>LEFT(pomiar[[#This Row],[numer rejestracyjny]],1)</f>
        <v>N</v>
      </c>
      <c r="I570" s="1">
        <f>IF(pomiar[[#This Row],[pierwsza litera rejestracji]]="Z",pomiar[[#This Row],[ile minut jechał]]/pomiar[[#This Row],[ile to jedna minuta w dobie]],0)</f>
        <v>0</v>
      </c>
      <c r="J570" s="1">
        <f t="shared" si="17"/>
        <v>4.1666666666666664E-2</v>
      </c>
      <c r="K570" s="1">
        <f>pomiar[[#This Row],[ile minut jechał]]/pomiar[[#This Row],[ile h w dobie]]</f>
        <v>7.7376000000000111E-2</v>
      </c>
      <c r="L570" s="1" t="str">
        <f>MID(pomiar[[#This Row],[numer rejestracyjny]],4,2)</f>
        <v>61</v>
      </c>
      <c r="M570" s="3">
        <f>IF(pomiar[[#This Row],[3 i 4 znak rejestracji]]="18",5/pomiar[[#This Row],[ile minut jechał w h]],0)</f>
        <v>0</v>
      </c>
      <c r="N570" s="3">
        <f>5/pomiar[[#This Row],[ile minut jechał w h]]</f>
        <v>64.619520264681455</v>
      </c>
      <c r="O570" s="3">
        <f>IF(pomiar[[#This Row],[prędkość]]&gt;100,1,0)</f>
        <v>0</v>
      </c>
      <c r="P570" s="3">
        <f>IF(pomiar[[#This Row],[prędkość]]&gt;140,1,0)</f>
        <v>0</v>
      </c>
      <c r="Q570" s="3">
        <f>ROUNDDOWN(IF(pomiar[[#This Row],[czy z A do B]]=0,pomiar[[#This Row],[Punkt B]]/pomiar[[#This Row],[ile h w dobie]],pomiar[[#This Row],[Punkt A]]/pomiar[[#This Row],[ile h w dobie]]),0)</f>
        <v>19</v>
      </c>
      <c r="R570" s="3">
        <f>IF(pomiar[[#This Row],[która godzina wyjazdu]]&lt;&gt;24,pomiar[[#This Row],[która godzina wyjazdu]],0)</f>
        <v>19</v>
      </c>
    </row>
    <row r="571" spans="1:18" x14ac:dyDescent="0.25">
      <c r="A571" s="1" t="s">
        <v>66</v>
      </c>
      <c r="B571" s="1">
        <v>0.55854400000000004</v>
      </c>
      <c r="C571" s="1">
        <v>0.55462400000000001</v>
      </c>
      <c r="D571" s="1">
        <f>IF(pomiar[[#This Row],[Punkt A]]&lt;pomiar[[#This Row],[Punkt B]],1,0)</f>
        <v>0</v>
      </c>
      <c r="E571" s="1">
        <f>IF(pomiar[[#This Row],[Punkt A]]&gt;pomiar[[#This Row],[Punkt B]],1,0)</f>
        <v>1</v>
      </c>
      <c r="F571" s="1">
        <f t="shared" si="16"/>
        <v>6.9444444444444447E-4</v>
      </c>
      <c r="G571" s="1">
        <f>IF(pomiar[[#This Row],[czy z B do A]]=1,pomiar[[#This Row],[Punkt A]]-pomiar[[#This Row],[Punkt B]],pomiar[[#This Row],[Punkt B]]-pomiar[[#This Row],[Punkt A]])</f>
        <v>3.9200000000000346E-3</v>
      </c>
      <c r="H571" s="1" t="str">
        <f>LEFT(pomiar[[#This Row],[numer rejestracyjny]],1)</f>
        <v>C</v>
      </c>
      <c r="I571" s="1">
        <f>IF(pomiar[[#This Row],[pierwsza litera rejestracji]]="Z",pomiar[[#This Row],[ile minut jechał]]/pomiar[[#This Row],[ile to jedna minuta w dobie]],0)</f>
        <v>0</v>
      </c>
      <c r="J571" s="1">
        <f t="shared" si="17"/>
        <v>4.1666666666666664E-2</v>
      </c>
      <c r="K571" s="1">
        <f>pomiar[[#This Row],[ile minut jechał]]/pomiar[[#This Row],[ile h w dobie]]</f>
        <v>9.408000000000083E-2</v>
      </c>
      <c r="L571" s="1" t="str">
        <f>MID(pomiar[[#This Row],[numer rejestracyjny]],4,2)</f>
        <v>81</v>
      </c>
      <c r="M571" s="3">
        <f>IF(pomiar[[#This Row],[3 i 4 znak rejestracji]]="18",5/pomiar[[#This Row],[ile minut jechał w h]],0)</f>
        <v>0</v>
      </c>
      <c r="N571" s="3">
        <f>5/pomiar[[#This Row],[ile minut jechał w h]]</f>
        <v>53.146258503400894</v>
      </c>
      <c r="O571" s="3">
        <f>IF(pomiar[[#This Row],[prędkość]]&gt;100,1,0)</f>
        <v>0</v>
      </c>
      <c r="P571" s="3">
        <f>IF(pomiar[[#This Row],[prędkość]]&gt;140,1,0)</f>
        <v>0</v>
      </c>
      <c r="Q571" s="3">
        <f>ROUNDDOWN(IF(pomiar[[#This Row],[czy z A do B]]=0,pomiar[[#This Row],[Punkt B]]/pomiar[[#This Row],[ile h w dobie]],pomiar[[#This Row],[Punkt A]]/pomiar[[#This Row],[ile h w dobie]]),0)</f>
        <v>13</v>
      </c>
      <c r="R571" s="3">
        <f>IF(pomiar[[#This Row],[która godzina wyjazdu]]&lt;&gt;24,pomiar[[#This Row],[która godzina wyjazdu]],0)</f>
        <v>13</v>
      </c>
    </row>
    <row r="572" spans="1:18" x14ac:dyDescent="0.25">
      <c r="A572" s="1" t="s">
        <v>67</v>
      </c>
      <c r="B572" s="1">
        <v>0.21590100000000001</v>
      </c>
      <c r="C572" s="1">
        <v>0.21798100000000001</v>
      </c>
      <c r="D572" s="1">
        <f>IF(pomiar[[#This Row],[Punkt A]]&lt;pomiar[[#This Row],[Punkt B]],1,0)</f>
        <v>1</v>
      </c>
      <c r="E572" s="1">
        <f>IF(pomiar[[#This Row],[Punkt A]]&gt;pomiar[[#This Row],[Punkt B]],1,0)</f>
        <v>0</v>
      </c>
      <c r="F572" s="1">
        <f t="shared" si="16"/>
        <v>6.9444444444444447E-4</v>
      </c>
      <c r="G572" s="1">
        <f>IF(pomiar[[#This Row],[czy z B do A]]=1,pomiar[[#This Row],[Punkt A]]-pomiar[[#This Row],[Punkt B]],pomiar[[#This Row],[Punkt B]]-pomiar[[#This Row],[Punkt A]])</f>
        <v>2.0799999999999985E-3</v>
      </c>
      <c r="H572" s="1" t="str">
        <f>LEFT(pomiar[[#This Row],[numer rejestracyjny]],1)</f>
        <v>T</v>
      </c>
      <c r="I572" s="1">
        <f>IF(pomiar[[#This Row],[pierwsza litera rejestracji]]="Z",pomiar[[#This Row],[ile minut jechał]]/pomiar[[#This Row],[ile to jedna minuta w dobie]],0)</f>
        <v>0</v>
      </c>
      <c r="J572" s="1">
        <f t="shared" si="17"/>
        <v>4.1666666666666664E-2</v>
      </c>
      <c r="K572" s="1">
        <f>pomiar[[#This Row],[ile minut jechał]]/pomiar[[#This Row],[ile h w dobie]]</f>
        <v>4.9919999999999964E-2</v>
      </c>
      <c r="L572" s="1" t="str">
        <f>MID(pomiar[[#This Row],[numer rejestracyjny]],4,2)</f>
        <v>60</v>
      </c>
      <c r="M572" s="3">
        <f>IF(pomiar[[#This Row],[3 i 4 znak rejestracji]]="18",5/pomiar[[#This Row],[ile minut jechał w h]],0)</f>
        <v>0</v>
      </c>
      <c r="N572" s="3">
        <f>5/pomiar[[#This Row],[ile minut jechał w h]]</f>
        <v>100.16025641025648</v>
      </c>
      <c r="O572" s="3">
        <f>IF(pomiar[[#This Row],[prędkość]]&gt;100,1,0)</f>
        <v>1</v>
      </c>
      <c r="P572" s="3">
        <f>IF(pomiar[[#This Row],[prędkość]]&gt;140,1,0)</f>
        <v>0</v>
      </c>
      <c r="Q572" s="3">
        <f>ROUNDDOWN(IF(pomiar[[#This Row],[czy z A do B]]=0,pomiar[[#This Row],[Punkt B]]/pomiar[[#This Row],[ile h w dobie]],pomiar[[#This Row],[Punkt A]]/pomiar[[#This Row],[ile h w dobie]]),0)</f>
        <v>5</v>
      </c>
      <c r="R572" s="3">
        <f>IF(pomiar[[#This Row],[która godzina wyjazdu]]&lt;&gt;24,pomiar[[#This Row],[która godzina wyjazdu]],0)</f>
        <v>5</v>
      </c>
    </row>
    <row r="573" spans="1:18" x14ac:dyDescent="0.25">
      <c r="A573" s="1" t="s">
        <v>68</v>
      </c>
      <c r="B573" s="1">
        <v>0.859155</v>
      </c>
      <c r="C573" s="1">
        <v>0.85716700000000001</v>
      </c>
      <c r="D573" s="1">
        <f>IF(pomiar[[#This Row],[Punkt A]]&lt;pomiar[[#This Row],[Punkt B]],1,0)</f>
        <v>0</v>
      </c>
      <c r="E573" s="1">
        <f>IF(pomiar[[#This Row],[Punkt A]]&gt;pomiar[[#This Row],[Punkt B]],1,0)</f>
        <v>1</v>
      </c>
      <c r="F573" s="1">
        <f t="shared" si="16"/>
        <v>6.9444444444444447E-4</v>
      </c>
      <c r="G573" s="1">
        <f>IF(pomiar[[#This Row],[czy z B do A]]=1,pomiar[[#This Row],[Punkt A]]-pomiar[[#This Row],[Punkt B]],pomiar[[#This Row],[Punkt B]]-pomiar[[#This Row],[Punkt A]])</f>
        <v>1.9879999999999898E-3</v>
      </c>
      <c r="H573" s="1" t="str">
        <f>LEFT(pomiar[[#This Row],[numer rejestracyjny]],1)</f>
        <v>C</v>
      </c>
      <c r="I573" s="1">
        <f>IF(pomiar[[#This Row],[pierwsza litera rejestracji]]="Z",pomiar[[#This Row],[ile minut jechał]]/pomiar[[#This Row],[ile to jedna minuta w dobie]],0)</f>
        <v>0</v>
      </c>
      <c r="J573" s="1">
        <f t="shared" si="17"/>
        <v>4.1666666666666664E-2</v>
      </c>
      <c r="K573" s="1">
        <f>pomiar[[#This Row],[ile minut jechał]]/pomiar[[#This Row],[ile h w dobie]]</f>
        <v>4.7711999999999755E-2</v>
      </c>
      <c r="L573" s="1" t="str">
        <f>MID(pomiar[[#This Row],[numer rejestracyjny]],4,2)</f>
        <v>44</v>
      </c>
      <c r="M573" s="3">
        <f>IF(pomiar[[#This Row],[3 i 4 znak rejestracji]]="18",5/pomiar[[#This Row],[ile minut jechał w h]],0)</f>
        <v>0</v>
      </c>
      <c r="N573" s="3">
        <f>5/pomiar[[#This Row],[ile minut jechał w h]]</f>
        <v>104.79543930248209</v>
      </c>
      <c r="O573" s="3">
        <f>IF(pomiar[[#This Row],[prędkość]]&gt;100,1,0)</f>
        <v>1</v>
      </c>
      <c r="P573" s="3">
        <f>IF(pomiar[[#This Row],[prędkość]]&gt;140,1,0)</f>
        <v>0</v>
      </c>
      <c r="Q573" s="3">
        <f>ROUNDDOWN(IF(pomiar[[#This Row],[czy z A do B]]=0,pomiar[[#This Row],[Punkt B]]/pomiar[[#This Row],[ile h w dobie]],pomiar[[#This Row],[Punkt A]]/pomiar[[#This Row],[ile h w dobie]]),0)</f>
        <v>20</v>
      </c>
      <c r="R573" s="3">
        <f>IF(pomiar[[#This Row],[która godzina wyjazdu]]&lt;&gt;24,pomiar[[#This Row],[która godzina wyjazdu]],0)</f>
        <v>20</v>
      </c>
    </row>
    <row r="574" spans="1:18" x14ac:dyDescent="0.25">
      <c r="A574" s="1" t="s">
        <v>69</v>
      </c>
      <c r="B574" s="1">
        <v>0.67446200000000001</v>
      </c>
      <c r="C574" s="1">
        <v>0.67788999999999999</v>
      </c>
      <c r="D574" s="1">
        <f>IF(pomiar[[#This Row],[Punkt A]]&lt;pomiar[[#This Row],[Punkt B]],1,0)</f>
        <v>1</v>
      </c>
      <c r="E574" s="1">
        <f>IF(pomiar[[#This Row],[Punkt A]]&gt;pomiar[[#This Row],[Punkt B]],1,0)</f>
        <v>0</v>
      </c>
      <c r="F574" s="1">
        <f t="shared" si="16"/>
        <v>6.9444444444444447E-4</v>
      </c>
      <c r="G574" s="1">
        <f>IF(pomiar[[#This Row],[czy z B do A]]=1,pomiar[[#This Row],[Punkt A]]-pomiar[[#This Row],[Punkt B]],pomiar[[#This Row],[Punkt B]]-pomiar[[#This Row],[Punkt A]])</f>
        <v>3.4279999999999866E-3</v>
      </c>
      <c r="H574" s="1" t="str">
        <f>LEFT(pomiar[[#This Row],[numer rejestracyjny]],1)</f>
        <v>N</v>
      </c>
      <c r="I574" s="1">
        <f>IF(pomiar[[#This Row],[pierwsza litera rejestracji]]="Z",pomiar[[#This Row],[ile minut jechał]]/pomiar[[#This Row],[ile to jedna minuta w dobie]],0)</f>
        <v>0</v>
      </c>
      <c r="J574" s="1">
        <f t="shared" si="17"/>
        <v>4.1666666666666664E-2</v>
      </c>
      <c r="K574" s="1">
        <f>pomiar[[#This Row],[ile minut jechał]]/pomiar[[#This Row],[ile h w dobie]]</f>
        <v>8.2271999999999679E-2</v>
      </c>
      <c r="L574" s="1" t="str">
        <f>MID(pomiar[[#This Row],[numer rejestracyjny]],4,2)</f>
        <v>20</v>
      </c>
      <c r="M574" s="3">
        <f>IF(pomiar[[#This Row],[3 i 4 znak rejestracji]]="18",5/pomiar[[#This Row],[ile minut jechał w h]],0)</f>
        <v>0</v>
      </c>
      <c r="N574" s="3">
        <f>5/pomiar[[#This Row],[ile minut jechał w h]]</f>
        <v>60.774017891871104</v>
      </c>
      <c r="O574" s="3">
        <f>IF(pomiar[[#This Row],[prędkość]]&gt;100,1,0)</f>
        <v>0</v>
      </c>
      <c r="P574" s="3">
        <f>IF(pomiar[[#This Row],[prędkość]]&gt;140,1,0)</f>
        <v>0</v>
      </c>
      <c r="Q574" s="3">
        <f>ROUNDDOWN(IF(pomiar[[#This Row],[czy z A do B]]=0,pomiar[[#This Row],[Punkt B]]/pomiar[[#This Row],[ile h w dobie]],pomiar[[#This Row],[Punkt A]]/pomiar[[#This Row],[ile h w dobie]]),0)</f>
        <v>16</v>
      </c>
      <c r="R574" s="3">
        <f>IF(pomiar[[#This Row],[która godzina wyjazdu]]&lt;&gt;24,pomiar[[#This Row],[która godzina wyjazdu]],0)</f>
        <v>16</v>
      </c>
    </row>
    <row r="575" spans="1:18" x14ac:dyDescent="0.25">
      <c r="A575" s="1" t="s">
        <v>70</v>
      </c>
      <c r="B575" s="1">
        <v>0.47924800000000001</v>
      </c>
      <c r="C575" s="1">
        <v>0.47626000000000002</v>
      </c>
      <c r="D575" s="1">
        <f>IF(pomiar[[#This Row],[Punkt A]]&lt;pomiar[[#This Row],[Punkt B]],1,0)</f>
        <v>0</v>
      </c>
      <c r="E575" s="1">
        <f>IF(pomiar[[#This Row],[Punkt A]]&gt;pomiar[[#This Row],[Punkt B]],1,0)</f>
        <v>1</v>
      </c>
      <c r="F575" s="1">
        <f t="shared" si="16"/>
        <v>6.9444444444444447E-4</v>
      </c>
      <c r="G575" s="1">
        <f>IF(pomiar[[#This Row],[czy z B do A]]=1,pomiar[[#This Row],[Punkt A]]-pomiar[[#This Row],[Punkt B]],pomiar[[#This Row],[Punkt B]]-pomiar[[#This Row],[Punkt A]])</f>
        <v>2.9879999999999907E-3</v>
      </c>
      <c r="H575" s="1" t="str">
        <f>LEFT(pomiar[[#This Row],[numer rejestracyjny]],1)</f>
        <v>L</v>
      </c>
      <c r="I575" s="1">
        <f>IF(pomiar[[#This Row],[pierwsza litera rejestracji]]="Z",pomiar[[#This Row],[ile minut jechał]]/pomiar[[#This Row],[ile to jedna minuta w dobie]],0)</f>
        <v>0</v>
      </c>
      <c r="J575" s="1">
        <f t="shared" si="17"/>
        <v>4.1666666666666664E-2</v>
      </c>
      <c r="K575" s="1">
        <f>pomiar[[#This Row],[ile minut jechał]]/pomiar[[#This Row],[ile h w dobie]]</f>
        <v>7.1711999999999776E-2</v>
      </c>
      <c r="L575" s="1" t="str">
        <f>MID(pomiar[[#This Row],[numer rejestracyjny]],4,2)</f>
        <v>97</v>
      </c>
      <c r="M575" s="3">
        <f>IF(pomiar[[#This Row],[3 i 4 znak rejestracji]]="18",5/pomiar[[#This Row],[ile minut jechał w h]],0)</f>
        <v>0</v>
      </c>
      <c r="N575" s="3">
        <f>5/pomiar[[#This Row],[ile minut jechał w h]]</f>
        <v>69.723337795627174</v>
      </c>
      <c r="O575" s="3">
        <f>IF(pomiar[[#This Row],[prędkość]]&gt;100,1,0)</f>
        <v>0</v>
      </c>
      <c r="P575" s="3">
        <f>IF(pomiar[[#This Row],[prędkość]]&gt;140,1,0)</f>
        <v>0</v>
      </c>
      <c r="Q575" s="3">
        <f>ROUNDDOWN(IF(pomiar[[#This Row],[czy z A do B]]=0,pomiar[[#This Row],[Punkt B]]/pomiar[[#This Row],[ile h w dobie]],pomiar[[#This Row],[Punkt A]]/pomiar[[#This Row],[ile h w dobie]]),0)</f>
        <v>11</v>
      </c>
      <c r="R575" s="3">
        <f>IF(pomiar[[#This Row],[która godzina wyjazdu]]&lt;&gt;24,pomiar[[#This Row],[która godzina wyjazdu]],0)</f>
        <v>11</v>
      </c>
    </row>
    <row r="576" spans="1:18" x14ac:dyDescent="0.25">
      <c r="A576" s="1" t="s">
        <v>71</v>
      </c>
      <c r="B576" s="1">
        <v>0.51831700000000003</v>
      </c>
      <c r="C576" s="1">
        <v>0.52147299999999996</v>
      </c>
      <c r="D576" s="1">
        <f>IF(pomiar[[#This Row],[Punkt A]]&lt;pomiar[[#This Row],[Punkt B]],1,0)</f>
        <v>1</v>
      </c>
      <c r="E576" s="1">
        <f>IF(pomiar[[#This Row],[Punkt A]]&gt;pomiar[[#This Row],[Punkt B]],1,0)</f>
        <v>0</v>
      </c>
      <c r="F576" s="1">
        <f t="shared" si="16"/>
        <v>6.9444444444444447E-4</v>
      </c>
      <c r="G576" s="1">
        <f>IF(pomiar[[#This Row],[czy z B do A]]=1,pomiar[[#This Row],[Punkt A]]-pomiar[[#This Row],[Punkt B]],pomiar[[#This Row],[Punkt B]]-pomiar[[#This Row],[Punkt A]])</f>
        <v>3.1559999999999366E-3</v>
      </c>
      <c r="H576" s="1" t="str">
        <f>LEFT(pomiar[[#This Row],[numer rejestracyjny]],1)</f>
        <v>D</v>
      </c>
      <c r="I576" s="1">
        <f>IF(pomiar[[#This Row],[pierwsza litera rejestracji]]="Z",pomiar[[#This Row],[ile minut jechał]]/pomiar[[#This Row],[ile to jedna minuta w dobie]],0)</f>
        <v>0</v>
      </c>
      <c r="J576" s="1">
        <f t="shared" si="17"/>
        <v>4.1666666666666664E-2</v>
      </c>
      <c r="K576" s="1">
        <f>pomiar[[#This Row],[ile minut jechał]]/pomiar[[#This Row],[ile h w dobie]]</f>
        <v>7.5743999999998479E-2</v>
      </c>
      <c r="L576" s="1" t="str">
        <f>MID(pomiar[[#This Row],[numer rejestracyjny]],4,2)</f>
        <v>14</v>
      </c>
      <c r="M576" s="3">
        <f>IF(pomiar[[#This Row],[3 i 4 znak rejestracji]]="18",5/pomiar[[#This Row],[ile minut jechał w h]],0)</f>
        <v>0</v>
      </c>
      <c r="N576" s="3">
        <f>5/pomiar[[#This Row],[ile minut jechał w h]]</f>
        <v>66.011829319815433</v>
      </c>
      <c r="O576" s="3">
        <f>IF(pomiar[[#This Row],[prędkość]]&gt;100,1,0)</f>
        <v>0</v>
      </c>
      <c r="P576" s="3">
        <f>IF(pomiar[[#This Row],[prędkość]]&gt;140,1,0)</f>
        <v>0</v>
      </c>
      <c r="Q576" s="3">
        <f>ROUNDDOWN(IF(pomiar[[#This Row],[czy z A do B]]=0,pomiar[[#This Row],[Punkt B]]/pomiar[[#This Row],[ile h w dobie]],pomiar[[#This Row],[Punkt A]]/pomiar[[#This Row],[ile h w dobie]]),0)</f>
        <v>12</v>
      </c>
      <c r="R576" s="3">
        <f>IF(pomiar[[#This Row],[która godzina wyjazdu]]&lt;&gt;24,pomiar[[#This Row],[która godzina wyjazdu]],0)</f>
        <v>12</v>
      </c>
    </row>
    <row r="577" spans="1:18" x14ac:dyDescent="0.25">
      <c r="A577" s="1" t="s">
        <v>72</v>
      </c>
      <c r="B577" s="1">
        <v>0.69348799999999999</v>
      </c>
      <c r="C577" s="1">
        <v>0.69093599999999999</v>
      </c>
      <c r="D577" s="1">
        <f>IF(pomiar[[#This Row],[Punkt A]]&lt;pomiar[[#This Row],[Punkt B]],1,0)</f>
        <v>0</v>
      </c>
      <c r="E577" s="1">
        <f>IF(pomiar[[#This Row],[Punkt A]]&gt;pomiar[[#This Row],[Punkt B]],1,0)</f>
        <v>1</v>
      </c>
      <c r="F577" s="1">
        <f t="shared" si="16"/>
        <v>6.9444444444444447E-4</v>
      </c>
      <c r="G577" s="1">
        <f>IF(pomiar[[#This Row],[czy z B do A]]=1,pomiar[[#This Row],[Punkt A]]-pomiar[[#This Row],[Punkt B]],pomiar[[#This Row],[Punkt B]]-pomiar[[#This Row],[Punkt A]])</f>
        <v>2.5519999999999987E-3</v>
      </c>
      <c r="H577" s="1" t="str">
        <f>LEFT(pomiar[[#This Row],[numer rejestracyjny]],1)</f>
        <v>G</v>
      </c>
      <c r="I577" s="1">
        <f>IF(pomiar[[#This Row],[pierwsza litera rejestracji]]="Z",pomiar[[#This Row],[ile minut jechał]]/pomiar[[#This Row],[ile to jedna minuta w dobie]],0)</f>
        <v>0</v>
      </c>
      <c r="J577" s="1">
        <f t="shared" si="17"/>
        <v>4.1666666666666664E-2</v>
      </c>
      <c r="K577" s="1">
        <f>pomiar[[#This Row],[ile minut jechał]]/pomiar[[#This Row],[ile h w dobie]]</f>
        <v>6.1247999999999969E-2</v>
      </c>
      <c r="L577" s="1" t="str">
        <f>MID(pomiar[[#This Row],[numer rejestracyjny]],4,2)</f>
        <v>21</v>
      </c>
      <c r="M577" s="3">
        <f>IF(pomiar[[#This Row],[3 i 4 znak rejestracji]]="18",5/pomiar[[#This Row],[ile minut jechał w h]],0)</f>
        <v>0</v>
      </c>
      <c r="N577" s="3">
        <f>5/pomiar[[#This Row],[ile minut jechał w h]]</f>
        <v>81.635318704284259</v>
      </c>
      <c r="O577" s="3">
        <f>IF(pomiar[[#This Row],[prędkość]]&gt;100,1,0)</f>
        <v>0</v>
      </c>
      <c r="P577" s="3">
        <f>IF(pomiar[[#This Row],[prędkość]]&gt;140,1,0)</f>
        <v>0</v>
      </c>
      <c r="Q577" s="3">
        <f>ROUNDDOWN(IF(pomiar[[#This Row],[czy z A do B]]=0,pomiar[[#This Row],[Punkt B]]/pomiar[[#This Row],[ile h w dobie]],pomiar[[#This Row],[Punkt A]]/pomiar[[#This Row],[ile h w dobie]]),0)</f>
        <v>16</v>
      </c>
      <c r="R577" s="3">
        <f>IF(pomiar[[#This Row],[która godzina wyjazdu]]&lt;&gt;24,pomiar[[#This Row],[która godzina wyjazdu]],0)</f>
        <v>16</v>
      </c>
    </row>
    <row r="578" spans="1:18" x14ac:dyDescent="0.25">
      <c r="A578" s="1" t="s">
        <v>73</v>
      </c>
      <c r="B578" s="1">
        <v>0.145533</v>
      </c>
      <c r="C578" s="1">
        <v>0.14855299999999999</v>
      </c>
      <c r="D578" s="1">
        <f>IF(pomiar[[#This Row],[Punkt A]]&lt;pomiar[[#This Row],[Punkt B]],1,0)</f>
        <v>1</v>
      </c>
      <c r="E578" s="1">
        <f>IF(pomiar[[#This Row],[Punkt A]]&gt;pomiar[[#This Row],[Punkt B]],1,0)</f>
        <v>0</v>
      </c>
      <c r="F578" s="1">
        <f t="shared" ref="F578:F641" si="18">1/(24*60)</f>
        <v>6.9444444444444447E-4</v>
      </c>
      <c r="G578" s="1">
        <f>IF(pomiar[[#This Row],[czy z B do A]]=1,pomiar[[#This Row],[Punkt A]]-pomiar[[#This Row],[Punkt B]],pomiar[[#This Row],[Punkt B]]-pomiar[[#This Row],[Punkt A]])</f>
        <v>3.0199999999999949E-3</v>
      </c>
      <c r="H578" s="1" t="str">
        <f>LEFT(pomiar[[#This Row],[numer rejestracyjny]],1)</f>
        <v>N</v>
      </c>
      <c r="I578" s="1">
        <f>IF(pomiar[[#This Row],[pierwsza litera rejestracji]]="Z",pomiar[[#This Row],[ile minut jechał]]/pomiar[[#This Row],[ile to jedna minuta w dobie]],0)</f>
        <v>0</v>
      </c>
      <c r="J578" s="1">
        <f t="shared" ref="J578:J641" si="19">1/24</f>
        <v>4.1666666666666664E-2</v>
      </c>
      <c r="K578" s="1">
        <f>pomiar[[#This Row],[ile minut jechał]]/pomiar[[#This Row],[ile h w dobie]]</f>
        <v>7.2479999999999878E-2</v>
      </c>
      <c r="L578" s="1" t="str">
        <f>MID(pomiar[[#This Row],[numer rejestracyjny]],4,2)</f>
        <v>84</v>
      </c>
      <c r="M578" s="3">
        <f>IF(pomiar[[#This Row],[3 i 4 znak rejestracji]]="18",5/pomiar[[#This Row],[ile minut jechał w h]],0)</f>
        <v>0</v>
      </c>
      <c r="N578" s="3">
        <f>5/pomiar[[#This Row],[ile minut jechał w h]]</f>
        <v>68.984547461368763</v>
      </c>
      <c r="O578" s="3">
        <f>IF(pomiar[[#This Row],[prędkość]]&gt;100,1,0)</f>
        <v>0</v>
      </c>
      <c r="P578" s="3">
        <f>IF(pomiar[[#This Row],[prędkość]]&gt;140,1,0)</f>
        <v>0</v>
      </c>
      <c r="Q578" s="3">
        <f>ROUNDDOWN(IF(pomiar[[#This Row],[czy z A do B]]=0,pomiar[[#This Row],[Punkt B]]/pomiar[[#This Row],[ile h w dobie]],pomiar[[#This Row],[Punkt A]]/pomiar[[#This Row],[ile h w dobie]]),0)</f>
        <v>3</v>
      </c>
      <c r="R578" s="3">
        <f>IF(pomiar[[#This Row],[która godzina wyjazdu]]&lt;&gt;24,pomiar[[#This Row],[która godzina wyjazdu]],0)</f>
        <v>3</v>
      </c>
    </row>
    <row r="579" spans="1:18" x14ac:dyDescent="0.25">
      <c r="A579" s="1" t="s">
        <v>74</v>
      </c>
      <c r="B579" s="1">
        <v>0.94866899999999998</v>
      </c>
      <c r="C579" s="1">
        <v>0.950569</v>
      </c>
      <c r="D579" s="1">
        <f>IF(pomiar[[#This Row],[Punkt A]]&lt;pomiar[[#This Row],[Punkt B]],1,0)</f>
        <v>1</v>
      </c>
      <c r="E579" s="1">
        <f>IF(pomiar[[#This Row],[Punkt A]]&gt;pomiar[[#This Row],[Punkt B]],1,0)</f>
        <v>0</v>
      </c>
      <c r="F579" s="1">
        <f t="shared" si="18"/>
        <v>6.9444444444444447E-4</v>
      </c>
      <c r="G579" s="1">
        <f>IF(pomiar[[#This Row],[czy z B do A]]=1,pomiar[[#This Row],[Punkt A]]-pomiar[[#This Row],[Punkt B]],pomiar[[#This Row],[Punkt B]]-pomiar[[#This Row],[Punkt A]])</f>
        <v>1.9000000000000128E-3</v>
      </c>
      <c r="H579" s="1" t="str">
        <f>LEFT(pomiar[[#This Row],[numer rejestracyjny]],1)</f>
        <v>F</v>
      </c>
      <c r="I579" s="1">
        <f>IF(pomiar[[#This Row],[pierwsza litera rejestracji]]="Z",pomiar[[#This Row],[ile minut jechał]]/pomiar[[#This Row],[ile to jedna minuta w dobie]],0)</f>
        <v>0</v>
      </c>
      <c r="J579" s="1">
        <f t="shared" si="19"/>
        <v>4.1666666666666664E-2</v>
      </c>
      <c r="K579" s="1">
        <f>pomiar[[#This Row],[ile minut jechał]]/pomiar[[#This Row],[ile h w dobie]]</f>
        <v>4.5600000000000307E-2</v>
      </c>
      <c r="L579" s="1" t="str">
        <f>MID(pomiar[[#This Row],[numer rejestracyjny]],4,2)</f>
        <v>89</v>
      </c>
      <c r="M579" s="3">
        <f>IF(pomiar[[#This Row],[3 i 4 znak rejestracji]]="18",5/pomiar[[#This Row],[ile minut jechał w h]],0)</f>
        <v>0</v>
      </c>
      <c r="N579" s="3">
        <f>5/pomiar[[#This Row],[ile minut jechał w h]]</f>
        <v>109.64912280701681</v>
      </c>
      <c r="O579" s="3">
        <f>IF(pomiar[[#This Row],[prędkość]]&gt;100,1,0)</f>
        <v>1</v>
      </c>
      <c r="P579" s="3">
        <f>IF(pomiar[[#This Row],[prędkość]]&gt;140,1,0)</f>
        <v>0</v>
      </c>
      <c r="Q579" s="3">
        <f>ROUNDDOWN(IF(pomiar[[#This Row],[czy z A do B]]=0,pomiar[[#This Row],[Punkt B]]/pomiar[[#This Row],[ile h w dobie]],pomiar[[#This Row],[Punkt A]]/pomiar[[#This Row],[ile h w dobie]]),0)</f>
        <v>22</v>
      </c>
      <c r="R579" s="3">
        <f>IF(pomiar[[#This Row],[która godzina wyjazdu]]&lt;&gt;24,pomiar[[#This Row],[która godzina wyjazdu]],0)</f>
        <v>22</v>
      </c>
    </row>
    <row r="580" spans="1:18" x14ac:dyDescent="0.25">
      <c r="A580" s="1" t="s">
        <v>75</v>
      </c>
      <c r="B580" s="1">
        <v>0.61492599999999997</v>
      </c>
      <c r="C580" s="1">
        <v>0.61283799999999999</v>
      </c>
      <c r="D580" s="1">
        <f>IF(pomiar[[#This Row],[Punkt A]]&lt;pomiar[[#This Row],[Punkt B]],1,0)</f>
        <v>0</v>
      </c>
      <c r="E580" s="1">
        <f>IF(pomiar[[#This Row],[Punkt A]]&gt;pomiar[[#This Row],[Punkt B]],1,0)</f>
        <v>1</v>
      </c>
      <c r="F580" s="1">
        <f t="shared" si="18"/>
        <v>6.9444444444444447E-4</v>
      </c>
      <c r="G580" s="1">
        <f>IF(pomiar[[#This Row],[czy z B do A]]=1,pomiar[[#This Row],[Punkt A]]-pomiar[[#This Row],[Punkt B]],pomiar[[#This Row],[Punkt B]]-pomiar[[#This Row],[Punkt A]])</f>
        <v>2.0879999999999788E-3</v>
      </c>
      <c r="H580" s="1" t="str">
        <f>LEFT(pomiar[[#This Row],[numer rejestracyjny]],1)</f>
        <v>N</v>
      </c>
      <c r="I580" s="1">
        <f>IF(pomiar[[#This Row],[pierwsza litera rejestracji]]="Z",pomiar[[#This Row],[ile minut jechał]]/pomiar[[#This Row],[ile to jedna minuta w dobie]],0)</f>
        <v>0</v>
      </c>
      <c r="J580" s="1">
        <f t="shared" si="19"/>
        <v>4.1666666666666664E-2</v>
      </c>
      <c r="K580" s="1">
        <f>pomiar[[#This Row],[ile minut jechał]]/pomiar[[#This Row],[ile h w dobie]]</f>
        <v>5.011199999999949E-2</v>
      </c>
      <c r="L580" s="1" t="str">
        <f>MID(pomiar[[#This Row],[numer rejestracyjny]],4,2)</f>
        <v>96</v>
      </c>
      <c r="M580" s="3">
        <f>IF(pomiar[[#This Row],[3 i 4 znak rejestracji]]="18",5/pomiar[[#This Row],[ile minut jechał w h]],0)</f>
        <v>0</v>
      </c>
      <c r="N580" s="3">
        <f>5/pomiar[[#This Row],[ile minut jechał w h]]</f>
        <v>99.776500638570624</v>
      </c>
      <c r="O580" s="3">
        <f>IF(pomiar[[#This Row],[prędkość]]&gt;100,1,0)</f>
        <v>0</v>
      </c>
      <c r="P580" s="3">
        <f>IF(pomiar[[#This Row],[prędkość]]&gt;140,1,0)</f>
        <v>0</v>
      </c>
      <c r="Q580" s="3">
        <f>ROUNDDOWN(IF(pomiar[[#This Row],[czy z A do B]]=0,pomiar[[#This Row],[Punkt B]]/pomiar[[#This Row],[ile h w dobie]],pomiar[[#This Row],[Punkt A]]/pomiar[[#This Row],[ile h w dobie]]),0)</f>
        <v>14</v>
      </c>
      <c r="R580" s="3">
        <f>IF(pomiar[[#This Row],[która godzina wyjazdu]]&lt;&gt;24,pomiar[[#This Row],[która godzina wyjazdu]],0)</f>
        <v>14</v>
      </c>
    </row>
    <row r="581" spans="1:18" x14ac:dyDescent="0.25">
      <c r="A581" s="1" t="s">
        <v>76</v>
      </c>
      <c r="B581" s="1">
        <v>0.80092399999999997</v>
      </c>
      <c r="C581" s="1">
        <v>0.79910400000000004</v>
      </c>
      <c r="D581" s="1">
        <f>IF(pomiar[[#This Row],[Punkt A]]&lt;pomiar[[#This Row],[Punkt B]],1,0)</f>
        <v>0</v>
      </c>
      <c r="E581" s="1">
        <f>IF(pomiar[[#This Row],[Punkt A]]&gt;pomiar[[#This Row],[Punkt B]],1,0)</f>
        <v>1</v>
      </c>
      <c r="F581" s="1">
        <f t="shared" si="18"/>
        <v>6.9444444444444447E-4</v>
      </c>
      <c r="G581" s="1">
        <f>IF(pomiar[[#This Row],[czy z B do A]]=1,pomiar[[#This Row],[Punkt A]]-pomiar[[#This Row],[Punkt B]],pomiar[[#This Row],[Punkt B]]-pomiar[[#This Row],[Punkt A]])</f>
        <v>1.8199999999999328E-3</v>
      </c>
      <c r="H581" s="1" t="str">
        <f>LEFT(pomiar[[#This Row],[numer rejestracyjny]],1)</f>
        <v>N</v>
      </c>
      <c r="I581" s="1">
        <f>IF(pomiar[[#This Row],[pierwsza litera rejestracji]]="Z",pomiar[[#This Row],[ile minut jechał]]/pomiar[[#This Row],[ile to jedna minuta w dobie]],0)</f>
        <v>0</v>
      </c>
      <c r="J581" s="1">
        <f t="shared" si="19"/>
        <v>4.1666666666666664E-2</v>
      </c>
      <c r="K581" s="1">
        <f>pomiar[[#This Row],[ile minut jechał]]/pomiar[[#This Row],[ile h w dobie]]</f>
        <v>4.3679999999998387E-2</v>
      </c>
      <c r="L581" s="1" t="str">
        <f>MID(pomiar[[#This Row],[numer rejestracyjny]],4,2)</f>
        <v>45</v>
      </c>
      <c r="M581" s="3">
        <f>IF(pomiar[[#This Row],[3 i 4 znak rejestracji]]="18",5/pomiar[[#This Row],[ile minut jechał w h]],0)</f>
        <v>0</v>
      </c>
      <c r="N581" s="3">
        <f>5/pomiar[[#This Row],[ile minut jechał w h]]</f>
        <v>114.4688644688687</v>
      </c>
      <c r="O581" s="3">
        <f>IF(pomiar[[#This Row],[prędkość]]&gt;100,1,0)</f>
        <v>1</v>
      </c>
      <c r="P581" s="3">
        <f>IF(pomiar[[#This Row],[prędkość]]&gt;140,1,0)</f>
        <v>0</v>
      </c>
      <c r="Q581" s="3">
        <f>ROUNDDOWN(IF(pomiar[[#This Row],[czy z A do B]]=0,pomiar[[#This Row],[Punkt B]]/pomiar[[#This Row],[ile h w dobie]],pomiar[[#This Row],[Punkt A]]/pomiar[[#This Row],[ile h w dobie]]),0)</f>
        <v>19</v>
      </c>
      <c r="R581" s="3">
        <f>IF(pomiar[[#This Row],[która godzina wyjazdu]]&lt;&gt;24,pomiar[[#This Row],[która godzina wyjazdu]],0)</f>
        <v>19</v>
      </c>
    </row>
    <row r="582" spans="1:18" x14ac:dyDescent="0.25">
      <c r="A582" s="1" t="s">
        <v>77</v>
      </c>
      <c r="B582" s="1">
        <v>0.80892299999999995</v>
      </c>
      <c r="C582" s="1">
        <v>0.806979</v>
      </c>
      <c r="D582" s="1">
        <f>IF(pomiar[[#This Row],[Punkt A]]&lt;pomiar[[#This Row],[Punkt B]],1,0)</f>
        <v>0</v>
      </c>
      <c r="E582" s="1">
        <f>IF(pomiar[[#This Row],[Punkt A]]&gt;pomiar[[#This Row],[Punkt B]],1,0)</f>
        <v>1</v>
      </c>
      <c r="F582" s="1">
        <f t="shared" si="18"/>
        <v>6.9444444444444447E-4</v>
      </c>
      <c r="G582" s="1">
        <f>IF(pomiar[[#This Row],[czy z B do A]]=1,pomiar[[#This Row],[Punkt A]]-pomiar[[#This Row],[Punkt B]],pomiar[[#This Row],[Punkt B]]-pomiar[[#This Row],[Punkt A]])</f>
        <v>1.9439999999999458E-3</v>
      </c>
      <c r="H582" s="1" t="str">
        <f>LEFT(pomiar[[#This Row],[numer rejestracyjny]],1)</f>
        <v>C</v>
      </c>
      <c r="I582" s="1">
        <f>IF(pomiar[[#This Row],[pierwsza litera rejestracji]]="Z",pomiar[[#This Row],[ile minut jechał]]/pomiar[[#This Row],[ile to jedna minuta w dobie]],0)</f>
        <v>0</v>
      </c>
      <c r="J582" s="1">
        <f t="shared" si="19"/>
        <v>4.1666666666666664E-2</v>
      </c>
      <c r="K582" s="1">
        <f>pomiar[[#This Row],[ile minut jechał]]/pomiar[[#This Row],[ile h w dobie]]</f>
        <v>4.6655999999998699E-2</v>
      </c>
      <c r="L582" s="1" t="str">
        <f>MID(pomiar[[#This Row],[numer rejestracyjny]],4,2)</f>
        <v>77</v>
      </c>
      <c r="M582" s="3">
        <f>IF(pomiar[[#This Row],[3 i 4 znak rejestracji]]="18",5/pomiar[[#This Row],[ile minut jechał w h]],0)</f>
        <v>0</v>
      </c>
      <c r="N582" s="3">
        <f>5/pomiar[[#This Row],[ile minut jechał w h]]</f>
        <v>107.1673525377259</v>
      </c>
      <c r="O582" s="3">
        <f>IF(pomiar[[#This Row],[prędkość]]&gt;100,1,0)</f>
        <v>1</v>
      </c>
      <c r="P582" s="3">
        <f>IF(pomiar[[#This Row],[prędkość]]&gt;140,1,0)</f>
        <v>0</v>
      </c>
      <c r="Q582" s="3">
        <f>ROUNDDOWN(IF(pomiar[[#This Row],[czy z A do B]]=0,pomiar[[#This Row],[Punkt B]]/pomiar[[#This Row],[ile h w dobie]],pomiar[[#This Row],[Punkt A]]/pomiar[[#This Row],[ile h w dobie]]),0)</f>
        <v>19</v>
      </c>
      <c r="R582" s="3">
        <f>IF(pomiar[[#This Row],[która godzina wyjazdu]]&lt;&gt;24,pomiar[[#This Row],[która godzina wyjazdu]],0)</f>
        <v>19</v>
      </c>
    </row>
    <row r="583" spans="1:18" x14ac:dyDescent="0.25">
      <c r="A583" s="1" t="s">
        <v>78</v>
      </c>
      <c r="B583" s="1">
        <v>2.6912999999999999E-2</v>
      </c>
      <c r="C583" s="1">
        <v>2.9256999999999998E-2</v>
      </c>
      <c r="D583" s="1">
        <f>IF(pomiar[[#This Row],[Punkt A]]&lt;pomiar[[#This Row],[Punkt B]],1,0)</f>
        <v>1</v>
      </c>
      <c r="E583" s="1">
        <f>IF(pomiar[[#This Row],[Punkt A]]&gt;pomiar[[#This Row],[Punkt B]],1,0)</f>
        <v>0</v>
      </c>
      <c r="F583" s="1">
        <f t="shared" si="18"/>
        <v>6.9444444444444447E-4</v>
      </c>
      <c r="G583" s="1">
        <f>IF(pomiar[[#This Row],[czy z B do A]]=1,pomiar[[#This Row],[Punkt A]]-pomiar[[#This Row],[Punkt B]],pomiar[[#This Row],[Punkt B]]-pomiar[[#This Row],[Punkt A]])</f>
        <v>2.3439999999999989E-3</v>
      </c>
      <c r="H583" s="1" t="str">
        <f>LEFT(pomiar[[#This Row],[numer rejestracyjny]],1)</f>
        <v>K</v>
      </c>
      <c r="I583" s="1">
        <f>IF(pomiar[[#This Row],[pierwsza litera rejestracji]]="Z",pomiar[[#This Row],[ile minut jechał]]/pomiar[[#This Row],[ile to jedna minuta w dobie]],0)</f>
        <v>0</v>
      </c>
      <c r="J583" s="1">
        <f t="shared" si="19"/>
        <v>4.1666666666666664E-2</v>
      </c>
      <c r="K583" s="1">
        <f>pomiar[[#This Row],[ile minut jechał]]/pomiar[[#This Row],[ile h w dobie]]</f>
        <v>5.6255999999999973E-2</v>
      </c>
      <c r="L583" s="1" t="str">
        <f>MID(pomiar[[#This Row],[numer rejestracyjny]],4,2)</f>
        <v>64</v>
      </c>
      <c r="M583" s="3">
        <f>IF(pomiar[[#This Row],[3 i 4 znak rejestracji]]="18",5/pomiar[[#This Row],[ile minut jechał w h]],0)</f>
        <v>0</v>
      </c>
      <c r="N583" s="3">
        <f>5/pomiar[[#This Row],[ile minut jechał w h]]</f>
        <v>88.879408418657604</v>
      </c>
      <c r="O583" s="3">
        <f>IF(pomiar[[#This Row],[prędkość]]&gt;100,1,0)</f>
        <v>0</v>
      </c>
      <c r="P583" s="3">
        <f>IF(pomiar[[#This Row],[prędkość]]&gt;140,1,0)</f>
        <v>0</v>
      </c>
      <c r="Q583" s="3">
        <f>ROUNDDOWN(IF(pomiar[[#This Row],[czy z A do B]]=0,pomiar[[#This Row],[Punkt B]]/pomiar[[#This Row],[ile h w dobie]],pomiar[[#This Row],[Punkt A]]/pomiar[[#This Row],[ile h w dobie]]),0)</f>
        <v>0</v>
      </c>
      <c r="R583" s="3">
        <f>IF(pomiar[[#This Row],[która godzina wyjazdu]]&lt;&gt;24,pomiar[[#This Row],[która godzina wyjazdu]],0)</f>
        <v>0</v>
      </c>
    </row>
    <row r="584" spans="1:18" x14ac:dyDescent="0.25">
      <c r="A584" s="1" t="s">
        <v>79</v>
      </c>
      <c r="B584" s="1">
        <v>0.84384199999999998</v>
      </c>
      <c r="C584" s="1">
        <v>0.845642</v>
      </c>
      <c r="D584" s="1">
        <f>IF(pomiar[[#This Row],[Punkt A]]&lt;pomiar[[#This Row],[Punkt B]],1,0)</f>
        <v>1</v>
      </c>
      <c r="E584" s="1">
        <f>IF(pomiar[[#This Row],[Punkt A]]&gt;pomiar[[#This Row],[Punkt B]],1,0)</f>
        <v>0</v>
      </c>
      <c r="F584" s="1">
        <f t="shared" si="18"/>
        <v>6.9444444444444447E-4</v>
      </c>
      <c r="G584" s="1">
        <f>IF(pomiar[[#This Row],[czy z B do A]]=1,pomiar[[#This Row],[Punkt A]]-pomiar[[#This Row],[Punkt B]],pomiar[[#This Row],[Punkt B]]-pomiar[[#This Row],[Punkt A]])</f>
        <v>1.8000000000000238E-3</v>
      </c>
      <c r="H584" s="1" t="str">
        <f>LEFT(pomiar[[#This Row],[numer rejestracyjny]],1)</f>
        <v>W</v>
      </c>
      <c r="I584" s="1">
        <f>IF(pomiar[[#This Row],[pierwsza litera rejestracji]]="Z",pomiar[[#This Row],[ile minut jechał]]/pomiar[[#This Row],[ile to jedna minuta w dobie]],0)</f>
        <v>0</v>
      </c>
      <c r="J584" s="1">
        <f t="shared" si="19"/>
        <v>4.1666666666666664E-2</v>
      </c>
      <c r="K584" s="1">
        <f>pomiar[[#This Row],[ile minut jechał]]/pomiar[[#This Row],[ile h w dobie]]</f>
        <v>4.3200000000000571E-2</v>
      </c>
      <c r="L584" s="1" t="str">
        <f>MID(pomiar[[#This Row],[numer rejestracyjny]],4,2)</f>
        <v>70</v>
      </c>
      <c r="M584" s="3">
        <f>IF(pomiar[[#This Row],[3 i 4 znak rejestracji]]="18",5/pomiar[[#This Row],[ile minut jechał w h]],0)</f>
        <v>0</v>
      </c>
      <c r="N584" s="3">
        <f>5/pomiar[[#This Row],[ile minut jechał w h]]</f>
        <v>115.74074074073921</v>
      </c>
      <c r="O584" s="3">
        <f>IF(pomiar[[#This Row],[prędkość]]&gt;100,1,0)</f>
        <v>1</v>
      </c>
      <c r="P584" s="3">
        <f>IF(pomiar[[#This Row],[prędkość]]&gt;140,1,0)</f>
        <v>0</v>
      </c>
      <c r="Q584" s="3">
        <f>ROUNDDOWN(IF(pomiar[[#This Row],[czy z A do B]]=0,pomiar[[#This Row],[Punkt B]]/pomiar[[#This Row],[ile h w dobie]],pomiar[[#This Row],[Punkt A]]/pomiar[[#This Row],[ile h w dobie]]),0)</f>
        <v>20</v>
      </c>
      <c r="R584" s="3">
        <f>IF(pomiar[[#This Row],[która godzina wyjazdu]]&lt;&gt;24,pomiar[[#This Row],[która godzina wyjazdu]],0)</f>
        <v>20</v>
      </c>
    </row>
    <row r="585" spans="1:18" x14ac:dyDescent="0.25">
      <c r="A585" s="1" t="s">
        <v>80</v>
      </c>
      <c r="B585" s="1">
        <v>0.81873700000000005</v>
      </c>
      <c r="C585" s="1">
        <v>0.82059300000000002</v>
      </c>
      <c r="D585" s="1">
        <f>IF(pomiar[[#This Row],[Punkt A]]&lt;pomiar[[#This Row],[Punkt B]],1,0)</f>
        <v>1</v>
      </c>
      <c r="E585" s="1">
        <f>IF(pomiar[[#This Row],[Punkt A]]&gt;pomiar[[#This Row],[Punkt B]],1,0)</f>
        <v>0</v>
      </c>
      <c r="F585" s="1">
        <f t="shared" si="18"/>
        <v>6.9444444444444447E-4</v>
      </c>
      <c r="G585" s="1">
        <f>IF(pomiar[[#This Row],[czy z B do A]]=1,pomiar[[#This Row],[Punkt A]]-pomiar[[#This Row],[Punkt B]],pomiar[[#This Row],[Punkt B]]-pomiar[[#This Row],[Punkt A]])</f>
        <v>1.8559999999999688E-3</v>
      </c>
      <c r="H585" s="1" t="str">
        <f>LEFT(pomiar[[#This Row],[numer rejestracyjny]],1)</f>
        <v>R</v>
      </c>
      <c r="I585" s="1">
        <f>IF(pomiar[[#This Row],[pierwsza litera rejestracji]]="Z",pomiar[[#This Row],[ile minut jechał]]/pomiar[[#This Row],[ile to jedna minuta w dobie]],0)</f>
        <v>0</v>
      </c>
      <c r="J585" s="1">
        <f t="shared" si="19"/>
        <v>4.1666666666666664E-2</v>
      </c>
      <c r="K585" s="1">
        <f>pomiar[[#This Row],[ile minut jechał]]/pomiar[[#This Row],[ile h w dobie]]</f>
        <v>4.4543999999999251E-2</v>
      </c>
      <c r="L585" s="1" t="str">
        <f>MID(pomiar[[#This Row],[numer rejestracyjny]],4,2)</f>
        <v>24</v>
      </c>
      <c r="M585" s="3">
        <f>IF(pomiar[[#This Row],[3 i 4 znak rejestracji]]="18",5/pomiar[[#This Row],[ile minut jechał w h]],0)</f>
        <v>0</v>
      </c>
      <c r="N585" s="3">
        <f>5/pomiar[[#This Row],[ile minut jechał w h]]</f>
        <v>112.24856321839269</v>
      </c>
      <c r="O585" s="3">
        <f>IF(pomiar[[#This Row],[prędkość]]&gt;100,1,0)</f>
        <v>1</v>
      </c>
      <c r="P585" s="3">
        <f>IF(pomiar[[#This Row],[prędkość]]&gt;140,1,0)</f>
        <v>0</v>
      </c>
      <c r="Q585" s="3">
        <f>ROUNDDOWN(IF(pomiar[[#This Row],[czy z A do B]]=0,pomiar[[#This Row],[Punkt B]]/pomiar[[#This Row],[ile h w dobie]],pomiar[[#This Row],[Punkt A]]/pomiar[[#This Row],[ile h w dobie]]),0)</f>
        <v>19</v>
      </c>
      <c r="R585" s="3">
        <f>IF(pomiar[[#This Row],[która godzina wyjazdu]]&lt;&gt;24,pomiar[[#This Row],[która godzina wyjazdu]],0)</f>
        <v>19</v>
      </c>
    </row>
    <row r="586" spans="1:18" x14ac:dyDescent="0.25">
      <c r="A586" s="1" t="s">
        <v>81</v>
      </c>
      <c r="B586" s="1">
        <v>0.77809700000000004</v>
      </c>
      <c r="C586" s="1">
        <v>0.77524899999999997</v>
      </c>
      <c r="D586" s="1">
        <f>IF(pomiar[[#This Row],[Punkt A]]&lt;pomiar[[#This Row],[Punkt B]],1,0)</f>
        <v>0</v>
      </c>
      <c r="E586" s="1">
        <f>IF(pomiar[[#This Row],[Punkt A]]&gt;pomiar[[#This Row],[Punkt B]],1,0)</f>
        <v>1</v>
      </c>
      <c r="F586" s="1">
        <f t="shared" si="18"/>
        <v>6.9444444444444447E-4</v>
      </c>
      <c r="G586" s="1">
        <f>IF(pomiar[[#This Row],[czy z B do A]]=1,pomiar[[#This Row],[Punkt A]]-pomiar[[#This Row],[Punkt B]],pomiar[[#This Row],[Punkt B]]-pomiar[[#This Row],[Punkt A]])</f>
        <v>2.8480000000000727E-3</v>
      </c>
      <c r="H586" s="1" t="str">
        <f>LEFT(pomiar[[#This Row],[numer rejestracyjny]],1)</f>
        <v>E</v>
      </c>
      <c r="I586" s="1">
        <f>IF(pomiar[[#This Row],[pierwsza litera rejestracji]]="Z",pomiar[[#This Row],[ile minut jechał]]/pomiar[[#This Row],[ile to jedna minuta w dobie]],0)</f>
        <v>0</v>
      </c>
      <c r="J586" s="1">
        <f t="shared" si="19"/>
        <v>4.1666666666666664E-2</v>
      </c>
      <c r="K586" s="1">
        <f>pomiar[[#This Row],[ile minut jechał]]/pomiar[[#This Row],[ile h w dobie]]</f>
        <v>6.8352000000001745E-2</v>
      </c>
      <c r="L586" s="1" t="str">
        <f>MID(pomiar[[#This Row],[numer rejestracyjny]],4,2)</f>
        <v>73</v>
      </c>
      <c r="M586" s="3">
        <f>IF(pomiar[[#This Row],[3 i 4 znak rejestracji]]="18",5/pomiar[[#This Row],[ile minut jechał w h]],0)</f>
        <v>0</v>
      </c>
      <c r="N586" s="3">
        <f>5/pomiar[[#This Row],[ile minut jechał w h]]</f>
        <v>73.150749063668542</v>
      </c>
      <c r="O586" s="3">
        <f>IF(pomiar[[#This Row],[prędkość]]&gt;100,1,0)</f>
        <v>0</v>
      </c>
      <c r="P586" s="3">
        <f>IF(pomiar[[#This Row],[prędkość]]&gt;140,1,0)</f>
        <v>0</v>
      </c>
      <c r="Q586" s="3">
        <f>ROUNDDOWN(IF(pomiar[[#This Row],[czy z A do B]]=0,pomiar[[#This Row],[Punkt B]]/pomiar[[#This Row],[ile h w dobie]],pomiar[[#This Row],[Punkt A]]/pomiar[[#This Row],[ile h w dobie]]),0)</f>
        <v>18</v>
      </c>
      <c r="R586" s="3">
        <f>IF(pomiar[[#This Row],[która godzina wyjazdu]]&lt;&gt;24,pomiar[[#This Row],[która godzina wyjazdu]],0)</f>
        <v>18</v>
      </c>
    </row>
    <row r="587" spans="1:18" x14ac:dyDescent="0.25">
      <c r="A587" s="1" t="s">
        <v>82</v>
      </c>
      <c r="B587" s="1">
        <v>0.83649600000000002</v>
      </c>
      <c r="C587" s="1">
        <v>0.83909599999999995</v>
      </c>
      <c r="D587" s="1">
        <f>IF(pomiar[[#This Row],[Punkt A]]&lt;pomiar[[#This Row],[Punkt B]],1,0)</f>
        <v>1</v>
      </c>
      <c r="E587" s="1">
        <f>IF(pomiar[[#This Row],[Punkt A]]&gt;pomiar[[#This Row],[Punkt B]],1,0)</f>
        <v>0</v>
      </c>
      <c r="F587" s="1">
        <f t="shared" si="18"/>
        <v>6.9444444444444447E-4</v>
      </c>
      <c r="G587" s="1">
        <f>IF(pomiar[[#This Row],[czy z B do A]]=1,pomiar[[#This Row],[Punkt A]]-pomiar[[#This Row],[Punkt B]],pomiar[[#This Row],[Punkt B]]-pomiar[[#This Row],[Punkt A]])</f>
        <v>2.5999999999999357E-3</v>
      </c>
      <c r="H587" s="1" t="str">
        <f>LEFT(pomiar[[#This Row],[numer rejestracyjny]],1)</f>
        <v>E</v>
      </c>
      <c r="I587" s="1">
        <f>IF(pomiar[[#This Row],[pierwsza litera rejestracji]]="Z",pomiar[[#This Row],[ile minut jechał]]/pomiar[[#This Row],[ile to jedna minuta w dobie]],0)</f>
        <v>0</v>
      </c>
      <c r="J587" s="1">
        <f t="shared" si="19"/>
        <v>4.1666666666666664E-2</v>
      </c>
      <c r="K587" s="1">
        <f>pomiar[[#This Row],[ile minut jechał]]/pomiar[[#This Row],[ile h w dobie]]</f>
        <v>6.2399999999998457E-2</v>
      </c>
      <c r="L587" s="1" t="str">
        <f>MID(pomiar[[#This Row],[numer rejestracyjny]],4,2)</f>
        <v>45</v>
      </c>
      <c r="M587" s="3">
        <f>IF(pomiar[[#This Row],[3 i 4 znak rejestracji]]="18",5/pomiar[[#This Row],[ile minut jechał w h]],0)</f>
        <v>0</v>
      </c>
      <c r="N587" s="3">
        <f>5/pomiar[[#This Row],[ile minut jechał w h]]</f>
        <v>80.128205128207114</v>
      </c>
      <c r="O587" s="3">
        <f>IF(pomiar[[#This Row],[prędkość]]&gt;100,1,0)</f>
        <v>0</v>
      </c>
      <c r="P587" s="3">
        <f>IF(pomiar[[#This Row],[prędkość]]&gt;140,1,0)</f>
        <v>0</v>
      </c>
      <c r="Q587" s="3">
        <f>ROUNDDOWN(IF(pomiar[[#This Row],[czy z A do B]]=0,pomiar[[#This Row],[Punkt B]]/pomiar[[#This Row],[ile h w dobie]],pomiar[[#This Row],[Punkt A]]/pomiar[[#This Row],[ile h w dobie]]),0)</f>
        <v>20</v>
      </c>
      <c r="R587" s="3">
        <f>IF(pomiar[[#This Row],[która godzina wyjazdu]]&lt;&gt;24,pomiar[[#This Row],[która godzina wyjazdu]],0)</f>
        <v>20</v>
      </c>
    </row>
    <row r="588" spans="1:18" x14ac:dyDescent="0.25">
      <c r="A588" s="1" t="s">
        <v>83</v>
      </c>
      <c r="B588" s="1">
        <v>0.63863800000000004</v>
      </c>
      <c r="C588" s="1">
        <v>0.64251000000000003</v>
      </c>
      <c r="D588" s="1">
        <f>IF(pomiar[[#This Row],[Punkt A]]&lt;pomiar[[#This Row],[Punkt B]],1,0)</f>
        <v>1</v>
      </c>
      <c r="E588" s="1">
        <f>IF(pomiar[[#This Row],[Punkt A]]&gt;pomiar[[#This Row],[Punkt B]],1,0)</f>
        <v>0</v>
      </c>
      <c r="F588" s="1">
        <f t="shared" si="18"/>
        <v>6.9444444444444447E-4</v>
      </c>
      <c r="G588" s="1">
        <f>IF(pomiar[[#This Row],[czy z B do A]]=1,pomiar[[#This Row],[Punkt A]]-pomiar[[#This Row],[Punkt B]],pomiar[[#This Row],[Punkt B]]-pomiar[[#This Row],[Punkt A]])</f>
        <v>3.8719999999999866E-3</v>
      </c>
      <c r="H588" s="1" t="str">
        <f>LEFT(pomiar[[#This Row],[numer rejestracyjny]],1)</f>
        <v>G</v>
      </c>
      <c r="I588" s="1">
        <f>IF(pomiar[[#This Row],[pierwsza litera rejestracji]]="Z",pomiar[[#This Row],[ile minut jechał]]/pomiar[[#This Row],[ile to jedna minuta w dobie]],0)</f>
        <v>0</v>
      </c>
      <c r="J588" s="1">
        <f t="shared" si="19"/>
        <v>4.1666666666666664E-2</v>
      </c>
      <c r="K588" s="1">
        <f>pomiar[[#This Row],[ile minut jechał]]/pomiar[[#This Row],[ile h w dobie]]</f>
        <v>9.2927999999999678E-2</v>
      </c>
      <c r="L588" s="1" t="str">
        <f>MID(pomiar[[#This Row],[numer rejestracyjny]],4,2)</f>
        <v>66</v>
      </c>
      <c r="M588" s="3">
        <f>IF(pomiar[[#This Row],[3 i 4 znak rejestracji]]="18",5/pomiar[[#This Row],[ile minut jechał w h]],0)</f>
        <v>0</v>
      </c>
      <c r="N588" s="3">
        <f>5/pomiar[[#This Row],[ile minut jechał w h]]</f>
        <v>53.805096418732973</v>
      </c>
      <c r="O588" s="3">
        <f>IF(pomiar[[#This Row],[prędkość]]&gt;100,1,0)</f>
        <v>0</v>
      </c>
      <c r="P588" s="3">
        <f>IF(pomiar[[#This Row],[prędkość]]&gt;140,1,0)</f>
        <v>0</v>
      </c>
      <c r="Q588" s="3">
        <f>ROUNDDOWN(IF(pomiar[[#This Row],[czy z A do B]]=0,pomiar[[#This Row],[Punkt B]]/pomiar[[#This Row],[ile h w dobie]],pomiar[[#This Row],[Punkt A]]/pomiar[[#This Row],[ile h w dobie]]),0)</f>
        <v>15</v>
      </c>
      <c r="R588" s="3">
        <f>IF(pomiar[[#This Row],[która godzina wyjazdu]]&lt;&gt;24,pomiar[[#This Row],[która godzina wyjazdu]],0)</f>
        <v>15</v>
      </c>
    </row>
    <row r="589" spans="1:18" x14ac:dyDescent="0.25">
      <c r="A589" s="1" t="s">
        <v>84</v>
      </c>
      <c r="B589" s="1">
        <v>0.43880400000000003</v>
      </c>
      <c r="C589" s="1">
        <v>0.435784</v>
      </c>
      <c r="D589" s="1">
        <f>IF(pomiar[[#This Row],[Punkt A]]&lt;pomiar[[#This Row],[Punkt B]],1,0)</f>
        <v>0</v>
      </c>
      <c r="E589" s="1">
        <f>IF(pomiar[[#This Row],[Punkt A]]&gt;pomiar[[#This Row],[Punkt B]],1,0)</f>
        <v>1</v>
      </c>
      <c r="F589" s="1">
        <f t="shared" si="18"/>
        <v>6.9444444444444447E-4</v>
      </c>
      <c r="G589" s="1">
        <f>IF(pomiar[[#This Row],[czy z B do A]]=1,pomiar[[#This Row],[Punkt A]]-pomiar[[#This Row],[Punkt B]],pomiar[[#This Row],[Punkt B]]-pomiar[[#This Row],[Punkt A]])</f>
        <v>3.0200000000000227E-3</v>
      </c>
      <c r="H589" s="1" t="str">
        <f>LEFT(pomiar[[#This Row],[numer rejestracyjny]],1)</f>
        <v>N</v>
      </c>
      <c r="I589" s="1">
        <f>IF(pomiar[[#This Row],[pierwsza litera rejestracji]]="Z",pomiar[[#This Row],[ile minut jechał]]/pomiar[[#This Row],[ile to jedna minuta w dobie]],0)</f>
        <v>0</v>
      </c>
      <c r="J589" s="1">
        <f t="shared" si="19"/>
        <v>4.1666666666666664E-2</v>
      </c>
      <c r="K589" s="1">
        <f>pomiar[[#This Row],[ile minut jechał]]/pomiar[[#This Row],[ile h w dobie]]</f>
        <v>7.2480000000000544E-2</v>
      </c>
      <c r="L589" s="1" t="str">
        <f>MID(pomiar[[#This Row],[numer rejestracyjny]],4,2)</f>
        <v>94</v>
      </c>
      <c r="M589" s="3">
        <f>IF(pomiar[[#This Row],[3 i 4 znak rejestracji]]="18",5/pomiar[[#This Row],[ile minut jechał w h]],0)</f>
        <v>0</v>
      </c>
      <c r="N589" s="3">
        <f>5/pomiar[[#This Row],[ile minut jechał w h]]</f>
        <v>68.984547461368138</v>
      </c>
      <c r="O589" s="3">
        <f>IF(pomiar[[#This Row],[prędkość]]&gt;100,1,0)</f>
        <v>0</v>
      </c>
      <c r="P589" s="3">
        <f>IF(pomiar[[#This Row],[prędkość]]&gt;140,1,0)</f>
        <v>0</v>
      </c>
      <c r="Q589" s="3">
        <f>ROUNDDOWN(IF(pomiar[[#This Row],[czy z A do B]]=0,pomiar[[#This Row],[Punkt B]]/pomiar[[#This Row],[ile h w dobie]],pomiar[[#This Row],[Punkt A]]/pomiar[[#This Row],[ile h w dobie]]),0)</f>
        <v>10</v>
      </c>
      <c r="R589" s="3">
        <f>IF(pomiar[[#This Row],[która godzina wyjazdu]]&lt;&gt;24,pomiar[[#This Row],[która godzina wyjazdu]],0)</f>
        <v>10</v>
      </c>
    </row>
    <row r="590" spans="1:18" x14ac:dyDescent="0.25">
      <c r="A590" s="1" t="s">
        <v>85</v>
      </c>
      <c r="B590" s="1">
        <v>0.20413700000000001</v>
      </c>
      <c r="C590" s="1">
        <v>0.20184099999999999</v>
      </c>
      <c r="D590" s="1">
        <f>IF(pomiar[[#This Row],[Punkt A]]&lt;pomiar[[#This Row],[Punkt B]],1,0)</f>
        <v>0</v>
      </c>
      <c r="E590" s="1">
        <f>IF(pomiar[[#This Row],[Punkt A]]&gt;pomiar[[#This Row],[Punkt B]],1,0)</f>
        <v>1</v>
      </c>
      <c r="F590" s="1">
        <f t="shared" si="18"/>
        <v>6.9444444444444447E-4</v>
      </c>
      <c r="G590" s="1">
        <f>IF(pomiar[[#This Row],[czy z B do A]]=1,pomiar[[#This Row],[Punkt A]]-pomiar[[#This Row],[Punkt B]],pomiar[[#This Row],[Punkt B]]-pomiar[[#This Row],[Punkt A]])</f>
        <v>2.2960000000000202E-3</v>
      </c>
      <c r="H590" s="1" t="str">
        <f>LEFT(pomiar[[#This Row],[numer rejestracyjny]],1)</f>
        <v>D</v>
      </c>
      <c r="I590" s="1">
        <f>IF(pomiar[[#This Row],[pierwsza litera rejestracji]]="Z",pomiar[[#This Row],[ile minut jechał]]/pomiar[[#This Row],[ile to jedna minuta w dobie]],0)</f>
        <v>0</v>
      </c>
      <c r="J590" s="1">
        <f t="shared" si="19"/>
        <v>4.1666666666666664E-2</v>
      </c>
      <c r="K590" s="1">
        <f>pomiar[[#This Row],[ile minut jechał]]/pomiar[[#This Row],[ile h w dobie]]</f>
        <v>5.5104000000000486E-2</v>
      </c>
      <c r="L590" s="1" t="str">
        <f>MID(pomiar[[#This Row],[numer rejestracyjny]],4,2)</f>
        <v>55</v>
      </c>
      <c r="M590" s="3">
        <f>IF(pomiar[[#This Row],[3 i 4 znak rejestracji]]="18",5/pomiar[[#This Row],[ile minut jechał w h]],0)</f>
        <v>0</v>
      </c>
      <c r="N590" s="3">
        <f>5/pomiar[[#This Row],[ile minut jechał w h]]</f>
        <v>90.737514518001518</v>
      </c>
      <c r="O590" s="3">
        <f>IF(pomiar[[#This Row],[prędkość]]&gt;100,1,0)</f>
        <v>0</v>
      </c>
      <c r="P590" s="3">
        <f>IF(pomiar[[#This Row],[prędkość]]&gt;140,1,0)</f>
        <v>0</v>
      </c>
      <c r="Q590" s="3">
        <f>ROUNDDOWN(IF(pomiar[[#This Row],[czy z A do B]]=0,pomiar[[#This Row],[Punkt B]]/pomiar[[#This Row],[ile h w dobie]],pomiar[[#This Row],[Punkt A]]/pomiar[[#This Row],[ile h w dobie]]),0)</f>
        <v>4</v>
      </c>
      <c r="R590" s="3">
        <f>IF(pomiar[[#This Row],[która godzina wyjazdu]]&lt;&gt;24,pomiar[[#This Row],[która godzina wyjazdu]],0)</f>
        <v>4</v>
      </c>
    </row>
    <row r="591" spans="1:18" x14ac:dyDescent="0.25">
      <c r="A591" s="1" t="s">
        <v>86</v>
      </c>
      <c r="B591" s="1">
        <v>0.88788900000000004</v>
      </c>
      <c r="C591" s="1">
        <v>0.88389300000000004</v>
      </c>
      <c r="D591" s="1">
        <f>IF(pomiar[[#This Row],[Punkt A]]&lt;pomiar[[#This Row],[Punkt B]],1,0)</f>
        <v>0</v>
      </c>
      <c r="E591" s="1">
        <f>IF(pomiar[[#This Row],[Punkt A]]&gt;pomiar[[#This Row],[Punkt B]],1,0)</f>
        <v>1</v>
      </c>
      <c r="F591" s="1">
        <f t="shared" si="18"/>
        <v>6.9444444444444447E-4</v>
      </c>
      <c r="G591" s="1">
        <f>IF(pomiar[[#This Row],[czy z B do A]]=1,pomiar[[#This Row],[Punkt A]]-pomiar[[#This Row],[Punkt B]],pomiar[[#This Row],[Punkt B]]-pomiar[[#This Row],[Punkt A]])</f>
        <v>3.9959999999999996E-3</v>
      </c>
      <c r="H591" s="1" t="str">
        <f>LEFT(pomiar[[#This Row],[numer rejestracyjny]],1)</f>
        <v>E</v>
      </c>
      <c r="I591" s="1">
        <f>IF(pomiar[[#This Row],[pierwsza litera rejestracji]]="Z",pomiar[[#This Row],[ile minut jechał]]/pomiar[[#This Row],[ile to jedna minuta w dobie]],0)</f>
        <v>0</v>
      </c>
      <c r="J591" s="1">
        <f t="shared" si="19"/>
        <v>4.1666666666666664E-2</v>
      </c>
      <c r="K591" s="1">
        <f>pomiar[[#This Row],[ile minut jechał]]/pomiar[[#This Row],[ile h w dobie]]</f>
        <v>9.5903999999999989E-2</v>
      </c>
      <c r="L591" s="1" t="str">
        <f>MID(pomiar[[#This Row],[numer rejestracyjny]],4,2)</f>
        <v>14</v>
      </c>
      <c r="M591" s="3">
        <f>IF(pomiar[[#This Row],[3 i 4 znak rejestracji]]="18",5/pomiar[[#This Row],[ile minut jechał w h]],0)</f>
        <v>0</v>
      </c>
      <c r="N591" s="3">
        <f>5/pomiar[[#This Row],[ile minut jechał w h]]</f>
        <v>52.135468802135478</v>
      </c>
      <c r="O591" s="3">
        <f>IF(pomiar[[#This Row],[prędkość]]&gt;100,1,0)</f>
        <v>0</v>
      </c>
      <c r="P591" s="3">
        <f>IF(pomiar[[#This Row],[prędkość]]&gt;140,1,0)</f>
        <v>0</v>
      </c>
      <c r="Q591" s="3">
        <f>ROUNDDOWN(IF(pomiar[[#This Row],[czy z A do B]]=0,pomiar[[#This Row],[Punkt B]]/pomiar[[#This Row],[ile h w dobie]],pomiar[[#This Row],[Punkt A]]/pomiar[[#This Row],[ile h w dobie]]),0)</f>
        <v>21</v>
      </c>
      <c r="R591" s="3">
        <f>IF(pomiar[[#This Row],[która godzina wyjazdu]]&lt;&gt;24,pomiar[[#This Row],[która godzina wyjazdu]],0)</f>
        <v>21</v>
      </c>
    </row>
    <row r="592" spans="1:18" x14ac:dyDescent="0.25">
      <c r="A592" s="1" t="s">
        <v>179</v>
      </c>
      <c r="B592" s="1">
        <v>0.96728700000000001</v>
      </c>
      <c r="C592" s="1">
        <v>0.97079099999999996</v>
      </c>
      <c r="D592" s="1">
        <f>IF(pomiar[[#This Row],[Punkt A]]&lt;pomiar[[#This Row],[Punkt B]],1,0)</f>
        <v>1</v>
      </c>
      <c r="E592" s="1">
        <f>IF(pomiar[[#This Row],[Punkt A]]&gt;pomiar[[#This Row],[Punkt B]],1,0)</f>
        <v>0</v>
      </c>
      <c r="F592" s="1">
        <f t="shared" si="18"/>
        <v>6.9444444444444447E-4</v>
      </c>
      <c r="G592" s="1">
        <f>IF(pomiar[[#This Row],[czy z B do A]]=1,pomiar[[#This Row],[Punkt A]]-pomiar[[#This Row],[Punkt B]],pomiar[[#This Row],[Punkt B]]-pomiar[[#This Row],[Punkt A]])</f>
        <v>3.5039999999999516E-3</v>
      </c>
      <c r="H592" s="1" t="str">
        <f>LEFT(pomiar[[#This Row],[numer rejestracyjny]],1)</f>
        <v>P</v>
      </c>
      <c r="I592" s="1">
        <f>IF(pomiar[[#This Row],[pierwsza litera rejestracji]]="Z",pomiar[[#This Row],[ile minut jechał]]/pomiar[[#This Row],[ile to jedna minuta w dobie]],0)</f>
        <v>0</v>
      </c>
      <c r="J592" s="1">
        <f t="shared" si="19"/>
        <v>4.1666666666666664E-2</v>
      </c>
      <c r="K592" s="1">
        <f>pomiar[[#This Row],[ile minut jechał]]/pomiar[[#This Row],[ile h w dobie]]</f>
        <v>8.4095999999998838E-2</v>
      </c>
      <c r="L592" s="1" t="str">
        <f>MID(pomiar[[#This Row],[numer rejestracyjny]],4,2)</f>
        <v>82</v>
      </c>
      <c r="M592" s="3">
        <f>IF(pomiar[[#This Row],[3 i 4 znak rejestracji]]="18",5/pomiar[[#This Row],[ile minut jechał w h]],0)</f>
        <v>0</v>
      </c>
      <c r="N592" s="3">
        <f>5/pomiar[[#This Row],[ile minut jechał w h]]</f>
        <v>59.45585996955942</v>
      </c>
      <c r="O592" s="3">
        <f>IF(pomiar[[#This Row],[prędkość]]&gt;100,1,0)</f>
        <v>0</v>
      </c>
      <c r="P592" s="3">
        <f>IF(pomiar[[#This Row],[prędkość]]&gt;140,1,0)</f>
        <v>0</v>
      </c>
      <c r="Q592" s="3">
        <f>ROUNDDOWN(IF(pomiar[[#This Row],[czy z A do B]]=0,pomiar[[#This Row],[Punkt B]]/pomiar[[#This Row],[ile h w dobie]],pomiar[[#This Row],[Punkt A]]/pomiar[[#This Row],[ile h w dobie]]),0)</f>
        <v>23</v>
      </c>
      <c r="R592" s="3">
        <f>IF(pomiar[[#This Row],[która godzina wyjazdu]]&lt;&gt;24,pomiar[[#This Row],[która godzina wyjazdu]],0)</f>
        <v>23</v>
      </c>
    </row>
    <row r="593" spans="1:18" x14ac:dyDescent="0.25">
      <c r="A593" s="1" t="s">
        <v>88</v>
      </c>
      <c r="B593" s="1">
        <v>0.121395</v>
      </c>
      <c r="C593" s="1">
        <v>0.124755</v>
      </c>
      <c r="D593" s="1">
        <f>IF(pomiar[[#This Row],[Punkt A]]&lt;pomiar[[#This Row],[Punkt B]],1,0)</f>
        <v>1</v>
      </c>
      <c r="E593" s="1">
        <f>IF(pomiar[[#This Row],[Punkt A]]&gt;pomiar[[#This Row],[Punkt B]],1,0)</f>
        <v>0</v>
      </c>
      <c r="F593" s="1">
        <f t="shared" si="18"/>
        <v>6.9444444444444447E-4</v>
      </c>
      <c r="G593" s="1">
        <f>IF(pomiar[[#This Row],[czy z B do A]]=1,pomiar[[#This Row],[Punkt A]]-pomiar[[#This Row],[Punkt B]],pomiar[[#This Row],[Punkt B]]-pomiar[[#This Row],[Punkt A]])</f>
        <v>3.3600000000000019E-3</v>
      </c>
      <c r="H593" s="1" t="str">
        <f>LEFT(pomiar[[#This Row],[numer rejestracyjny]],1)</f>
        <v>R</v>
      </c>
      <c r="I593" s="1">
        <f>IF(pomiar[[#This Row],[pierwsza litera rejestracji]]="Z",pomiar[[#This Row],[ile minut jechał]]/pomiar[[#This Row],[ile to jedna minuta w dobie]],0)</f>
        <v>0</v>
      </c>
      <c r="J593" s="1">
        <f t="shared" si="19"/>
        <v>4.1666666666666664E-2</v>
      </c>
      <c r="K593" s="1">
        <f>pomiar[[#This Row],[ile minut jechał]]/pomiar[[#This Row],[ile h w dobie]]</f>
        <v>8.0640000000000045E-2</v>
      </c>
      <c r="L593" s="1" t="str">
        <f>MID(pomiar[[#This Row],[numer rejestracyjny]],4,2)</f>
        <v>71</v>
      </c>
      <c r="M593" s="3">
        <f>IF(pomiar[[#This Row],[3 i 4 znak rejestracji]]="18",5/pomiar[[#This Row],[ile minut jechał w h]],0)</f>
        <v>0</v>
      </c>
      <c r="N593" s="3">
        <f>5/pomiar[[#This Row],[ile minut jechał w h]]</f>
        <v>62.003968253968218</v>
      </c>
      <c r="O593" s="3">
        <f>IF(pomiar[[#This Row],[prędkość]]&gt;100,1,0)</f>
        <v>0</v>
      </c>
      <c r="P593" s="3">
        <f>IF(pomiar[[#This Row],[prędkość]]&gt;140,1,0)</f>
        <v>0</v>
      </c>
      <c r="Q593" s="3">
        <f>ROUNDDOWN(IF(pomiar[[#This Row],[czy z A do B]]=0,pomiar[[#This Row],[Punkt B]]/pomiar[[#This Row],[ile h w dobie]],pomiar[[#This Row],[Punkt A]]/pomiar[[#This Row],[ile h w dobie]]),0)</f>
        <v>2</v>
      </c>
      <c r="R593" s="3">
        <f>IF(pomiar[[#This Row],[która godzina wyjazdu]]&lt;&gt;24,pomiar[[#This Row],[która godzina wyjazdu]],0)</f>
        <v>2</v>
      </c>
    </row>
    <row r="594" spans="1:18" x14ac:dyDescent="0.25">
      <c r="A594" s="1" t="s">
        <v>89</v>
      </c>
      <c r="B594" s="1">
        <v>5.8613999999999999E-2</v>
      </c>
      <c r="C594" s="1">
        <v>5.6474000000000003E-2</v>
      </c>
      <c r="D594" s="1">
        <f>IF(pomiar[[#This Row],[Punkt A]]&lt;pomiar[[#This Row],[Punkt B]],1,0)</f>
        <v>0</v>
      </c>
      <c r="E594" s="1">
        <f>IF(pomiar[[#This Row],[Punkt A]]&gt;pomiar[[#This Row],[Punkt B]],1,0)</f>
        <v>1</v>
      </c>
      <c r="F594" s="1">
        <f t="shared" si="18"/>
        <v>6.9444444444444447E-4</v>
      </c>
      <c r="G594" s="1">
        <f>IF(pomiar[[#This Row],[czy z B do A]]=1,pomiar[[#This Row],[Punkt A]]-pomiar[[#This Row],[Punkt B]],pomiar[[#This Row],[Punkt B]]-pomiar[[#This Row],[Punkt A]])</f>
        <v>2.1399999999999961E-3</v>
      </c>
      <c r="H594" s="1" t="str">
        <f>LEFT(pomiar[[#This Row],[numer rejestracyjny]],1)</f>
        <v>W</v>
      </c>
      <c r="I594" s="1">
        <f>IF(pomiar[[#This Row],[pierwsza litera rejestracji]]="Z",pomiar[[#This Row],[ile minut jechał]]/pomiar[[#This Row],[ile to jedna minuta w dobie]],0)</f>
        <v>0</v>
      </c>
      <c r="J594" s="1">
        <f t="shared" si="19"/>
        <v>4.1666666666666664E-2</v>
      </c>
      <c r="K594" s="1">
        <f>pomiar[[#This Row],[ile minut jechał]]/pomiar[[#This Row],[ile h w dobie]]</f>
        <v>5.1359999999999906E-2</v>
      </c>
      <c r="L594" s="1" t="str">
        <f>MID(pomiar[[#This Row],[numer rejestracyjny]],4,2)</f>
        <v>72</v>
      </c>
      <c r="M594" s="3">
        <f>IF(pomiar[[#This Row],[3 i 4 znak rejestracji]]="18",5/pomiar[[#This Row],[ile minut jechał w h]],0)</f>
        <v>0</v>
      </c>
      <c r="N594" s="3">
        <f>5/pomiar[[#This Row],[ile minut jechał w h]]</f>
        <v>97.352024922118559</v>
      </c>
      <c r="O594" s="3">
        <f>IF(pomiar[[#This Row],[prędkość]]&gt;100,1,0)</f>
        <v>0</v>
      </c>
      <c r="P594" s="3">
        <f>IF(pomiar[[#This Row],[prędkość]]&gt;140,1,0)</f>
        <v>0</v>
      </c>
      <c r="Q594" s="3">
        <f>ROUNDDOWN(IF(pomiar[[#This Row],[czy z A do B]]=0,pomiar[[#This Row],[Punkt B]]/pomiar[[#This Row],[ile h w dobie]],pomiar[[#This Row],[Punkt A]]/pomiar[[#This Row],[ile h w dobie]]),0)</f>
        <v>1</v>
      </c>
      <c r="R594" s="3">
        <f>IF(pomiar[[#This Row],[która godzina wyjazdu]]&lt;&gt;24,pomiar[[#This Row],[która godzina wyjazdu]],0)</f>
        <v>1</v>
      </c>
    </row>
    <row r="595" spans="1:18" x14ac:dyDescent="0.25">
      <c r="A595" s="1" t="s">
        <v>90</v>
      </c>
      <c r="B595" s="1">
        <v>0.79559199999999997</v>
      </c>
      <c r="C595" s="1">
        <v>0.792188</v>
      </c>
      <c r="D595" s="1">
        <f>IF(pomiar[[#This Row],[Punkt A]]&lt;pomiar[[#This Row],[Punkt B]],1,0)</f>
        <v>0</v>
      </c>
      <c r="E595" s="1">
        <f>IF(pomiar[[#This Row],[Punkt A]]&gt;pomiar[[#This Row],[Punkt B]],1,0)</f>
        <v>1</v>
      </c>
      <c r="F595" s="1">
        <f t="shared" si="18"/>
        <v>6.9444444444444447E-4</v>
      </c>
      <c r="G595" s="1">
        <f>IF(pomiar[[#This Row],[czy z B do A]]=1,pomiar[[#This Row],[Punkt A]]-pomiar[[#This Row],[Punkt B]],pomiar[[#This Row],[Punkt B]]-pomiar[[#This Row],[Punkt A]])</f>
        <v>3.4039999999999626E-3</v>
      </c>
      <c r="H595" s="1" t="str">
        <f>LEFT(pomiar[[#This Row],[numer rejestracyjny]],1)</f>
        <v>C</v>
      </c>
      <c r="I595" s="1">
        <f>IF(pomiar[[#This Row],[pierwsza litera rejestracji]]="Z",pomiar[[#This Row],[ile minut jechał]]/pomiar[[#This Row],[ile to jedna minuta w dobie]],0)</f>
        <v>0</v>
      </c>
      <c r="J595" s="1">
        <f t="shared" si="19"/>
        <v>4.1666666666666664E-2</v>
      </c>
      <c r="K595" s="1">
        <f>pomiar[[#This Row],[ile minut jechał]]/pomiar[[#This Row],[ile h w dobie]]</f>
        <v>8.1695999999999103E-2</v>
      </c>
      <c r="L595" s="1" t="str">
        <f>MID(pomiar[[#This Row],[numer rejestracyjny]],4,2)</f>
        <v>54</v>
      </c>
      <c r="M595" s="3">
        <f>IF(pomiar[[#This Row],[3 i 4 znak rejestracji]]="18",5/pomiar[[#This Row],[ile minut jechał w h]],0)</f>
        <v>0</v>
      </c>
      <c r="N595" s="3">
        <f>5/pomiar[[#This Row],[ile minut jechał w h]]</f>
        <v>61.202506854681438</v>
      </c>
      <c r="O595" s="3">
        <f>IF(pomiar[[#This Row],[prędkość]]&gt;100,1,0)</f>
        <v>0</v>
      </c>
      <c r="P595" s="3">
        <f>IF(pomiar[[#This Row],[prędkość]]&gt;140,1,0)</f>
        <v>0</v>
      </c>
      <c r="Q595" s="3">
        <f>ROUNDDOWN(IF(pomiar[[#This Row],[czy z A do B]]=0,pomiar[[#This Row],[Punkt B]]/pomiar[[#This Row],[ile h w dobie]],pomiar[[#This Row],[Punkt A]]/pomiar[[#This Row],[ile h w dobie]]),0)</f>
        <v>19</v>
      </c>
      <c r="R595" s="3">
        <f>IF(pomiar[[#This Row],[która godzina wyjazdu]]&lt;&gt;24,pomiar[[#This Row],[która godzina wyjazdu]],0)</f>
        <v>19</v>
      </c>
    </row>
    <row r="596" spans="1:18" x14ac:dyDescent="0.25">
      <c r="A596" s="1" t="s">
        <v>91</v>
      </c>
      <c r="B596" s="1">
        <v>0.63536800000000004</v>
      </c>
      <c r="C596" s="1">
        <v>0.639208</v>
      </c>
      <c r="D596" s="1">
        <f>IF(pomiar[[#This Row],[Punkt A]]&lt;pomiar[[#This Row],[Punkt B]],1,0)</f>
        <v>1</v>
      </c>
      <c r="E596" s="1">
        <f>IF(pomiar[[#This Row],[Punkt A]]&gt;pomiar[[#This Row],[Punkt B]],1,0)</f>
        <v>0</v>
      </c>
      <c r="F596" s="1">
        <f t="shared" si="18"/>
        <v>6.9444444444444447E-4</v>
      </c>
      <c r="G596" s="1">
        <f>IF(pomiar[[#This Row],[czy z B do A]]=1,pomiar[[#This Row],[Punkt A]]-pomiar[[#This Row],[Punkt B]],pomiar[[#This Row],[Punkt B]]-pomiar[[#This Row],[Punkt A]])</f>
        <v>3.8399999999999546E-3</v>
      </c>
      <c r="H596" s="1" t="str">
        <f>LEFT(pomiar[[#This Row],[numer rejestracyjny]],1)</f>
        <v>T</v>
      </c>
      <c r="I596" s="1">
        <f>IF(pomiar[[#This Row],[pierwsza litera rejestracji]]="Z",pomiar[[#This Row],[ile minut jechał]]/pomiar[[#This Row],[ile to jedna minuta w dobie]],0)</f>
        <v>0</v>
      </c>
      <c r="J596" s="1">
        <f t="shared" si="19"/>
        <v>4.1666666666666664E-2</v>
      </c>
      <c r="K596" s="1">
        <f>pomiar[[#This Row],[ile minut jechał]]/pomiar[[#This Row],[ile h w dobie]]</f>
        <v>9.2159999999998909E-2</v>
      </c>
      <c r="L596" s="1" t="str">
        <f>MID(pomiar[[#This Row],[numer rejestracyjny]],4,2)</f>
        <v>25</v>
      </c>
      <c r="M596" s="3">
        <f>IF(pomiar[[#This Row],[3 i 4 znak rejestracji]]="18",5/pomiar[[#This Row],[ile minut jechał w h]],0)</f>
        <v>0</v>
      </c>
      <c r="N596" s="3">
        <f>5/pomiar[[#This Row],[ile minut jechał w h]]</f>
        <v>54.253472222222861</v>
      </c>
      <c r="O596" s="3">
        <f>IF(pomiar[[#This Row],[prędkość]]&gt;100,1,0)</f>
        <v>0</v>
      </c>
      <c r="P596" s="3">
        <f>IF(pomiar[[#This Row],[prędkość]]&gt;140,1,0)</f>
        <v>0</v>
      </c>
      <c r="Q596" s="3">
        <f>ROUNDDOWN(IF(pomiar[[#This Row],[czy z A do B]]=0,pomiar[[#This Row],[Punkt B]]/pomiar[[#This Row],[ile h w dobie]],pomiar[[#This Row],[Punkt A]]/pomiar[[#This Row],[ile h w dobie]]),0)</f>
        <v>15</v>
      </c>
      <c r="R596" s="3">
        <f>IF(pomiar[[#This Row],[która godzina wyjazdu]]&lt;&gt;24,pomiar[[#This Row],[która godzina wyjazdu]],0)</f>
        <v>15</v>
      </c>
    </row>
    <row r="597" spans="1:18" x14ac:dyDescent="0.25">
      <c r="A597" s="1" t="s">
        <v>92</v>
      </c>
      <c r="B597" s="1">
        <v>0.29477999999999999</v>
      </c>
      <c r="C597" s="1">
        <v>0.29804799999999998</v>
      </c>
      <c r="D597" s="1">
        <f>IF(pomiar[[#This Row],[Punkt A]]&lt;pomiar[[#This Row],[Punkt B]],1,0)</f>
        <v>1</v>
      </c>
      <c r="E597" s="1">
        <f>IF(pomiar[[#This Row],[Punkt A]]&gt;pomiar[[#This Row],[Punkt B]],1,0)</f>
        <v>0</v>
      </c>
      <c r="F597" s="1">
        <f t="shared" si="18"/>
        <v>6.9444444444444447E-4</v>
      </c>
      <c r="G597" s="1">
        <f>IF(pomiar[[#This Row],[czy z B do A]]=1,pomiar[[#This Row],[Punkt A]]-pomiar[[#This Row],[Punkt B]],pomiar[[#This Row],[Punkt B]]-pomiar[[#This Row],[Punkt A]])</f>
        <v>3.2679999999999931E-3</v>
      </c>
      <c r="H597" s="1" t="str">
        <f>LEFT(pomiar[[#This Row],[numer rejestracyjny]],1)</f>
        <v>E</v>
      </c>
      <c r="I597" s="1">
        <f>IF(pomiar[[#This Row],[pierwsza litera rejestracji]]="Z",pomiar[[#This Row],[ile minut jechał]]/pomiar[[#This Row],[ile to jedna minuta w dobie]],0)</f>
        <v>0</v>
      </c>
      <c r="J597" s="1">
        <f t="shared" si="19"/>
        <v>4.1666666666666664E-2</v>
      </c>
      <c r="K597" s="1">
        <f>pomiar[[#This Row],[ile minut jechał]]/pomiar[[#This Row],[ile h w dobie]]</f>
        <v>7.8431999999999835E-2</v>
      </c>
      <c r="L597" s="1" t="str">
        <f>MID(pomiar[[#This Row],[numer rejestracyjny]],4,2)</f>
        <v>95</v>
      </c>
      <c r="M597" s="3">
        <f>IF(pomiar[[#This Row],[3 i 4 znak rejestracji]]="18",5/pomiar[[#This Row],[ile minut jechał w h]],0)</f>
        <v>0</v>
      </c>
      <c r="N597" s="3">
        <f>5/pomiar[[#This Row],[ile minut jechał w h]]</f>
        <v>63.749490004080101</v>
      </c>
      <c r="O597" s="3">
        <f>IF(pomiar[[#This Row],[prędkość]]&gt;100,1,0)</f>
        <v>0</v>
      </c>
      <c r="P597" s="3">
        <f>IF(pomiar[[#This Row],[prędkość]]&gt;140,1,0)</f>
        <v>0</v>
      </c>
      <c r="Q597" s="3">
        <f>ROUNDDOWN(IF(pomiar[[#This Row],[czy z A do B]]=0,pomiar[[#This Row],[Punkt B]]/pomiar[[#This Row],[ile h w dobie]],pomiar[[#This Row],[Punkt A]]/pomiar[[#This Row],[ile h w dobie]]),0)</f>
        <v>7</v>
      </c>
      <c r="R597" s="3">
        <f>IF(pomiar[[#This Row],[która godzina wyjazdu]]&lt;&gt;24,pomiar[[#This Row],[która godzina wyjazdu]],0)</f>
        <v>7</v>
      </c>
    </row>
    <row r="598" spans="1:18" x14ac:dyDescent="0.25">
      <c r="A598" s="1" t="s">
        <v>93</v>
      </c>
      <c r="B598" s="1">
        <v>0.312112</v>
      </c>
      <c r="C598" s="1">
        <v>0.31450800000000001</v>
      </c>
      <c r="D598" s="1">
        <f>IF(pomiar[[#This Row],[Punkt A]]&lt;pomiar[[#This Row],[Punkt B]],1,0)</f>
        <v>1</v>
      </c>
      <c r="E598" s="1">
        <f>IF(pomiar[[#This Row],[Punkt A]]&gt;pomiar[[#This Row],[Punkt B]],1,0)</f>
        <v>0</v>
      </c>
      <c r="F598" s="1">
        <f t="shared" si="18"/>
        <v>6.9444444444444447E-4</v>
      </c>
      <c r="G598" s="1">
        <f>IF(pomiar[[#This Row],[czy z B do A]]=1,pomiar[[#This Row],[Punkt A]]-pomiar[[#This Row],[Punkt B]],pomiar[[#This Row],[Punkt B]]-pomiar[[#This Row],[Punkt A]])</f>
        <v>2.3960000000000092E-3</v>
      </c>
      <c r="H598" s="1" t="str">
        <f>LEFT(pomiar[[#This Row],[numer rejestracyjny]],1)</f>
        <v>B</v>
      </c>
      <c r="I598" s="1">
        <f>IF(pomiar[[#This Row],[pierwsza litera rejestracji]]="Z",pomiar[[#This Row],[ile minut jechał]]/pomiar[[#This Row],[ile to jedna minuta w dobie]],0)</f>
        <v>0</v>
      </c>
      <c r="J598" s="1">
        <f t="shared" si="19"/>
        <v>4.1666666666666664E-2</v>
      </c>
      <c r="K598" s="1">
        <f>pomiar[[#This Row],[ile minut jechał]]/pomiar[[#This Row],[ile h w dobie]]</f>
        <v>5.7504000000000222E-2</v>
      </c>
      <c r="L598" s="1" t="str">
        <f>MID(pomiar[[#This Row],[numer rejestracyjny]],4,2)</f>
        <v>69</v>
      </c>
      <c r="M598" s="3">
        <f>IF(pomiar[[#This Row],[3 i 4 znak rejestracji]]="18",5/pomiar[[#This Row],[ile minut jechał w h]],0)</f>
        <v>0</v>
      </c>
      <c r="N598" s="3">
        <f>5/pomiar[[#This Row],[ile minut jechał w h]]</f>
        <v>86.950473010572836</v>
      </c>
      <c r="O598" s="3">
        <f>IF(pomiar[[#This Row],[prędkość]]&gt;100,1,0)</f>
        <v>0</v>
      </c>
      <c r="P598" s="3">
        <f>IF(pomiar[[#This Row],[prędkość]]&gt;140,1,0)</f>
        <v>0</v>
      </c>
      <c r="Q598" s="3">
        <f>ROUNDDOWN(IF(pomiar[[#This Row],[czy z A do B]]=0,pomiar[[#This Row],[Punkt B]]/pomiar[[#This Row],[ile h w dobie]],pomiar[[#This Row],[Punkt A]]/pomiar[[#This Row],[ile h w dobie]]),0)</f>
        <v>7</v>
      </c>
      <c r="R598" s="3">
        <f>IF(pomiar[[#This Row],[która godzina wyjazdu]]&lt;&gt;24,pomiar[[#This Row],[która godzina wyjazdu]],0)</f>
        <v>7</v>
      </c>
    </row>
    <row r="599" spans="1:18" x14ac:dyDescent="0.25">
      <c r="A599" s="1" t="s">
        <v>94</v>
      </c>
      <c r="B599" s="1">
        <v>2.2315999999999999E-2</v>
      </c>
      <c r="C599" s="1">
        <v>1.9543999999999999E-2</v>
      </c>
      <c r="D599" s="1">
        <f>IF(pomiar[[#This Row],[Punkt A]]&lt;pomiar[[#This Row],[Punkt B]],1,0)</f>
        <v>0</v>
      </c>
      <c r="E599" s="1">
        <f>IF(pomiar[[#This Row],[Punkt A]]&gt;pomiar[[#This Row],[Punkt B]],1,0)</f>
        <v>1</v>
      </c>
      <c r="F599" s="1">
        <f t="shared" si="18"/>
        <v>6.9444444444444447E-4</v>
      </c>
      <c r="G599" s="1">
        <f>IF(pomiar[[#This Row],[czy z B do A]]=1,pomiar[[#This Row],[Punkt A]]-pomiar[[#This Row],[Punkt B]],pomiar[[#This Row],[Punkt B]]-pomiar[[#This Row],[Punkt A]])</f>
        <v>2.7720000000000002E-3</v>
      </c>
      <c r="H599" s="1" t="str">
        <f>LEFT(pomiar[[#This Row],[numer rejestracyjny]],1)</f>
        <v>T</v>
      </c>
      <c r="I599" s="1">
        <f>IF(pomiar[[#This Row],[pierwsza litera rejestracji]]="Z",pomiar[[#This Row],[ile minut jechał]]/pomiar[[#This Row],[ile to jedna minuta w dobie]],0)</f>
        <v>0</v>
      </c>
      <c r="J599" s="1">
        <f t="shared" si="19"/>
        <v>4.1666666666666664E-2</v>
      </c>
      <c r="K599" s="1">
        <f>pomiar[[#This Row],[ile minut jechał]]/pomiar[[#This Row],[ile h w dobie]]</f>
        <v>6.6528000000000004E-2</v>
      </c>
      <c r="L599" s="1" t="str">
        <f>MID(pomiar[[#This Row],[numer rejestracyjny]],4,2)</f>
        <v>45</v>
      </c>
      <c r="M599" s="3">
        <f>IF(pomiar[[#This Row],[3 i 4 znak rejestracji]]="18",5/pomiar[[#This Row],[ile minut jechał w h]],0)</f>
        <v>0</v>
      </c>
      <c r="N599" s="3">
        <f>5/pomiar[[#This Row],[ile minut jechał w h]]</f>
        <v>75.156325156325153</v>
      </c>
      <c r="O599" s="3">
        <f>IF(pomiar[[#This Row],[prędkość]]&gt;100,1,0)</f>
        <v>0</v>
      </c>
      <c r="P599" s="3">
        <f>IF(pomiar[[#This Row],[prędkość]]&gt;140,1,0)</f>
        <v>0</v>
      </c>
      <c r="Q599" s="3">
        <f>ROUNDDOWN(IF(pomiar[[#This Row],[czy z A do B]]=0,pomiar[[#This Row],[Punkt B]]/pomiar[[#This Row],[ile h w dobie]],pomiar[[#This Row],[Punkt A]]/pomiar[[#This Row],[ile h w dobie]]),0)</f>
        <v>0</v>
      </c>
      <c r="R599" s="3">
        <f>IF(pomiar[[#This Row],[która godzina wyjazdu]]&lt;&gt;24,pomiar[[#This Row],[która godzina wyjazdu]],0)</f>
        <v>0</v>
      </c>
    </row>
    <row r="600" spans="1:18" x14ac:dyDescent="0.25">
      <c r="A600" s="1" t="s">
        <v>95</v>
      </c>
      <c r="B600" s="1">
        <v>0.65988999999999998</v>
      </c>
      <c r="C600" s="1">
        <v>0.65681</v>
      </c>
      <c r="D600" s="1">
        <f>IF(pomiar[[#This Row],[Punkt A]]&lt;pomiar[[#This Row],[Punkt B]],1,0)</f>
        <v>0</v>
      </c>
      <c r="E600" s="1">
        <f>IF(pomiar[[#This Row],[Punkt A]]&gt;pomiar[[#This Row],[Punkt B]],1,0)</f>
        <v>1</v>
      </c>
      <c r="F600" s="1">
        <f t="shared" si="18"/>
        <v>6.9444444444444447E-4</v>
      </c>
      <c r="G600" s="1">
        <f>IF(pomiar[[#This Row],[czy z B do A]]=1,pomiar[[#This Row],[Punkt A]]-pomiar[[#This Row],[Punkt B]],pomiar[[#This Row],[Punkt B]]-pomiar[[#This Row],[Punkt A]])</f>
        <v>3.0799999999999716E-3</v>
      </c>
      <c r="H600" s="1" t="str">
        <f>LEFT(pomiar[[#This Row],[numer rejestracyjny]],1)</f>
        <v>R</v>
      </c>
      <c r="I600" s="1">
        <f>IF(pomiar[[#This Row],[pierwsza litera rejestracji]]="Z",pomiar[[#This Row],[ile minut jechał]]/pomiar[[#This Row],[ile to jedna minuta w dobie]],0)</f>
        <v>0</v>
      </c>
      <c r="J600" s="1">
        <f t="shared" si="19"/>
        <v>4.1666666666666664E-2</v>
      </c>
      <c r="K600" s="1">
        <f>pomiar[[#This Row],[ile minut jechał]]/pomiar[[#This Row],[ile h w dobie]]</f>
        <v>7.391999999999932E-2</v>
      </c>
      <c r="L600" s="1" t="str">
        <f>MID(pomiar[[#This Row],[numer rejestracyjny]],4,2)</f>
        <v>36</v>
      </c>
      <c r="M600" s="3">
        <f>IF(pomiar[[#This Row],[3 i 4 znak rejestracji]]="18",5/pomiar[[#This Row],[ile minut jechał w h]],0)</f>
        <v>0</v>
      </c>
      <c r="N600" s="3">
        <f>5/pomiar[[#This Row],[ile minut jechał w h]]</f>
        <v>67.64069264069326</v>
      </c>
      <c r="O600" s="3">
        <f>IF(pomiar[[#This Row],[prędkość]]&gt;100,1,0)</f>
        <v>0</v>
      </c>
      <c r="P600" s="3">
        <f>IF(pomiar[[#This Row],[prędkość]]&gt;140,1,0)</f>
        <v>0</v>
      </c>
      <c r="Q600" s="3">
        <f>ROUNDDOWN(IF(pomiar[[#This Row],[czy z A do B]]=0,pomiar[[#This Row],[Punkt B]]/pomiar[[#This Row],[ile h w dobie]],pomiar[[#This Row],[Punkt A]]/pomiar[[#This Row],[ile h w dobie]]),0)</f>
        <v>15</v>
      </c>
      <c r="R600" s="3">
        <f>IF(pomiar[[#This Row],[która godzina wyjazdu]]&lt;&gt;24,pomiar[[#This Row],[która godzina wyjazdu]],0)</f>
        <v>15</v>
      </c>
    </row>
    <row r="601" spans="1:18" x14ac:dyDescent="0.25">
      <c r="A601" s="1" t="s">
        <v>96</v>
      </c>
      <c r="B601" s="1">
        <v>0.75181399999999998</v>
      </c>
      <c r="C601" s="1">
        <v>0.74925399999999998</v>
      </c>
      <c r="D601" s="1">
        <f>IF(pomiar[[#This Row],[Punkt A]]&lt;pomiar[[#This Row],[Punkt B]],1,0)</f>
        <v>0</v>
      </c>
      <c r="E601" s="1">
        <f>IF(pomiar[[#This Row],[Punkt A]]&gt;pomiar[[#This Row],[Punkt B]],1,0)</f>
        <v>1</v>
      </c>
      <c r="F601" s="1">
        <f t="shared" si="18"/>
        <v>6.9444444444444447E-4</v>
      </c>
      <c r="G601" s="1">
        <f>IF(pomiar[[#This Row],[czy z B do A]]=1,pomiar[[#This Row],[Punkt A]]-pomiar[[#This Row],[Punkt B]],pomiar[[#This Row],[Punkt B]]-pomiar[[#This Row],[Punkt A]])</f>
        <v>2.5600000000000067E-3</v>
      </c>
      <c r="H601" s="1" t="str">
        <f>LEFT(pomiar[[#This Row],[numer rejestracyjny]],1)</f>
        <v>D</v>
      </c>
      <c r="I601" s="1">
        <f>IF(pomiar[[#This Row],[pierwsza litera rejestracji]]="Z",pomiar[[#This Row],[ile minut jechał]]/pomiar[[#This Row],[ile to jedna minuta w dobie]],0)</f>
        <v>0</v>
      </c>
      <c r="J601" s="1">
        <f t="shared" si="19"/>
        <v>4.1666666666666664E-2</v>
      </c>
      <c r="K601" s="1">
        <f>pomiar[[#This Row],[ile minut jechał]]/pomiar[[#This Row],[ile h w dobie]]</f>
        <v>6.1440000000000161E-2</v>
      </c>
      <c r="L601" s="1" t="str">
        <f>MID(pomiar[[#This Row],[numer rejestracyjny]],4,2)</f>
        <v>82</v>
      </c>
      <c r="M601" s="3">
        <f>IF(pomiar[[#This Row],[3 i 4 znak rejestracji]]="18",5/pomiar[[#This Row],[ile minut jechał w h]],0)</f>
        <v>0</v>
      </c>
      <c r="N601" s="3">
        <f>5/pomiar[[#This Row],[ile minut jechał w h]]</f>
        <v>81.380208333333115</v>
      </c>
      <c r="O601" s="3">
        <f>IF(pomiar[[#This Row],[prędkość]]&gt;100,1,0)</f>
        <v>0</v>
      </c>
      <c r="P601" s="3">
        <f>IF(pomiar[[#This Row],[prędkość]]&gt;140,1,0)</f>
        <v>0</v>
      </c>
      <c r="Q601" s="3">
        <f>ROUNDDOWN(IF(pomiar[[#This Row],[czy z A do B]]=0,pomiar[[#This Row],[Punkt B]]/pomiar[[#This Row],[ile h w dobie]],pomiar[[#This Row],[Punkt A]]/pomiar[[#This Row],[ile h w dobie]]),0)</f>
        <v>17</v>
      </c>
      <c r="R601" s="3">
        <f>IF(pomiar[[#This Row],[która godzina wyjazdu]]&lt;&gt;24,pomiar[[#This Row],[która godzina wyjazdu]],0)</f>
        <v>17</v>
      </c>
    </row>
    <row r="602" spans="1:18" x14ac:dyDescent="0.25">
      <c r="A602" s="1" t="s">
        <v>97</v>
      </c>
      <c r="B602" s="1">
        <v>0.69461200000000001</v>
      </c>
      <c r="C602" s="1">
        <v>0.69851200000000002</v>
      </c>
      <c r="D602" s="1">
        <f>IF(pomiar[[#This Row],[Punkt A]]&lt;pomiar[[#This Row],[Punkt B]],1,0)</f>
        <v>1</v>
      </c>
      <c r="E602" s="1">
        <f>IF(pomiar[[#This Row],[Punkt A]]&gt;pomiar[[#This Row],[Punkt B]],1,0)</f>
        <v>0</v>
      </c>
      <c r="F602" s="1">
        <f t="shared" si="18"/>
        <v>6.9444444444444447E-4</v>
      </c>
      <c r="G602" s="1">
        <f>IF(pomiar[[#This Row],[czy z B do A]]=1,pomiar[[#This Row],[Punkt A]]-pomiar[[#This Row],[Punkt B]],pomiar[[#This Row],[Punkt B]]-pomiar[[#This Row],[Punkt A]])</f>
        <v>3.9000000000000146E-3</v>
      </c>
      <c r="H602" s="1" t="str">
        <f>LEFT(pomiar[[#This Row],[numer rejestracyjny]],1)</f>
        <v>K</v>
      </c>
      <c r="I602" s="1">
        <f>IF(pomiar[[#This Row],[pierwsza litera rejestracji]]="Z",pomiar[[#This Row],[ile minut jechał]]/pomiar[[#This Row],[ile to jedna minuta w dobie]],0)</f>
        <v>0</v>
      </c>
      <c r="J602" s="1">
        <f t="shared" si="19"/>
        <v>4.1666666666666664E-2</v>
      </c>
      <c r="K602" s="1">
        <f>pomiar[[#This Row],[ile minut jechał]]/pomiar[[#This Row],[ile h w dobie]]</f>
        <v>9.360000000000035E-2</v>
      </c>
      <c r="L602" s="1" t="str">
        <f>MID(pomiar[[#This Row],[numer rejestracyjny]],4,2)</f>
        <v>38</v>
      </c>
      <c r="M602" s="3">
        <f>IF(pomiar[[#This Row],[3 i 4 znak rejestracji]]="18",5/pomiar[[#This Row],[ile minut jechał w h]],0)</f>
        <v>0</v>
      </c>
      <c r="N602" s="3">
        <f>5/pomiar[[#This Row],[ile minut jechał w h]]</f>
        <v>53.418803418803222</v>
      </c>
      <c r="O602" s="3">
        <f>IF(pomiar[[#This Row],[prędkość]]&gt;100,1,0)</f>
        <v>0</v>
      </c>
      <c r="P602" s="3">
        <f>IF(pomiar[[#This Row],[prędkość]]&gt;140,1,0)</f>
        <v>0</v>
      </c>
      <c r="Q602" s="3">
        <f>ROUNDDOWN(IF(pomiar[[#This Row],[czy z A do B]]=0,pomiar[[#This Row],[Punkt B]]/pomiar[[#This Row],[ile h w dobie]],pomiar[[#This Row],[Punkt A]]/pomiar[[#This Row],[ile h w dobie]]),0)</f>
        <v>16</v>
      </c>
      <c r="R602" s="3">
        <f>IF(pomiar[[#This Row],[która godzina wyjazdu]]&lt;&gt;24,pomiar[[#This Row],[która godzina wyjazdu]],0)</f>
        <v>16</v>
      </c>
    </row>
    <row r="603" spans="1:18" x14ac:dyDescent="0.25">
      <c r="A603" s="1" t="s">
        <v>98</v>
      </c>
      <c r="B603" s="1">
        <v>0.217417</v>
      </c>
      <c r="C603" s="1">
        <v>0.215721</v>
      </c>
      <c r="D603" s="1">
        <f>IF(pomiar[[#This Row],[Punkt A]]&lt;pomiar[[#This Row],[Punkt B]],1,0)</f>
        <v>0</v>
      </c>
      <c r="E603" s="1">
        <f>IF(pomiar[[#This Row],[Punkt A]]&gt;pomiar[[#This Row],[Punkt B]],1,0)</f>
        <v>1</v>
      </c>
      <c r="F603" s="1">
        <f t="shared" si="18"/>
        <v>6.9444444444444447E-4</v>
      </c>
      <c r="G603" s="1">
        <f>IF(pomiar[[#This Row],[czy z B do A]]=1,pomiar[[#This Row],[Punkt A]]-pomiar[[#This Row],[Punkt B]],pomiar[[#This Row],[Punkt B]]-pomiar[[#This Row],[Punkt A]])</f>
        <v>1.6960000000000031E-3</v>
      </c>
      <c r="H603" s="1" t="str">
        <f>LEFT(pomiar[[#This Row],[numer rejestracyjny]],1)</f>
        <v>R</v>
      </c>
      <c r="I603" s="1">
        <f>IF(pomiar[[#This Row],[pierwsza litera rejestracji]]="Z",pomiar[[#This Row],[ile minut jechał]]/pomiar[[#This Row],[ile to jedna minuta w dobie]],0)</f>
        <v>0</v>
      </c>
      <c r="J603" s="1">
        <f t="shared" si="19"/>
        <v>4.1666666666666664E-2</v>
      </c>
      <c r="K603" s="1">
        <f>pomiar[[#This Row],[ile minut jechał]]/pomiar[[#This Row],[ile h w dobie]]</f>
        <v>4.0704000000000073E-2</v>
      </c>
      <c r="L603" s="1" t="str">
        <f>MID(pomiar[[#This Row],[numer rejestracyjny]],4,2)</f>
        <v>34</v>
      </c>
      <c r="M603" s="3">
        <f>IF(pomiar[[#This Row],[3 i 4 znak rejestracji]]="18",5/pomiar[[#This Row],[ile minut jechał w h]],0)</f>
        <v>0</v>
      </c>
      <c r="N603" s="3">
        <f>5/pomiar[[#This Row],[ile minut jechał w h]]</f>
        <v>122.83805031446519</v>
      </c>
      <c r="O603" s="3">
        <f>IF(pomiar[[#This Row],[prędkość]]&gt;100,1,0)</f>
        <v>1</v>
      </c>
      <c r="P603" s="3">
        <f>IF(pomiar[[#This Row],[prędkość]]&gt;140,1,0)</f>
        <v>0</v>
      </c>
      <c r="Q603" s="3">
        <f>ROUNDDOWN(IF(pomiar[[#This Row],[czy z A do B]]=0,pomiar[[#This Row],[Punkt B]]/pomiar[[#This Row],[ile h w dobie]],pomiar[[#This Row],[Punkt A]]/pomiar[[#This Row],[ile h w dobie]]),0)</f>
        <v>5</v>
      </c>
      <c r="R603" s="3">
        <f>IF(pomiar[[#This Row],[która godzina wyjazdu]]&lt;&gt;24,pomiar[[#This Row],[która godzina wyjazdu]],0)</f>
        <v>5</v>
      </c>
    </row>
    <row r="604" spans="1:18" x14ac:dyDescent="0.25">
      <c r="A604" s="1" t="s">
        <v>99</v>
      </c>
      <c r="B604" s="1">
        <v>0.248913</v>
      </c>
      <c r="C604" s="1">
        <v>0.25204100000000002</v>
      </c>
      <c r="D604" s="1">
        <f>IF(pomiar[[#This Row],[Punkt A]]&lt;pomiar[[#This Row],[Punkt B]],1,0)</f>
        <v>1</v>
      </c>
      <c r="E604" s="1">
        <f>IF(pomiar[[#This Row],[Punkt A]]&gt;pomiar[[#This Row],[Punkt B]],1,0)</f>
        <v>0</v>
      </c>
      <c r="F604" s="1">
        <f t="shared" si="18"/>
        <v>6.9444444444444447E-4</v>
      </c>
      <c r="G604" s="1">
        <f>IF(pomiar[[#This Row],[czy z B do A]]=1,pomiar[[#This Row],[Punkt A]]-pomiar[[#This Row],[Punkt B]],pomiar[[#This Row],[Punkt B]]-pomiar[[#This Row],[Punkt A]])</f>
        <v>3.1280000000000197E-3</v>
      </c>
      <c r="H604" s="1" t="str">
        <f>LEFT(pomiar[[#This Row],[numer rejestracyjny]],1)</f>
        <v>L</v>
      </c>
      <c r="I604" s="1">
        <f>IF(pomiar[[#This Row],[pierwsza litera rejestracji]]="Z",pomiar[[#This Row],[ile minut jechał]]/pomiar[[#This Row],[ile to jedna minuta w dobie]],0)</f>
        <v>0</v>
      </c>
      <c r="J604" s="1">
        <f t="shared" si="19"/>
        <v>4.1666666666666664E-2</v>
      </c>
      <c r="K604" s="1">
        <f>pomiar[[#This Row],[ile minut jechał]]/pomiar[[#This Row],[ile h w dobie]]</f>
        <v>7.5072000000000472E-2</v>
      </c>
      <c r="L604" s="1" t="str">
        <f>MID(pomiar[[#This Row],[numer rejestracyjny]],4,2)</f>
        <v>50</v>
      </c>
      <c r="M604" s="3">
        <f>IF(pomiar[[#This Row],[3 i 4 znak rejestracji]]="18",5/pomiar[[#This Row],[ile minut jechał w h]],0)</f>
        <v>0</v>
      </c>
      <c r="N604" s="3">
        <f>5/pomiar[[#This Row],[ile minut jechał w h]]</f>
        <v>66.602728047740413</v>
      </c>
      <c r="O604" s="3">
        <f>IF(pomiar[[#This Row],[prędkość]]&gt;100,1,0)</f>
        <v>0</v>
      </c>
      <c r="P604" s="3">
        <f>IF(pomiar[[#This Row],[prędkość]]&gt;140,1,0)</f>
        <v>0</v>
      </c>
      <c r="Q604" s="3">
        <f>ROUNDDOWN(IF(pomiar[[#This Row],[czy z A do B]]=0,pomiar[[#This Row],[Punkt B]]/pomiar[[#This Row],[ile h w dobie]],pomiar[[#This Row],[Punkt A]]/pomiar[[#This Row],[ile h w dobie]]),0)</f>
        <v>5</v>
      </c>
      <c r="R604" s="3">
        <f>IF(pomiar[[#This Row],[która godzina wyjazdu]]&lt;&gt;24,pomiar[[#This Row],[która godzina wyjazdu]],0)</f>
        <v>5</v>
      </c>
    </row>
    <row r="605" spans="1:18" x14ac:dyDescent="0.25">
      <c r="A605" s="1" t="s">
        <v>100</v>
      </c>
      <c r="B605" s="1">
        <v>9.5533999999999994E-2</v>
      </c>
      <c r="C605" s="1">
        <v>9.1910000000000006E-2</v>
      </c>
      <c r="D605" s="1">
        <f>IF(pomiar[[#This Row],[Punkt A]]&lt;pomiar[[#This Row],[Punkt B]],1,0)</f>
        <v>0</v>
      </c>
      <c r="E605" s="1">
        <f>IF(pomiar[[#This Row],[Punkt A]]&gt;pomiar[[#This Row],[Punkt B]],1,0)</f>
        <v>1</v>
      </c>
      <c r="F605" s="1">
        <f t="shared" si="18"/>
        <v>6.9444444444444447E-4</v>
      </c>
      <c r="G605" s="1">
        <f>IF(pomiar[[#This Row],[czy z B do A]]=1,pomiar[[#This Row],[Punkt A]]-pomiar[[#This Row],[Punkt B]],pomiar[[#This Row],[Punkt B]]-pomiar[[#This Row],[Punkt A]])</f>
        <v>3.6239999999999883E-3</v>
      </c>
      <c r="H605" s="1" t="str">
        <f>LEFT(pomiar[[#This Row],[numer rejestracyjny]],1)</f>
        <v>E</v>
      </c>
      <c r="I605" s="1">
        <f>IF(pomiar[[#This Row],[pierwsza litera rejestracji]]="Z",pomiar[[#This Row],[ile minut jechał]]/pomiar[[#This Row],[ile to jedna minuta w dobie]],0)</f>
        <v>0</v>
      </c>
      <c r="J605" s="1">
        <f t="shared" si="19"/>
        <v>4.1666666666666664E-2</v>
      </c>
      <c r="K605" s="1">
        <f>pomiar[[#This Row],[ile minut jechał]]/pomiar[[#This Row],[ile h w dobie]]</f>
        <v>8.697599999999972E-2</v>
      </c>
      <c r="L605" s="1" t="str">
        <f>MID(pomiar[[#This Row],[numer rejestracyjny]],4,2)</f>
        <v>27</v>
      </c>
      <c r="M605" s="3">
        <f>IF(pomiar[[#This Row],[3 i 4 znak rejestracji]]="18",5/pomiar[[#This Row],[ile minut jechał w h]],0)</f>
        <v>0</v>
      </c>
      <c r="N605" s="3">
        <f>5/pomiar[[#This Row],[ile minut jechał w h]]</f>
        <v>57.487122884474061</v>
      </c>
      <c r="O605" s="3">
        <f>IF(pomiar[[#This Row],[prędkość]]&gt;100,1,0)</f>
        <v>0</v>
      </c>
      <c r="P605" s="3">
        <f>IF(pomiar[[#This Row],[prędkość]]&gt;140,1,0)</f>
        <v>0</v>
      </c>
      <c r="Q605" s="3">
        <f>ROUNDDOWN(IF(pomiar[[#This Row],[czy z A do B]]=0,pomiar[[#This Row],[Punkt B]]/pomiar[[#This Row],[ile h w dobie]],pomiar[[#This Row],[Punkt A]]/pomiar[[#This Row],[ile h w dobie]]),0)</f>
        <v>2</v>
      </c>
      <c r="R605" s="3">
        <f>IF(pomiar[[#This Row],[która godzina wyjazdu]]&lt;&gt;24,pomiar[[#This Row],[która godzina wyjazdu]],0)</f>
        <v>2</v>
      </c>
    </row>
    <row r="606" spans="1:18" x14ac:dyDescent="0.25">
      <c r="A606" s="1" t="s">
        <v>101</v>
      </c>
      <c r="B606" s="1">
        <v>0.56021500000000002</v>
      </c>
      <c r="C606" s="1">
        <v>0.56196699999999999</v>
      </c>
      <c r="D606" s="1">
        <f>IF(pomiar[[#This Row],[Punkt A]]&lt;pomiar[[#This Row],[Punkt B]],1,0)</f>
        <v>1</v>
      </c>
      <c r="E606" s="1">
        <f>IF(pomiar[[#This Row],[Punkt A]]&gt;pomiar[[#This Row],[Punkt B]],1,0)</f>
        <v>0</v>
      </c>
      <c r="F606" s="1">
        <f t="shared" si="18"/>
        <v>6.9444444444444447E-4</v>
      </c>
      <c r="G606" s="1">
        <f>IF(pomiar[[#This Row],[czy z B do A]]=1,pomiar[[#This Row],[Punkt A]]-pomiar[[#This Row],[Punkt B]],pomiar[[#This Row],[Punkt B]]-pomiar[[#This Row],[Punkt A]])</f>
        <v>1.7519999999999758E-3</v>
      </c>
      <c r="H606" s="1" t="str">
        <f>LEFT(pomiar[[#This Row],[numer rejestracyjny]],1)</f>
        <v>D</v>
      </c>
      <c r="I606" s="1">
        <f>IF(pomiar[[#This Row],[pierwsza litera rejestracji]]="Z",pomiar[[#This Row],[ile minut jechał]]/pomiar[[#This Row],[ile to jedna minuta w dobie]],0)</f>
        <v>0</v>
      </c>
      <c r="J606" s="1">
        <f t="shared" si="19"/>
        <v>4.1666666666666664E-2</v>
      </c>
      <c r="K606" s="1">
        <f>pomiar[[#This Row],[ile minut jechał]]/pomiar[[#This Row],[ile h w dobie]]</f>
        <v>4.2047999999999419E-2</v>
      </c>
      <c r="L606" s="1" t="str">
        <f>MID(pomiar[[#This Row],[numer rejestracyjny]],4,2)</f>
        <v>39</v>
      </c>
      <c r="M606" s="3">
        <f>IF(pomiar[[#This Row],[3 i 4 znak rejestracji]]="18",5/pomiar[[#This Row],[ile minut jechał w h]],0)</f>
        <v>0</v>
      </c>
      <c r="N606" s="3">
        <f>5/pomiar[[#This Row],[ile minut jechał w h]]</f>
        <v>118.91171993911884</v>
      </c>
      <c r="O606" s="3">
        <f>IF(pomiar[[#This Row],[prędkość]]&gt;100,1,0)</f>
        <v>1</v>
      </c>
      <c r="P606" s="3">
        <f>IF(pomiar[[#This Row],[prędkość]]&gt;140,1,0)</f>
        <v>0</v>
      </c>
      <c r="Q606" s="3">
        <f>ROUNDDOWN(IF(pomiar[[#This Row],[czy z A do B]]=0,pomiar[[#This Row],[Punkt B]]/pomiar[[#This Row],[ile h w dobie]],pomiar[[#This Row],[Punkt A]]/pomiar[[#This Row],[ile h w dobie]]),0)</f>
        <v>13</v>
      </c>
      <c r="R606" s="3">
        <f>IF(pomiar[[#This Row],[która godzina wyjazdu]]&lt;&gt;24,pomiar[[#This Row],[która godzina wyjazdu]],0)</f>
        <v>13</v>
      </c>
    </row>
    <row r="607" spans="1:18" x14ac:dyDescent="0.25">
      <c r="A607" s="1" t="s">
        <v>102</v>
      </c>
      <c r="B607" s="1">
        <v>9.8788000000000001E-2</v>
      </c>
      <c r="C607" s="1">
        <v>9.6680000000000002E-2</v>
      </c>
      <c r="D607" s="1">
        <f>IF(pomiar[[#This Row],[Punkt A]]&lt;pomiar[[#This Row],[Punkt B]],1,0)</f>
        <v>0</v>
      </c>
      <c r="E607" s="1">
        <f>IF(pomiar[[#This Row],[Punkt A]]&gt;pomiar[[#This Row],[Punkt B]],1,0)</f>
        <v>1</v>
      </c>
      <c r="F607" s="1">
        <f t="shared" si="18"/>
        <v>6.9444444444444447E-4</v>
      </c>
      <c r="G607" s="1">
        <f>IF(pomiar[[#This Row],[czy z B do A]]=1,pomiar[[#This Row],[Punkt A]]-pomiar[[#This Row],[Punkt B]],pomiar[[#This Row],[Punkt B]]-pomiar[[#This Row],[Punkt A]])</f>
        <v>2.1079999999999988E-3</v>
      </c>
      <c r="H607" s="1" t="str">
        <f>LEFT(pomiar[[#This Row],[numer rejestracyjny]],1)</f>
        <v>K</v>
      </c>
      <c r="I607" s="1">
        <f>IF(pomiar[[#This Row],[pierwsza litera rejestracji]]="Z",pomiar[[#This Row],[ile minut jechał]]/pomiar[[#This Row],[ile to jedna minuta w dobie]],0)</f>
        <v>0</v>
      </c>
      <c r="J607" s="1">
        <f t="shared" si="19"/>
        <v>4.1666666666666664E-2</v>
      </c>
      <c r="K607" s="1">
        <f>pomiar[[#This Row],[ile minut jechał]]/pomiar[[#This Row],[ile h w dobie]]</f>
        <v>5.059199999999997E-2</v>
      </c>
      <c r="L607" s="1" t="str">
        <f>MID(pomiar[[#This Row],[numer rejestracyjny]],4,2)</f>
        <v>21</v>
      </c>
      <c r="M607" s="3">
        <f>IF(pomiar[[#This Row],[3 i 4 znak rejestracji]]="18",5/pomiar[[#This Row],[ile minut jechał w h]],0)</f>
        <v>0</v>
      </c>
      <c r="N607" s="3">
        <f>5/pomiar[[#This Row],[ile minut jechał w h]]</f>
        <v>98.829854522454198</v>
      </c>
      <c r="O607" s="3">
        <f>IF(pomiar[[#This Row],[prędkość]]&gt;100,1,0)</f>
        <v>0</v>
      </c>
      <c r="P607" s="3">
        <f>IF(pomiar[[#This Row],[prędkość]]&gt;140,1,0)</f>
        <v>0</v>
      </c>
      <c r="Q607" s="3">
        <f>ROUNDDOWN(IF(pomiar[[#This Row],[czy z A do B]]=0,pomiar[[#This Row],[Punkt B]]/pomiar[[#This Row],[ile h w dobie]],pomiar[[#This Row],[Punkt A]]/pomiar[[#This Row],[ile h w dobie]]),0)</f>
        <v>2</v>
      </c>
      <c r="R607" s="3">
        <f>IF(pomiar[[#This Row],[która godzina wyjazdu]]&lt;&gt;24,pomiar[[#This Row],[która godzina wyjazdu]],0)</f>
        <v>2</v>
      </c>
    </row>
    <row r="608" spans="1:18" x14ac:dyDescent="0.25">
      <c r="A608" s="1" t="s">
        <v>103</v>
      </c>
      <c r="B608" s="1">
        <v>0.66766999999999999</v>
      </c>
      <c r="C608" s="1">
        <v>0.67010999999999998</v>
      </c>
      <c r="D608" s="1">
        <f>IF(pomiar[[#This Row],[Punkt A]]&lt;pomiar[[#This Row],[Punkt B]],1,0)</f>
        <v>1</v>
      </c>
      <c r="E608" s="1">
        <f>IF(pomiar[[#This Row],[Punkt A]]&gt;pomiar[[#This Row],[Punkt B]],1,0)</f>
        <v>0</v>
      </c>
      <c r="F608" s="1">
        <f t="shared" si="18"/>
        <v>6.9444444444444447E-4</v>
      </c>
      <c r="G608" s="1">
        <f>IF(pomiar[[#This Row],[czy z B do A]]=1,pomiar[[#This Row],[Punkt A]]-pomiar[[#This Row],[Punkt B]],pomiar[[#This Row],[Punkt B]]-pomiar[[#This Row],[Punkt A]])</f>
        <v>2.4399999999999977E-3</v>
      </c>
      <c r="H608" s="1" t="str">
        <f>LEFT(pomiar[[#This Row],[numer rejestracyjny]],1)</f>
        <v>F</v>
      </c>
      <c r="I608" s="1">
        <f>IF(pomiar[[#This Row],[pierwsza litera rejestracji]]="Z",pomiar[[#This Row],[ile minut jechał]]/pomiar[[#This Row],[ile to jedna minuta w dobie]],0)</f>
        <v>0</v>
      </c>
      <c r="J608" s="1">
        <f t="shared" si="19"/>
        <v>4.1666666666666664E-2</v>
      </c>
      <c r="K608" s="1">
        <f>pomiar[[#This Row],[ile minut jechał]]/pomiar[[#This Row],[ile h w dobie]]</f>
        <v>5.8559999999999945E-2</v>
      </c>
      <c r="L608" s="1" t="str">
        <f>MID(pomiar[[#This Row],[numer rejestracyjny]],4,2)</f>
        <v>19</v>
      </c>
      <c r="M608" s="3">
        <f>IF(pomiar[[#This Row],[3 i 4 znak rejestracji]]="18",5/pomiar[[#This Row],[ile minut jechał w h]],0)</f>
        <v>0</v>
      </c>
      <c r="N608" s="3">
        <f>5/pomiar[[#This Row],[ile minut jechał w h]]</f>
        <v>85.382513661202267</v>
      </c>
      <c r="O608" s="3">
        <f>IF(pomiar[[#This Row],[prędkość]]&gt;100,1,0)</f>
        <v>0</v>
      </c>
      <c r="P608" s="3">
        <f>IF(pomiar[[#This Row],[prędkość]]&gt;140,1,0)</f>
        <v>0</v>
      </c>
      <c r="Q608" s="3">
        <f>ROUNDDOWN(IF(pomiar[[#This Row],[czy z A do B]]=0,pomiar[[#This Row],[Punkt B]]/pomiar[[#This Row],[ile h w dobie]],pomiar[[#This Row],[Punkt A]]/pomiar[[#This Row],[ile h w dobie]]),0)</f>
        <v>16</v>
      </c>
      <c r="R608" s="3">
        <f>IF(pomiar[[#This Row],[która godzina wyjazdu]]&lt;&gt;24,pomiar[[#This Row],[która godzina wyjazdu]],0)</f>
        <v>16</v>
      </c>
    </row>
    <row r="609" spans="1:18" x14ac:dyDescent="0.25">
      <c r="A609" s="1" t="s">
        <v>104</v>
      </c>
      <c r="B609" s="1">
        <v>0.69916400000000001</v>
      </c>
      <c r="C609" s="1">
        <v>0.70058399999999998</v>
      </c>
      <c r="D609" s="1">
        <f>IF(pomiar[[#This Row],[Punkt A]]&lt;pomiar[[#This Row],[Punkt B]],1,0)</f>
        <v>1</v>
      </c>
      <c r="E609" s="1">
        <f>IF(pomiar[[#This Row],[Punkt A]]&gt;pomiar[[#This Row],[Punkt B]],1,0)</f>
        <v>0</v>
      </c>
      <c r="F609" s="1">
        <f t="shared" si="18"/>
        <v>6.9444444444444447E-4</v>
      </c>
      <c r="G609" s="1">
        <f>IF(pomiar[[#This Row],[czy z B do A]]=1,pomiar[[#This Row],[Punkt A]]-pomiar[[#This Row],[Punkt B]],pomiar[[#This Row],[Punkt B]]-pomiar[[#This Row],[Punkt A]])</f>
        <v>1.4199999999999768E-3</v>
      </c>
      <c r="H609" s="1" t="str">
        <f>LEFT(pomiar[[#This Row],[numer rejestracyjny]],1)</f>
        <v>E</v>
      </c>
      <c r="I609" s="1">
        <f>IF(pomiar[[#This Row],[pierwsza litera rejestracji]]="Z",pomiar[[#This Row],[ile minut jechał]]/pomiar[[#This Row],[ile to jedna minuta w dobie]],0)</f>
        <v>0</v>
      </c>
      <c r="J609" s="1">
        <f t="shared" si="19"/>
        <v>4.1666666666666664E-2</v>
      </c>
      <c r="K609" s="1">
        <f>pomiar[[#This Row],[ile minut jechał]]/pomiar[[#This Row],[ile h w dobie]]</f>
        <v>3.4079999999999444E-2</v>
      </c>
      <c r="L609" s="1" t="str">
        <f>MID(pomiar[[#This Row],[numer rejestracyjny]],4,2)</f>
        <v>44</v>
      </c>
      <c r="M609" s="3">
        <f>IF(pomiar[[#This Row],[3 i 4 znak rejestracji]]="18",5/pomiar[[#This Row],[ile minut jechał w h]],0)</f>
        <v>0</v>
      </c>
      <c r="N609" s="3">
        <f>5/pomiar[[#This Row],[ile minut jechał w h]]</f>
        <v>146.71361502347656</v>
      </c>
      <c r="O609" s="3">
        <f>IF(pomiar[[#This Row],[prędkość]]&gt;100,1,0)</f>
        <v>1</v>
      </c>
      <c r="P609" s="3">
        <f>IF(pomiar[[#This Row],[prędkość]]&gt;140,1,0)</f>
        <v>1</v>
      </c>
      <c r="Q609" s="3">
        <f>ROUNDDOWN(IF(pomiar[[#This Row],[czy z A do B]]=0,pomiar[[#This Row],[Punkt B]]/pomiar[[#This Row],[ile h w dobie]],pomiar[[#This Row],[Punkt A]]/pomiar[[#This Row],[ile h w dobie]]),0)</f>
        <v>16</v>
      </c>
      <c r="R609" s="3">
        <f>IF(pomiar[[#This Row],[która godzina wyjazdu]]&lt;&gt;24,pomiar[[#This Row],[która godzina wyjazdu]],0)</f>
        <v>16</v>
      </c>
    </row>
    <row r="610" spans="1:18" x14ac:dyDescent="0.25">
      <c r="A610" s="1" t="s">
        <v>105</v>
      </c>
      <c r="B610" s="1">
        <v>0.50448999999999999</v>
      </c>
      <c r="C610" s="1">
        <v>0.50298200000000004</v>
      </c>
      <c r="D610" s="1">
        <f>IF(pomiar[[#This Row],[Punkt A]]&lt;pomiar[[#This Row],[Punkt B]],1,0)</f>
        <v>0</v>
      </c>
      <c r="E610" s="1">
        <f>IF(pomiar[[#This Row],[Punkt A]]&gt;pomiar[[#This Row],[Punkt B]],1,0)</f>
        <v>1</v>
      </c>
      <c r="F610" s="1">
        <f t="shared" si="18"/>
        <v>6.9444444444444447E-4</v>
      </c>
      <c r="G610" s="1">
        <f>IF(pomiar[[#This Row],[czy z B do A]]=1,pomiar[[#This Row],[Punkt A]]-pomiar[[#This Row],[Punkt B]],pomiar[[#This Row],[Punkt B]]-pomiar[[#This Row],[Punkt A]])</f>
        <v>1.5079999999999538E-3</v>
      </c>
      <c r="H610" s="1" t="str">
        <f>LEFT(pomiar[[#This Row],[numer rejestracyjny]],1)</f>
        <v>C</v>
      </c>
      <c r="I610" s="1">
        <f>IF(pomiar[[#This Row],[pierwsza litera rejestracji]]="Z",pomiar[[#This Row],[ile minut jechał]]/pomiar[[#This Row],[ile to jedna minuta w dobie]],0)</f>
        <v>0</v>
      </c>
      <c r="J610" s="1">
        <f t="shared" si="19"/>
        <v>4.1666666666666664E-2</v>
      </c>
      <c r="K610" s="1">
        <f>pomiar[[#This Row],[ile minut jechał]]/pomiar[[#This Row],[ile h w dobie]]</f>
        <v>3.6191999999998892E-2</v>
      </c>
      <c r="L610" s="1" t="str">
        <f>MID(pomiar[[#This Row],[numer rejestracyjny]],4,2)</f>
        <v>43</v>
      </c>
      <c r="M610" s="3">
        <f>IF(pomiar[[#This Row],[3 i 4 znak rejestracji]]="18",5/pomiar[[#This Row],[ile minut jechał w h]],0)</f>
        <v>0</v>
      </c>
      <c r="N610" s="3">
        <f>5/pomiar[[#This Row],[ile minut jechał w h]]</f>
        <v>138.15207780725444</v>
      </c>
      <c r="O610" s="3">
        <f>IF(pomiar[[#This Row],[prędkość]]&gt;100,1,0)</f>
        <v>1</v>
      </c>
      <c r="P610" s="3">
        <f>IF(pomiar[[#This Row],[prędkość]]&gt;140,1,0)</f>
        <v>0</v>
      </c>
      <c r="Q610" s="3">
        <f>ROUNDDOWN(IF(pomiar[[#This Row],[czy z A do B]]=0,pomiar[[#This Row],[Punkt B]]/pomiar[[#This Row],[ile h w dobie]],pomiar[[#This Row],[Punkt A]]/pomiar[[#This Row],[ile h w dobie]]),0)</f>
        <v>12</v>
      </c>
      <c r="R610" s="3">
        <f>IF(pomiar[[#This Row],[która godzina wyjazdu]]&lt;&gt;24,pomiar[[#This Row],[która godzina wyjazdu]],0)</f>
        <v>12</v>
      </c>
    </row>
    <row r="611" spans="1:18" x14ac:dyDescent="0.25">
      <c r="A611" s="1" t="s">
        <v>106</v>
      </c>
      <c r="B611" s="1">
        <v>0.70912799999999998</v>
      </c>
      <c r="C611" s="1">
        <v>0.70633199999999996</v>
      </c>
      <c r="D611" s="1">
        <f>IF(pomiar[[#This Row],[Punkt A]]&lt;pomiar[[#This Row],[Punkt B]],1,0)</f>
        <v>0</v>
      </c>
      <c r="E611" s="1">
        <f>IF(pomiar[[#This Row],[Punkt A]]&gt;pomiar[[#This Row],[Punkt B]],1,0)</f>
        <v>1</v>
      </c>
      <c r="F611" s="1">
        <f t="shared" si="18"/>
        <v>6.9444444444444447E-4</v>
      </c>
      <c r="G611" s="1">
        <f>IF(pomiar[[#This Row],[czy z B do A]]=1,pomiar[[#This Row],[Punkt A]]-pomiar[[#This Row],[Punkt B]],pomiar[[#This Row],[Punkt B]]-pomiar[[#This Row],[Punkt A]])</f>
        <v>2.7960000000000207E-3</v>
      </c>
      <c r="H611" s="1" t="str">
        <f>LEFT(pomiar[[#This Row],[numer rejestracyjny]],1)</f>
        <v>E</v>
      </c>
      <c r="I611" s="1">
        <f>IF(pomiar[[#This Row],[pierwsza litera rejestracji]]="Z",pomiar[[#This Row],[ile minut jechał]]/pomiar[[#This Row],[ile to jedna minuta w dobie]],0)</f>
        <v>0</v>
      </c>
      <c r="J611" s="1">
        <f t="shared" si="19"/>
        <v>4.1666666666666664E-2</v>
      </c>
      <c r="K611" s="1">
        <f>pomiar[[#This Row],[ile minut jechał]]/pomiar[[#This Row],[ile h w dobie]]</f>
        <v>6.7104000000000497E-2</v>
      </c>
      <c r="L611" s="1" t="str">
        <f>MID(pomiar[[#This Row],[numer rejestracyjny]],4,2)</f>
        <v>78</v>
      </c>
      <c r="M611" s="3">
        <f>IF(pomiar[[#This Row],[3 i 4 znak rejestracji]]="18",5/pomiar[[#This Row],[ile minut jechał w h]],0)</f>
        <v>0</v>
      </c>
      <c r="N611" s="3">
        <f>5/pomiar[[#This Row],[ile minut jechał w h]]</f>
        <v>74.511206485454863</v>
      </c>
      <c r="O611" s="3">
        <f>IF(pomiar[[#This Row],[prędkość]]&gt;100,1,0)</f>
        <v>0</v>
      </c>
      <c r="P611" s="3">
        <f>IF(pomiar[[#This Row],[prędkość]]&gt;140,1,0)</f>
        <v>0</v>
      </c>
      <c r="Q611" s="3">
        <f>ROUNDDOWN(IF(pomiar[[#This Row],[czy z A do B]]=0,pomiar[[#This Row],[Punkt B]]/pomiar[[#This Row],[ile h w dobie]],pomiar[[#This Row],[Punkt A]]/pomiar[[#This Row],[ile h w dobie]]),0)</f>
        <v>16</v>
      </c>
      <c r="R611" s="3">
        <f>IF(pomiar[[#This Row],[która godzina wyjazdu]]&lt;&gt;24,pomiar[[#This Row],[która godzina wyjazdu]],0)</f>
        <v>16</v>
      </c>
    </row>
    <row r="612" spans="1:18" x14ac:dyDescent="0.25">
      <c r="A612" s="1" t="s">
        <v>107</v>
      </c>
      <c r="B612" s="1">
        <v>0.25471199999999999</v>
      </c>
      <c r="C612" s="1">
        <v>0.25790400000000002</v>
      </c>
      <c r="D612" s="1">
        <f>IF(pomiar[[#This Row],[Punkt A]]&lt;pomiar[[#This Row],[Punkt B]],1,0)</f>
        <v>1</v>
      </c>
      <c r="E612" s="1">
        <f>IF(pomiar[[#This Row],[Punkt A]]&gt;pomiar[[#This Row],[Punkt B]],1,0)</f>
        <v>0</v>
      </c>
      <c r="F612" s="1">
        <f t="shared" si="18"/>
        <v>6.9444444444444447E-4</v>
      </c>
      <c r="G612" s="1">
        <f>IF(pomiar[[#This Row],[czy z B do A]]=1,pomiar[[#This Row],[Punkt A]]-pomiar[[#This Row],[Punkt B]],pomiar[[#This Row],[Punkt B]]-pomiar[[#This Row],[Punkt A]])</f>
        <v>3.1920000000000281E-3</v>
      </c>
      <c r="H612" s="1" t="str">
        <f>LEFT(pomiar[[#This Row],[numer rejestracyjny]],1)</f>
        <v>P</v>
      </c>
      <c r="I612" s="1">
        <f>IF(pomiar[[#This Row],[pierwsza litera rejestracji]]="Z",pomiar[[#This Row],[ile minut jechał]]/pomiar[[#This Row],[ile to jedna minuta w dobie]],0)</f>
        <v>0</v>
      </c>
      <c r="J612" s="1">
        <f t="shared" si="19"/>
        <v>4.1666666666666664E-2</v>
      </c>
      <c r="K612" s="1">
        <f>pomiar[[#This Row],[ile minut jechał]]/pomiar[[#This Row],[ile h w dobie]]</f>
        <v>7.6608000000000676E-2</v>
      </c>
      <c r="L612" s="1" t="str">
        <f>MID(pomiar[[#This Row],[numer rejestracyjny]],4,2)</f>
        <v>19</v>
      </c>
      <c r="M612" s="3">
        <f>IF(pomiar[[#This Row],[3 i 4 znak rejestracji]]="18",5/pomiar[[#This Row],[ile minut jechał w h]],0)</f>
        <v>0</v>
      </c>
      <c r="N612" s="3">
        <f>5/pomiar[[#This Row],[ile minut jechał w h]]</f>
        <v>65.26733500417653</v>
      </c>
      <c r="O612" s="3">
        <f>IF(pomiar[[#This Row],[prędkość]]&gt;100,1,0)</f>
        <v>0</v>
      </c>
      <c r="P612" s="3">
        <f>IF(pomiar[[#This Row],[prędkość]]&gt;140,1,0)</f>
        <v>0</v>
      </c>
      <c r="Q612" s="3">
        <f>ROUNDDOWN(IF(pomiar[[#This Row],[czy z A do B]]=0,pomiar[[#This Row],[Punkt B]]/pomiar[[#This Row],[ile h w dobie]],pomiar[[#This Row],[Punkt A]]/pomiar[[#This Row],[ile h w dobie]]),0)</f>
        <v>6</v>
      </c>
      <c r="R612" s="3">
        <f>IF(pomiar[[#This Row],[która godzina wyjazdu]]&lt;&gt;24,pomiar[[#This Row],[która godzina wyjazdu]],0)</f>
        <v>6</v>
      </c>
    </row>
    <row r="613" spans="1:18" x14ac:dyDescent="0.25">
      <c r="A613" s="1" t="s">
        <v>180</v>
      </c>
      <c r="B613" s="1">
        <v>0.52383800000000003</v>
      </c>
      <c r="C613" s="1">
        <v>0.52654999999999996</v>
      </c>
      <c r="D613" s="1">
        <f>IF(pomiar[[#This Row],[Punkt A]]&lt;pomiar[[#This Row],[Punkt B]],1,0)</f>
        <v>1</v>
      </c>
      <c r="E613" s="1">
        <f>IF(pomiar[[#This Row],[Punkt A]]&gt;pomiar[[#This Row],[Punkt B]],1,0)</f>
        <v>0</v>
      </c>
      <c r="F613" s="1">
        <f t="shared" si="18"/>
        <v>6.9444444444444447E-4</v>
      </c>
      <c r="G613" s="1">
        <f>IF(pomiar[[#This Row],[czy z B do A]]=1,pomiar[[#This Row],[Punkt A]]-pomiar[[#This Row],[Punkt B]],pomiar[[#This Row],[Punkt B]]-pomiar[[#This Row],[Punkt A]])</f>
        <v>2.7119999999999367E-3</v>
      </c>
      <c r="H613" s="1" t="str">
        <f>LEFT(pomiar[[#This Row],[numer rejestracyjny]],1)</f>
        <v>N</v>
      </c>
      <c r="I613" s="1">
        <f>IF(pomiar[[#This Row],[pierwsza litera rejestracji]]="Z",pomiar[[#This Row],[ile minut jechał]]/pomiar[[#This Row],[ile to jedna minuta w dobie]],0)</f>
        <v>0</v>
      </c>
      <c r="J613" s="1">
        <f t="shared" si="19"/>
        <v>4.1666666666666664E-2</v>
      </c>
      <c r="K613" s="1">
        <f>pomiar[[#This Row],[ile minut jechał]]/pomiar[[#This Row],[ile h w dobie]]</f>
        <v>6.508799999999848E-2</v>
      </c>
      <c r="L613" s="1" t="str">
        <f>MID(pomiar[[#This Row],[numer rejestracyjny]],4,2)</f>
        <v>10</v>
      </c>
      <c r="M613" s="3">
        <f>IF(pomiar[[#This Row],[3 i 4 znak rejestracji]]="18",5/pomiar[[#This Row],[ile minut jechał w h]],0)</f>
        <v>0</v>
      </c>
      <c r="N613" s="3">
        <f>5/pomiar[[#This Row],[ile minut jechał w h]]</f>
        <v>76.819075712882821</v>
      </c>
      <c r="O613" s="3">
        <f>IF(pomiar[[#This Row],[prędkość]]&gt;100,1,0)</f>
        <v>0</v>
      </c>
      <c r="P613" s="3">
        <f>IF(pomiar[[#This Row],[prędkość]]&gt;140,1,0)</f>
        <v>0</v>
      </c>
      <c r="Q613" s="3">
        <f>ROUNDDOWN(IF(pomiar[[#This Row],[czy z A do B]]=0,pomiar[[#This Row],[Punkt B]]/pomiar[[#This Row],[ile h w dobie]],pomiar[[#This Row],[Punkt A]]/pomiar[[#This Row],[ile h w dobie]]),0)</f>
        <v>12</v>
      </c>
      <c r="R613" s="3">
        <f>IF(pomiar[[#This Row],[która godzina wyjazdu]]&lt;&gt;24,pomiar[[#This Row],[która godzina wyjazdu]],0)</f>
        <v>12</v>
      </c>
    </row>
    <row r="614" spans="1:18" x14ac:dyDescent="0.25">
      <c r="A614" s="1" t="s">
        <v>109</v>
      </c>
      <c r="B614" s="1">
        <v>9.1436000000000003E-2</v>
      </c>
      <c r="C614" s="1">
        <v>9.3964000000000006E-2</v>
      </c>
      <c r="D614" s="1">
        <f>IF(pomiar[[#This Row],[Punkt A]]&lt;pomiar[[#This Row],[Punkt B]],1,0)</f>
        <v>1</v>
      </c>
      <c r="E614" s="1">
        <f>IF(pomiar[[#This Row],[Punkt A]]&gt;pomiar[[#This Row],[Punkt B]],1,0)</f>
        <v>0</v>
      </c>
      <c r="F614" s="1">
        <f t="shared" si="18"/>
        <v>6.9444444444444447E-4</v>
      </c>
      <c r="G614" s="1">
        <f>IF(pomiar[[#This Row],[czy z B do A]]=1,pomiar[[#This Row],[Punkt A]]-pomiar[[#This Row],[Punkt B]],pomiar[[#This Row],[Punkt B]]-pomiar[[#This Row],[Punkt A]])</f>
        <v>2.5280000000000025E-3</v>
      </c>
      <c r="H614" s="1" t="str">
        <f>LEFT(pomiar[[#This Row],[numer rejestracyjny]],1)</f>
        <v>G</v>
      </c>
      <c r="I614" s="1">
        <f>IF(pomiar[[#This Row],[pierwsza litera rejestracji]]="Z",pomiar[[#This Row],[ile minut jechał]]/pomiar[[#This Row],[ile to jedna minuta w dobie]],0)</f>
        <v>0</v>
      </c>
      <c r="J614" s="1">
        <f t="shared" si="19"/>
        <v>4.1666666666666664E-2</v>
      </c>
      <c r="K614" s="1">
        <f>pomiar[[#This Row],[ile minut jechał]]/pomiar[[#This Row],[ile h w dobie]]</f>
        <v>6.0672000000000059E-2</v>
      </c>
      <c r="L614" s="1" t="str">
        <f>MID(pomiar[[#This Row],[numer rejestracyjny]],4,2)</f>
        <v>25</v>
      </c>
      <c r="M614" s="3">
        <f>IF(pomiar[[#This Row],[3 i 4 znak rejestracji]]="18",5/pomiar[[#This Row],[ile minut jechał w h]],0)</f>
        <v>0</v>
      </c>
      <c r="N614" s="3">
        <f>5/pomiar[[#This Row],[ile minut jechał w h]]</f>
        <v>82.410337552742533</v>
      </c>
      <c r="O614" s="3">
        <f>IF(pomiar[[#This Row],[prędkość]]&gt;100,1,0)</f>
        <v>0</v>
      </c>
      <c r="P614" s="3">
        <f>IF(pomiar[[#This Row],[prędkość]]&gt;140,1,0)</f>
        <v>0</v>
      </c>
      <c r="Q614" s="3">
        <f>ROUNDDOWN(IF(pomiar[[#This Row],[czy z A do B]]=0,pomiar[[#This Row],[Punkt B]]/pomiar[[#This Row],[ile h w dobie]],pomiar[[#This Row],[Punkt A]]/pomiar[[#This Row],[ile h w dobie]]),0)</f>
        <v>2</v>
      </c>
      <c r="R614" s="3">
        <f>IF(pomiar[[#This Row],[która godzina wyjazdu]]&lt;&gt;24,pomiar[[#This Row],[która godzina wyjazdu]],0)</f>
        <v>2</v>
      </c>
    </row>
    <row r="615" spans="1:18" x14ac:dyDescent="0.25">
      <c r="A615" s="1" t="s">
        <v>110</v>
      </c>
      <c r="B615" s="1">
        <v>0.404277</v>
      </c>
      <c r="C615" s="1">
        <v>0.40759299999999998</v>
      </c>
      <c r="D615" s="1">
        <f>IF(pomiar[[#This Row],[Punkt A]]&lt;pomiar[[#This Row],[Punkt B]],1,0)</f>
        <v>1</v>
      </c>
      <c r="E615" s="1">
        <f>IF(pomiar[[#This Row],[Punkt A]]&gt;pomiar[[#This Row],[Punkt B]],1,0)</f>
        <v>0</v>
      </c>
      <c r="F615" s="1">
        <f t="shared" si="18"/>
        <v>6.9444444444444447E-4</v>
      </c>
      <c r="G615" s="1">
        <f>IF(pomiar[[#This Row],[czy z B do A]]=1,pomiar[[#This Row],[Punkt A]]-pomiar[[#This Row],[Punkt B]],pomiar[[#This Row],[Punkt B]]-pomiar[[#This Row],[Punkt A]])</f>
        <v>3.3159999999999856E-3</v>
      </c>
      <c r="H615" s="1" t="str">
        <f>LEFT(pomiar[[#This Row],[numer rejestracyjny]],1)</f>
        <v>N</v>
      </c>
      <c r="I615" s="1">
        <f>IF(pomiar[[#This Row],[pierwsza litera rejestracji]]="Z",pomiar[[#This Row],[ile minut jechał]]/pomiar[[#This Row],[ile to jedna minuta w dobie]],0)</f>
        <v>0</v>
      </c>
      <c r="J615" s="1">
        <f t="shared" si="19"/>
        <v>4.1666666666666664E-2</v>
      </c>
      <c r="K615" s="1">
        <f>pomiar[[#This Row],[ile minut jechał]]/pomiar[[#This Row],[ile h w dobie]]</f>
        <v>7.9583999999999655E-2</v>
      </c>
      <c r="L615" s="1" t="str">
        <f>MID(pomiar[[#This Row],[numer rejestracyjny]],4,2)</f>
        <v>39</v>
      </c>
      <c r="M615" s="3">
        <f>IF(pomiar[[#This Row],[3 i 4 znak rejestracji]]="18",5/pomiar[[#This Row],[ile minut jechał w h]],0)</f>
        <v>0</v>
      </c>
      <c r="N615" s="3">
        <f>5/pomiar[[#This Row],[ile minut jechał w h]]</f>
        <v>62.826698833936739</v>
      </c>
      <c r="O615" s="3">
        <f>IF(pomiar[[#This Row],[prędkość]]&gt;100,1,0)</f>
        <v>0</v>
      </c>
      <c r="P615" s="3">
        <f>IF(pomiar[[#This Row],[prędkość]]&gt;140,1,0)</f>
        <v>0</v>
      </c>
      <c r="Q615" s="3">
        <f>ROUNDDOWN(IF(pomiar[[#This Row],[czy z A do B]]=0,pomiar[[#This Row],[Punkt B]]/pomiar[[#This Row],[ile h w dobie]],pomiar[[#This Row],[Punkt A]]/pomiar[[#This Row],[ile h w dobie]]),0)</f>
        <v>9</v>
      </c>
      <c r="R615" s="3">
        <f>IF(pomiar[[#This Row],[która godzina wyjazdu]]&lt;&gt;24,pomiar[[#This Row],[która godzina wyjazdu]],0)</f>
        <v>9</v>
      </c>
    </row>
    <row r="616" spans="1:18" x14ac:dyDescent="0.25">
      <c r="A616" s="1" t="s">
        <v>111</v>
      </c>
      <c r="B616" s="1">
        <v>0.11290600000000001</v>
      </c>
      <c r="C616" s="1">
        <v>0.11459</v>
      </c>
      <c r="D616" s="1">
        <f>IF(pomiar[[#This Row],[Punkt A]]&lt;pomiar[[#This Row],[Punkt B]],1,0)</f>
        <v>1</v>
      </c>
      <c r="E616" s="1">
        <f>IF(pomiar[[#This Row],[Punkt A]]&gt;pomiar[[#This Row],[Punkt B]],1,0)</f>
        <v>0</v>
      </c>
      <c r="F616" s="1">
        <f t="shared" si="18"/>
        <v>6.9444444444444447E-4</v>
      </c>
      <c r="G616" s="1">
        <f>IF(pomiar[[#This Row],[czy z B do A]]=1,pomiar[[#This Row],[Punkt A]]-pomiar[[#This Row],[Punkt B]],pomiar[[#This Row],[Punkt B]]-pomiar[[#This Row],[Punkt A]])</f>
        <v>1.6839999999999911E-3</v>
      </c>
      <c r="H616" s="1" t="str">
        <f>LEFT(pomiar[[#This Row],[numer rejestracyjny]],1)</f>
        <v>F</v>
      </c>
      <c r="I616" s="1">
        <f>IF(pomiar[[#This Row],[pierwsza litera rejestracji]]="Z",pomiar[[#This Row],[ile minut jechał]]/pomiar[[#This Row],[ile to jedna minuta w dobie]],0)</f>
        <v>0</v>
      </c>
      <c r="J616" s="1">
        <f t="shared" si="19"/>
        <v>4.1666666666666664E-2</v>
      </c>
      <c r="K616" s="1">
        <f>pomiar[[#This Row],[ile minut jechał]]/pomiar[[#This Row],[ile h w dobie]]</f>
        <v>4.0415999999999785E-2</v>
      </c>
      <c r="L616" s="1" t="str">
        <f>MID(pomiar[[#This Row],[numer rejestracyjny]],4,2)</f>
        <v>88</v>
      </c>
      <c r="M616" s="3">
        <f>IF(pomiar[[#This Row],[3 i 4 znak rejestracji]]="18",5/pomiar[[#This Row],[ile minut jechał w h]],0)</f>
        <v>0</v>
      </c>
      <c r="N616" s="3">
        <f>5/pomiar[[#This Row],[ile minut jechał w h]]</f>
        <v>123.71338083927223</v>
      </c>
      <c r="O616" s="3">
        <f>IF(pomiar[[#This Row],[prędkość]]&gt;100,1,0)</f>
        <v>1</v>
      </c>
      <c r="P616" s="3">
        <f>IF(pomiar[[#This Row],[prędkość]]&gt;140,1,0)</f>
        <v>0</v>
      </c>
      <c r="Q616" s="3">
        <f>ROUNDDOWN(IF(pomiar[[#This Row],[czy z A do B]]=0,pomiar[[#This Row],[Punkt B]]/pomiar[[#This Row],[ile h w dobie]],pomiar[[#This Row],[Punkt A]]/pomiar[[#This Row],[ile h w dobie]]),0)</f>
        <v>2</v>
      </c>
      <c r="R616" s="3">
        <f>IF(pomiar[[#This Row],[która godzina wyjazdu]]&lt;&gt;24,pomiar[[#This Row],[która godzina wyjazdu]],0)</f>
        <v>2</v>
      </c>
    </row>
    <row r="617" spans="1:18" x14ac:dyDescent="0.25">
      <c r="A617" s="1" t="s">
        <v>112</v>
      </c>
      <c r="B617" s="1">
        <v>0.95077199999999995</v>
      </c>
      <c r="C617" s="1">
        <v>0.94779599999999997</v>
      </c>
      <c r="D617" s="1">
        <f>IF(pomiar[[#This Row],[Punkt A]]&lt;pomiar[[#This Row],[Punkt B]],1,0)</f>
        <v>0</v>
      </c>
      <c r="E617" s="1">
        <f>IF(pomiar[[#This Row],[Punkt A]]&gt;pomiar[[#This Row],[Punkt B]],1,0)</f>
        <v>1</v>
      </c>
      <c r="F617" s="1">
        <f t="shared" si="18"/>
        <v>6.9444444444444447E-4</v>
      </c>
      <c r="G617" s="1">
        <f>IF(pomiar[[#This Row],[czy z B do A]]=1,pomiar[[#This Row],[Punkt A]]-pomiar[[#This Row],[Punkt B]],pomiar[[#This Row],[Punkt B]]-pomiar[[#This Row],[Punkt A]])</f>
        <v>2.9759999999999787E-3</v>
      </c>
      <c r="H617" s="1" t="str">
        <f>LEFT(pomiar[[#This Row],[numer rejestracyjny]],1)</f>
        <v>S</v>
      </c>
      <c r="I617" s="1">
        <f>IF(pomiar[[#This Row],[pierwsza litera rejestracji]]="Z",pomiar[[#This Row],[ile minut jechał]]/pomiar[[#This Row],[ile to jedna minuta w dobie]],0)</f>
        <v>0</v>
      </c>
      <c r="J617" s="1">
        <f t="shared" si="19"/>
        <v>4.1666666666666664E-2</v>
      </c>
      <c r="K617" s="1">
        <f>pomiar[[#This Row],[ile minut jechał]]/pomiar[[#This Row],[ile h w dobie]]</f>
        <v>7.1423999999999488E-2</v>
      </c>
      <c r="L617" s="1" t="str">
        <f>MID(pomiar[[#This Row],[numer rejestracyjny]],4,2)</f>
        <v>30</v>
      </c>
      <c r="M617" s="3">
        <f>IF(pomiar[[#This Row],[3 i 4 znak rejestracji]]="18",5/pomiar[[#This Row],[ile minut jechał w h]],0)</f>
        <v>0</v>
      </c>
      <c r="N617" s="3">
        <f>5/pomiar[[#This Row],[ile minut jechał w h]]</f>
        <v>70.004480286738854</v>
      </c>
      <c r="O617" s="3">
        <f>IF(pomiar[[#This Row],[prędkość]]&gt;100,1,0)</f>
        <v>0</v>
      </c>
      <c r="P617" s="3">
        <f>IF(pomiar[[#This Row],[prędkość]]&gt;140,1,0)</f>
        <v>0</v>
      </c>
      <c r="Q617" s="3">
        <f>ROUNDDOWN(IF(pomiar[[#This Row],[czy z A do B]]=0,pomiar[[#This Row],[Punkt B]]/pomiar[[#This Row],[ile h w dobie]],pomiar[[#This Row],[Punkt A]]/pomiar[[#This Row],[ile h w dobie]]),0)</f>
        <v>22</v>
      </c>
      <c r="R617" s="3">
        <f>IF(pomiar[[#This Row],[która godzina wyjazdu]]&lt;&gt;24,pomiar[[#This Row],[która godzina wyjazdu]],0)</f>
        <v>22</v>
      </c>
    </row>
    <row r="618" spans="1:18" x14ac:dyDescent="0.25">
      <c r="A618" s="1" t="s">
        <v>113</v>
      </c>
      <c r="B618" s="1">
        <v>0.37411299999999997</v>
      </c>
      <c r="C618" s="1">
        <v>0.37249300000000002</v>
      </c>
      <c r="D618" s="1">
        <f>IF(pomiar[[#This Row],[Punkt A]]&lt;pomiar[[#This Row],[Punkt B]],1,0)</f>
        <v>0</v>
      </c>
      <c r="E618" s="1">
        <f>IF(pomiar[[#This Row],[Punkt A]]&gt;pomiar[[#This Row],[Punkt B]],1,0)</f>
        <v>1</v>
      </c>
      <c r="F618" s="1">
        <f t="shared" si="18"/>
        <v>6.9444444444444447E-4</v>
      </c>
      <c r="G618" s="1">
        <f>IF(pomiar[[#This Row],[czy z B do A]]=1,pomiar[[#This Row],[Punkt A]]-pomiar[[#This Row],[Punkt B]],pomiar[[#This Row],[Punkt B]]-pomiar[[#This Row],[Punkt A]])</f>
        <v>1.6199999999999548E-3</v>
      </c>
      <c r="H618" s="1" t="str">
        <f>LEFT(pomiar[[#This Row],[numer rejestracyjny]],1)</f>
        <v>S</v>
      </c>
      <c r="I618" s="1">
        <f>IF(pomiar[[#This Row],[pierwsza litera rejestracji]]="Z",pomiar[[#This Row],[ile minut jechał]]/pomiar[[#This Row],[ile to jedna minuta w dobie]],0)</f>
        <v>0</v>
      </c>
      <c r="J618" s="1">
        <f t="shared" si="19"/>
        <v>4.1666666666666664E-2</v>
      </c>
      <c r="K618" s="1">
        <f>pomiar[[#This Row],[ile minut jechał]]/pomiar[[#This Row],[ile h w dobie]]</f>
        <v>3.8879999999998915E-2</v>
      </c>
      <c r="L618" s="1" t="str">
        <f>MID(pomiar[[#This Row],[numer rejestracyjny]],4,2)</f>
        <v>68</v>
      </c>
      <c r="M618" s="3">
        <f>IF(pomiar[[#This Row],[3 i 4 znak rejestracji]]="18",5/pomiar[[#This Row],[ile minut jechał w h]],0)</f>
        <v>0</v>
      </c>
      <c r="N618" s="3">
        <f>5/pomiar[[#This Row],[ile minut jechał w h]]</f>
        <v>128.60082304527108</v>
      </c>
      <c r="O618" s="3">
        <f>IF(pomiar[[#This Row],[prędkość]]&gt;100,1,0)</f>
        <v>1</v>
      </c>
      <c r="P618" s="3">
        <f>IF(pomiar[[#This Row],[prędkość]]&gt;140,1,0)</f>
        <v>0</v>
      </c>
      <c r="Q618" s="3">
        <f>ROUNDDOWN(IF(pomiar[[#This Row],[czy z A do B]]=0,pomiar[[#This Row],[Punkt B]]/pomiar[[#This Row],[ile h w dobie]],pomiar[[#This Row],[Punkt A]]/pomiar[[#This Row],[ile h w dobie]]),0)</f>
        <v>8</v>
      </c>
      <c r="R618" s="3">
        <f>IF(pomiar[[#This Row],[która godzina wyjazdu]]&lt;&gt;24,pomiar[[#This Row],[która godzina wyjazdu]],0)</f>
        <v>8</v>
      </c>
    </row>
    <row r="619" spans="1:18" x14ac:dyDescent="0.25">
      <c r="A619" s="1" t="s">
        <v>114</v>
      </c>
      <c r="B619" s="1">
        <v>0.43324000000000001</v>
      </c>
      <c r="C619" s="1">
        <v>0.43135600000000002</v>
      </c>
      <c r="D619" s="1">
        <f>IF(pomiar[[#This Row],[Punkt A]]&lt;pomiar[[#This Row],[Punkt B]],1,0)</f>
        <v>0</v>
      </c>
      <c r="E619" s="1">
        <f>IF(pomiar[[#This Row],[Punkt A]]&gt;pomiar[[#This Row],[Punkt B]],1,0)</f>
        <v>1</v>
      </c>
      <c r="F619" s="1">
        <f t="shared" si="18"/>
        <v>6.9444444444444447E-4</v>
      </c>
      <c r="G619" s="1">
        <f>IF(pomiar[[#This Row],[czy z B do A]]=1,pomiar[[#This Row],[Punkt A]]-pomiar[[#This Row],[Punkt B]],pomiar[[#This Row],[Punkt B]]-pomiar[[#This Row],[Punkt A]])</f>
        <v>1.8839999999999968E-3</v>
      </c>
      <c r="H619" s="1" t="str">
        <f>LEFT(pomiar[[#This Row],[numer rejestracyjny]],1)</f>
        <v>E</v>
      </c>
      <c r="I619" s="1">
        <f>IF(pomiar[[#This Row],[pierwsza litera rejestracji]]="Z",pomiar[[#This Row],[ile minut jechał]]/pomiar[[#This Row],[ile to jedna minuta w dobie]],0)</f>
        <v>0</v>
      </c>
      <c r="J619" s="1">
        <f t="shared" si="19"/>
        <v>4.1666666666666664E-2</v>
      </c>
      <c r="K619" s="1">
        <f>pomiar[[#This Row],[ile minut jechał]]/pomiar[[#This Row],[ile h w dobie]]</f>
        <v>4.5215999999999923E-2</v>
      </c>
      <c r="L619" s="1" t="str">
        <f>MID(pomiar[[#This Row],[numer rejestracyjny]],4,2)</f>
        <v>25</v>
      </c>
      <c r="M619" s="3">
        <f>IF(pomiar[[#This Row],[3 i 4 znak rejestracji]]="18",5/pomiar[[#This Row],[ile minut jechał w h]],0)</f>
        <v>0</v>
      </c>
      <c r="N619" s="3">
        <f>5/pomiar[[#This Row],[ile minut jechał w h]]</f>
        <v>110.5803255484786</v>
      </c>
      <c r="O619" s="3">
        <f>IF(pomiar[[#This Row],[prędkość]]&gt;100,1,0)</f>
        <v>1</v>
      </c>
      <c r="P619" s="3">
        <f>IF(pomiar[[#This Row],[prędkość]]&gt;140,1,0)</f>
        <v>0</v>
      </c>
      <c r="Q619" s="3">
        <f>ROUNDDOWN(IF(pomiar[[#This Row],[czy z A do B]]=0,pomiar[[#This Row],[Punkt B]]/pomiar[[#This Row],[ile h w dobie]],pomiar[[#This Row],[Punkt A]]/pomiar[[#This Row],[ile h w dobie]]),0)</f>
        <v>10</v>
      </c>
      <c r="R619" s="3">
        <f>IF(pomiar[[#This Row],[która godzina wyjazdu]]&lt;&gt;24,pomiar[[#This Row],[która godzina wyjazdu]],0)</f>
        <v>10</v>
      </c>
    </row>
    <row r="620" spans="1:18" x14ac:dyDescent="0.25">
      <c r="A620" s="1" t="s">
        <v>115</v>
      </c>
      <c r="B620" s="1">
        <v>0.16992399999999999</v>
      </c>
      <c r="C620" s="1">
        <v>0.166296</v>
      </c>
      <c r="D620" s="1">
        <f>IF(pomiar[[#This Row],[Punkt A]]&lt;pomiar[[#This Row],[Punkt B]],1,0)</f>
        <v>0</v>
      </c>
      <c r="E620" s="1">
        <f>IF(pomiar[[#This Row],[Punkt A]]&gt;pomiar[[#This Row],[Punkt B]],1,0)</f>
        <v>1</v>
      </c>
      <c r="F620" s="1">
        <f t="shared" si="18"/>
        <v>6.9444444444444447E-4</v>
      </c>
      <c r="G620" s="1">
        <f>IF(pomiar[[#This Row],[czy z B do A]]=1,pomiar[[#This Row],[Punkt A]]-pomiar[[#This Row],[Punkt B]],pomiar[[#This Row],[Punkt B]]-pomiar[[#This Row],[Punkt A]])</f>
        <v>3.6279999999999923E-3</v>
      </c>
      <c r="H620" s="1" t="str">
        <f>LEFT(pomiar[[#This Row],[numer rejestracyjny]],1)</f>
        <v>G</v>
      </c>
      <c r="I620" s="1">
        <f>IF(pomiar[[#This Row],[pierwsza litera rejestracji]]="Z",pomiar[[#This Row],[ile minut jechał]]/pomiar[[#This Row],[ile to jedna minuta w dobie]],0)</f>
        <v>0</v>
      </c>
      <c r="J620" s="1">
        <f t="shared" si="19"/>
        <v>4.1666666666666664E-2</v>
      </c>
      <c r="K620" s="1">
        <f>pomiar[[#This Row],[ile minut jechał]]/pomiar[[#This Row],[ile h w dobie]]</f>
        <v>8.7071999999999816E-2</v>
      </c>
      <c r="L620" s="1" t="str">
        <f>MID(pomiar[[#This Row],[numer rejestracyjny]],4,2)</f>
        <v>86</v>
      </c>
      <c r="M620" s="3">
        <f>IF(pomiar[[#This Row],[3 i 4 znak rejestracji]]="18",5/pomiar[[#This Row],[ile minut jechał w h]],0)</f>
        <v>0</v>
      </c>
      <c r="N620" s="3">
        <f>5/pomiar[[#This Row],[ile minut jechał w h]]</f>
        <v>57.423741271591446</v>
      </c>
      <c r="O620" s="3">
        <f>IF(pomiar[[#This Row],[prędkość]]&gt;100,1,0)</f>
        <v>0</v>
      </c>
      <c r="P620" s="3">
        <f>IF(pomiar[[#This Row],[prędkość]]&gt;140,1,0)</f>
        <v>0</v>
      </c>
      <c r="Q620" s="3">
        <f>ROUNDDOWN(IF(pomiar[[#This Row],[czy z A do B]]=0,pomiar[[#This Row],[Punkt B]]/pomiar[[#This Row],[ile h w dobie]],pomiar[[#This Row],[Punkt A]]/pomiar[[#This Row],[ile h w dobie]]),0)</f>
        <v>3</v>
      </c>
      <c r="R620" s="3">
        <f>IF(pomiar[[#This Row],[która godzina wyjazdu]]&lt;&gt;24,pomiar[[#This Row],[która godzina wyjazdu]],0)</f>
        <v>3</v>
      </c>
    </row>
    <row r="621" spans="1:18" x14ac:dyDescent="0.25">
      <c r="A621" s="1" t="s">
        <v>116</v>
      </c>
      <c r="B621" s="1">
        <v>0.21842300000000001</v>
      </c>
      <c r="C621" s="1">
        <v>0.21506700000000001</v>
      </c>
      <c r="D621" s="1">
        <f>IF(pomiar[[#This Row],[Punkt A]]&lt;pomiar[[#This Row],[Punkt B]],1,0)</f>
        <v>0</v>
      </c>
      <c r="E621" s="1">
        <f>IF(pomiar[[#This Row],[Punkt A]]&gt;pomiar[[#This Row],[Punkt B]],1,0)</f>
        <v>1</v>
      </c>
      <c r="F621" s="1">
        <f t="shared" si="18"/>
        <v>6.9444444444444447E-4</v>
      </c>
      <c r="G621" s="1">
        <f>IF(pomiar[[#This Row],[czy z B do A]]=1,pomiar[[#This Row],[Punkt A]]-pomiar[[#This Row],[Punkt B]],pomiar[[#This Row],[Punkt B]]-pomiar[[#This Row],[Punkt A]])</f>
        <v>3.3559999999999979E-3</v>
      </c>
      <c r="H621" s="1" t="str">
        <f>LEFT(pomiar[[#This Row],[numer rejestracyjny]],1)</f>
        <v>B</v>
      </c>
      <c r="I621" s="1">
        <f>IF(pomiar[[#This Row],[pierwsza litera rejestracji]]="Z",pomiar[[#This Row],[ile minut jechał]]/pomiar[[#This Row],[ile to jedna minuta w dobie]],0)</f>
        <v>0</v>
      </c>
      <c r="J621" s="1">
        <f t="shared" si="19"/>
        <v>4.1666666666666664E-2</v>
      </c>
      <c r="K621" s="1">
        <f>pomiar[[#This Row],[ile minut jechał]]/pomiar[[#This Row],[ile h w dobie]]</f>
        <v>8.0543999999999949E-2</v>
      </c>
      <c r="L621" s="1" t="str">
        <f>MID(pomiar[[#This Row],[numer rejestracyjny]],4,2)</f>
        <v>59</v>
      </c>
      <c r="M621" s="3">
        <f>IF(pomiar[[#This Row],[3 i 4 znak rejestracji]]="18",5/pomiar[[#This Row],[ile minut jechał w h]],0)</f>
        <v>0</v>
      </c>
      <c r="N621" s="3">
        <f>5/pomiar[[#This Row],[ile minut jechał w h]]</f>
        <v>62.077870480731072</v>
      </c>
      <c r="O621" s="3">
        <f>IF(pomiar[[#This Row],[prędkość]]&gt;100,1,0)</f>
        <v>0</v>
      </c>
      <c r="P621" s="3">
        <f>IF(pomiar[[#This Row],[prędkość]]&gt;140,1,0)</f>
        <v>0</v>
      </c>
      <c r="Q621" s="3">
        <f>ROUNDDOWN(IF(pomiar[[#This Row],[czy z A do B]]=0,pomiar[[#This Row],[Punkt B]]/pomiar[[#This Row],[ile h w dobie]],pomiar[[#This Row],[Punkt A]]/pomiar[[#This Row],[ile h w dobie]]),0)</f>
        <v>5</v>
      </c>
      <c r="R621" s="3">
        <f>IF(pomiar[[#This Row],[która godzina wyjazdu]]&lt;&gt;24,pomiar[[#This Row],[która godzina wyjazdu]],0)</f>
        <v>5</v>
      </c>
    </row>
    <row r="622" spans="1:18" x14ac:dyDescent="0.25">
      <c r="A622" s="1" t="s">
        <v>117</v>
      </c>
      <c r="B622" s="1">
        <v>0.492419</v>
      </c>
      <c r="C622" s="1">
        <v>0.49516300000000002</v>
      </c>
      <c r="D622" s="1">
        <f>IF(pomiar[[#This Row],[Punkt A]]&lt;pomiar[[#This Row],[Punkt B]],1,0)</f>
        <v>1</v>
      </c>
      <c r="E622" s="1">
        <f>IF(pomiar[[#This Row],[Punkt A]]&gt;pomiar[[#This Row],[Punkt B]],1,0)</f>
        <v>0</v>
      </c>
      <c r="F622" s="1">
        <f t="shared" si="18"/>
        <v>6.9444444444444447E-4</v>
      </c>
      <c r="G622" s="1">
        <f>IF(pomiar[[#This Row],[czy z B do A]]=1,pomiar[[#This Row],[Punkt A]]-pomiar[[#This Row],[Punkt B]],pomiar[[#This Row],[Punkt B]]-pomiar[[#This Row],[Punkt A]])</f>
        <v>2.7440000000000242E-3</v>
      </c>
      <c r="H622" s="1" t="str">
        <f>LEFT(pomiar[[#This Row],[numer rejestracyjny]],1)</f>
        <v>F</v>
      </c>
      <c r="I622" s="1">
        <f>IF(pomiar[[#This Row],[pierwsza litera rejestracji]]="Z",pomiar[[#This Row],[ile minut jechał]]/pomiar[[#This Row],[ile to jedna minuta w dobie]],0)</f>
        <v>0</v>
      </c>
      <c r="J622" s="1">
        <f t="shared" si="19"/>
        <v>4.1666666666666664E-2</v>
      </c>
      <c r="K622" s="1">
        <f>pomiar[[#This Row],[ile minut jechał]]/pomiar[[#This Row],[ile h w dobie]]</f>
        <v>6.5856000000000581E-2</v>
      </c>
      <c r="L622" s="1" t="str">
        <f>MID(pomiar[[#This Row],[numer rejestracyjny]],4,2)</f>
        <v>61</v>
      </c>
      <c r="M622" s="3">
        <f>IF(pomiar[[#This Row],[3 i 4 znak rejestracji]]="18",5/pomiar[[#This Row],[ile minut jechał w h]],0)</f>
        <v>0</v>
      </c>
      <c r="N622" s="3">
        <f>5/pomiar[[#This Row],[ile minut jechał w h]]</f>
        <v>75.923226433429846</v>
      </c>
      <c r="O622" s="3">
        <f>IF(pomiar[[#This Row],[prędkość]]&gt;100,1,0)</f>
        <v>0</v>
      </c>
      <c r="P622" s="3">
        <f>IF(pomiar[[#This Row],[prędkość]]&gt;140,1,0)</f>
        <v>0</v>
      </c>
      <c r="Q622" s="3">
        <f>ROUNDDOWN(IF(pomiar[[#This Row],[czy z A do B]]=0,pomiar[[#This Row],[Punkt B]]/pomiar[[#This Row],[ile h w dobie]],pomiar[[#This Row],[Punkt A]]/pomiar[[#This Row],[ile h w dobie]]),0)</f>
        <v>11</v>
      </c>
      <c r="R622" s="3">
        <f>IF(pomiar[[#This Row],[która godzina wyjazdu]]&lt;&gt;24,pomiar[[#This Row],[która godzina wyjazdu]],0)</f>
        <v>11</v>
      </c>
    </row>
    <row r="623" spans="1:18" x14ac:dyDescent="0.25">
      <c r="A623" s="1" t="s">
        <v>118</v>
      </c>
      <c r="B623" s="1">
        <v>0.73995699999999998</v>
      </c>
      <c r="C623" s="1">
        <v>0.74338499999999996</v>
      </c>
      <c r="D623" s="1">
        <f>IF(pomiar[[#This Row],[Punkt A]]&lt;pomiar[[#This Row],[Punkt B]],1,0)</f>
        <v>1</v>
      </c>
      <c r="E623" s="1">
        <f>IF(pomiar[[#This Row],[Punkt A]]&gt;pomiar[[#This Row],[Punkt B]],1,0)</f>
        <v>0</v>
      </c>
      <c r="F623" s="1">
        <f t="shared" si="18"/>
        <v>6.9444444444444447E-4</v>
      </c>
      <c r="G623" s="1">
        <f>IF(pomiar[[#This Row],[czy z B do A]]=1,pomiar[[#This Row],[Punkt A]]-pomiar[[#This Row],[Punkt B]],pomiar[[#This Row],[Punkt B]]-pomiar[[#This Row],[Punkt A]])</f>
        <v>3.4279999999999866E-3</v>
      </c>
      <c r="H623" s="1" t="str">
        <f>LEFT(pomiar[[#This Row],[numer rejestracyjny]],1)</f>
        <v>W</v>
      </c>
      <c r="I623" s="1">
        <f>IF(pomiar[[#This Row],[pierwsza litera rejestracji]]="Z",pomiar[[#This Row],[ile minut jechał]]/pomiar[[#This Row],[ile to jedna minuta w dobie]],0)</f>
        <v>0</v>
      </c>
      <c r="J623" s="1">
        <f t="shared" si="19"/>
        <v>4.1666666666666664E-2</v>
      </c>
      <c r="K623" s="1">
        <f>pomiar[[#This Row],[ile minut jechał]]/pomiar[[#This Row],[ile h w dobie]]</f>
        <v>8.2271999999999679E-2</v>
      </c>
      <c r="L623" s="1" t="str">
        <f>MID(pomiar[[#This Row],[numer rejestracyjny]],4,2)</f>
        <v>60</v>
      </c>
      <c r="M623" s="3">
        <f>IF(pomiar[[#This Row],[3 i 4 znak rejestracji]]="18",5/pomiar[[#This Row],[ile minut jechał w h]],0)</f>
        <v>0</v>
      </c>
      <c r="N623" s="3">
        <f>5/pomiar[[#This Row],[ile minut jechał w h]]</f>
        <v>60.774017891871104</v>
      </c>
      <c r="O623" s="3">
        <f>IF(pomiar[[#This Row],[prędkość]]&gt;100,1,0)</f>
        <v>0</v>
      </c>
      <c r="P623" s="3">
        <f>IF(pomiar[[#This Row],[prędkość]]&gt;140,1,0)</f>
        <v>0</v>
      </c>
      <c r="Q623" s="3">
        <f>ROUNDDOWN(IF(pomiar[[#This Row],[czy z A do B]]=0,pomiar[[#This Row],[Punkt B]]/pomiar[[#This Row],[ile h w dobie]],pomiar[[#This Row],[Punkt A]]/pomiar[[#This Row],[ile h w dobie]]),0)</f>
        <v>17</v>
      </c>
      <c r="R623" s="3">
        <f>IF(pomiar[[#This Row],[która godzina wyjazdu]]&lt;&gt;24,pomiar[[#This Row],[która godzina wyjazdu]],0)</f>
        <v>17</v>
      </c>
    </row>
    <row r="624" spans="1:18" x14ac:dyDescent="0.25">
      <c r="A624" s="1" t="s">
        <v>76</v>
      </c>
      <c r="B624" s="1">
        <v>0.19887299999999999</v>
      </c>
      <c r="C624" s="1">
        <v>0.196909</v>
      </c>
      <c r="D624" s="1">
        <f>IF(pomiar[[#This Row],[Punkt A]]&lt;pomiar[[#This Row],[Punkt B]],1,0)</f>
        <v>0</v>
      </c>
      <c r="E624" s="1">
        <f>IF(pomiar[[#This Row],[Punkt A]]&gt;pomiar[[#This Row],[Punkt B]],1,0)</f>
        <v>1</v>
      </c>
      <c r="F624" s="1">
        <f t="shared" si="18"/>
        <v>6.9444444444444447E-4</v>
      </c>
      <c r="G624" s="1">
        <f>IF(pomiar[[#This Row],[czy z B do A]]=1,pomiar[[#This Row],[Punkt A]]-pomiar[[#This Row],[Punkt B]],pomiar[[#This Row],[Punkt B]]-pomiar[[#This Row],[Punkt A]])</f>
        <v>1.9639999999999935E-3</v>
      </c>
      <c r="H624" s="1" t="str">
        <f>LEFT(pomiar[[#This Row],[numer rejestracyjny]],1)</f>
        <v>N</v>
      </c>
      <c r="I624" s="1">
        <f>IF(pomiar[[#This Row],[pierwsza litera rejestracji]]="Z",pomiar[[#This Row],[ile minut jechał]]/pomiar[[#This Row],[ile to jedna minuta w dobie]],0)</f>
        <v>0</v>
      </c>
      <c r="J624" s="1">
        <f t="shared" si="19"/>
        <v>4.1666666666666664E-2</v>
      </c>
      <c r="K624" s="1">
        <f>pomiar[[#This Row],[ile minut jechał]]/pomiar[[#This Row],[ile h w dobie]]</f>
        <v>4.7135999999999845E-2</v>
      </c>
      <c r="L624" s="1" t="str">
        <f>MID(pomiar[[#This Row],[numer rejestracyjny]],4,2)</f>
        <v>45</v>
      </c>
      <c r="M624" s="3">
        <f>IF(pomiar[[#This Row],[3 i 4 znak rejestracji]]="18",5/pomiar[[#This Row],[ile minut jechał w h]],0)</f>
        <v>0</v>
      </c>
      <c r="N624" s="3">
        <f>5/pomiar[[#This Row],[ile minut jechał w h]]</f>
        <v>106.0760353021049</v>
      </c>
      <c r="O624" s="3">
        <f>IF(pomiar[[#This Row],[prędkość]]&gt;100,1,0)</f>
        <v>1</v>
      </c>
      <c r="P624" s="3">
        <f>IF(pomiar[[#This Row],[prędkość]]&gt;140,1,0)</f>
        <v>0</v>
      </c>
      <c r="Q624" s="3">
        <f>ROUNDDOWN(IF(pomiar[[#This Row],[czy z A do B]]=0,pomiar[[#This Row],[Punkt B]]/pomiar[[#This Row],[ile h w dobie]],pomiar[[#This Row],[Punkt A]]/pomiar[[#This Row],[ile h w dobie]]),0)</f>
        <v>4</v>
      </c>
      <c r="R624" s="3">
        <f>IF(pomiar[[#This Row],[która godzina wyjazdu]]&lt;&gt;24,pomiar[[#This Row],[która godzina wyjazdu]],0)</f>
        <v>4</v>
      </c>
    </row>
    <row r="625" spans="1:18" x14ac:dyDescent="0.25">
      <c r="A625" s="1" t="s">
        <v>119</v>
      </c>
      <c r="B625" s="1">
        <v>0.82010700000000003</v>
      </c>
      <c r="C625" s="1">
        <v>0.82233500000000004</v>
      </c>
      <c r="D625" s="1">
        <f>IF(pomiar[[#This Row],[Punkt A]]&lt;pomiar[[#This Row],[Punkt B]],1,0)</f>
        <v>1</v>
      </c>
      <c r="E625" s="1">
        <f>IF(pomiar[[#This Row],[Punkt A]]&gt;pomiar[[#This Row],[Punkt B]],1,0)</f>
        <v>0</v>
      </c>
      <c r="F625" s="1">
        <f t="shared" si="18"/>
        <v>6.9444444444444447E-4</v>
      </c>
      <c r="G625" s="1">
        <f>IF(pomiar[[#This Row],[czy z B do A]]=1,pomiar[[#This Row],[Punkt A]]-pomiar[[#This Row],[Punkt B]],pomiar[[#This Row],[Punkt B]]-pomiar[[#This Row],[Punkt A]])</f>
        <v>2.2280000000000078E-3</v>
      </c>
      <c r="H625" s="1" t="str">
        <f>LEFT(pomiar[[#This Row],[numer rejestracyjny]],1)</f>
        <v>N</v>
      </c>
      <c r="I625" s="1">
        <f>IF(pomiar[[#This Row],[pierwsza litera rejestracji]]="Z",pomiar[[#This Row],[ile minut jechał]]/pomiar[[#This Row],[ile to jedna minuta w dobie]],0)</f>
        <v>0</v>
      </c>
      <c r="J625" s="1">
        <f t="shared" si="19"/>
        <v>4.1666666666666664E-2</v>
      </c>
      <c r="K625" s="1">
        <f>pomiar[[#This Row],[ile minut jechał]]/pomiar[[#This Row],[ile h w dobie]]</f>
        <v>5.3472000000000186E-2</v>
      </c>
      <c r="L625" s="1" t="str">
        <f>MID(pomiar[[#This Row],[numer rejestracyjny]],4,2)</f>
        <v>39</v>
      </c>
      <c r="M625" s="3">
        <f>IF(pomiar[[#This Row],[3 i 4 znak rejestracji]]="18",5/pomiar[[#This Row],[ile minut jechał w h]],0)</f>
        <v>0</v>
      </c>
      <c r="N625" s="3">
        <f>5/pomiar[[#This Row],[ile minut jechał w h]]</f>
        <v>93.50688210652271</v>
      </c>
      <c r="O625" s="3">
        <f>IF(pomiar[[#This Row],[prędkość]]&gt;100,1,0)</f>
        <v>0</v>
      </c>
      <c r="P625" s="3">
        <f>IF(pomiar[[#This Row],[prędkość]]&gt;140,1,0)</f>
        <v>0</v>
      </c>
      <c r="Q625" s="3">
        <f>ROUNDDOWN(IF(pomiar[[#This Row],[czy z A do B]]=0,pomiar[[#This Row],[Punkt B]]/pomiar[[#This Row],[ile h w dobie]],pomiar[[#This Row],[Punkt A]]/pomiar[[#This Row],[ile h w dobie]]),0)</f>
        <v>19</v>
      </c>
      <c r="R625" s="3">
        <f>IF(pomiar[[#This Row],[która godzina wyjazdu]]&lt;&gt;24,pomiar[[#This Row],[która godzina wyjazdu]],0)</f>
        <v>19</v>
      </c>
    </row>
    <row r="626" spans="1:18" x14ac:dyDescent="0.25">
      <c r="A626" s="1" t="s">
        <v>120</v>
      </c>
      <c r="B626" s="1">
        <v>0.83749799999999996</v>
      </c>
      <c r="C626" s="1">
        <v>0.83599400000000001</v>
      </c>
      <c r="D626" s="1">
        <f>IF(pomiar[[#This Row],[Punkt A]]&lt;pomiar[[#This Row],[Punkt B]],1,0)</f>
        <v>0</v>
      </c>
      <c r="E626" s="1">
        <f>IF(pomiar[[#This Row],[Punkt A]]&gt;pomiar[[#This Row],[Punkt B]],1,0)</f>
        <v>1</v>
      </c>
      <c r="F626" s="1">
        <f t="shared" si="18"/>
        <v>6.9444444444444447E-4</v>
      </c>
      <c r="G626" s="1">
        <f>IF(pomiar[[#This Row],[czy z B do A]]=1,pomiar[[#This Row],[Punkt A]]-pomiar[[#This Row],[Punkt B]],pomiar[[#This Row],[Punkt B]]-pomiar[[#This Row],[Punkt A]])</f>
        <v>1.5039999999999498E-3</v>
      </c>
      <c r="H626" s="1" t="str">
        <f>LEFT(pomiar[[#This Row],[numer rejestracyjny]],1)</f>
        <v>C</v>
      </c>
      <c r="I626" s="1">
        <f>IF(pomiar[[#This Row],[pierwsza litera rejestracji]]="Z",pomiar[[#This Row],[ile minut jechał]]/pomiar[[#This Row],[ile to jedna minuta w dobie]],0)</f>
        <v>0</v>
      </c>
      <c r="J626" s="1">
        <f t="shared" si="19"/>
        <v>4.1666666666666664E-2</v>
      </c>
      <c r="K626" s="1">
        <f>pomiar[[#This Row],[ile minut jechał]]/pomiar[[#This Row],[ile h w dobie]]</f>
        <v>3.6095999999998796E-2</v>
      </c>
      <c r="L626" s="1" t="str">
        <f>MID(pomiar[[#This Row],[numer rejestracyjny]],4,2)</f>
        <v>38</v>
      </c>
      <c r="M626" s="3">
        <f>IF(pomiar[[#This Row],[3 i 4 znak rejestracji]]="18",5/pomiar[[#This Row],[ile minut jechał w h]],0)</f>
        <v>0</v>
      </c>
      <c r="N626" s="3">
        <f>5/pomiar[[#This Row],[ile minut jechał w h]]</f>
        <v>138.51950354610392</v>
      </c>
      <c r="O626" s="3">
        <f>IF(pomiar[[#This Row],[prędkość]]&gt;100,1,0)</f>
        <v>1</v>
      </c>
      <c r="P626" s="3">
        <f>IF(pomiar[[#This Row],[prędkość]]&gt;140,1,0)</f>
        <v>0</v>
      </c>
      <c r="Q626" s="3">
        <f>ROUNDDOWN(IF(pomiar[[#This Row],[czy z A do B]]=0,pomiar[[#This Row],[Punkt B]]/pomiar[[#This Row],[ile h w dobie]],pomiar[[#This Row],[Punkt A]]/pomiar[[#This Row],[ile h w dobie]]),0)</f>
        <v>20</v>
      </c>
      <c r="R626" s="3">
        <f>IF(pomiar[[#This Row],[która godzina wyjazdu]]&lt;&gt;24,pomiar[[#This Row],[która godzina wyjazdu]],0)</f>
        <v>20</v>
      </c>
    </row>
    <row r="627" spans="1:18" x14ac:dyDescent="0.25">
      <c r="A627" s="1" t="s">
        <v>121</v>
      </c>
      <c r="B627" s="1">
        <v>0.71098499999999998</v>
      </c>
      <c r="C627" s="1">
        <v>0.70876899999999998</v>
      </c>
      <c r="D627" s="1">
        <f>IF(pomiar[[#This Row],[Punkt A]]&lt;pomiar[[#This Row],[Punkt B]],1,0)</f>
        <v>0</v>
      </c>
      <c r="E627" s="1">
        <f>IF(pomiar[[#This Row],[Punkt A]]&gt;pomiar[[#This Row],[Punkt B]],1,0)</f>
        <v>1</v>
      </c>
      <c r="F627" s="1">
        <f t="shared" si="18"/>
        <v>6.9444444444444447E-4</v>
      </c>
      <c r="G627" s="1">
        <f>IF(pomiar[[#This Row],[czy z B do A]]=1,pomiar[[#This Row],[Punkt A]]-pomiar[[#This Row],[Punkt B]],pomiar[[#This Row],[Punkt B]]-pomiar[[#This Row],[Punkt A]])</f>
        <v>2.2159999999999958E-3</v>
      </c>
      <c r="H627" s="1" t="str">
        <f>LEFT(pomiar[[#This Row],[numer rejestracyjny]],1)</f>
        <v>C</v>
      </c>
      <c r="I627" s="1">
        <f>IF(pomiar[[#This Row],[pierwsza litera rejestracji]]="Z",pomiar[[#This Row],[ile minut jechał]]/pomiar[[#This Row],[ile to jedna minuta w dobie]],0)</f>
        <v>0</v>
      </c>
      <c r="J627" s="1">
        <f t="shared" si="19"/>
        <v>4.1666666666666664E-2</v>
      </c>
      <c r="K627" s="1">
        <f>pomiar[[#This Row],[ile minut jechał]]/pomiar[[#This Row],[ile h w dobie]]</f>
        <v>5.3183999999999898E-2</v>
      </c>
      <c r="L627" s="1" t="str">
        <f>MID(pomiar[[#This Row],[numer rejestracyjny]],4,2)</f>
        <v>56</v>
      </c>
      <c r="M627" s="3">
        <f>IF(pomiar[[#This Row],[3 i 4 znak rejestracji]]="18",5/pomiar[[#This Row],[ile minut jechał w h]],0)</f>
        <v>0</v>
      </c>
      <c r="N627" s="3">
        <f>5/pomiar[[#This Row],[ile minut jechał w h]]</f>
        <v>94.01323706377876</v>
      </c>
      <c r="O627" s="3">
        <f>IF(pomiar[[#This Row],[prędkość]]&gt;100,1,0)</f>
        <v>0</v>
      </c>
      <c r="P627" s="3">
        <f>IF(pomiar[[#This Row],[prędkość]]&gt;140,1,0)</f>
        <v>0</v>
      </c>
      <c r="Q627" s="3">
        <f>ROUNDDOWN(IF(pomiar[[#This Row],[czy z A do B]]=0,pomiar[[#This Row],[Punkt B]]/pomiar[[#This Row],[ile h w dobie]],pomiar[[#This Row],[Punkt A]]/pomiar[[#This Row],[ile h w dobie]]),0)</f>
        <v>17</v>
      </c>
      <c r="R627" s="3">
        <f>IF(pomiar[[#This Row],[która godzina wyjazdu]]&lt;&gt;24,pomiar[[#This Row],[która godzina wyjazdu]],0)</f>
        <v>17</v>
      </c>
    </row>
    <row r="628" spans="1:18" x14ac:dyDescent="0.25">
      <c r="A628" s="1" t="s">
        <v>122</v>
      </c>
      <c r="B628" s="1">
        <v>2.4251999999999999E-2</v>
      </c>
      <c r="C628" s="1">
        <v>2.2828000000000001E-2</v>
      </c>
      <c r="D628" s="1">
        <f>IF(pomiar[[#This Row],[Punkt A]]&lt;pomiar[[#This Row],[Punkt B]],1,0)</f>
        <v>0</v>
      </c>
      <c r="E628" s="1">
        <f>IF(pomiar[[#This Row],[Punkt A]]&gt;pomiar[[#This Row],[Punkt B]],1,0)</f>
        <v>1</v>
      </c>
      <c r="F628" s="1">
        <f t="shared" si="18"/>
        <v>6.9444444444444447E-4</v>
      </c>
      <c r="G628" s="1">
        <f>IF(pomiar[[#This Row],[czy z B do A]]=1,pomiar[[#This Row],[Punkt A]]-pomiar[[#This Row],[Punkt B]],pomiar[[#This Row],[Punkt B]]-pomiar[[#This Row],[Punkt A]])</f>
        <v>1.4239999999999982E-3</v>
      </c>
      <c r="H628" s="1" t="str">
        <f>LEFT(pomiar[[#This Row],[numer rejestracyjny]],1)</f>
        <v>D</v>
      </c>
      <c r="I628" s="1">
        <f>IF(pomiar[[#This Row],[pierwsza litera rejestracji]]="Z",pomiar[[#This Row],[ile minut jechał]]/pomiar[[#This Row],[ile to jedna minuta w dobie]],0)</f>
        <v>0</v>
      </c>
      <c r="J628" s="1">
        <f t="shared" si="19"/>
        <v>4.1666666666666664E-2</v>
      </c>
      <c r="K628" s="1">
        <f>pomiar[[#This Row],[ile minut jechał]]/pomiar[[#This Row],[ile h w dobie]]</f>
        <v>3.4175999999999956E-2</v>
      </c>
      <c r="L628" s="1" t="str">
        <f>MID(pomiar[[#This Row],[numer rejestracyjny]],4,2)</f>
        <v>64</v>
      </c>
      <c r="M628" s="3">
        <f>IF(pomiar[[#This Row],[3 i 4 znak rejestracji]]="18",5/pomiar[[#This Row],[ile minut jechał w h]],0)</f>
        <v>0</v>
      </c>
      <c r="N628" s="3">
        <f>5/pomiar[[#This Row],[ile minut jechał w h]]</f>
        <v>146.30149812734101</v>
      </c>
      <c r="O628" s="3">
        <f>IF(pomiar[[#This Row],[prędkość]]&gt;100,1,0)</f>
        <v>1</v>
      </c>
      <c r="P628" s="3">
        <f>IF(pomiar[[#This Row],[prędkość]]&gt;140,1,0)</f>
        <v>1</v>
      </c>
      <c r="Q628" s="3">
        <f>ROUNDDOWN(IF(pomiar[[#This Row],[czy z A do B]]=0,pomiar[[#This Row],[Punkt B]]/pomiar[[#This Row],[ile h w dobie]],pomiar[[#This Row],[Punkt A]]/pomiar[[#This Row],[ile h w dobie]]),0)</f>
        <v>0</v>
      </c>
      <c r="R628" s="3">
        <f>IF(pomiar[[#This Row],[która godzina wyjazdu]]&lt;&gt;24,pomiar[[#This Row],[która godzina wyjazdu]],0)</f>
        <v>0</v>
      </c>
    </row>
    <row r="629" spans="1:18" x14ac:dyDescent="0.25">
      <c r="A629" s="1" t="s">
        <v>123</v>
      </c>
      <c r="B629" s="1">
        <v>0.49061199999999999</v>
      </c>
      <c r="C629" s="1">
        <v>0.48800399999999999</v>
      </c>
      <c r="D629" s="1">
        <f>IF(pomiar[[#This Row],[Punkt A]]&lt;pomiar[[#This Row],[Punkt B]],1,0)</f>
        <v>0</v>
      </c>
      <c r="E629" s="1">
        <f>IF(pomiar[[#This Row],[Punkt A]]&gt;pomiar[[#This Row],[Punkt B]],1,0)</f>
        <v>1</v>
      </c>
      <c r="F629" s="1">
        <f t="shared" si="18"/>
        <v>6.9444444444444447E-4</v>
      </c>
      <c r="G629" s="1">
        <f>IF(pomiar[[#This Row],[czy z B do A]]=1,pomiar[[#This Row],[Punkt A]]-pomiar[[#This Row],[Punkt B]],pomiar[[#This Row],[Punkt B]]-pomiar[[#This Row],[Punkt A]])</f>
        <v>2.6079999999999992E-3</v>
      </c>
      <c r="H629" s="1" t="str">
        <f>LEFT(pomiar[[#This Row],[numer rejestracyjny]],1)</f>
        <v>W</v>
      </c>
      <c r="I629" s="1">
        <f>IF(pomiar[[#This Row],[pierwsza litera rejestracji]]="Z",pomiar[[#This Row],[ile minut jechał]]/pomiar[[#This Row],[ile to jedna minuta w dobie]],0)</f>
        <v>0</v>
      </c>
      <c r="J629" s="1">
        <f t="shared" si="19"/>
        <v>4.1666666666666664E-2</v>
      </c>
      <c r="K629" s="1">
        <f>pomiar[[#This Row],[ile minut jechał]]/pomiar[[#This Row],[ile h w dobie]]</f>
        <v>6.2591999999999981E-2</v>
      </c>
      <c r="L629" s="1" t="str">
        <f>MID(pomiar[[#This Row],[numer rejestracyjny]],4,2)</f>
        <v>55</v>
      </c>
      <c r="M629" s="3">
        <f>IF(pomiar[[#This Row],[3 i 4 znak rejestracji]]="18",5/pomiar[[#This Row],[ile minut jechał w h]],0)</f>
        <v>0</v>
      </c>
      <c r="N629" s="3">
        <f>5/pomiar[[#This Row],[ile minut jechał w h]]</f>
        <v>79.88241308793458</v>
      </c>
      <c r="O629" s="3">
        <f>IF(pomiar[[#This Row],[prędkość]]&gt;100,1,0)</f>
        <v>0</v>
      </c>
      <c r="P629" s="3">
        <f>IF(pomiar[[#This Row],[prędkość]]&gt;140,1,0)</f>
        <v>0</v>
      </c>
      <c r="Q629" s="3">
        <f>ROUNDDOWN(IF(pomiar[[#This Row],[czy z A do B]]=0,pomiar[[#This Row],[Punkt B]]/pomiar[[#This Row],[ile h w dobie]],pomiar[[#This Row],[Punkt A]]/pomiar[[#This Row],[ile h w dobie]]),0)</f>
        <v>11</v>
      </c>
      <c r="R629" s="3">
        <f>IF(pomiar[[#This Row],[która godzina wyjazdu]]&lt;&gt;24,pomiar[[#This Row],[która godzina wyjazdu]],0)</f>
        <v>11</v>
      </c>
    </row>
    <row r="630" spans="1:18" x14ac:dyDescent="0.25">
      <c r="A630" s="1" t="s">
        <v>124</v>
      </c>
      <c r="B630" s="1">
        <v>0.68302600000000002</v>
      </c>
      <c r="C630" s="1">
        <v>0.68075799999999997</v>
      </c>
      <c r="D630" s="1">
        <f>IF(pomiar[[#This Row],[Punkt A]]&lt;pomiar[[#This Row],[Punkt B]],1,0)</f>
        <v>0</v>
      </c>
      <c r="E630" s="1">
        <f>IF(pomiar[[#This Row],[Punkt A]]&gt;pomiar[[#This Row],[Punkt B]],1,0)</f>
        <v>1</v>
      </c>
      <c r="F630" s="1">
        <f t="shared" si="18"/>
        <v>6.9444444444444447E-4</v>
      </c>
      <c r="G630" s="1">
        <f>IF(pomiar[[#This Row],[czy z B do A]]=1,pomiar[[#This Row],[Punkt A]]-pomiar[[#This Row],[Punkt B]],pomiar[[#This Row],[Punkt B]]-pomiar[[#This Row],[Punkt A]])</f>
        <v>2.2680000000000478E-3</v>
      </c>
      <c r="H630" s="1" t="str">
        <f>LEFT(pomiar[[#This Row],[numer rejestracyjny]],1)</f>
        <v>W</v>
      </c>
      <c r="I630" s="1">
        <f>IF(pomiar[[#This Row],[pierwsza litera rejestracji]]="Z",pomiar[[#This Row],[ile minut jechał]]/pomiar[[#This Row],[ile to jedna minuta w dobie]],0)</f>
        <v>0</v>
      </c>
      <c r="J630" s="1">
        <f t="shared" si="19"/>
        <v>4.1666666666666664E-2</v>
      </c>
      <c r="K630" s="1">
        <f>pomiar[[#This Row],[ile minut jechał]]/pomiar[[#This Row],[ile h w dobie]]</f>
        <v>5.4432000000001146E-2</v>
      </c>
      <c r="L630" s="1" t="str">
        <f>MID(pomiar[[#This Row],[numer rejestracyjny]],4,2)</f>
        <v>50</v>
      </c>
      <c r="M630" s="3">
        <f>IF(pomiar[[#This Row],[3 i 4 znak rejestracji]]="18",5/pomiar[[#This Row],[ile minut jechał w h]],0)</f>
        <v>0</v>
      </c>
      <c r="N630" s="3">
        <f>5/pomiar[[#This Row],[ile minut jechał w h]]</f>
        <v>91.857730746617705</v>
      </c>
      <c r="O630" s="3">
        <f>IF(pomiar[[#This Row],[prędkość]]&gt;100,1,0)</f>
        <v>0</v>
      </c>
      <c r="P630" s="3">
        <f>IF(pomiar[[#This Row],[prędkość]]&gt;140,1,0)</f>
        <v>0</v>
      </c>
      <c r="Q630" s="3">
        <f>ROUNDDOWN(IF(pomiar[[#This Row],[czy z A do B]]=0,pomiar[[#This Row],[Punkt B]]/pomiar[[#This Row],[ile h w dobie]],pomiar[[#This Row],[Punkt A]]/pomiar[[#This Row],[ile h w dobie]]),0)</f>
        <v>16</v>
      </c>
      <c r="R630" s="3">
        <f>IF(pomiar[[#This Row],[która godzina wyjazdu]]&lt;&gt;24,pomiar[[#This Row],[która godzina wyjazdu]],0)</f>
        <v>16</v>
      </c>
    </row>
    <row r="631" spans="1:18" x14ac:dyDescent="0.25">
      <c r="A631" s="1" t="s">
        <v>125</v>
      </c>
      <c r="B631" s="1">
        <v>0.38374799999999998</v>
      </c>
      <c r="C631" s="1">
        <v>0.38646399999999997</v>
      </c>
      <c r="D631" s="1">
        <f>IF(pomiar[[#This Row],[Punkt A]]&lt;pomiar[[#This Row],[Punkt B]],1,0)</f>
        <v>1</v>
      </c>
      <c r="E631" s="1">
        <f>IF(pomiar[[#This Row],[Punkt A]]&gt;pomiar[[#This Row],[Punkt B]],1,0)</f>
        <v>0</v>
      </c>
      <c r="F631" s="1">
        <f t="shared" si="18"/>
        <v>6.9444444444444447E-4</v>
      </c>
      <c r="G631" s="1">
        <f>IF(pomiar[[#This Row],[czy z B do A]]=1,pomiar[[#This Row],[Punkt A]]-pomiar[[#This Row],[Punkt B]],pomiar[[#This Row],[Punkt B]]-pomiar[[#This Row],[Punkt A]])</f>
        <v>2.7159999999999962E-3</v>
      </c>
      <c r="H631" s="1" t="str">
        <f>LEFT(pomiar[[#This Row],[numer rejestracyjny]],1)</f>
        <v>L</v>
      </c>
      <c r="I631" s="1">
        <f>IF(pomiar[[#This Row],[pierwsza litera rejestracji]]="Z",pomiar[[#This Row],[ile minut jechał]]/pomiar[[#This Row],[ile to jedna minuta w dobie]],0)</f>
        <v>0</v>
      </c>
      <c r="J631" s="1">
        <f t="shared" si="19"/>
        <v>4.1666666666666664E-2</v>
      </c>
      <c r="K631" s="1">
        <f>pomiar[[#This Row],[ile minut jechał]]/pomiar[[#This Row],[ile h w dobie]]</f>
        <v>6.5183999999999909E-2</v>
      </c>
      <c r="L631" s="1" t="str">
        <f>MID(pomiar[[#This Row],[numer rejestracyjny]],4,2)</f>
        <v>68</v>
      </c>
      <c r="M631" s="3">
        <f>IF(pomiar[[#This Row],[3 i 4 znak rejestracji]]="18",5/pomiar[[#This Row],[ile minut jechał w h]],0)</f>
        <v>0</v>
      </c>
      <c r="N631" s="3">
        <f>5/pomiar[[#This Row],[ile minut jechał w h]]</f>
        <v>76.705940108002068</v>
      </c>
      <c r="O631" s="3">
        <f>IF(pomiar[[#This Row],[prędkość]]&gt;100,1,0)</f>
        <v>0</v>
      </c>
      <c r="P631" s="3">
        <f>IF(pomiar[[#This Row],[prędkość]]&gt;140,1,0)</f>
        <v>0</v>
      </c>
      <c r="Q631" s="3">
        <f>ROUNDDOWN(IF(pomiar[[#This Row],[czy z A do B]]=0,pomiar[[#This Row],[Punkt B]]/pomiar[[#This Row],[ile h w dobie]],pomiar[[#This Row],[Punkt A]]/pomiar[[#This Row],[ile h w dobie]]),0)</f>
        <v>9</v>
      </c>
      <c r="R631" s="3">
        <f>IF(pomiar[[#This Row],[która godzina wyjazdu]]&lt;&gt;24,pomiar[[#This Row],[która godzina wyjazdu]],0)</f>
        <v>9</v>
      </c>
    </row>
    <row r="632" spans="1:18" x14ac:dyDescent="0.25">
      <c r="A632" s="1" t="s">
        <v>126</v>
      </c>
      <c r="B632" s="1">
        <v>5.1858000000000001E-2</v>
      </c>
      <c r="C632" s="1">
        <v>5.5253999999999998E-2</v>
      </c>
      <c r="D632" s="1">
        <f>IF(pomiar[[#This Row],[Punkt A]]&lt;pomiar[[#This Row],[Punkt B]],1,0)</f>
        <v>1</v>
      </c>
      <c r="E632" s="1">
        <f>IF(pomiar[[#This Row],[Punkt A]]&gt;pomiar[[#This Row],[Punkt B]],1,0)</f>
        <v>0</v>
      </c>
      <c r="F632" s="1">
        <f t="shared" si="18"/>
        <v>6.9444444444444447E-4</v>
      </c>
      <c r="G632" s="1">
        <f>IF(pomiar[[#This Row],[czy z B do A]]=1,pomiar[[#This Row],[Punkt A]]-pomiar[[#This Row],[Punkt B]],pomiar[[#This Row],[Punkt B]]-pomiar[[#This Row],[Punkt A]])</f>
        <v>3.3959999999999962E-3</v>
      </c>
      <c r="H632" s="1" t="str">
        <f>LEFT(pomiar[[#This Row],[numer rejestracyjny]],1)</f>
        <v>C</v>
      </c>
      <c r="I632" s="1">
        <f>IF(pomiar[[#This Row],[pierwsza litera rejestracji]]="Z",pomiar[[#This Row],[ile minut jechał]]/pomiar[[#This Row],[ile to jedna minuta w dobie]],0)</f>
        <v>0</v>
      </c>
      <c r="J632" s="1">
        <f t="shared" si="19"/>
        <v>4.1666666666666664E-2</v>
      </c>
      <c r="K632" s="1">
        <f>pomiar[[#This Row],[ile minut jechał]]/pomiar[[#This Row],[ile h w dobie]]</f>
        <v>8.150399999999991E-2</v>
      </c>
      <c r="L632" s="1" t="str">
        <f>MID(pomiar[[#This Row],[numer rejestracyjny]],4,2)</f>
        <v>17</v>
      </c>
      <c r="M632" s="3">
        <f>IF(pomiar[[#This Row],[3 i 4 znak rejestracji]]="18",5/pomiar[[#This Row],[ile minut jechał w h]],0)</f>
        <v>0</v>
      </c>
      <c r="N632" s="3">
        <f>5/pomiar[[#This Row],[ile minut jechał w h]]</f>
        <v>61.346682371417423</v>
      </c>
      <c r="O632" s="3">
        <f>IF(pomiar[[#This Row],[prędkość]]&gt;100,1,0)</f>
        <v>0</v>
      </c>
      <c r="P632" s="3">
        <f>IF(pomiar[[#This Row],[prędkość]]&gt;140,1,0)</f>
        <v>0</v>
      </c>
      <c r="Q632" s="3">
        <f>ROUNDDOWN(IF(pomiar[[#This Row],[czy z A do B]]=0,pomiar[[#This Row],[Punkt B]]/pomiar[[#This Row],[ile h w dobie]],pomiar[[#This Row],[Punkt A]]/pomiar[[#This Row],[ile h w dobie]]),0)</f>
        <v>1</v>
      </c>
      <c r="R632" s="3">
        <f>IF(pomiar[[#This Row],[która godzina wyjazdu]]&lt;&gt;24,pomiar[[#This Row],[która godzina wyjazdu]],0)</f>
        <v>1</v>
      </c>
    </row>
    <row r="633" spans="1:18" x14ac:dyDescent="0.25">
      <c r="A633" s="1" t="s">
        <v>127</v>
      </c>
      <c r="B633" s="1">
        <v>0.56990099999999999</v>
      </c>
      <c r="C633" s="1">
        <v>0.57219699999999996</v>
      </c>
      <c r="D633" s="1">
        <f>IF(pomiar[[#This Row],[Punkt A]]&lt;pomiar[[#This Row],[Punkt B]],1,0)</f>
        <v>1</v>
      </c>
      <c r="E633" s="1">
        <f>IF(pomiar[[#This Row],[Punkt A]]&gt;pomiar[[#This Row],[Punkt B]],1,0)</f>
        <v>0</v>
      </c>
      <c r="F633" s="1">
        <f t="shared" si="18"/>
        <v>6.9444444444444447E-4</v>
      </c>
      <c r="G633" s="1">
        <f>IF(pomiar[[#This Row],[czy z B do A]]=1,pomiar[[#This Row],[Punkt A]]-pomiar[[#This Row],[Punkt B]],pomiar[[#This Row],[Punkt B]]-pomiar[[#This Row],[Punkt A]])</f>
        <v>2.2959999999999647E-3</v>
      </c>
      <c r="H633" s="1" t="str">
        <f>LEFT(pomiar[[#This Row],[numer rejestracyjny]],1)</f>
        <v>L</v>
      </c>
      <c r="I633" s="1">
        <f>IF(pomiar[[#This Row],[pierwsza litera rejestracji]]="Z",pomiar[[#This Row],[ile minut jechał]]/pomiar[[#This Row],[ile to jedna minuta w dobie]],0)</f>
        <v>0</v>
      </c>
      <c r="J633" s="1">
        <f t="shared" si="19"/>
        <v>4.1666666666666664E-2</v>
      </c>
      <c r="K633" s="1">
        <f>pomiar[[#This Row],[ile minut jechał]]/pomiar[[#This Row],[ile h w dobie]]</f>
        <v>5.5103999999999154E-2</v>
      </c>
      <c r="L633" s="1" t="str">
        <f>MID(pomiar[[#This Row],[numer rejestracyjny]],4,2)</f>
        <v>84</v>
      </c>
      <c r="M633" s="3">
        <f>IF(pomiar[[#This Row],[3 i 4 znak rejestracji]]="18",5/pomiar[[#This Row],[ile minut jechał w h]],0)</f>
        <v>0</v>
      </c>
      <c r="N633" s="3">
        <f>5/pomiar[[#This Row],[ile minut jechał w h]]</f>
        <v>90.737514518003721</v>
      </c>
      <c r="O633" s="3">
        <f>IF(pomiar[[#This Row],[prędkość]]&gt;100,1,0)</f>
        <v>0</v>
      </c>
      <c r="P633" s="3">
        <f>IF(pomiar[[#This Row],[prędkość]]&gt;140,1,0)</f>
        <v>0</v>
      </c>
      <c r="Q633" s="3">
        <f>ROUNDDOWN(IF(pomiar[[#This Row],[czy z A do B]]=0,pomiar[[#This Row],[Punkt B]]/pomiar[[#This Row],[ile h w dobie]],pomiar[[#This Row],[Punkt A]]/pomiar[[#This Row],[ile h w dobie]]),0)</f>
        <v>13</v>
      </c>
      <c r="R633" s="3">
        <f>IF(pomiar[[#This Row],[która godzina wyjazdu]]&lt;&gt;24,pomiar[[#This Row],[która godzina wyjazdu]],0)</f>
        <v>13</v>
      </c>
    </row>
    <row r="634" spans="1:18" x14ac:dyDescent="0.25">
      <c r="A634" s="1" t="s">
        <v>88</v>
      </c>
      <c r="B634" s="1">
        <v>0.44867299999999999</v>
      </c>
      <c r="C634" s="1">
        <v>0.45009300000000002</v>
      </c>
      <c r="D634" s="1">
        <f>IF(pomiar[[#This Row],[Punkt A]]&lt;pomiar[[#This Row],[Punkt B]],1,0)</f>
        <v>1</v>
      </c>
      <c r="E634" s="1">
        <f>IF(pomiar[[#This Row],[Punkt A]]&gt;pomiar[[#This Row],[Punkt B]],1,0)</f>
        <v>0</v>
      </c>
      <c r="F634" s="1">
        <f t="shared" si="18"/>
        <v>6.9444444444444447E-4</v>
      </c>
      <c r="G634" s="1">
        <f>IF(pomiar[[#This Row],[czy z B do A]]=1,pomiar[[#This Row],[Punkt A]]-pomiar[[#This Row],[Punkt B]],pomiar[[#This Row],[Punkt B]]-pomiar[[#This Row],[Punkt A]])</f>
        <v>1.4200000000000323E-3</v>
      </c>
      <c r="H634" s="1" t="str">
        <f>LEFT(pomiar[[#This Row],[numer rejestracyjny]],1)</f>
        <v>R</v>
      </c>
      <c r="I634" s="1">
        <f>IF(pomiar[[#This Row],[pierwsza litera rejestracji]]="Z",pomiar[[#This Row],[ile minut jechał]]/pomiar[[#This Row],[ile to jedna minuta w dobie]],0)</f>
        <v>0</v>
      </c>
      <c r="J634" s="1">
        <f t="shared" si="19"/>
        <v>4.1666666666666664E-2</v>
      </c>
      <c r="K634" s="1">
        <f>pomiar[[#This Row],[ile minut jechał]]/pomiar[[#This Row],[ile h w dobie]]</f>
        <v>3.4080000000000776E-2</v>
      </c>
      <c r="L634" s="1" t="str">
        <f>MID(pomiar[[#This Row],[numer rejestracyjny]],4,2)</f>
        <v>71</v>
      </c>
      <c r="M634" s="3">
        <f>IF(pomiar[[#This Row],[3 i 4 znak rejestracji]]="18",5/pomiar[[#This Row],[ile minut jechał w h]],0)</f>
        <v>0</v>
      </c>
      <c r="N634" s="3">
        <f>5/pomiar[[#This Row],[ile minut jechał w h]]</f>
        <v>146.71361502347082</v>
      </c>
      <c r="O634" s="3">
        <f>IF(pomiar[[#This Row],[prędkość]]&gt;100,1,0)</f>
        <v>1</v>
      </c>
      <c r="P634" s="3">
        <f>IF(pomiar[[#This Row],[prędkość]]&gt;140,1,0)</f>
        <v>1</v>
      </c>
      <c r="Q634" s="3">
        <f>ROUNDDOWN(IF(pomiar[[#This Row],[czy z A do B]]=0,pomiar[[#This Row],[Punkt B]]/pomiar[[#This Row],[ile h w dobie]],pomiar[[#This Row],[Punkt A]]/pomiar[[#This Row],[ile h w dobie]]),0)</f>
        <v>10</v>
      </c>
      <c r="R634" s="3">
        <f>IF(pomiar[[#This Row],[która godzina wyjazdu]]&lt;&gt;24,pomiar[[#This Row],[która godzina wyjazdu]],0)</f>
        <v>10</v>
      </c>
    </row>
    <row r="635" spans="1:18" x14ac:dyDescent="0.25">
      <c r="A635" s="1" t="s">
        <v>128</v>
      </c>
      <c r="B635" s="1">
        <v>0.80859300000000001</v>
      </c>
      <c r="C635" s="1">
        <v>0.80629700000000004</v>
      </c>
      <c r="D635" s="1">
        <f>IF(pomiar[[#This Row],[Punkt A]]&lt;pomiar[[#This Row],[Punkt B]],1,0)</f>
        <v>0</v>
      </c>
      <c r="E635" s="1">
        <f>IF(pomiar[[#This Row],[Punkt A]]&gt;pomiar[[#This Row],[Punkt B]],1,0)</f>
        <v>1</v>
      </c>
      <c r="F635" s="1">
        <f t="shared" si="18"/>
        <v>6.9444444444444447E-4</v>
      </c>
      <c r="G635" s="1">
        <f>IF(pomiar[[#This Row],[czy z B do A]]=1,pomiar[[#This Row],[Punkt A]]-pomiar[[#This Row],[Punkt B]],pomiar[[#This Row],[Punkt B]]-pomiar[[#This Row],[Punkt A]])</f>
        <v>2.2959999999999647E-3</v>
      </c>
      <c r="H635" s="1" t="str">
        <f>LEFT(pomiar[[#This Row],[numer rejestracyjny]],1)</f>
        <v>P</v>
      </c>
      <c r="I635" s="1">
        <f>IF(pomiar[[#This Row],[pierwsza litera rejestracji]]="Z",pomiar[[#This Row],[ile minut jechał]]/pomiar[[#This Row],[ile to jedna minuta w dobie]],0)</f>
        <v>0</v>
      </c>
      <c r="J635" s="1">
        <f t="shared" si="19"/>
        <v>4.1666666666666664E-2</v>
      </c>
      <c r="K635" s="1">
        <f>pomiar[[#This Row],[ile minut jechał]]/pomiar[[#This Row],[ile h w dobie]]</f>
        <v>5.5103999999999154E-2</v>
      </c>
      <c r="L635" s="1" t="str">
        <f>MID(pomiar[[#This Row],[numer rejestracyjny]],4,2)</f>
        <v>33</v>
      </c>
      <c r="M635" s="3">
        <f>IF(pomiar[[#This Row],[3 i 4 znak rejestracji]]="18",5/pomiar[[#This Row],[ile minut jechał w h]],0)</f>
        <v>0</v>
      </c>
      <c r="N635" s="3">
        <f>5/pomiar[[#This Row],[ile minut jechał w h]]</f>
        <v>90.737514518003721</v>
      </c>
      <c r="O635" s="3">
        <f>IF(pomiar[[#This Row],[prędkość]]&gt;100,1,0)</f>
        <v>0</v>
      </c>
      <c r="P635" s="3">
        <f>IF(pomiar[[#This Row],[prędkość]]&gt;140,1,0)</f>
        <v>0</v>
      </c>
      <c r="Q635" s="3">
        <f>ROUNDDOWN(IF(pomiar[[#This Row],[czy z A do B]]=0,pomiar[[#This Row],[Punkt B]]/pomiar[[#This Row],[ile h w dobie]],pomiar[[#This Row],[Punkt A]]/pomiar[[#This Row],[ile h w dobie]]),0)</f>
        <v>19</v>
      </c>
      <c r="R635" s="3">
        <f>IF(pomiar[[#This Row],[która godzina wyjazdu]]&lt;&gt;24,pomiar[[#This Row],[która godzina wyjazdu]],0)</f>
        <v>19</v>
      </c>
    </row>
    <row r="636" spans="1:18" x14ac:dyDescent="0.25">
      <c r="A636" s="1" t="s">
        <v>129</v>
      </c>
      <c r="B636" s="1">
        <v>0.82420800000000005</v>
      </c>
      <c r="C636" s="1">
        <v>0.82768799999999998</v>
      </c>
      <c r="D636" s="1">
        <f>IF(pomiar[[#This Row],[Punkt A]]&lt;pomiar[[#This Row],[Punkt B]],1,0)</f>
        <v>1</v>
      </c>
      <c r="E636" s="1">
        <f>IF(pomiar[[#This Row],[Punkt A]]&gt;pomiar[[#This Row],[Punkt B]],1,0)</f>
        <v>0</v>
      </c>
      <c r="F636" s="1">
        <f t="shared" si="18"/>
        <v>6.9444444444444447E-4</v>
      </c>
      <c r="G636" s="1">
        <f>IF(pomiar[[#This Row],[czy z B do A]]=1,pomiar[[#This Row],[Punkt A]]-pomiar[[#This Row],[Punkt B]],pomiar[[#This Row],[Punkt B]]-pomiar[[#This Row],[Punkt A]])</f>
        <v>3.4799999999999276E-3</v>
      </c>
      <c r="H636" s="1" t="str">
        <f>LEFT(pomiar[[#This Row],[numer rejestracyjny]],1)</f>
        <v>W</v>
      </c>
      <c r="I636" s="1">
        <f>IF(pomiar[[#This Row],[pierwsza litera rejestracji]]="Z",pomiar[[#This Row],[ile minut jechał]]/pomiar[[#This Row],[ile to jedna minuta w dobie]],0)</f>
        <v>0</v>
      </c>
      <c r="J636" s="1">
        <f t="shared" si="19"/>
        <v>4.1666666666666664E-2</v>
      </c>
      <c r="K636" s="1">
        <f>pomiar[[#This Row],[ile minut jechał]]/pomiar[[#This Row],[ile h w dobie]]</f>
        <v>8.3519999999998262E-2</v>
      </c>
      <c r="L636" s="1" t="str">
        <f>MID(pomiar[[#This Row],[numer rejestracyjny]],4,2)</f>
        <v>01</v>
      </c>
      <c r="M636" s="3">
        <f>IF(pomiar[[#This Row],[3 i 4 znak rejestracji]]="18",5/pomiar[[#This Row],[ile minut jechał w h]],0)</f>
        <v>0</v>
      </c>
      <c r="N636" s="3">
        <f>5/pomiar[[#This Row],[ile minut jechał w h]]</f>
        <v>59.865900383143007</v>
      </c>
      <c r="O636" s="3">
        <f>IF(pomiar[[#This Row],[prędkość]]&gt;100,1,0)</f>
        <v>0</v>
      </c>
      <c r="P636" s="3">
        <f>IF(pomiar[[#This Row],[prędkość]]&gt;140,1,0)</f>
        <v>0</v>
      </c>
      <c r="Q636" s="3">
        <f>ROUNDDOWN(IF(pomiar[[#This Row],[czy z A do B]]=0,pomiar[[#This Row],[Punkt B]]/pomiar[[#This Row],[ile h w dobie]],pomiar[[#This Row],[Punkt A]]/pomiar[[#This Row],[ile h w dobie]]),0)</f>
        <v>19</v>
      </c>
      <c r="R636" s="3">
        <f>IF(pomiar[[#This Row],[która godzina wyjazdu]]&lt;&gt;24,pomiar[[#This Row],[która godzina wyjazdu]],0)</f>
        <v>19</v>
      </c>
    </row>
    <row r="637" spans="1:18" x14ac:dyDescent="0.25">
      <c r="A637" s="1" t="s">
        <v>130</v>
      </c>
      <c r="B637" s="1">
        <v>6.3480999999999996E-2</v>
      </c>
      <c r="C637" s="1">
        <v>6.6905000000000006E-2</v>
      </c>
      <c r="D637" s="1">
        <f>IF(pomiar[[#This Row],[Punkt A]]&lt;pomiar[[#This Row],[Punkt B]],1,0)</f>
        <v>1</v>
      </c>
      <c r="E637" s="1">
        <f>IF(pomiar[[#This Row],[Punkt A]]&gt;pomiar[[#This Row],[Punkt B]],1,0)</f>
        <v>0</v>
      </c>
      <c r="F637" s="1">
        <f t="shared" si="18"/>
        <v>6.9444444444444447E-4</v>
      </c>
      <c r="G637" s="1">
        <f>IF(pomiar[[#This Row],[czy z B do A]]=1,pomiar[[#This Row],[Punkt A]]-pomiar[[#This Row],[Punkt B]],pomiar[[#This Row],[Punkt B]]-pomiar[[#This Row],[Punkt A]])</f>
        <v>3.4240000000000104E-3</v>
      </c>
      <c r="H637" s="1" t="str">
        <f>LEFT(pomiar[[#This Row],[numer rejestracyjny]],1)</f>
        <v>W</v>
      </c>
      <c r="I637" s="1">
        <f>IF(pomiar[[#This Row],[pierwsza litera rejestracji]]="Z",pomiar[[#This Row],[ile minut jechał]]/pomiar[[#This Row],[ile to jedna minuta w dobie]],0)</f>
        <v>0</v>
      </c>
      <c r="J637" s="1">
        <f t="shared" si="19"/>
        <v>4.1666666666666664E-2</v>
      </c>
      <c r="K637" s="1">
        <f>pomiar[[#This Row],[ile minut jechał]]/pomiar[[#This Row],[ile h w dobie]]</f>
        <v>8.2176000000000249E-2</v>
      </c>
      <c r="L637" s="1" t="str">
        <f>MID(pomiar[[#This Row],[numer rejestracyjny]],4,2)</f>
        <v>99</v>
      </c>
      <c r="M637" s="3">
        <f>IF(pomiar[[#This Row],[3 i 4 znak rejestracji]]="18",5/pomiar[[#This Row],[ile minut jechał w h]],0)</f>
        <v>0</v>
      </c>
      <c r="N637" s="3">
        <f>5/pomiar[[#This Row],[ile minut jechał w h]]</f>
        <v>60.845015576323803</v>
      </c>
      <c r="O637" s="3">
        <f>IF(pomiar[[#This Row],[prędkość]]&gt;100,1,0)</f>
        <v>0</v>
      </c>
      <c r="P637" s="3">
        <f>IF(pomiar[[#This Row],[prędkość]]&gt;140,1,0)</f>
        <v>0</v>
      </c>
      <c r="Q637" s="3">
        <f>ROUNDDOWN(IF(pomiar[[#This Row],[czy z A do B]]=0,pomiar[[#This Row],[Punkt B]]/pomiar[[#This Row],[ile h w dobie]],pomiar[[#This Row],[Punkt A]]/pomiar[[#This Row],[ile h w dobie]]),0)</f>
        <v>1</v>
      </c>
      <c r="R637" s="3">
        <f>IF(pomiar[[#This Row],[która godzina wyjazdu]]&lt;&gt;24,pomiar[[#This Row],[która godzina wyjazdu]],0)</f>
        <v>1</v>
      </c>
    </row>
    <row r="638" spans="1:18" x14ac:dyDescent="0.25">
      <c r="A638" s="1" t="s">
        <v>131</v>
      </c>
      <c r="B638" s="1">
        <v>0.89078199999999996</v>
      </c>
      <c r="C638" s="1">
        <v>0.89239400000000002</v>
      </c>
      <c r="D638" s="1">
        <f>IF(pomiar[[#This Row],[Punkt A]]&lt;pomiar[[#This Row],[Punkt B]],1,0)</f>
        <v>1</v>
      </c>
      <c r="E638" s="1">
        <f>IF(pomiar[[#This Row],[Punkt A]]&gt;pomiar[[#This Row],[Punkt B]],1,0)</f>
        <v>0</v>
      </c>
      <c r="F638" s="1">
        <f t="shared" si="18"/>
        <v>6.9444444444444447E-4</v>
      </c>
      <c r="G638" s="1">
        <f>IF(pomiar[[#This Row],[czy z B do A]]=1,pomiar[[#This Row],[Punkt A]]-pomiar[[#This Row],[Punkt B]],pomiar[[#This Row],[Punkt B]]-pomiar[[#This Row],[Punkt A]])</f>
        <v>1.6120000000000578E-3</v>
      </c>
      <c r="H638" s="1" t="str">
        <f>LEFT(pomiar[[#This Row],[numer rejestracyjny]],1)</f>
        <v>C</v>
      </c>
      <c r="I638" s="1">
        <f>IF(pomiar[[#This Row],[pierwsza litera rejestracji]]="Z",pomiar[[#This Row],[ile minut jechał]]/pomiar[[#This Row],[ile to jedna minuta w dobie]],0)</f>
        <v>0</v>
      </c>
      <c r="J638" s="1">
        <f t="shared" si="19"/>
        <v>4.1666666666666664E-2</v>
      </c>
      <c r="K638" s="1">
        <f>pomiar[[#This Row],[ile minut jechał]]/pomiar[[#This Row],[ile h w dobie]]</f>
        <v>3.8688000000001388E-2</v>
      </c>
      <c r="L638" s="1" t="str">
        <f>MID(pomiar[[#This Row],[numer rejestracyjny]],4,2)</f>
        <v>66</v>
      </c>
      <c r="M638" s="3">
        <f>IF(pomiar[[#This Row],[3 i 4 znak rejestracji]]="18",5/pomiar[[#This Row],[ile minut jechał w h]],0)</f>
        <v>0</v>
      </c>
      <c r="N638" s="3">
        <f>5/pomiar[[#This Row],[ile minut jechał w h]]</f>
        <v>129.23904052935848</v>
      </c>
      <c r="O638" s="3">
        <f>IF(pomiar[[#This Row],[prędkość]]&gt;100,1,0)</f>
        <v>1</v>
      </c>
      <c r="P638" s="3">
        <f>IF(pomiar[[#This Row],[prędkość]]&gt;140,1,0)</f>
        <v>0</v>
      </c>
      <c r="Q638" s="3">
        <f>ROUNDDOWN(IF(pomiar[[#This Row],[czy z A do B]]=0,pomiar[[#This Row],[Punkt B]]/pomiar[[#This Row],[ile h w dobie]],pomiar[[#This Row],[Punkt A]]/pomiar[[#This Row],[ile h w dobie]]),0)</f>
        <v>21</v>
      </c>
      <c r="R638" s="3">
        <f>IF(pomiar[[#This Row],[która godzina wyjazdu]]&lt;&gt;24,pomiar[[#This Row],[która godzina wyjazdu]],0)</f>
        <v>21</v>
      </c>
    </row>
    <row r="639" spans="1:18" x14ac:dyDescent="0.25">
      <c r="A639" s="1" t="s">
        <v>132</v>
      </c>
      <c r="B639" s="1">
        <v>0.54161700000000002</v>
      </c>
      <c r="C639" s="1">
        <v>0.53762900000000002</v>
      </c>
      <c r="D639" s="1">
        <f>IF(pomiar[[#This Row],[Punkt A]]&lt;pomiar[[#This Row],[Punkt B]],1,0)</f>
        <v>0</v>
      </c>
      <c r="E639" s="1">
        <f>IF(pomiar[[#This Row],[Punkt A]]&gt;pomiar[[#This Row],[Punkt B]],1,0)</f>
        <v>1</v>
      </c>
      <c r="F639" s="1">
        <f t="shared" si="18"/>
        <v>6.9444444444444447E-4</v>
      </c>
      <c r="G639" s="1">
        <f>IF(pomiar[[#This Row],[czy z B do A]]=1,pomiar[[#This Row],[Punkt A]]-pomiar[[#This Row],[Punkt B]],pomiar[[#This Row],[Punkt B]]-pomiar[[#This Row],[Punkt A]])</f>
        <v>3.9879999999999916E-3</v>
      </c>
      <c r="H639" s="1" t="str">
        <f>LEFT(pomiar[[#This Row],[numer rejestracyjny]],1)</f>
        <v>D</v>
      </c>
      <c r="I639" s="1">
        <f>IF(pomiar[[#This Row],[pierwsza litera rejestracji]]="Z",pomiar[[#This Row],[ile minut jechał]]/pomiar[[#This Row],[ile to jedna minuta w dobie]],0)</f>
        <v>0</v>
      </c>
      <c r="J639" s="1">
        <f t="shared" si="19"/>
        <v>4.1666666666666664E-2</v>
      </c>
      <c r="K639" s="1">
        <f>pomiar[[#This Row],[ile minut jechał]]/pomiar[[#This Row],[ile h w dobie]]</f>
        <v>9.5711999999999797E-2</v>
      </c>
      <c r="L639" s="1" t="str">
        <f>MID(pomiar[[#This Row],[numer rejestracyjny]],4,2)</f>
        <v>90</v>
      </c>
      <c r="M639" s="3">
        <f>IF(pomiar[[#This Row],[3 i 4 znak rejestracji]]="18",5/pomiar[[#This Row],[ile minut jechał w h]],0)</f>
        <v>0</v>
      </c>
      <c r="N639" s="3">
        <f>5/pomiar[[#This Row],[ile minut jechał w h]]</f>
        <v>52.240053493814891</v>
      </c>
      <c r="O639" s="3">
        <f>IF(pomiar[[#This Row],[prędkość]]&gt;100,1,0)</f>
        <v>0</v>
      </c>
      <c r="P639" s="3">
        <f>IF(pomiar[[#This Row],[prędkość]]&gt;140,1,0)</f>
        <v>0</v>
      </c>
      <c r="Q639" s="3">
        <f>ROUNDDOWN(IF(pomiar[[#This Row],[czy z A do B]]=0,pomiar[[#This Row],[Punkt B]]/pomiar[[#This Row],[ile h w dobie]],pomiar[[#This Row],[Punkt A]]/pomiar[[#This Row],[ile h w dobie]]),0)</f>
        <v>12</v>
      </c>
      <c r="R639" s="3">
        <f>IF(pomiar[[#This Row],[która godzina wyjazdu]]&lt;&gt;24,pomiar[[#This Row],[która godzina wyjazdu]],0)</f>
        <v>12</v>
      </c>
    </row>
    <row r="640" spans="1:18" x14ac:dyDescent="0.25">
      <c r="A640" s="1" t="s">
        <v>133</v>
      </c>
      <c r="B640" s="1">
        <v>5.3295000000000002E-2</v>
      </c>
      <c r="C640" s="1">
        <v>5.0727000000000001E-2</v>
      </c>
      <c r="D640" s="1">
        <f>IF(pomiar[[#This Row],[Punkt A]]&lt;pomiar[[#This Row],[Punkt B]],1,0)</f>
        <v>0</v>
      </c>
      <c r="E640" s="1">
        <f>IF(pomiar[[#This Row],[Punkt A]]&gt;pomiar[[#This Row],[Punkt B]],1,0)</f>
        <v>1</v>
      </c>
      <c r="F640" s="1">
        <f t="shared" si="18"/>
        <v>6.9444444444444447E-4</v>
      </c>
      <c r="G640" s="1">
        <f>IF(pomiar[[#This Row],[czy z B do A]]=1,pomiar[[#This Row],[Punkt A]]-pomiar[[#This Row],[Punkt B]],pomiar[[#This Row],[Punkt B]]-pomiar[[#This Row],[Punkt A]])</f>
        <v>2.5680000000000008E-3</v>
      </c>
      <c r="H640" s="1" t="str">
        <f>LEFT(pomiar[[#This Row],[numer rejestracyjny]],1)</f>
        <v>W</v>
      </c>
      <c r="I640" s="1">
        <f>IF(pomiar[[#This Row],[pierwsza litera rejestracji]]="Z",pomiar[[#This Row],[ile minut jechał]]/pomiar[[#This Row],[ile to jedna minuta w dobie]],0)</f>
        <v>0</v>
      </c>
      <c r="J640" s="1">
        <f t="shared" si="19"/>
        <v>4.1666666666666664E-2</v>
      </c>
      <c r="K640" s="1">
        <f>pomiar[[#This Row],[ile minut jechał]]/pomiar[[#This Row],[ile h w dobie]]</f>
        <v>6.163200000000002E-2</v>
      </c>
      <c r="L640" s="1" t="str">
        <f>MID(pomiar[[#This Row],[numer rejestracyjny]],4,2)</f>
        <v>37</v>
      </c>
      <c r="M640" s="3">
        <f>IF(pomiar[[#This Row],[3 i 4 znak rejestracji]]="18",5/pomiar[[#This Row],[ile minut jechał w h]],0)</f>
        <v>0</v>
      </c>
      <c r="N640" s="3">
        <f>5/pomiar[[#This Row],[ile minut jechał w h]]</f>
        <v>81.126687435098617</v>
      </c>
      <c r="O640" s="3">
        <f>IF(pomiar[[#This Row],[prędkość]]&gt;100,1,0)</f>
        <v>0</v>
      </c>
      <c r="P640" s="3">
        <f>IF(pomiar[[#This Row],[prędkość]]&gt;140,1,0)</f>
        <v>0</v>
      </c>
      <c r="Q640" s="3">
        <f>ROUNDDOWN(IF(pomiar[[#This Row],[czy z A do B]]=0,pomiar[[#This Row],[Punkt B]]/pomiar[[#This Row],[ile h w dobie]],pomiar[[#This Row],[Punkt A]]/pomiar[[#This Row],[ile h w dobie]]),0)</f>
        <v>1</v>
      </c>
      <c r="R640" s="3">
        <f>IF(pomiar[[#This Row],[która godzina wyjazdu]]&lt;&gt;24,pomiar[[#This Row],[która godzina wyjazdu]],0)</f>
        <v>1</v>
      </c>
    </row>
    <row r="641" spans="1:18" x14ac:dyDescent="0.25">
      <c r="A641" s="1" t="s">
        <v>134</v>
      </c>
      <c r="B641" s="1">
        <v>6.6352999999999995E-2</v>
      </c>
      <c r="C641" s="1">
        <v>6.3589000000000007E-2</v>
      </c>
      <c r="D641" s="1">
        <f>IF(pomiar[[#This Row],[Punkt A]]&lt;pomiar[[#This Row],[Punkt B]],1,0)</f>
        <v>0</v>
      </c>
      <c r="E641" s="1">
        <f>IF(pomiar[[#This Row],[Punkt A]]&gt;pomiar[[#This Row],[Punkt B]],1,0)</f>
        <v>1</v>
      </c>
      <c r="F641" s="1">
        <f t="shared" si="18"/>
        <v>6.9444444444444447E-4</v>
      </c>
      <c r="G641" s="1">
        <f>IF(pomiar[[#This Row],[czy z B do A]]=1,pomiar[[#This Row],[Punkt A]]-pomiar[[#This Row],[Punkt B]],pomiar[[#This Row],[Punkt B]]-pomiar[[#This Row],[Punkt A]])</f>
        <v>2.7639999999999887E-3</v>
      </c>
      <c r="H641" s="1" t="str">
        <f>LEFT(pomiar[[#This Row],[numer rejestracyjny]],1)</f>
        <v>E</v>
      </c>
      <c r="I641" s="1">
        <f>IF(pomiar[[#This Row],[pierwsza litera rejestracji]]="Z",pomiar[[#This Row],[ile minut jechał]]/pomiar[[#This Row],[ile to jedna minuta w dobie]],0)</f>
        <v>0</v>
      </c>
      <c r="J641" s="1">
        <f t="shared" si="19"/>
        <v>4.1666666666666664E-2</v>
      </c>
      <c r="K641" s="1">
        <f>pomiar[[#This Row],[ile minut jechał]]/pomiar[[#This Row],[ile h w dobie]]</f>
        <v>6.6335999999999729E-2</v>
      </c>
      <c r="L641" s="1" t="str">
        <f>MID(pomiar[[#This Row],[numer rejestracyjny]],4,2)</f>
        <v>75</v>
      </c>
      <c r="M641" s="3">
        <f>IF(pomiar[[#This Row],[3 i 4 znak rejestracji]]="18",5/pomiar[[#This Row],[ile minut jechał w h]],0)</f>
        <v>0</v>
      </c>
      <c r="N641" s="3">
        <f>5/pomiar[[#This Row],[ile minut jechał w h]]</f>
        <v>75.373854317414683</v>
      </c>
      <c r="O641" s="3">
        <f>IF(pomiar[[#This Row],[prędkość]]&gt;100,1,0)</f>
        <v>0</v>
      </c>
      <c r="P641" s="3">
        <f>IF(pomiar[[#This Row],[prędkość]]&gt;140,1,0)</f>
        <v>0</v>
      </c>
      <c r="Q641" s="3">
        <f>ROUNDDOWN(IF(pomiar[[#This Row],[czy z A do B]]=0,pomiar[[#This Row],[Punkt B]]/pomiar[[#This Row],[ile h w dobie]],pomiar[[#This Row],[Punkt A]]/pomiar[[#This Row],[ile h w dobie]]),0)</f>
        <v>1</v>
      </c>
      <c r="R641" s="3">
        <f>IF(pomiar[[#This Row],[która godzina wyjazdu]]&lt;&gt;24,pomiar[[#This Row],[która godzina wyjazdu]],0)</f>
        <v>1</v>
      </c>
    </row>
    <row r="642" spans="1:18" x14ac:dyDescent="0.25">
      <c r="A642" s="1" t="s">
        <v>181</v>
      </c>
      <c r="B642" s="1">
        <v>0.92008900000000005</v>
      </c>
      <c r="C642" s="1">
        <v>0.92382900000000001</v>
      </c>
      <c r="D642" s="1">
        <f>IF(pomiar[[#This Row],[Punkt A]]&lt;pomiar[[#This Row],[Punkt B]],1,0)</f>
        <v>1</v>
      </c>
      <c r="E642" s="1">
        <f>IF(pomiar[[#This Row],[Punkt A]]&gt;pomiar[[#This Row],[Punkt B]],1,0)</f>
        <v>0</v>
      </c>
      <c r="F642" s="1">
        <f t="shared" ref="F642:F705" si="20">1/(24*60)</f>
        <v>6.9444444444444447E-4</v>
      </c>
      <c r="G642" s="1">
        <f>IF(pomiar[[#This Row],[czy z B do A]]=1,pomiar[[#This Row],[Punkt A]]-pomiar[[#This Row],[Punkt B]],pomiar[[#This Row],[Punkt B]]-pomiar[[#This Row],[Punkt A]])</f>
        <v>3.7399999999999656E-3</v>
      </c>
      <c r="H642" s="1" t="str">
        <f>LEFT(pomiar[[#This Row],[numer rejestracyjny]],1)</f>
        <v>F</v>
      </c>
      <c r="I642" s="1">
        <f>IF(pomiar[[#This Row],[pierwsza litera rejestracji]]="Z",pomiar[[#This Row],[ile minut jechał]]/pomiar[[#This Row],[ile to jedna minuta w dobie]],0)</f>
        <v>0</v>
      </c>
      <c r="J642" s="1">
        <f t="shared" ref="J642:J705" si="21">1/24</f>
        <v>4.1666666666666664E-2</v>
      </c>
      <c r="K642" s="1">
        <f>pomiar[[#This Row],[ile minut jechał]]/pomiar[[#This Row],[ile h w dobie]]</f>
        <v>8.9759999999999174E-2</v>
      </c>
      <c r="L642" s="1" t="str">
        <f>MID(pomiar[[#This Row],[numer rejestracyjny]],4,2)</f>
        <v>89</v>
      </c>
      <c r="M642" s="3">
        <f>IF(pomiar[[#This Row],[3 i 4 znak rejestracji]]="18",5/pomiar[[#This Row],[ile minut jechał w h]],0)</f>
        <v>0</v>
      </c>
      <c r="N642" s="3">
        <f>5/pomiar[[#This Row],[ile minut jechał w h]]</f>
        <v>55.704099821747391</v>
      </c>
      <c r="O642" s="3">
        <f>IF(pomiar[[#This Row],[prędkość]]&gt;100,1,0)</f>
        <v>0</v>
      </c>
      <c r="P642" s="3">
        <f>IF(pomiar[[#This Row],[prędkość]]&gt;140,1,0)</f>
        <v>0</v>
      </c>
      <c r="Q642" s="3">
        <f>ROUNDDOWN(IF(pomiar[[#This Row],[czy z A do B]]=0,pomiar[[#This Row],[Punkt B]]/pomiar[[#This Row],[ile h w dobie]],pomiar[[#This Row],[Punkt A]]/pomiar[[#This Row],[ile h w dobie]]),0)</f>
        <v>22</v>
      </c>
      <c r="R642" s="3">
        <f>IF(pomiar[[#This Row],[która godzina wyjazdu]]&lt;&gt;24,pomiar[[#This Row],[która godzina wyjazdu]],0)</f>
        <v>22</v>
      </c>
    </row>
    <row r="643" spans="1:18" x14ac:dyDescent="0.25">
      <c r="A643" s="1" t="s">
        <v>136</v>
      </c>
      <c r="B643" s="1">
        <v>0.16026199999999999</v>
      </c>
      <c r="C643" s="1">
        <v>0.16416600000000001</v>
      </c>
      <c r="D643" s="1">
        <f>IF(pomiar[[#This Row],[Punkt A]]&lt;pomiar[[#This Row],[Punkt B]],1,0)</f>
        <v>1</v>
      </c>
      <c r="E643" s="1">
        <f>IF(pomiar[[#This Row],[Punkt A]]&gt;pomiar[[#This Row],[Punkt B]],1,0)</f>
        <v>0</v>
      </c>
      <c r="F643" s="1">
        <f t="shared" si="20"/>
        <v>6.9444444444444447E-4</v>
      </c>
      <c r="G643" s="1">
        <f>IF(pomiar[[#This Row],[czy z B do A]]=1,pomiar[[#This Row],[Punkt A]]-pomiar[[#This Row],[Punkt B]],pomiar[[#This Row],[Punkt B]]-pomiar[[#This Row],[Punkt A]])</f>
        <v>3.9040000000000186E-3</v>
      </c>
      <c r="H643" s="1" t="str">
        <f>LEFT(pomiar[[#This Row],[numer rejestracyjny]],1)</f>
        <v>F</v>
      </c>
      <c r="I643" s="1">
        <f>IF(pomiar[[#This Row],[pierwsza litera rejestracji]]="Z",pomiar[[#This Row],[ile minut jechał]]/pomiar[[#This Row],[ile to jedna minuta w dobie]],0)</f>
        <v>0</v>
      </c>
      <c r="J643" s="1">
        <f t="shared" si="21"/>
        <v>4.1666666666666664E-2</v>
      </c>
      <c r="K643" s="1">
        <f>pomiar[[#This Row],[ile minut jechał]]/pomiar[[#This Row],[ile h w dobie]]</f>
        <v>9.3696000000000446E-2</v>
      </c>
      <c r="L643" s="1" t="str">
        <f>MID(pomiar[[#This Row],[numer rejestracyjny]],4,2)</f>
        <v>63</v>
      </c>
      <c r="M643" s="3">
        <f>IF(pomiar[[#This Row],[3 i 4 znak rejestracji]]="18",5/pomiar[[#This Row],[ile minut jechał w h]],0)</f>
        <v>0</v>
      </c>
      <c r="N643" s="3">
        <f>5/pomiar[[#This Row],[ile minut jechał w h]]</f>
        <v>53.364071038251112</v>
      </c>
      <c r="O643" s="3">
        <f>IF(pomiar[[#This Row],[prędkość]]&gt;100,1,0)</f>
        <v>0</v>
      </c>
      <c r="P643" s="3">
        <f>IF(pomiar[[#This Row],[prędkość]]&gt;140,1,0)</f>
        <v>0</v>
      </c>
      <c r="Q643" s="3">
        <f>ROUNDDOWN(IF(pomiar[[#This Row],[czy z A do B]]=0,pomiar[[#This Row],[Punkt B]]/pomiar[[#This Row],[ile h w dobie]],pomiar[[#This Row],[Punkt A]]/pomiar[[#This Row],[ile h w dobie]]),0)</f>
        <v>3</v>
      </c>
      <c r="R643" s="3">
        <f>IF(pomiar[[#This Row],[która godzina wyjazdu]]&lt;&gt;24,pomiar[[#This Row],[która godzina wyjazdu]],0)</f>
        <v>3</v>
      </c>
    </row>
    <row r="644" spans="1:18" x14ac:dyDescent="0.25">
      <c r="A644" s="1" t="s">
        <v>137</v>
      </c>
      <c r="B644" s="1">
        <v>2.2994000000000001E-2</v>
      </c>
      <c r="C644" s="1">
        <v>2.5885999999999999E-2</v>
      </c>
      <c r="D644" s="1">
        <f>IF(pomiar[[#This Row],[Punkt A]]&lt;pomiar[[#This Row],[Punkt B]],1,0)</f>
        <v>1</v>
      </c>
      <c r="E644" s="1">
        <f>IF(pomiar[[#This Row],[Punkt A]]&gt;pomiar[[#This Row],[Punkt B]],1,0)</f>
        <v>0</v>
      </c>
      <c r="F644" s="1">
        <f t="shared" si="20"/>
        <v>6.9444444444444447E-4</v>
      </c>
      <c r="G644" s="1">
        <f>IF(pomiar[[#This Row],[czy z B do A]]=1,pomiar[[#This Row],[Punkt A]]-pomiar[[#This Row],[Punkt B]],pomiar[[#This Row],[Punkt B]]-pomiar[[#This Row],[Punkt A]])</f>
        <v>2.8919999999999987E-3</v>
      </c>
      <c r="H644" s="1" t="str">
        <f>LEFT(pomiar[[#This Row],[numer rejestracyjny]],1)</f>
        <v>S</v>
      </c>
      <c r="I644" s="1">
        <f>IF(pomiar[[#This Row],[pierwsza litera rejestracji]]="Z",pomiar[[#This Row],[ile minut jechał]]/pomiar[[#This Row],[ile to jedna minuta w dobie]],0)</f>
        <v>0</v>
      </c>
      <c r="J644" s="1">
        <f t="shared" si="21"/>
        <v>4.1666666666666664E-2</v>
      </c>
      <c r="K644" s="1">
        <f>pomiar[[#This Row],[ile minut jechał]]/pomiar[[#This Row],[ile h w dobie]]</f>
        <v>6.940799999999997E-2</v>
      </c>
      <c r="L644" s="1" t="str">
        <f>MID(pomiar[[#This Row],[numer rejestracyjny]],4,2)</f>
        <v>65</v>
      </c>
      <c r="M644" s="3">
        <f>IF(pomiar[[#This Row],[3 i 4 znak rejestracji]]="18",5/pomiar[[#This Row],[ile minut jechał w h]],0)</f>
        <v>0</v>
      </c>
      <c r="N644" s="3">
        <f>5/pomiar[[#This Row],[ile minut jechał w h]]</f>
        <v>72.037805440295102</v>
      </c>
      <c r="O644" s="3">
        <f>IF(pomiar[[#This Row],[prędkość]]&gt;100,1,0)</f>
        <v>0</v>
      </c>
      <c r="P644" s="3">
        <f>IF(pomiar[[#This Row],[prędkość]]&gt;140,1,0)</f>
        <v>0</v>
      </c>
      <c r="Q644" s="3">
        <f>ROUNDDOWN(IF(pomiar[[#This Row],[czy z A do B]]=0,pomiar[[#This Row],[Punkt B]]/pomiar[[#This Row],[ile h w dobie]],pomiar[[#This Row],[Punkt A]]/pomiar[[#This Row],[ile h w dobie]]),0)</f>
        <v>0</v>
      </c>
      <c r="R644" s="3">
        <f>IF(pomiar[[#This Row],[która godzina wyjazdu]]&lt;&gt;24,pomiar[[#This Row],[która godzina wyjazdu]],0)</f>
        <v>0</v>
      </c>
    </row>
    <row r="645" spans="1:18" x14ac:dyDescent="0.25">
      <c r="A645" s="1" t="s">
        <v>138</v>
      </c>
      <c r="B645" s="1">
        <v>0.67697099999999999</v>
      </c>
      <c r="C645" s="1">
        <v>0.67554700000000001</v>
      </c>
      <c r="D645" s="1">
        <f>IF(pomiar[[#This Row],[Punkt A]]&lt;pomiar[[#This Row],[Punkt B]],1,0)</f>
        <v>0</v>
      </c>
      <c r="E645" s="1">
        <f>IF(pomiar[[#This Row],[Punkt A]]&gt;pomiar[[#This Row],[Punkt B]],1,0)</f>
        <v>1</v>
      </c>
      <c r="F645" s="1">
        <f t="shared" si="20"/>
        <v>6.9444444444444447E-4</v>
      </c>
      <c r="G645" s="1">
        <f>IF(pomiar[[#This Row],[czy z B do A]]=1,pomiar[[#This Row],[Punkt A]]-pomiar[[#This Row],[Punkt B]],pomiar[[#This Row],[Punkt B]]-pomiar[[#This Row],[Punkt A]])</f>
        <v>1.4239999999999808E-3</v>
      </c>
      <c r="H645" s="1" t="str">
        <f>LEFT(pomiar[[#This Row],[numer rejestracyjny]],1)</f>
        <v>O</v>
      </c>
      <c r="I645" s="1">
        <f>IF(pomiar[[#This Row],[pierwsza litera rejestracji]]="Z",pomiar[[#This Row],[ile minut jechał]]/pomiar[[#This Row],[ile to jedna minuta w dobie]],0)</f>
        <v>0</v>
      </c>
      <c r="J645" s="1">
        <f t="shared" si="21"/>
        <v>4.1666666666666664E-2</v>
      </c>
      <c r="K645" s="1">
        <f>pomiar[[#This Row],[ile minut jechał]]/pomiar[[#This Row],[ile h w dobie]]</f>
        <v>3.417599999999954E-2</v>
      </c>
      <c r="L645" s="1" t="str">
        <f>MID(pomiar[[#This Row],[numer rejestracyjny]],4,2)</f>
        <v>97</v>
      </c>
      <c r="M645" s="3">
        <f>IF(pomiar[[#This Row],[3 i 4 znak rejestracji]]="18",5/pomiar[[#This Row],[ile minut jechał w h]],0)</f>
        <v>0</v>
      </c>
      <c r="N645" s="3">
        <f>5/pomiar[[#This Row],[ile minut jechał w h]]</f>
        <v>146.3014981273428</v>
      </c>
      <c r="O645" s="3">
        <f>IF(pomiar[[#This Row],[prędkość]]&gt;100,1,0)</f>
        <v>1</v>
      </c>
      <c r="P645" s="3">
        <f>IF(pomiar[[#This Row],[prędkość]]&gt;140,1,0)</f>
        <v>1</v>
      </c>
      <c r="Q645" s="3">
        <f>ROUNDDOWN(IF(pomiar[[#This Row],[czy z A do B]]=0,pomiar[[#This Row],[Punkt B]]/pomiar[[#This Row],[ile h w dobie]],pomiar[[#This Row],[Punkt A]]/pomiar[[#This Row],[ile h w dobie]]),0)</f>
        <v>16</v>
      </c>
      <c r="R645" s="3">
        <f>IF(pomiar[[#This Row],[która godzina wyjazdu]]&lt;&gt;24,pomiar[[#This Row],[która godzina wyjazdu]],0)</f>
        <v>16</v>
      </c>
    </row>
    <row r="646" spans="1:18" x14ac:dyDescent="0.25">
      <c r="A646" s="1" t="s">
        <v>139</v>
      </c>
      <c r="B646" s="1">
        <v>0.78898900000000005</v>
      </c>
      <c r="C646" s="1">
        <v>0.78733299999999995</v>
      </c>
      <c r="D646" s="1">
        <f>IF(pomiar[[#This Row],[Punkt A]]&lt;pomiar[[#This Row],[Punkt B]],1,0)</f>
        <v>0</v>
      </c>
      <c r="E646" s="1">
        <f>IF(pomiar[[#This Row],[Punkt A]]&gt;pomiar[[#This Row],[Punkt B]],1,0)</f>
        <v>1</v>
      </c>
      <c r="F646" s="1">
        <f t="shared" si="20"/>
        <v>6.9444444444444447E-4</v>
      </c>
      <c r="G646" s="1">
        <f>IF(pomiar[[#This Row],[czy z B do A]]=1,pomiar[[#This Row],[Punkt A]]-pomiar[[#This Row],[Punkt B]],pomiar[[#This Row],[Punkt B]]-pomiar[[#This Row],[Punkt A]])</f>
        <v>1.6560000000001018E-3</v>
      </c>
      <c r="H646" s="1" t="str">
        <f>LEFT(pomiar[[#This Row],[numer rejestracyjny]],1)</f>
        <v>C</v>
      </c>
      <c r="I646" s="1">
        <f>IF(pomiar[[#This Row],[pierwsza litera rejestracji]]="Z",pomiar[[#This Row],[ile minut jechał]]/pomiar[[#This Row],[ile to jedna minuta w dobie]],0)</f>
        <v>0</v>
      </c>
      <c r="J646" s="1">
        <f t="shared" si="21"/>
        <v>4.1666666666666664E-2</v>
      </c>
      <c r="K646" s="1">
        <f>pomiar[[#This Row],[ile minut jechał]]/pomiar[[#This Row],[ile h w dobie]]</f>
        <v>3.9744000000002444E-2</v>
      </c>
      <c r="L646" s="1" t="str">
        <f>MID(pomiar[[#This Row],[numer rejestracyjny]],4,2)</f>
        <v>84</v>
      </c>
      <c r="M646" s="3">
        <f>IF(pomiar[[#This Row],[3 i 4 znak rejestracji]]="18",5/pomiar[[#This Row],[ile minut jechał w h]],0)</f>
        <v>0</v>
      </c>
      <c r="N646" s="3">
        <f>5/pomiar[[#This Row],[ile minut jechał w h]]</f>
        <v>125.80515297905829</v>
      </c>
      <c r="O646" s="3">
        <f>IF(pomiar[[#This Row],[prędkość]]&gt;100,1,0)</f>
        <v>1</v>
      </c>
      <c r="P646" s="3">
        <f>IF(pomiar[[#This Row],[prędkość]]&gt;140,1,0)</f>
        <v>0</v>
      </c>
      <c r="Q646" s="3">
        <f>ROUNDDOWN(IF(pomiar[[#This Row],[czy z A do B]]=0,pomiar[[#This Row],[Punkt B]]/pomiar[[#This Row],[ile h w dobie]],pomiar[[#This Row],[Punkt A]]/pomiar[[#This Row],[ile h w dobie]]),0)</f>
        <v>18</v>
      </c>
      <c r="R646" s="3">
        <f>IF(pomiar[[#This Row],[która godzina wyjazdu]]&lt;&gt;24,pomiar[[#This Row],[która godzina wyjazdu]],0)</f>
        <v>18</v>
      </c>
    </row>
    <row r="647" spans="1:18" x14ac:dyDescent="0.25">
      <c r="A647" s="1" t="s">
        <v>140</v>
      </c>
      <c r="B647" s="1">
        <v>0.94605499999999998</v>
      </c>
      <c r="C647" s="1">
        <v>0.94314699999999996</v>
      </c>
      <c r="D647" s="1">
        <f>IF(pomiar[[#This Row],[Punkt A]]&lt;pomiar[[#This Row],[Punkt B]],1,0)</f>
        <v>0</v>
      </c>
      <c r="E647" s="1">
        <f>IF(pomiar[[#This Row],[Punkt A]]&gt;pomiar[[#This Row],[Punkt B]],1,0)</f>
        <v>1</v>
      </c>
      <c r="F647" s="1">
        <f t="shared" si="20"/>
        <v>6.9444444444444447E-4</v>
      </c>
      <c r="G647" s="1">
        <f>IF(pomiar[[#This Row],[czy z B do A]]=1,pomiar[[#This Row],[Punkt A]]-pomiar[[#This Row],[Punkt B]],pomiar[[#This Row],[Punkt B]]-pomiar[[#This Row],[Punkt A]])</f>
        <v>2.9080000000000217E-3</v>
      </c>
      <c r="H647" s="1" t="str">
        <f>LEFT(pomiar[[#This Row],[numer rejestracyjny]],1)</f>
        <v>R</v>
      </c>
      <c r="I647" s="1">
        <f>IF(pomiar[[#This Row],[pierwsza litera rejestracji]]="Z",pomiar[[#This Row],[ile minut jechał]]/pomiar[[#This Row],[ile to jedna minuta w dobie]],0)</f>
        <v>0</v>
      </c>
      <c r="J647" s="1">
        <f t="shared" si="21"/>
        <v>4.1666666666666664E-2</v>
      </c>
      <c r="K647" s="1">
        <f>pomiar[[#This Row],[ile minut jechał]]/pomiar[[#This Row],[ile h w dobie]]</f>
        <v>6.979200000000052E-2</v>
      </c>
      <c r="L647" s="1" t="str">
        <f>MID(pomiar[[#This Row],[numer rejestracyjny]],4,2)</f>
        <v>64</v>
      </c>
      <c r="M647" s="3">
        <f>IF(pomiar[[#This Row],[3 i 4 znak rejestracji]]="18",5/pomiar[[#This Row],[ile minut jechał w h]],0)</f>
        <v>0</v>
      </c>
      <c r="N647" s="3">
        <f>5/pomiar[[#This Row],[ile minut jechał w h]]</f>
        <v>71.641448876661542</v>
      </c>
      <c r="O647" s="3">
        <f>IF(pomiar[[#This Row],[prędkość]]&gt;100,1,0)</f>
        <v>0</v>
      </c>
      <c r="P647" s="3">
        <f>IF(pomiar[[#This Row],[prędkość]]&gt;140,1,0)</f>
        <v>0</v>
      </c>
      <c r="Q647" s="3">
        <f>ROUNDDOWN(IF(pomiar[[#This Row],[czy z A do B]]=0,pomiar[[#This Row],[Punkt B]]/pomiar[[#This Row],[ile h w dobie]],pomiar[[#This Row],[Punkt A]]/pomiar[[#This Row],[ile h w dobie]]),0)</f>
        <v>22</v>
      </c>
      <c r="R647" s="3">
        <f>IF(pomiar[[#This Row],[która godzina wyjazdu]]&lt;&gt;24,pomiar[[#This Row],[która godzina wyjazdu]],0)</f>
        <v>22</v>
      </c>
    </row>
    <row r="648" spans="1:18" x14ac:dyDescent="0.25">
      <c r="A648" s="1" t="s">
        <v>141</v>
      </c>
      <c r="B648" s="1">
        <v>0.28436099999999997</v>
      </c>
      <c r="C648" s="1">
        <v>0.286385</v>
      </c>
      <c r="D648" s="1">
        <f>IF(pomiar[[#This Row],[Punkt A]]&lt;pomiar[[#This Row],[Punkt B]],1,0)</f>
        <v>1</v>
      </c>
      <c r="E648" s="1">
        <f>IF(pomiar[[#This Row],[Punkt A]]&gt;pomiar[[#This Row],[Punkt B]],1,0)</f>
        <v>0</v>
      </c>
      <c r="F648" s="1">
        <f t="shared" si="20"/>
        <v>6.9444444444444447E-4</v>
      </c>
      <c r="G648" s="1">
        <f>IF(pomiar[[#This Row],[czy z B do A]]=1,pomiar[[#This Row],[Punkt A]]-pomiar[[#This Row],[Punkt B]],pomiar[[#This Row],[Punkt B]]-pomiar[[#This Row],[Punkt A]])</f>
        <v>2.0240000000000258E-3</v>
      </c>
      <c r="H648" s="1" t="str">
        <f>LEFT(pomiar[[#This Row],[numer rejestracyjny]],1)</f>
        <v>S</v>
      </c>
      <c r="I648" s="1">
        <f>IF(pomiar[[#This Row],[pierwsza litera rejestracji]]="Z",pomiar[[#This Row],[ile minut jechał]]/pomiar[[#This Row],[ile to jedna minuta w dobie]],0)</f>
        <v>0</v>
      </c>
      <c r="J648" s="1">
        <f t="shared" si="21"/>
        <v>4.1666666666666664E-2</v>
      </c>
      <c r="K648" s="1">
        <f>pomiar[[#This Row],[ile minut jechał]]/pomiar[[#This Row],[ile h w dobie]]</f>
        <v>4.8576000000000619E-2</v>
      </c>
      <c r="L648" s="1" t="str">
        <f>MID(pomiar[[#This Row],[numer rejestracyjny]],4,2)</f>
        <v>99</v>
      </c>
      <c r="M648" s="3">
        <f>IF(pomiar[[#This Row],[3 i 4 znak rejestracji]]="18",5/pomiar[[#This Row],[ile minut jechał w h]],0)</f>
        <v>0</v>
      </c>
      <c r="N648" s="3">
        <f>5/pomiar[[#This Row],[ile minut jechał w h]]</f>
        <v>102.93148880105271</v>
      </c>
      <c r="O648" s="3">
        <f>IF(pomiar[[#This Row],[prędkość]]&gt;100,1,0)</f>
        <v>1</v>
      </c>
      <c r="P648" s="3">
        <f>IF(pomiar[[#This Row],[prędkość]]&gt;140,1,0)</f>
        <v>0</v>
      </c>
      <c r="Q648" s="3">
        <f>ROUNDDOWN(IF(pomiar[[#This Row],[czy z A do B]]=0,pomiar[[#This Row],[Punkt B]]/pomiar[[#This Row],[ile h w dobie]],pomiar[[#This Row],[Punkt A]]/pomiar[[#This Row],[ile h w dobie]]),0)</f>
        <v>6</v>
      </c>
      <c r="R648" s="3">
        <f>IF(pomiar[[#This Row],[która godzina wyjazdu]]&lt;&gt;24,pomiar[[#This Row],[która godzina wyjazdu]],0)</f>
        <v>6</v>
      </c>
    </row>
    <row r="649" spans="1:18" x14ac:dyDescent="0.25">
      <c r="A649" s="1" t="s">
        <v>142</v>
      </c>
      <c r="B649" s="1">
        <v>0.90234800000000004</v>
      </c>
      <c r="C649" s="1">
        <v>0.89943600000000001</v>
      </c>
      <c r="D649" s="1">
        <f>IF(pomiar[[#This Row],[Punkt A]]&lt;pomiar[[#This Row],[Punkt B]],1,0)</f>
        <v>0</v>
      </c>
      <c r="E649" s="1">
        <f>IF(pomiar[[#This Row],[Punkt A]]&gt;pomiar[[#This Row],[Punkt B]],1,0)</f>
        <v>1</v>
      </c>
      <c r="F649" s="1">
        <f t="shared" si="20"/>
        <v>6.9444444444444447E-4</v>
      </c>
      <c r="G649" s="1">
        <f>IF(pomiar[[#This Row],[czy z B do A]]=1,pomiar[[#This Row],[Punkt A]]-pomiar[[#This Row],[Punkt B]],pomiar[[#This Row],[Punkt B]]-pomiar[[#This Row],[Punkt A]])</f>
        <v>2.9120000000000257E-3</v>
      </c>
      <c r="H649" s="1" t="str">
        <f>LEFT(pomiar[[#This Row],[numer rejestracyjny]],1)</f>
        <v>W</v>
      </c>
      <c r="I649" s="1">
        <f>IF(pomiar[[#This Row],[pierwsza litera rejestracji]]="Z",pomiar[[#This Row],[ile minut jechał]]/pomiar[[#This Row],[ile to jedna minuta w dobie]],0)</f>
        <v>0</v>
      </c>
      <c r="J649" s="1">
        <f t="shared" si="21"/>
        <v>4.1666666666666664E-2</v>
      </c>
      <c r="K649" s="1">
        <f>pomiar[[#This Row],[ile minut jechał]]/pomiar[[#This Row],[ile h w dobie]]</f>
        <v>6.9888000000000616E-2</v>
      </c>
      <c r="L649" s="1" t="str">
        <f>MID(pomiar[[#This Row],[numer rejestracyjny]],4,2)</f>
        <v>82</v>
      </c>
      <c r="M649" s="3">
        <f>IF(pomiar[[#This Row],[3 i 4 znak rejestracji]]="18",5/pomiar[[#This Row],[ile minut jechał w h]],0)</f>
        <v>0</v>
      </c>
      <c r="N649" s="3">
        <f>5/pomiar[[#This Row],[ile minut jechał w h]]</f>
        <v>71.543040293039667</v>
      </c>
      <c r="O649" s="3">
        <f>IF(pomiar[[#This Row],[prędkość]]&gt;100,1,0)</f>
        <v>0</v>
      </c>
      <c r="P649" s="3">
        <f>IF(pomiar[[#This Row],[prędkość]]&gt;140,1,0)</f>
        <v>0</v>
      </c>
      <c r="Q649" s="3">
        <f>ROUNDDOWN(IF(pomiar[[#This Row],[czy z A do B]]=0,pomiar[[#This Row],[Punkt B]]/pomiar[[#This Row],[ile h w dobie]],pomiar[[#This Row],[Punkt A]]/pomiar[[#This Row],[ile h w dobie]]),0)</f>
        <v>21</v>
      </c>
      <c r="R649" s="3">
        <f>IF(pomiar[[#This Row],[która godzina wyjazdu]]&lt;&gt;24,pomiar[[#This Row],[która godzina wyjazdu]],0)</f>
        <v>21</v>
      </c>
    </row>
    <row r="650" spans="1:18" x14ac:dyDescent="0.25">
      <c r="A650" s="1" t="s">
        <v>143</v>
      </c>
      <c r="B650" s="1">
        <v>0.85301000000000005</v>
      </c>
      <c r="C650" s="1">
        <v>0.85059799999999997</v>
      </c>
      <c r="D650" s="1">
        <f>IF(pomiar[[#This Row],[Punkt A]]&lt;pomiar[[#This Row],[Punkt B]],1,0)</f>
        <v>0</v>
      </c>
      <c r="E650" s="1">
        <f>IF(pomiar[[#This Row],[Punkt A]]&gt;pomiar[[#This Row],[Punkt B]],1,0)</f>
        <v>1</v>
      </c>
      <c r="F650" s="1">
        <f t="shared" si="20"/>
        <v>6.9444444444444447E-4</v>
      </c>
      <c r="G650" s="1">
        <f>IF(pomiar[[#This Row],[czy z B do A]]=1,pomiar[[#This Row],[Punkt A]]-pomiar[[#This Row],[Punkt B]],pomiar[[#This Row],[Punkt B]]-pomiar[[#This Row],[Punkt A]])</f>
        <v>2.4120000000000807E-3</v>
      </c>
      <c r="H650" s="1" t="str">
        <f>LEFT(pomiar[[#This Row],[numer rejestracyjny]],1)</f>
        <v>W</v>
      </c>
      <c r="I650" s="1">
        <f>IF(pomiar[[#This Row],[pierwsza litera rejestracji]]="Z",pomiar[[#This Row],[ile minut jechał]]/pomiar[[#This Row],[ile to jedna minuta w dobie]],0)</f>
        <v>0</v>
      </c>
      <c r="J650" s="1">
        <f t="shared" si="21"/>
        <v>4.1666666666666664E-2</v>
      </c>
      <c r="K650" s="1">
        <f>pomiar[[#This Row],[ile minut jechał]]/pomiar[[#This Row],[ile h w dobie]]</f>
        <v>5.7888000000001938E-2</v>
      </c>
      <c r="L650" s="1" t="str">
        <f>MID(pomiar[[#This Row],[numer rejestracyjny]],4,2)</f>
        <v>70</v>
      </c>
      <c r="M650" s="3">
        <f>IF(pomiar[[#This Row],[3 i 4 znak rejestracji]]="18",5/pomiar[[#This Row],[ile minut jechał w h]],0)</f>
        <v>0</v>
      </c>
      <c r="N650" s="3">
        <f>5/pomiar[[#This Row],[ile minut jechał w h]]</f>
        <v>86.373687119952891</v>
      </c>
      <c r="O650" s="3">
        <f>IF(pomiar[[#This Row],[prędkość]]&gt;100,1,0)</f>
        <v>0</v>
      </c>
      <c r="P650" s="3">
        <f>IF(pomiar[[#This Row],[prędkość]]&gt;140,1,0)</f>
        <v>0</v>
      </c>
      <c r="Q650" s="3">
        <f>ROUNDDOWN(IF(pomiar[[#This Row],[czy z A do B]]=0,pomiar[[#This Row],[Punkt B]]/pomiar[[#This Row],[ile h w dobie]],pomiar[[#This Row],[Punkt A]]/pomiar[[#This Row],[ile h w dobie]]),0)</f>
        <v>20</v>
      </c>
      <c r="R650" s="3">
        <f>IF(pomiar[[#This Row],[która godzina wyjazdu]]&lt;&gt;24,pomiar[[#This Row],[która godzina wyjazdu]],0)</f>
        <v>20</v>
      </c>
    </row>
    <row r="651" spans="1:18" x14ac:dyDescent="0.25">
      <c r="A651" s="1" t="s">
        <v>144</v>
      </c>
      <c r="B651" s="1">
        <v>0.24293500000000001</v>
      </c>
      <c r="C651" s="1">
        <v>0.24593100000000001</v>
      </c>
      <c r="D651" s="1">
        <f>IF(pomiar[[#This Row],[Punkt A]]&lt;pomiar[[#This Row],[Punkt B]],1,0)</f>
        <v>1</v>
      </c>
      <c r="E651" s="1">
        <f>IF(pomiar[[#This Row],[Punkt A]]&gt;pomiar[[#This Row],[Punkt B]],1,0)</f>
        <v>0</v>
      </c>
      <c r="F651" s="1">
        <f t="shared" si="20"/>
        <v>6.9444444444444447E-4</v>
      </c>
      <c r="G651" s="1">
        <f>IF(pomiar[[#This Row],[czy z B do A]]=1,pomiar[[#This Row],[Punkt A]]-pomiar[[#This Row],[Punkt B]],pomiar[[#This Row],[Punkt B]]-pomiar[[#This Row],[Punkt A]])</f>
        <v>2.9959999999999987E-3</v>
      </c>
      <c r="H651" s="1" t="str">
        <f>LEFT(pomiar[[#This Row],[numer rejestracyjny]],1)</f>
        <v>S</v>
      </c>
      <c r="I651" s="1">
        <f>IF(pomiar[[#This Row],[pierwsza litera rejestracji]]="Z",pomiar[[#This Row],[ile minut jechał]]/pomiar[[#This Row],[ile to jedna minuta w dobie]],0)</f>
        <v>0</v>
      </c>
      <c r="J651" s="1">
        <f t="shared" si="21"/>
        <v>4.1666666666666664E-2</v>
      </c>
      <c r="K651" s="1">
        <f>pomiar[[#This Row],[ile minut jechał]]/pomiar[[#This Row],[ile h w dobie]]</f>
        <v>7.1903999999999968E-2</v>
      </c>
      <c r="L651" s="1" t="str">
        <f>MID(pomiar[[#This Row],[numer rejestracyjny]],4,2)</f>
        <v>10</v>
      </c>
      <c r="M651" s="3">
        <f>IF(pomiar[[#This Row],[3 i 4 znak rejestracji]]="18",5/pomiar[[#This Row],[ile minut jechał w h]],0)</f>
        <v>0</v>
      </c>
      <c r="N651" s="3">
        <f>5/pomiar[[#This Row],[ile minut jechał w h]]</f>
        <v>69.53716065865602</v>
      </c>
      <c r="O651" s="3">
        <f>IF(pomiar[[#This Row],[prędkość]]&gt;100,1,0)</f>
        <v>0</v>
      </c>
      <c r="P651" s="3">
        <f>IF(pomiar[[#This Row],[prędkość]]&gt;140,1,0)</f>
        <v>0</v>
      </c>
      <c r="Q651" s="3">
        <f>ROUNDDOWN(IF(pomiar[[#This Row],[czy z A do B]]=0,pomiar[[#This Row],[Punkt B]]/pomiar[[#This Row],[ile h w dobie]],pomiar[[#This Row],[Punkt A]]/pomiar[[#This Row],[ile h w dobie]]),0)</f>
        <v>5</v>
      </c>
      <c r="R651" s="3">
        <f>IF(pomiar[[#This Row],[która godzina wyjazdu]]&lt;&gt;24,pomiar[[#This Row],[która godzina wyjazdu]],0)</f>
        <v>5</v>
      </c>
    </row>
    <row r="652" spans="1:18" x14ac:dyDescent="0.25">
      <c r="A652" s="1" t="s">
        <v>145</v>
      </c>
      <c r="B652" s="1">
        <v>0.80431299999999994</v>
      </c>
      <c r="C652" s="1">
        <v>0.80078099999999997</v>
      </c>
      <c r="D652" s="1">
        <f>IF(pomiar[[#This Row],[Punkt A]]&lt;pomiar[[#This Row],[Punkt B]],1,0)</f>
        <v>0</v>
      </c>
      <c r="E652" s="1">
        <f>IF(pomiar[[#This Row],[Punkt A]]&gt;pomiar[[#This Row],[Punkt B]],1,0)</f>
        <v>1</v>
      </c>
      <c r="F652" s="1">
        <f t="shared" si="20"/>
        <v>6.9444444444444447E-4</v>
      </c>
      <c r="G652" s="1">
        <f>IF(pomiar[[#This Row],[czy z B do A]]=1,pomiar[[#This Row],[Punkt A]]-pomiar[[#This Row],[Punkt B]],pomiar[[#This Row],[Punkt B]]-pomiar[[#This Row],[Punkt A]])</f>
        <v>3.5319999999999796E-3</v>
      </c>
      <c r="H652" s="1" t="str">
        <f>LEFT(pomiar[[#This Row],[numer rejestracyjny]],1)</f>
        <v>W</v>
      </c>
      <c r="I652" s="1">
        <f>IF(pomiar[[#This Row],[pierwsza litera rejestracji]]="Z",pomiar[[#This Row],[ile minut jechał]]/pomiar[[#This Row],[ile to jedna minuta w dobie]],0)</f>
        <v>0</v>
      </c>
      <c r="J652" s="1">
        <f t="shared" si="21"/>
        <v>4.1666666666666664E-2</v>
      </c>
      <c r="K652" s="1">
        <f>pomiar[[#This Row],[ile minut jechał]]/pomiar[[#This Row],[ile h w dobie]]</f>
        <v>8.476799999999951E-2</v>
      </c>
      <c r="L652" s="1" t="str">
        <f>MID(pomiar[[#This Row],[numer rejestracyjny]],4,2)</f>
        <v>10</v>
      </c>
      <c r="M652" s="3">
        <f>IF(pomiar[[#This Row],[3 i 4 znak rejestracji]]="18",5/pomiar[[#This Row],[ile minut jechał w h]],0)</f>
        <v>0</v>
      </c>
      <c r="N652" s="3">
        <f>5/pomiar[[#This Row],[ile minut jechał w h]]</f>
        <v>58.984522461306497</v>
      </c>
      <c r="O652" s="3">
        <f>IF(pomiar[[#This Row],[prędkość]]&gt;100,1,0)</f>
        <v>0</v>
      </c>
      <c r="P652" s="3">
        <f>IF(pomiar[[#This Row],[prędkość]]&gt;140,1,0)</f>
        <v>0</v>
      </c>
      <c r="Q652" s="3">
        <f>ROUNDDOWN(IF(pomiar[[#This Row],[czy z A do B]]=0,pomiar[[#This Row],[Punkt B]]/pomiar[[#This Row],[ile h w dobie]],pomiar[[#This Row],[Punkt A]]/pomiar[[#This Row],[ile h w dobie]]),0)</f>
        <v>19</v>
      </c>
      <c r="R652" s="3">
        <f>IF(pomiar[[#This Row],[która godzina wyjazdu]]&lt;&gt;24,pomiar[[#This Row],[która godzina wyjazdu]],0)</f>
        <v>19</v>
      </c>
    </row>
    <row r="653" spans="1:18" x14ac:dyDescent="0.25">
      <c r="A653" s="1" t="s">
        <v>146</v>
      </c>
      <c r="B653" s="1">
        <v>0.73835600000000001</v>
      </c>
      <c r="C653" s="1">
        <v>0.73983200000000005</v>
      </c>
      <c r="D653" s="1">
        <f>IF(pomiar[[#This Row],[Punkt A]]&lt;pomiar[[#This Row],[Punkt B]],1,0)</f>
        <v>1</v>
      </c>
      <c r="E653" s="1">
        <f>IF(pomiar[[#This Row],[Punkt A]]&gt;pomiar[[#This Row],[Punkt B]],1,0)</f>
        <v>0</v>
      </c>
      <c r="F653" s="1">
        <f t="shared" si="20"/>
        <v>6.9444444444444447E-4</v>
      </c>
      <c r="G653" s="1">
        <f>IF(pomiar[[#This Row],[czy z B do A]]=1,pomiar[[#This Row],[Punkt A]]-pomiar[[#This Row],[Punkt B]],pomiar[[#This Row],[Punkt B]]-pomiar[[#This Row],[Punkt A]])</f>
        <v>1.4760000000000328E-3</v>
      </c>
      <c r="H653" s="1" t="str">
        <f>LEFT(pomiar[[#This Row],[numer rejestracyjny]],1)</f>
        <v>S</v>
      </c>
      <c r="I653" s="1">
        <f>IF(pomiar[[#This Row],[pierwsza litera rejestracji]]="Z",pomiar[[#This Row],[ile minut jechał]]/pomiar[[#This Row],[ile to jedna minuta w dobie]],0)</f>
        <v>0</v>
      </c>
      <c r="J653" s="1">
        <f t="shared" si="21"/>
        <v>4.1666666666666664E-2</v>
      </c>
      <c r="K653" s="1">
        <f>pomiar[[#This Row],[ile minut jechał]]/pomiar[[#This Row],[ile h w dobie]]</f>
        <v>3.5424000000000788E-2</v>
      </c>
      <c r="L653" s="1" t="str">
        <f>MID(pomiar[[#This Row],[numer rejestracyjny]],4,2)</f>
        <v>14</v>
      </c>
      <c r="M653" s="3">
        <f>IF(pomiar[[#This Row],[3 i 4 znak rejestracji]]="18",5/pomiar[[#This Row],[ile minut jechał w h]],0)</f>
        <v>0</v>
      </c>
      <c r="N653" s="3">
        <f>5/pomiar[[#This Row],[ile minut jechał w h]]</f>
        <v>141.14724480577826</v>
      </c>
      <c r="O653" s="3">
        <f>IF(pomiar[[#This Row],[prędkość]]&gt;100,1,0)</f>
        <v>1</v>
      </c>
      <c r="P653" s="3">
        <f>IF(pomiar[[#This Row],[prędkość]]&gt;140,1,0)</f>
        <v>1</v>
      </c>
      <c r="Q653" s="3">
        <f>ROUNDDOWN(IF(pomiar[[#This Row],[czy z A do B]]=0,pomiar[[#This Row],[Punkt B]]/pomiar[[#This Row],[ile h w dobie]],pomiar[[#This Row],[Punkt A]]/pomiar[[#This Row],[ile h w dobie]]),0)</f>
        <v>17</v>
      </c>
      <c r="R653" s="3">
        <f>IF(pomiar[[#This Row],[która godzina wyjazdu]]&lt;&gt;24,pomiar[[#This Row],[która godzina wyjazdu]],0)</f>
        <v>17</v>
      </c>
    </row>
    <row r="654" spans="1:18" x14ac:dyDescent="0.25">
      <c r="A654" s="1" t="s">
        <v>147</v>
      </c>
      <c r="B654" s="1">
        <v>0.47162799999999999</v>
      </c>
      <c r="C654" s="1">
        <v>0.46820800000000001</v>
      </c>
      <c r="D654" s="1">
        <f>IF(pomiar[[#This Row],[Punkt A]]&lt;pomiar[[#This Row],[Punkt B]],1,0)</f>
        <v>0</v>
      </c>
      <c r="E654" s="1">
        <f>IF(pomiar[[#This Row],[Punkt A]]&gt;pomiar[[#This Row],[Punkt B]],1,0)</f>
        <v>1</v>
      </c>
      <c r="F654" s="1">
        <f t="shared" si="20"/>
        <v>6.9444444444444447E-4</v>
      </c>
      <c r="G654" s="1">
        <f>IF(pomiar[[#This Row],[czy z B do A]]=1,pomiar[[#This Row],[Punkt A]]-pomiar[[#This Row],[Punkt B]],pomiar[[#This Row],[Punkt B]]-pomiar[[#This Row],[Punkt A]])</f>
        <v>3.4199999999999786E-3</v>
      </c>
      <c r="H654" s="1" t="str">
        <f>LEFT(pomiar[[#This Row],[numer rejestracyjny]],1)</f>
        <v>S</v>
      </c>
      <c r="I654" s="1">
        <f>IF(pomiar[[#This Row],[pierwsza litera rejestracji]]="Z",pomiar[[#This Row],[ile minut jechał]]/pomiar[[#This Row],[ile to jedna minuta w dobie]],0)</f>
        <v>0</v>
      </c>
      <c r="J654" s="1">
        <f t="shared" si="21"/>
        <v>4.1666666666666664E-2</v>
      </c>
      <c r="K654" s="1">
        <f>pomiar[[#This Row],[ile minut jechał]]/pomiar[[#This Row],[ile h w dobie]]</f>
        <v>8.2079999999999487E-2</v>
      </c>
      <c r="L654" s="1" t="str">
        <f>MID(pomiar[[#This Row],[numer rejestracyjny]],4,2)</f>
        <v>96</v>
      </c>
      <c r="M654" s="3">
        <f>IF(pomiar[[#This Row],[3 i 4 znak rejestracji]]="18",5/pomiar[[#This Row],[ile minut jechał w h]],0)</f>
        <v>0</v>
      </c>
      <c r="N654" s="3">
        <f>5/pomiar[[#This Row],[ile minut jechał w h]]</f>
        <v>60.91617933723235</v>
      </c>
      <c r="O654" s="3">
        <f>IF(pomiar[[#This Row],[prędkość]]&gt;100,1,0)</f>
        <v>0</v>
      </c>
      <c r="P654" s="3">
        <f>IF(pomiar[[#This Row],[prędkość]]&gt;140,1,0)</f>
        <v>0</v>
      </c>
      <c r="Q654" s="3">
        <f>ROUNDDOWN(IF(pomiar[[#This Row],[czy z A do B]]=0,pomiar[[#This Row],[Punkt B]]/pomiar[[#This Row],[ile h w dobie]],pomiar[[#This Row],[Punkt A]]/pomiar[[#This Row],[ile h w dobie]]),0)</f>
        <v>11</v>
      </c>
      <c r="R654" s="3">
        <f>IF(pomiar[[#This Row],[która godzina wyjazdu]]&lt;&gt;24,pomiar[[#This Row],[która godzina wyjazdu]],0)</f>
        <v>11</v>
      </c>
    </row>
    <row r="655" spans="1:18" x14ac:dyDescent="0.25">
      <c r="A655" s="1" t="s">
        <v>148</v>
      </c>
      <c r="B655" s="1">
        <v>0.72777400000000003</v>
      </c>
      <c r="C655" s="1">
        <v>0.72487400000000002</v>
      </c>
      <c r="D655" s="1">
        <f>IF(pomiar[[#This Row],[Punkt A]]&lt;pomiar[[#This Row],[Punkt B]],1,0)</f>
        <v>0</v>
      </c>
      <c r="E655" s="1">
        <f>IF(pomiar[[#This Row],[Punkt A]]&gt;pomiar[[#This Row],[Punkt B]],1,0)</f>
        <v>1</v>
      </c>
      <c r="F655" s="1">
        <f t="shared" si="20"/>
        <v>6.9444444444444447E-4</v>
      </c>
      <c r="G655" s="1">
        <f>IF(pomiar[[#This Row],[czy z B do A]]=1,pomiar[[#This Row],[Punkt A]]-pomiar[[#This Row],[Punkt B]],pomiar[[#This Row],[Punkt B]]-pomiar[[#This Row],[Punkt A]])</f>
        <v>2.9000000000000137E-3</v>
      </c>
      <c r="H655" s="1" t="str">
        <f>LEFT(pomiar[[#This Row],[numer rejestracyjny]],1)</f>
        <v>W</v>
      </c>
      <c r="I655" s="1">
        <f>IF(pomiar[[#This Row],[pierwsza litera rejestracji]]="Z",pomiar[[#This Row],[ile minut jechał]]/pomiar[[#This Row],[ile to jedna minuta w dobie]],0)</f>
        <v>0</v>
      </c>
      <c r="J655" s="1">
        <f t="shared" si="21"/>
        <v>4.1666666666666664E-2</v>
      </c>
      <c r="K655" s="1">
        <f>pomiar[[#This Row],[ile minut jechał]]/pomiar[[#This Row],[ile h w dobie]]</f>
        <v>6.9600000000000328E-2</v>
      </c>
      <c r="L655" s="1" t="str">
        <f>MID(pomiar[[#This Row],[numer rejestracyjny]],4,2)</f>
        <v>03</v>
      </c>
      <c r="M655" s="3">
        <f>IF(pomiar[[#This Row],[3 i 4 znak rejestracji]]="18",5/pomiar[[#This Row],[ile minut jechał w h]],0)</f>
        <v>0</v>
      </c>
      <c r="N655" s="3">
        <f>5/pomiar[[#This Row],[ile minut jechał w h]]</f>
        <v>71.839080459769775</v>
      </c>
      <c r="O655" s="3">
        <f>IF(pomiar[[#This Row],[prędkość]]&gt;100,1,0)</f>
        <v>0</v>
      </c>
      <c r="P655" s="3">
        <f>IF(pomiar[[#This Row],[prędkość]]&gt;140,1,0)</f>
        <v>0</v>
      </c>
      <c r="Q655" s="3">
        <f>ROUNDDOWN(IF(pomiar[[#This Row],[czy z A do B]]=0,pomiar[[#This Row],[Punkt B]]/pomiar[[#This Row],[ile h w dobie]],pomiar[[#This Row],[Punkt A]]/pomiar[[#This Row],[ile h w dobie]]),0)</f>
        <v>17</v>
      </c>
      <c r="R655" s="3">
        <f>IF(pomiar[[#This Row],[która godzina wyjazdu]]&lt;&gt;24,pomiar[[#This Row],[która godzina wyjazdu]],0)</f>
        <v>17</v>
      </c>
    </row>
    <row r="656" spans="1:18" x14ac:dyDescent="0.25">
      <c r="A656" s="1" t="s">
        <v>149</v>
      </c>
      <c r="B656" s="1">
        <v>0.42548399999999997</v>
      </c>
      <c r="C656" s="1">
        <v>0.42727199999999999</v>
      </c>
      <c r="D656" s="1">
        <f>IF(pomiar[[#This Row],[Punkt A]]&lt;pomiar[[#This Row],[Punkt B]],1,0)</f>
        <v>1</v>
      </c>
      <c r="E656" s="1">
        <f>IF(pomiar[[#This Row],[Punkt A]]&gt;pomiar[[#This Row],[Punkt B]],1,0)</f>
        <v>0</v>
      </c>
      <c r="F656" s="1">
        <f t="shared" si="20"/>
        <v>6.9444444444444447E-4</v>
      </c>
      <c r="G656" s="1">
        <f>IF(pomiar[[#This Row],[czy z B do A]]=1,pomiar[[#This Row],[Punkt A]]-pomiar[[#This Row],[Punkt B]],pomiar[[#This Row],[Punkt B]]-pomiar[[#This Row],[Punkt A]])</f>
        <v>1.7880000000000118E-3</v>
      </c>
      <c r="H656" s="1" t="str">
        <f>LEFT(pomiar[[#This Row],[numer rejestracyjny]],1)</f>
        <v>W</v>
      </c>
      <c r="I656" s="1">
        <f>IF(pomiar[[#This Row],[pierwsza litera rejestracji]]="Z",pomiar[[#This Row],[ile minut jechał]]/pomiar[[#This Row],[ile to jedna minuta w dobie]],0)</f>
        <v>0</v>
      </c>
      <c r="J656" s="1">
        <f t="shared" si="21"/>
        <v>4.1666666666666664E-2</v>
      </c>
      <c r="K656" s="1">
        <f>pomiar[[#This Row],[ile minut jechał]]/pomiar[[#This Row],[ile h w dobie]]</f>
        <v>4.2912000000000283E-2</v>
      </c>
      <c r="L656" s="1" t="str">
        <f>MID(pomiar[[#This Row],[numer rejestracyjny]],4,2)</f>
        <v>19</v>
      </c>
      <c r="M656" s="3">
        <f>IF(pomiar[[#This Row],[3 i 4 znak rejestracji]]="18",5/pomiar[[#This Row],[ile minut jechał w h]],0)</f>
        <v>0</v>
      </c>
      <c r="N656" s="3">
        <f>5/pomiar[[#This Row],[ile minut jechał w h]]</f>
        <v>116.51752423564427</v>
      </c>
      <c r="O656" s="3">
        <f>IF(pomiar[[#This Row],[prędkość]]&gt;100,1,0)</f>
        <v>1</v>
      </c>
      <c r="P656" s="3">
        <f>IF(pomiar[[#This Row],[prędkość]]&gt;140,1,0)</f>
        <v>0</v>
      </c>
      <c r="Q656" s="3">
        <f>ROUNDDOWN(IF(pomiar[[#This Row],[czy z A do B]]=0,pomiar[[#This Row],[Punkt B]]/pomiar[[#This Row],[ile h w dobie]],pomiar[[#This Row],[Punkt A]]/pomiar[[#This Row],[ile h w dobie]]),0)</f>
        <v>10</v>
      </c>
      <c r="R656" s="3">
        <f>IF(pomiar[[#This Row],[która godzina wyjazdu]]&lt;&gt;24,pomiar[[#This Row],[która godzina wyjazdu]],0)</f>
        <v>10</v>
      </c>
    </row>
    <row r="657" spans="1:18" x14ac:dyDescent="0.25">
      <c r="A657" s="1" t="s">
        <v>150</v>
      </c>
      <c r="B657" s="1">
        <v>0.84191199999999999</v>
      </c>
      <c r="C657" s="1">
        <v>0.84441600000000006</v>
      </c>
      <c r="D657" s="1">
        <f>IF(pomiar[[#This Row],[Punkt A]]&lt;pomiar[[#This Row],[Punkt B]],1,0)</f>
        <v>1</v>
      </c>
      <c r="E657" s="1">
        <f>IF(pomiar[[#This Row],[Punkt A]]&gt;pomiar[[#This Row],[Punkt B]],1,0)</f>
        <v>0</v>
      </c>
      <c r="F657" s="1">
        <f t="shared" si="20"/>
        <v>6.9444444444444447E-4</v>
      </c>
      <c r="G657" s="1">
        <f>IF(pomiar[[#This Row],[czy z B do A]]=1,pomiar[[#This Row],[Punkt A]]-pomiar[[#This Row],[Punkt B]],pomiar[[#This Row],[Punkt B]]-pomiar[[#This Row],[Punkt A]])</f>
        <v>2.5040000000000617E-3</v>
      </c>
      <c r="H657" s="1" t="str">
        <f>LEFT(pomiar[[#This Row],[numer rejestracyjny]],1)</f>
        <v>B</v>
      </c>
      <c r="I657" s="1">
        <f>IF(pomiar[[#This Row],[pierwsza litera rejestracji]]="Z",pomiar[[#This Row],[ile minut jechał]]/pomiar[[#This Row],[ile to jedna minuta w dobie]],0)</f>
        <v>0</v>
      </c>
      <c r="J657" s="1">
        <f t="shared" si="21"/>
        <v>4.1666666666666664E-2</v>
      </c>
      <c r="K657" s="1">
        <f>pomiar[[#This Row],[ile minut jechał]]/pomiar[[#This Row],[ile h w dobie]]</f>
        <v>6.0096000000001482E-2</v>
      </c>
      <c r="L657" s="1" t="str">
        <f>MID(pomiar[[#This Row],[numer rejestracyjny]],4,2)</f>
        <v>27</v>
      </c>
      <c r="M657" s="3">
        <f>IF(pomiar[[#This Row],[3 i 4 znak rejestracji]]="18",5/pomiar[[#This Row],[ile minut jechał w h]],0)</f>
        <v>0</v>
      </c>
      <c r="N657" s="3">
        <f>5/pomiar[[#This Row],[ile minut jechał w h]]</f>
        <v>83.200212992543214</v>
      </c>
      <c r="O657" s="3">
        <f>IF(pomiar[[#This Row],[prędkość]]&gt;100,1,0)</f>
        <v>0</v>
      </c>
      <c r="P657" s="3">
        <f>IF(pomiar[[#This Row],[prędkość]]&gt;140,1,0)</f>
        <v>0</v>
      </c>
      <c r="Q657" s="3">
        <f>ROUNDDOWN(IF(pomiar[[#This Row],[czy z A do B]]=0,pomiar[[#This Row],[Punkt B]]/pomiar[[#This Row],[ile h w dobie]],pomiar[[#This Row],[Punkt A]]/pomiar[[#This Row],[ile h w dobie]]),0)</f>
        <v>20</v>
      </c>
      <c r="R657" s="3">
        <f>IF(pomiar[[#This Row],[która godzina wyjazdu]]&lt;&gt;24,pomiar[[#This Row],[która godzina wyjazdu]],0)</f>
        <v>20</v>
      </c>
    </row>
    <row r="658" spans="1:18" x14ac:dyDescent="0.25">
      <c r="A658" s="1" t="s">
        <v>151</v>
      </c>
      <c r="B658" s="1">
        <v>0.84406099999999995</v>
      </c>
      <c r="C658" s="1">
        <v>0.84692100000000003</v>
      </c>
      <c r="D658" s="1">
        <f>IF(pomiar[[#This Row],[Punkt A]]&lt;pomiar[[#This Row],[Punkt B]],1,0)</f>
        <v>1</v>
      </c>
      <c r="E658" s="1">
        <f>IF(pomiar[[#This Row],[Punkt A]]&gt;pomiar[[#This Row],[Punkt B]],1,0)</f>
        <v>0</v>
      </c>
      <c r="F658" s="1">
        <f t="shared" si="20"/>
        <v>6.9444444444444447E-4</v>
      </c>
      <c r="G658" s="1">
        <f>IF(pomiar[[#This Row],[czy z B do A]]=1,pomiar[[#This Row],[Punkt A]]-pomiar[[#This Row],[Punkt B]],pomiar[[#This Row],[Punkt B]]-pomiar[[#This Row],[Punkt A]])</f>
        <v>2.8600000000000847E-3</v>
      </c>
      <c r="H658" s="1" t="str">
        <f>LEFT(pomiar[[#This Row],[numer rejestracyjny]],1)</f>
        <v>D</v>
      </c>
      <c r="I658" s="1">
        <f>IF(pomiar[[#This Row],[pierwsza litera rejestracji]]="Z",pomiar[[#This Row],[ile minut jechał]]/pomiar[[#This Row],[ile to jedna minuta w dobie]],0)</f>
        <v>0</v>
      </c>
      <c r="J658" s="1">
        <f t="shared" si="21"/>
        <v>4.1666666666666664E-2</v>
      </c>
      <c r="K658" s="1">
        <f>pomiar[[#This Row],[ile minut jechał]]/pomiar[[#This Row],[ile h w dobie]]</f>
        <v>6.8640000000002033E-2</v>
      </c>
      <c r="L658" s="1" t="str">
        <f>MID(pomiar[[#This Row],[numer rejestracyjny]],4,2)</f>
        <v>37</v>
      </c>
      <c r="M658" s="3">
        <f>IF(pomiar[[#This Row],[3 i 4 znak rejestracji]]="18",5/pomiar[[#This Row],[ile minut jechał w h]],0)</f>
        <v>0</v>
      </c>
      <c r="N658" s="3">
        <f>5/pomiar[[#This Row],[ile minut jechał w h]]</f>
        <v>72.843822843820689</v>
      </c>
      <c r="O658" s="3">
        <f>IF(pomiar[[#This Row],[prędkość]]&gt;100,1,0)</f>
        <v>0</v>
      </c>
      <c r="P658" s="3">
        <f>IF(pomiar[[#This Row],[prędkość]]&gt;140,1,0)</f>
        <v>0</v>
      </c>
      <c r="Q658" s="3">
        <f>ROUNDDOWN(IF(pomiar[[#This Row],[czy z A do B]]=0,pomiar[[#This Row],[Punkt B]]/pomiar[[#This Row],[ile h w dobie]],pomiar[[#This Row],[Punkt A]]/pomiar[[#This Row],[ile h w dobie]]),0)</f>
        <v>20</v>
      </c>
      <c r="R658" s="3">
        <f>IF(pomiar[[#This Row],[która godzina wyjazdu]]&lt;&gt;24,pomiar[[#This Row],[która godzina wyjazdu]],0)</f>
        <v>20</v>
      </c>
    </row>
    <row r="659" spans="1:18" x14ac:dyDescent="0.25">
      <c r="A659" s="1" t="s">
        <v>152</v>
      </c>
      <c r="B659" s="1">
        <v>0.71468200000000004</v>
      </c>
      <c r="C659" s="1">
        <v>0.71811000000000003</v>
      </c>
      <c r="D659" s="1">
        <f>IF(pomiar[[#This Row],[Punkt A]]&lt;pomiar[[#This Row],[Punkt B]],1,0)</f>
        <v>1</v>
      </c>
      <c r="E659" s="1">
        <f>IF(pomiar[[#This Row],[Punkt A]]&gt;pomiar[[#This Row],[Punkt B]],1,0)</f>
        <v>0</v>
      </c>
      <c r="F659" s="1">
        <f t="shared" si="20"/>
        <v>6.9444444444444447E-4</v>
      </c>
      <c r="G659" s="1">
        <f>IF(pomiar[[#This Row],[czy z B do A]]=1,pomiar[[#This Row],[Punkt A]]-pomiar[[#This Row],[Punkt B]],pomiar[[#This Row],[Punkt B]]-pomiar[[#This Row],[Punkt A]])</f>
        <v>3.4279999999999866E-3</v>
      </c>
      <c r="H659" s="1" t="str">
        <f>LEFT(pomiar[[#This Row],[numer rejestracyjny]],1)</f>
        <v>S</v>
      </c>
      <c r="I659" s="1">
        <f>IF(pomiar[[#This Row],[pierwsza litera rejestracji]]="Z",pomiar[[#This Row],[ile minut jechał]]/pomiar[[#This Row],[ile to jedna minuta w dobie]],0)</f>
        <v>0</v>
      </c>
      <c r="J659" s="1">
        <f t="shared" si="21"/>
        <v>4.1666666666666664E-2</v>
      </c>
      <c r="K659" s="1">
        <f>pomiar[[#This Row],[ile minut jechał]]/pomiar[[#This Row],[ile h w dobie]]</f>
        <v>8.2271999999999679E-2</v>
      </c>
      <c r="L659" s="1" t="str">
        <f>MID(pomiar[[#This Row],[numer rejestracyjny]],4,2)</f>
        <v>43</v>
      </c>
      <c r="M659" s="3">
        <f>IF(pomiar[[#This Row],[3 i 4 znak rejestracji]]="18",5/pomiar[[#This Row],[ile minut jechał w h]],0)</f>
        <v>0</v>
      </c>
      <c r="N659" s="3">
        <f>5/pomiar[[#This Row],[ile minut jechał w h]]</f>
        <v>60.774017891871104</v>
      </c>
      <c r="O659" s="3">
        <f>IF(pomiar[[#This Row],[prędkość]]&gt;100,1,0)</f>
        <v>0</v>
      </c>
      <c r="P659" s="3">
        <f>IF(pomiar[[#This Row],[prędkość]]&gt;140,1,0)</f>
        <v>0</v>
      </c>
      <c r="Q659" s="3">
        <f>ROUNDDOWN(IF(pomiar[[#This Row],[czy z A do B]]=0,pomiar[[#This Row],[Punkt B]]/pomiar[[#This Row],[ile h w dobie]],pomiar[[#This Row],[Punkt A]]/pomiar[[#This Row],[ile h w dobie]]),0)</f>
        <v>17</v>
      </c>
      <c r="R659" s="3">
        <f>IF(pomiar[[#This Row],[która godzina wyjazdu]]&lt;&gt;24,pomiar[[#This Row],[która godzina wyjazdu]],0)</f>
        <v>17</v>
      </c>
    </row>
    <row r="660" spans="1:18" x14ac:dyDescent="0.25">
      <c r="A660" s="1" t="s">
        <v>182</v>
      </c>
      <c r="B660" s="1">
        <v>0.14814099999999999</v>
      </c>
      <c r="C660" s="1">
        <v>0.14450499999999999</v>
      </c>
      <c r="D660" s="1">
        <f>IF(pomiar[[#This Row],[Punkt A]]&lt;pomiar[[#This Row],[Punkt B]],1,0)</f>
        <v>0</v>
      </c>
      <c r="E660" s="1">
        <f>IF(pomiar[[#This Row],[Punkt A]]&gt;pomiar[[#This Row],[Punkt B]],1,0)</f>
        <v>1</v>
      </c>
      <c r="F660" s="1">
        <f t="shared" si="20"/>
        <v>6.9444444444444447E-4</v>
      </c>
      <c r="G660" s="1">
        <f>IF(pomiar[[#This Row],[czy z B do A]]=1,pomiar[[#This Row],[Punkt A]]-pomiar[[#This Row],[Punkt B]],pomiar[[#This Row],[Punkt B]]-pomiar[[#This Row],[Punkt A]])</f>
        <v>3.6360000000000003E-3</v>
      </c>
      <c r="H660" s="1" t="str">
        <f>LEFT(pomiar[[#This Row],[numer rejestracyjny]],1)</f>
        <v>C</v>
      </c>
      <c r="I660" s="1">
        <f>IF(pomiar[[#This Row],[pierwsza litera rejestracji]]="Z",pomiar[[#This Row],[ile minut jechał]]/pomiar[[#This Row],[ile to jedna minuta w dobie]],0)</f>
        <v>0</v>
      </c>
      <c r="J660" s="1">
        <f t="shared" si="21"/>
        <v>4.1666666666666664E-2</v>
      </c>
      <c r="K660" s="1">
        <f>pomiar[[#This Row],[ile minut jechał]]/pomiar[[#This Row],[ile h w dobie]]</f>
        <v>8.7264000000000008E-2</v>
      </c>
      <c r="L660" s="1" t="str">
        <f>MID(pomiar[[#This Row],[numer rejestracyjny]],4,2)</f>
        <v>87</v>
      </c>
      <c r="M660" s="3">
        <f>IF(pomiar[[#This Row],[3 i 4 znak rejestracji]]="18",5/pomiar[[#This Row],[ile minut jechał w h]],0)</f>
        <v>0</v>
      </c>
      <c r="N660" s="3">
        <f>5/pomiar[[#This Row],[ile minut jechał w h]]</f>
        <v>57.297396406307293</v>
      </c>
      <c r="O660" s="3">
        <f>IF(pomiar[[#This Row],[prędkość]]&gt;100,1,0)</f>
        <v>0</v>
      </c>
      <c r="P660" s="3">
        <f>IF(pomiar[[#This Row],[prędkość]]&gt;140,1,0)</f>
        <v>0</v>
      </c>
      <c r="Q660" s="3">
        <f>ROUNDDOWN(IF(pomiar[[#This Row],[czy z A do B]]=0,pomiar[[#This Row],[Punkt B]]/pomiar[[#This Row],[ile h w dobie]],pomiar[[#This Row],[Punkt A]]/pomiar[[#This Row],[ile h w dobie]]),0)</f>
        <v>3</v>
      </c>
      <c r="R660" s="3">
        <f>IF(pomiar[[#This Row],[która godzina wyjazdu]]&lt;&gt;24,pomiar[[#This Row],[która godzina wyjazdu]],0)</f>
        <v>3</v>
      </c>
    </row>
    <row r="661" spans="1:18" x14ac:dyDescent="0.25">
      <c r="A661" s="1" t="s">
        <v>154</v>
      </c>
      <c r="B661" s="1">
        <v>0.76902999999999999</v>
      </c>
      <c r="C661" s="1">
        <v>0.76503399999999999</v>
      </c>
      <c r="D661" s="1">
        <f>IF(pomiar[[#This Row],[Punkt A]]&lt;pomiar[[#This Row],[Punkt B]],1,0)</f>
        <v>0</v>
      </c>
      <c r="E661" s="1">
        <f>IF(pomiar[[#This Row],[Punkt A]]&gt;pomiar[[#This Row],[Punkt B]],1,0)</f>
        <v>1</v>
      </c>
      <c r="F661" s="1">
        <f t="shared" si="20"/>
        <v>6.9444444444444447E-4</v>
      </c>
      <c r="G661" s="1">
        <f>IF(pomiar[[#This Row],[czy z B do A]]=1,pomiar[[#This Row],[Punkt A]]-pomiar[[#This Row],[Punkt B]],pomiar[[#This Row],[Punkt B]]-pomiar[[#This Row],[Punkt A]])</f>
        <v>3.9959999999999996E-3</v>
      </c>
      <c r="H661" s="1" t="str">
        <f>LEFT(pomiar[[#This Row],[numer rejestracyjny]],1)</f>
        <v>G</v>
      </c>
      <c r="I661" s="1">
        <f>IF(pomiar[[#This Row],[pierwsza litera rejestracji]]="Z",pomiar[[#This Row],[ile minut jechał]]/pomiar[[#This Row],[ile to jedna minuta w dobie]],0)</f>
        <v>0</v>
      </c>
      <c r="J661" s="1">
        <f t="shared" si="21"/>
        <v>4.1666666666666664E-2</v>
      </c>
      <c r="K661" s="1">
        <f>pomiar[[#This Row],[ile minut jechał]]/pomiar[[#This Row],[ile h w dobie]]</f>
        <v>9.5903999999999989E-2</v>
      </c>
      <c r="L661" s="1" t="str">
        <f>MID(pomiar[[#This Row],[numer rejestracyjny]],4,2)</f>
        <v>35</v>
      </c>
      <c r="M661" s="3">
        <f>IF(pomiar[[#This Row],[3 i 4 znak rejestracji]]="18",5/pomiar[[#This Row],[ile minut jechał w h]],0)</f>
        <v>0</v>
      </c>
      <c r="N661" s="3">
        <f>5/pomiar[[#This Row],[ile minut jechał w h]]</f>
        <v>52.135468802135478</v>
      </c>
      <c r="O661" s="3">
        <f>IF(pomiar[[#This Row],[prędkość]]&gt;100,1,0)</f>
        <v>0</v>
      </c>
      <c r="P661" s="3">
        <f>IF(pomiar[[#This Row],[prędkość]]&gt;140,1,0)</f>
        <v>0</v>
      </c>
      <c r="Q661" s="3">
        <f>ROUNDDOWN(IF(pomiar[[#This Row],[czy z A do B]]=0,pomiar[[#This Row],[Punkt B]]/pomiar[[#This Row],[ile h w dobie]],pomiar[[#This Row],[Punkt A]]/pomiar[[#This Row],[ile h w dobie]]),0)</f>
        <v>18</v>
      </c>
      <c r="R661" s="3">
        <f>IF(pomiar[[#This Row],[która godzina wyjazdu]]&lt;&gt;24,pomiar[[#This Row],[która godzina wyjazdu]],0)</f>
        <v>18</v>
      </c>
    </row>
    <row r="662" spans="1:18" x14ac:dyDescent="0.25">
      <c r="A662" s="1" t="s">
        <v>155</v>
      </c>
      <c r="B662" s="1">
        <v>0.36479400000000001</v>
      </c>
      <c r="C662" s="1">
        <v>0.36725799999999997</v>
      </c>
      <c r="D662" s="1">
        <f>IF(pomiar[[#This Row],[Punkt A]]&lt;pomiar[[#This Row],[Punkt B]],1,0)</f>
        <v>1</v>
      </c>
      <c r="E662" s="1">
        <f>IF(pomiar[[#This Row],[Punkt A]]&gt;pomiar[[#This Row],[Punkt B]],1,0)</f>
        <v>0</v>
      </c>
      <c r="F662" s="1">
        <f t="shared" si="20"/>
        <v>6.9444444444444447E-4</v>
      </c>
      <c r="G662" s="1">
        <f>IF(pomiar[[#This Row],[czy z B do A]]=1,pomiar[[#This Row],[Punkt A]]-pomiar[[#This Row],[Punkt B]],pomiar[[#This Row],[Punkt B]]-pomiar[[#This Row],[Punkt A]])</f>
        <v>2.4639999999999662E-3</v>
      </c>
      <c r="H662" s="1" t="str">
        <f>LEFT(pomiar[[#This Row],[numer rejestracyjny]],1)</f>
        <v>W</v>
      </c>
      <c r="I662" s="1">
        <f>IF(pomiar[[#This Row],[pierwsza litera rejestracji]]="Z",pomiar[[#This Row],[ile minut jechał]]/pomiar[[#This Row],[ile to jedna minuta w dobie]],0)</f>
        <v>0</v>
      </c>
      <c r="J662" s="1">
        <f t="shared" si="21"/>
        <v>4.1666666666666664E-2</v>
      </c>
      <c r="K662" s="1">
        <f>pomiar[[#This Row],[ile minut jechał]]/pomiar[[#This Row],[ile h w dobie]]</f>
        <v>5.9135999999999189E-2</v>
      </c>
      <c r="L662" s="1" t="str">
        <f>MID(pomiar[[#This Row],[numer rejestracyjny]],4,2)</f>
        <v>39</v>
      </c>
      <c r="M662" s="3">
        <f>IF(pomiar[[#This Row],[3 i 4 znak rejestracji]]="18",5/pomiar[[#This Row],[ile minut jechał w h]],0)</f>
        <v>0</v>
      </c>
      <c r="N662" s="3">
        <f>5/pomiar[[#This Row],[ile minut jechał w h]]</f>
        <v>84.550865800866958</v>
      </c>
      <c r="O662" s="3">
        <f>IF(pomiar[[#This Row],[prędkość]]&gt;100,1,0)</f>
        <v>0</v>
      </c>
      <c r="P662" s="3">
        <f>IF(pomiar[[#This Row],[prędkość]]&gt;140,1,0)</f>
        <v>0</v>
      </c>
      <c r="Q662" s="3">
        <f>ROUNDDOWN(IF(pomiar[[#This Row],[czy z A do B]]=0,pomiar[[#This Row],[Punkt B]]/pomiar[[#This Row],[ile h w dobie]],pomiar[[#This Row],[Punkt A]]/pomiar[[#This Row],[ile h w dobie]]),0)</f>
        <v>8</v>
      </c>
      <c r="R662" s="3">
        <f>IF(pomiar[[#This Row],[która godzina wyjazdu]]&lt;&gt;24,pomiar[[#This Row],[która godzina wyjazdu]],0)</f>
        <v>8</v>
      </c>
    </row>
    <row r="663" spans="1:18" x14ac:dyDescent="0.25">
      <c r="A663" s="1" t="s">
        <v>156</v>
      </c>
      <c r="B663" s="1">
        <v>0.53641000000000005</v>
      </c>
      <c r="C663" s="1">
        <v>0.53306200000000004</v>
      </c>
      <c r="D663" s="1">
        <f>IF(pomiar[[#This Row],[Punkt A]]&lt;pomiar[[#This Row],[Punkt B]],1,0)</f>
        <v>0</v>
      </c>
      <c r="E663" s="1">
        <f>IF(pomiar[[#This Row],[Punkt A]]&gt;pomiar[[#This Row],[Punkt B]],1,0)</f>
        <v>1</v>
      </c>
      <c r="F663" s="1">
        <f t="shared" si="20"/>
        <v>6.9444444444444447E-4</v>
      </c>
      <c r="G663" s="1">
        <f>IF(pomiar[[#This Row],[czy z B do A]]=1,pomiar[[#This Row],[Punkt A]]-pomiar[[#This Row],[Punkt B]],pomiar[[#This Row],[Punkt B]]-pomiar[[#This Row],[Punkt A]])</f>
        <v>3.3480000000000176E-3</v>
      </c>
      <c r="H663" s="1" t="str">
        <f>LEFT(pomiar[[#This Row],[numer rejestracyjny]],1)</f>
        <v>G</v>
      </c>
      <c r="I663" s="1">
        <f>IF(pomiar[[#This Row],[pierwsza litera rejestracji]]="Z",pomiar[[#This Row],[ile minut jechał]]/pomiar[[#This Row],[ile to jedna minuta w dobie]],0)</f>
        <v>0</v>
      </c>
      <c r="J663" s="1">
        <f t="shared" si="21"/>
        <v>4.1666666666666664E-2</v>
      </c>
      <c r="K663" s="1">
        <f>pomiar[[#This Row],[ile minut jechał]]/pomiar[[#This Row],[ile h w dobie]]</f>
        <v>8.0352000000000423E-2</v>
      </c>
      <c r="L663" s="1" t="str">
        <f>MID(pomiar[[#This Row],[numer rejestracyjny]],4,2)</f>
        <v>77</v>
      </c>
      <c r="M663" s="3">
        <f>IF(pomiar[[#This Row],[3 i 4 znak rejestracji]]="18",5/pomiar[[#This Row],[ile minut jechał w h]],0)</f>
        <v>0</v>
      </c>
      <c r="N663" s="3">
        <f>5/pomiar[[#This Row],[ile minut jechał w h]]</f>
        <v>62.226204699322651</v>
      </c>
      <c r="O663" s="3">
        <f>IF(pomiar[[#This Row],[prędkość]]&gt;100,1,0)</f>
        <v>0</v>
      </c>
      <c r="P663" s="3">
        <f>IF(pomiar[[#This Row],[prędkość]]&gt;140,1,0)</f>
        <v>0</v>
      </c>
      <c r="Q663" s="3">
        <f>ROUNDDOWN(IF(pomiar[[#This Row],[czy z A do B]]=0,pomiar[[#This Row],[Punkt B]]/pomiar[[#This Row],[ile h w dobie]],pomiar[[#This Row],[Punkt A]]/pomiar[[#This Row],[ile h w dobie]]),0)</f>
        <v>12</v>
      </c>
      <c r="R663" s="3">
        <f>IF(pomiar[[#This Row],[która godzina wyjazdu]]&lt;&gt;24,pomiar[[#This Row],[która godzina wyjazdu]],0)</f>
        <v>12</v>
      </c>
    </row>
    <row r="664" spans="1:18" x14ac:dyDescent="0.25">
      <c r="A664" s="1" t="s">
        <v>157</v>
      </c>
      <c r="B664" s="1">
        <v>0.38238299999999997</v>
      </c>
      <c r="C664" s="1">
        <v>0.38064700000000001</v>
      </c>
      <c r="D664" s="1">
        <f>IF(pomiar[[#This Row],[Punkt A]]&lt;pomiar[[#This Row],[Punkt B]],1,0)</f>
        <v>0</v>
      </c>
      <c r="E664" s="1">
        <f>IF(pomiar[[#This Row],[Punkt A]]&gt;pomiar[[#This Row],[Punkt B]],1,0)</f>
        <v>1</v>
      </c>
      <c r="F664" s="1">
        <f t="shared" si="20"/>
        <v>6.9444444444444447E-4</v>
      </c>
      <c r="G664" s="1">
        <f>IF(pomiar[[#This Row],[czy z B do A]]=1,pomiar[[#This Row],[Punkt A]]-pomiar[[#This Row],[Punkt B]],pomiar[[#This Row],[Punkt B]]-pomiar[[#This Row],[Punkt A]])</f>
        <v>1.7359999999999598E-3</v>
      </c>
      <c r="H664" s="1" t="str">
        <f>LEFT(pomiar[[#This Row],[numer rejestracyjny]],1)</f>
        <v>N</v>
      </c>
      <c r="I664" s="1">
        <f>IF(pomiar[[#This Row],[pierwsza litera rejestracji]]="Z",pomiar[[#This Row],[ile minut jechał]]/pomiar[[#This Row],[ile to jedna minuta w dobie]],0)</f>
        <v>0</v>
      </c>
      <c r="J664" s="1">
        <f t="shared" si="21"/>
        <v>4.1666666666666664E-2</v>
      </c>
      <c r="K664" s="1">
        <f>pomiar[[#This Row],[ile minut jechał]]/pomiar[[#This Row],[ile h w dobie]]</f>
        <v>4.1663999999999035E-2</v>
      </c>
      <c r="L664" s="1" t="str">
        <f>MID(pomiar[[#This Row],[numer rejestracyjny]],4,2)</f>
        <v>81</v>
      </c>
      <c r="M664" s="3">
        <f>IF(pomiar[[#This Row],[3 i 4 znak rejestracji]]="18",5/pomiar[[#This Row],[ile minut jechał w h]],0)</f>
        <v>0</v>
      </c>
      <c r="N664" s="3">
        <f>5/pomiar[[#This Row],[ile minut jechał w h]]</f>
        <v>120.00768049155424</v>
      </c>
      <c r="O664" s="3">
        <f>IF(pomiar[[#This Row],[prędkość]]&gt;100,1,0)</f>
        <v>1</v>
      </c>
      <c r="P664" s="3">
        <f>IF(pomiar[[#This Row],[prędkość]]&gt;140,1,0)</f>
        <v>0</v>
      </c>
      <c r="Q664" s="3">
        <f>ROUNDDOWN(IF(pomiar[[#This Row],[czy z A do B]]=0,pomiar[[#This Row],[Punkt B]]/pomiar[[#This Row],[ile h w dobie]],pomiar[[#This Row],[Punkt A]]/pomiar[[#This Row],[ile h w dobie]]),0)</f>
        <v>9</v>
      </c>
      <c r="R664" s="3">
        <f>IF(pomiar[[#This Row],[która godzina wyjazdu]]&lt;&gt;24,pomiar[[#This Row],[która godzina wyjazdu]],0)</f>
        <v>9</v>
      </c>
    </row>
    <row r="665" spans="1:18" x14ac:dyDescent="0.25">
      <c r="A665" s="1" t="s">
        <v>158</v>
      </c>
      <c r="B665" s="1">
        <v>0.47500999999999999</v>
      </c>
      <c r="C665" s="1">
        <v>0.47900199999999998</v>
      </c>
      <c r="D665" s="1">
        <f>IF(pomiar[[#This Row],[Punkt A]]&lt;pomiar[[#This Row],[Punkt B]],1,0)</f>
        <v>1</v>
      </c>
      <c r="E665" s="1">
        <f>IF(pomiar[[#This Row],[Punkt A]]&gt;pomiar[[#This Row],[Punkt B]],1,0)</f>
        <v>0</v>
      </c>
      <c r="F665" s="1">
        <f t="shared" si="20"/>
        <v>6.9444444444444447E-4</v>
      </c>
      <c r="G665" s="1">
        <f>IF(pomiar[[#This Row],[czy z B do A]]=1,pomiar[[#This Row],[Punkt A]]-pomiar[[#This Row],[Punkt B]],pomiar[[#This Row],[Punkt B]]-pomiar[[#This Row],[Punkt A]])</f>
        <v>3.9919999999999956E-3</v>
      </c>
      <c r="H665" s="1" t="str">
        <f>LEFT(pomiar[[#This Row],[numer rejestracyjny]],1)</f>
        <v>S</v>
      </c>
      <c r="I665" s="1">
        <f>IF(pomiar[[#This Row],[pierwsza litera rejestracji]]="Z",pomiar[[#This Row],[ile minut jechał]]/pomiar[[#This Row],[ile to jedna minuta w dobie]],0)</f>
        <v>0</v>
      </c>
      <c r="J665" s="1">
        <f t="shared" si="21"/>
        <v>4.1666666666666664E-2</v>
      </c>
      <c r="K665" s="1">
        <f>pomiar[[#This Row],[ile minut jechał]]/pomiar[[#This Row],[ile h w dobie]]</f>
        <v>9.5807999999999893E-2</v>
      </c>
      <c r="L665" s="1" t="str">
        <f>MID(pomiar[[#This Row],[numer rejestracyjny]],4,2)</f>
        <v>81</v>
      </c>
      <c r="M665" s="3">
        <f>IF(pomiar[[#This Row],[3 i 4 znak rejestracji]]="18",5/pomiar[[#This Row],[ile minut jechał w h]],0)</f>
        <v>0</v>
      </c>
      <c r="N665" s="3">
        <f>5/pomiar[[#This Row],[ile minut jechał w h]]</f>
        <v>52.187708750835064</v>
      </c>
      <c r="O665" s="3">
        <f>IF(pomiar[[#This Row],[prędkość]]&gt;100,1,0)</f>
        <v>0</v>
      </c>
      <c r="P665" s="3">
        <f>IF(pomiar[[#This Row],[prędkość]]&gt;140,1,0)</f>
        <v>0</v>
      </c>
      <c r="Q665" s="3">
        <f>ROUNDDOWN(IF(pomiar[[#This Row],[czy z A do B]]=0,pomiar[[#This Row],[Punkt B]]/pomiar[[#This Row],[ile h w dobie]],pomiar[[#This Row],[Punkt A]]/pomiar[[#This Row],[ile h w dobie]]),0)</f>
        <v>11</v>
      </c>
      <c r="R665" s="3">
        <f>IF(pomiar[[#This Row],[która godzina wyjazdu]]&lt;&gt;24,pomiar[[#This Row],[która godzina wyjazdu]],0)</f>
        <v>11</v>
      </c>
    </row>
    <row r="666" spans="1:18" x14ac:dyDescent="0.25">
      <c r="A666" s="1" t="s">
        <v>159</v>
      </c>
      <c r="B666" s="1">
        <v>0.72528599999999999</v>
      </c>
      <c r="C666" s="1">
        <v>0.72699800000000003</v>
      </c>
      <c r="D666" s="1">
        <f>IF(pomiar[[#This Row],[Punkt A]]&lt;pomiar[[#This Row],[Punkt B]],1,0)</f>
        <v>1</v>
      </c>
      <c r="E666" s="1">
        <f>IF(pomiar[[#This Row],[Punkt A]]&gt;pomiar[[#This Row],[Punkt B]],1,0)</f>
        <v>0</v>
      </c>
      <c r="F666" s="1">
        <f t="shared" si="20"/>
        <v>6.9444444444444447E-4</v>
      </c>
      <c r="G666" s="1">
        <f>IF(pomiar[[#This Row],[czy z B do A]]=1,pomiar[[#This Row],[Punkt A]]-pomiar[[#This Row],[Punkt B]],pomiar[[#This Row],[Punkt B]]-pomiar[[#This Row],[Punkt A]])</f>
        <v>1.7120000000000468E-3</v>
      </c>
      <c r="H666" s="1" t="str">
        <f>LEFT(pomiar[[#This Row],[numer rejestracyjny]],1)</f>
        <v>W</v>
      </c>
      <c r="I666" s="1">
        <f>IF(pomiar[[#This Row],[pierwsza litera rejestracji]]="Z",pomiar[[#This Row],[ile minut jechał]]/pomiar[[#This Row],[ile to jedna minuta w dobie]],0)</f>
        <v>0</v>
      </c>
      <c r="J666" s="1">
        <f t="shared" si="21"/>
        <v>4.1666666666666664E-2</v>
      </c>
      <c r="K666" s="1">
        <f>pomiar[[#This Row],[ile minut jechał]]/pomiar[[#This Row],[ile h w dobie]]</f>
        <v>4.1088000000001124E-2</v>
      </c>
      <c r="L666" s="1" t="str">
        <f>MID(pomiar[[#This Row],[numer rejestracyjny]],4,2)</f>
        <v>71</v>
      </c>
      <c r="M666" s="3">
        <f>IF(pomiar[[#This Row],[3 i 4 znak rejestracji]]="18",5/pomiar[[#This Row],[ile minut jechał w h]],0)</f>
        <v>0</v>
      </c>
      <c r="N666" s="3">
        <f>5/pomiar[[#This Row],[ile minut jechał w h]]</f>
        <v>121.69003115264465</v>
      </c>
      <c r="O666" s="3">
        <f>IF(pomiar[[#This Row],[prędkość]]&gt;100,1,0)</f>
        <v>1</v>
      </c>
      <c r="P666" s="3">
        <f>IF(pomiar[[#This Row],[prędkość]]&gt;140,1,0)</f>
        <v>0</v>
      </c>
      <c r="Q666" s="3">
        <f>ROUNDDOWN(IF(pomiar[[#This Row],[czy z A do B]]=0,pomiar[[#This Row],[Punkt B]]/pomiar[[#This Row],[ile h w dobie]],pomiar[[#This Row],[Punkt A]]/pomiar[[#This Row],[ile h w dobie]]),0)</f>
        <v>17</v>
      </c>
      <c r="R666" s="3">
        <f>IF(pomiar[[#This Row],[która godzina wyjazdu]]&lt;&gt;24,pomiar[[#This Row],[która godzina wyjazdu]],0)</f>
        <v>17</v>
      </c>
    </row>
    <row r="667" spans="1:18" x14ac:dyDescent="0.25">
      <c r="A667" s="1" t="s">
        <v>160</v>
      </c>
      <c r="B667" s="1">
        <v>0.58547800000000005</v>
      </c>
      <c r="C667" s="1">
        <v>0.58823000000000003</v>
      </c>
      <c r="D667" s="1">
        <f>IF(pomiar[[#This Row],[Punkt A]]&lt;pomiar[[#This Row],[Punkt B]],1,0)</f>
        <v>1</v>
      </c>
      <c r="E667" s="1">
        <f>IF(pomiar[[#This Row],[Punkt A]]&gt;pomiar[[#This Row],[Punkt B]],1,0)</f>
        <v>0</v>
      </c>
      <c r="F667" s="1">
        <f t="shared" si="20"/>
        <v>6.9444444444444447E-4</v>
      </c>
      <c r="G667" s="1">
        <f>IF(pomiar[[#This Row],[czy z B do A]]=1,pomiar[[#This Row],[Punkt A]]-pomiar[[#This Row],[Punkt B]],pomiar[[#This Row],[Punkt B]]-pomiar[[#This Row],[Punkt A]])</f>
        <v>2.7519999999999767E-3</v>
      </c>
      <c r="H667" s="1" t="str">
        <f>LEFT(pomiar[[#This Row],[numer rejestracyjny]],1)</f>
        <v>R</v>
      </c>
      <c r="I667" s="1">
        <f>IF(pomiar[[#This Row],[pierwsza litera rejestracji]]="Z",pomiar[[#This Row],[ile minut jechał]]/pomiar[[#This Row],[ile to jedna minuta w dobie]],0)</f>
        <v>0</v>
      </c>
      <c r="J667" s="1">
        <f t="shared" si="21"/>
        <v>4.1666666666666664E-2</v>
      </c>
      <c r="K667" s="1">
        <f>pomiar[[#This Row],[ile minut jechał]]/pomiar[[#This Row],[ile h w dobie]]</f>
        <v>6.604799999999944E-2</v>
      </c>
      <c r="L667" s="1" t="str">
        <f>MID(pomiar[[#This Row],[numer rejestracyjny]],4,2)</f>
        <v>02</v>
      </c>
      <c r="M667" s="3">
        <f>IF(pomiar[[#This Row],[3 i 4 znak rejestracji]]="18",5/pomiar[[#This Row],[ile minut jechał w h]],0)</f>
        <v>0</v>
      </c>
      <c r="N667" s="3">
        <f>5/pomiar[[#This Row],[ile minut jechał w h]]</f>
        <v>75.702519379845597</v>
      </c>
      <c r="O667" s="3">
        <f>IF(pomiar[[#This Row],[prędkość]]&gt;100,1,0)</f>
        <v>0</v>
      </c>
      <c r="P667" s="3">
        <f>IF(pomiar[[#This Row],[prędkość]]&gt;140,1,0)</f>
        <v>0</v>
      </c>
      <c r="Q667" s="3">
        <f>ROUNDDOWN(IF(pomiar[[#This Row],[czy z A do B]]=0,pomiar[[#This Row],[Punkt B]]/pomiar[[#This Row],[ile h w dobie]],pomiar[[#This Row],[Punkt A]]/pomiar[[#This Row],[ile h w dobie]]),0)</f>
        <v>14</v>
      </c>
      <c r="R667" s="3">
        <f>IF(pomiar[[#This Row],[która godzina wyjazdu]]&lt;&gt;24,pomiar[[#This Row],[która godzina wyjazdu]],0)</f>
        <v>14</v>
      </c>
    </row>
    <row r="668" spans="1:18" x14ac:dyDescent="0.25">
      <c r="A668" s="1" t="s">
        <v>161</v>
      </c>
      <c r="B668" s="1">
        <v>0.37415799999999999</v>
      </c>
      <c r="C668" s="1">
        <v>0.375778</v>
      </c>
      <c r="D668" s="1">
        <f>IF(pomiar[[#This Row],[Punkt A]]&lt;pomiar[[#This Row],[Punkt B]],1,0)</f>
        <v>1</v>
      </c>
      <c r="E668" s="1">
        <f>IF(pomiar[[#This Row],[Punkt A]]&gt;pomiar[[#This Row],[Punkt B]],1,0)</f>
        <v>0</v>
      </c>
      <c r="F668" s="1">
        <f t="shared" si="20"/>
        <v>6.9444444444444447E-4</v>
      </c>
      <c r="G668" s="1">
        <f>IF(pomiar[[#This Row],[czy z B do A]]=1,pomiar[[#This Row],[Punkt A]]-pomiar[[#This Row],[Punkt B]],pomiar[[#This Row],[Punkt B]]-pomiar[[#This Row],[Punkt A]])</f>
        <v>1.6200000000000103E-3</v>
      </c>
      <c r="H668" s="1" t="str">
        <f>LEFT(pomiar[[#This Row],[numer rejestracyjny]],1)</f>
        <v>L</v>
      </c>
      <c r="I668" s="1">
        <f>IF(pomiar[[#This Row],[pierwsza litera rejestracji]]="Z",pomiar[[#This Row],[ile minut jechał]]/pomiar[[#This Row],[ile to jedna minuta w dobie]],0)</f>
        <v>0</v>
      </c>
      <c r="J668" s="1">
        <f t="shared" si="21"/>
        <v>4.1666666666666664E-2</v>
      </c>
      <c r="K668" s="1">
        <f>pomiar[[#This Row],[ile minut jechał]]/pomiar[[#This Row],[ile h w dobie]]</f>
        <v>3.8880000000000248E-2</v>
      </c>
      <c r="L668" s="1" t="str">
        <f>MID(pomiar[[#This Row],[numer rejestracyjny]],4,2)</f>
        <v>60</v>
      </c>
      <c r="M668" s="3">
        <f>IF(pomiar[[#This Row],[3 i 4 znak rejestracji]]="18",5/pomiar[[#This Row],[ile minut jechał w h]],0)</f>
        <v>0</v>
      </c>
      <c r="N668" s="3">
        <f>5/pomiar[[#This Row],[ile minut jechał w h]]</f>
        <v>128.60082304526668</v>
      </c>
      <c r="O668" s="3">
        <f>IF(pomiar[[#This Row],[prędkość]]&gt;100,1,0)</f>
        <v>1</v>
      </c>
      <c r="P668" s="3">
        <f>IF(pomiar[[#This Row],[prędkość]]&gt;140,1,0)</f>
        <v>0</v>
      </c>
      <c r="Q668" s="3">
        <f>ROUNDDOWN(IF(pomiar[[#This Row],[czy z A do B]]=0,pomiar[[#This Row],[Punkt B]]/pomiar[[#This Row],[ile h w dobie]],pomiar[[#This Row],[Punkt A]]/pomiar[[#This Row],[ile h w dobie]]),0)</f>
        <v>8</v>
      </c>
      <c r="R668" s="3">
        <f>IF(pomiar[[#This Row],[która godzina wyjazdu]]&lt;&gt;24,pomiar[[#This Row],[która godzina wyjazdu]],0)</f>
        <v>8</v>
      </c>
    </row>
    <row r="669" spans="1:18" x14ac:dyDescent="0.25">
      <c r="A669" s="1" t="s">
        <v>162</v>
      </c>
      <c r="B669" s="1">
        <v>0.85336199999999995</v>
      </c>
      <c r="C669" s="1">
        <v>0.85630600000000001</v>
      </c>
      <c r="D669" s="1">
        <f>IF(pomiar[[#This Row],[Punkt A]]&lt;pomiar[[#This Row],[Punkt B]],1,0)</f>
        <v>1</v>
      </c>
      <c r="E669" s="1">
        <f>IF(pomiar[[#This Row],[Punkt A]]&gt;pomiar[[#This Row],[Punkt B]],1,0)</f>
        <v>0</v>
      </c>
      <c r="F669" s="1">
        <f t="shared" si="20"/>
        <v>6.9444444444444447E-4</v>
      </c>
      <c r="G669" s="1">
        <f>IF(pomiar[[#This Row],[czy z B do A]]=1,pomiar[[#This Row],[Punkt A]]-pomiar[[#This Row],[Punkt B]],pomiar[[#This Row],[Punkt B]]-pomiar[[#This Row],[Punkt A]])</f>
        <v>2.9440000000000577E-3</v>
      </c>
      <c r="H669" s="1" t="str">
        <f>LEFT(pomiar[[#This Row],[numer rejestracyjny]],1)</f>
        <v>W</v>
      </c>
      <c r="I669" s="1">
        <f>IF(pomiar[[#This Row],[pierwsza litera rejestracji]]="Z",pomiar[[#This Row],[ile minut jechał]]/pomiar[[#This Row],[ile to jedna minuta w dobie]],0)</f>
        <v>0</v>
      </c>
      <c r="J669" s="1">
        <f t="shared" si="21"/>
        <v>4.1666666666666664E-2</v>
      </c>
      <c r="K669" s="1">
        <f>pomiar[[#This Row],[ile minut jechał]]/pomiar[[#This Row],[ile h w dobie]]</f>
        <v>7.0656000000001384E-2</v>
      </c>
      <c r="L669" s="1" t="str">
        <f>MID(pomiar[[#This Row],[numer rejestracyjny]],4,2)</f>
        <v>56</v>
      </c>
      <c r="M669" s="3">
        <f>IF(pomiar[[#This Row],[3 i 4 znak rejestracji]]="18",5/pomiar[[#This Row],[ile minut jechał w h]],0)</f>
        <v>0</v>
      </c>
      <c r="N669" s="3">
        <f>5/pomiar[[#This Row],[ile minut jechał w h]]</f>
        <v>70.765398550723248</v>
      </c>
      <c r="O669" s="3">
        <f>IF(pomiar[[#This Row],[prędkość]]&gt;100,1,0)</f>
        <v>0</v>
      </c>
      <c r="P669" s="3">
        <f>IF(pomiar[[#This Row],[prędkość]]&gt;140,1,0)</f>
        <v>0</v>
      </c>
      <c r="Q669" s="3">
        <f>ROUNDDOWN(IF(pomiar[[#This Row],[czy z A do B]]=0,pomiar[[#This Row],[Punkt B]]/pomiar[[#This Row],[ile h w dobie]],pomiar[[#This Row],[Punkt A]]/pomiar[[#This Row],[ile h w dobie]]),0)</f>
        <v>20</v>
      </c>
      <c r="R669" s="3">
        <f>IF(pomiar[[#This Row],[która godzina wyjazdu]]&lt;&gt;24,pomiar[[#This Row],[która godzina wyjazdu]],0)</f>
        <v>20</v>
      </c>
    </row>
    <row r="670" spans="1:18" x14ac:dyDescent="0.25">
      <c r="A670" s="1" t="s">
        <v>163</v>
      </c>
      <c r="B670" s="1">
        <v>0.87226400000000004</v>
      </c>
      <c r="C670" s="1">
        <v>0.86888399999999999</v>
      </c>
      <c r="D670" s="1">
        <f>IF(pomiar[[#This Row],[Punkt A]]&lt;pomiar[[#This Row],[Punkt B]],1,0)</f>
        <v>0</v>
      </c>
      <c r="E670" s="1">
        <f>IF(pomiar[[#This Row],[Punkt A]]&gt;pomiar[[#This Row],[Punkt B]],1,0)</f>
        <v>1</v>
      </c>
      <c r="F670" s="1">
        <f t="shared" si="20"/>
        <v>6.9444444444444447E-4</v>
      </c>
      <c r="G670" s="1">
        <f>IF(pomiar[[#This Row],[czy z B do A]]=1,pomiar[[#This Row],[Punkt A]]-pomiar[[#This Row],[Punkt B]],pomiar[[#This Row],[Punkt B]]-pomiar[[#This Row],[Punkt A]])</f>
        <v>3.3800000000000496E-3</v>
      </c>
      <c r="H670" s="1" t="str">
        <f>LEFT(pomiar[[#This Row],[numer rejestracyjny]],1)</f>
        <v>W</v>
      </c>
      <c r="I670" s="1">
        <f>IF(pomiar[[#This Row],[pierwsza litera rejestracji]]="Z",pomiar[[#This Row],[ile minut jechał]]/pomiar[[#This Row],[ile to jedna minuta w dobie]],0)</f>
        <v>0</v>
      </c>
      <c r="J670" s="1">
        <f t="shared" si="21"/>
        <v>4.1666666666666664E-2</v>
      </c>
      <c r="K670" s="1">
        <f>pomiar[[#This Row],[ile minut jechał]]/pomiar[[#This Row],[ile h w dobie]]</f>
        <v>8.1120000000001191E-2</v>
      </c>
      <c r="L670" s="1" t="str">
        <f>MID(pomiar[[#This Row],[numer rejestracyjny]],4,2)</f>
        <v>62</v>
      </c>
      <c r="M670" s="3">
        <f>IF(pomiar[[#This Row],[3 i 4 znak rejestracji]]="18",5/pomiar[[#This Row],[ile minut jechał w h]],0)</f>
        <v>0</v>
      </c>
      <c r="N670" s="3">
        <f>5/pomiar[[#This Row],[ile minut jechał w h]]</f>
        <v>61.637080867849193</v>
      </c>
      <c r="O670" s="3">
        <f>IF(pomiar[[#This Row],[prędkość]]&gt;100,1,0)</f>
        <v>0</v>
      </c>
      <c r="P670" s="3">
        <f>IF(pomiar[[#This Row],[prędkość]]&gt;140,1,0)</f>
        <v>0</v>
      </c>
      <c r="Q670" s="3">
        <f>ROUNDDOWN(IF(pomiar[[#This Row],[czy z A do B]]=0,pomiar[[#This Row],[Punkt B]]/pomiar[[#This Row],[ile h w dobie]],pomiar[[#This Row],[Punkt A]]/pomiar[[#This Row],[ile h w dobie]]),0)</f>
        <v>20</v>
      </c>
      <c r="R670" s="3">
        <f>IF(pomiar[[#This Row],[która godzina wyjazdu]]&lt;&gt;24,pomiar[[#This Row],[która godzina wyjazdu]],0)</f>
        <v>20</v>
      </c>
    </row>
    <row r="671" spans="1:18" x14ac:dyDescent="0.25">
      <c r="A671" s="1" t="s">
        <v>164</v>
      </c>
      <c r="B671" s="1">
        <v>0.42178399999999999</v>
      </c>
      <c r="C671" s="1">
        <v>0.42480400000000001</v>
      </c>
      <c r="D671" s="1">
        <f>IF(pomiar[[#This Row],[Punkt A]]&lt;pomiar[[#This Row],[Punkt B]],1,0)</f>
        <v>1</v>
      </c>
      <c r="E671" s="1">
        <f>IF(pomiar[[#This Row],[Punkt A]]&gt;pomiar[[#This Row],[Punkt B]],1,0)</f>
        <v>0</v>
      </c>
      <c r="F671" s="1">
        <f t="shared" si="20"/>
        <v>6.9444444444444447E-4</v>
      </c>
      <c r="G671" s="1">
        <f>IF(pomiar[[#This Row],[czy z B do A]]=1,pomiar[[#This Row],[Punkt A]]-pomiar[[#This Row],[Punkt B]],pomiar[[#This Row],[Punkt B]]-pomiar[[#This Row],[Punkt A]])</f>
        <v>3.0200000000000227E-3</v>
      </c>
      <c r="H671" s="1" t="str">
        <f>LEFT(pomiar[[#This Row],[numer rejestracyjny]],1)</f>
        <v>N</v>
      </c>
      <c r="I671" s="1">
        <f>IF(pomiar[[#This Row],[pierwsza litera rejestracji]]="Z",pomiar[[#This Row],[ile minut jechał]]/pomiar[[#This Row],[ile to jedna minuta w dobie]],0)</f>
        <v>0</v>
      </c>
      <c r="J671" s="1">
        <f t="shared" si="21"/>
        <v>4.1666666666666664E-2</v>
      </c>
      <c r="K671" s="1">
        <f>pomiar[[#This Row],[ile minut jechał]]/pomiar[[#This Row],[ile h w dobie]]</f>
        <v>7.2480000000000544E-2</v>
      </c>
      <c r="L671" s="1" t="str">
        <f>MID(pomiar[[#This Row],[numer rejestracyjny]],4,2)</f>
        <v>47</v>
      </c>
      <c r="M671" s="3">
        <f>IF(pomiar[[#This Row],[3 i 4 znak rejestracji]]="18",5/pomiar[[#This Row],[ile minut jechał w h]],0)</f>
        <v>0</v>
      </c>
      <c r="N671" s="3">
        <f>5/pomiar[[#This Row],[ile minut jechał w h]]</f>
        <v>68.984547461368138</v>
      </c>
      <c r="O671" s="3">
        <f>IF(pomiar[[#This Row],[prędkość]]&gt;100,1,0)</f>
        <v>0</v>
      </c>
      <c r="P671" s="3">
        <f>IF(pomiar[[#This Row],[prędkość]]&gt;140,1,0)</f>
        <v>0</v>
      </c>
      <c r="Q671" s="3">
        <f>ROUNDDOWN(IF(pomiar[[#This Row],[czy z A do B]]=0,pomiar[[#This Row],[Punkt B]]/pomiar[[#This Row],[ile h w dobie]],pomiar[[#This Row],[Punkt A]]/pomiar[[#This Row],[ile h w dobie]]),0)</f>
        <v>10</v>
      </c>
      <c r="R671" s="3">
        <f>IF(pomiar[[#This Row],[która godzina wyjazdu]]&lt;&gt;24,pomiar[[#This Row],[która godzina wyjazdu]],0)</f>
        <v>10</v>
      </c>
    </row>
    <row r="672" spans="1:18" x14ac:dyDescent="0.25">
      <c r="A672" s="1" t="s">
        <v>165</v>
      </c>
      <c r="B672" s="1">
        <v>0.71701300000000001</v>
      </c>
      <c r="C672" s="1">
        <v>0.71365299999999998</v>
      </c>
      <c r="D672" s="1">
        <f>IF(pomiar[[#This Row],[Punkt A]]&lt;pomiar[[#This Row],[Punkt B]],1,0)</f>
        <v>0</v>
      </c>
      <c r="E672" s="1">
        <f>IF(pomiar[[#This Row],[Punkt A]]&gt;pomiar[[#This Row],[Punkt B]],1,0)</f>
        <v>1</v>
      </c>
      <c r="F672" s="1">
        <f t="shared" si="20"/>
        <v>6.9444444444444447E-4</v>
      </c>
      <c r="G672" s="1">
        <f>IF(pomiar[[#This Row],[czy z B do A]]=1,pomiar[[#This Row],[Punkt A]]-pomiar[[#This Row],[Punkt B]],pomiar[[#This Row],[Punkt B]]-pomiar[[#This Row],[Punkt A]])</f>
        <v>3.3600000000000296E-3</v>
      </c>
      <c r="H672" s="1" t="str">
        <f>LEFT(pomiar[[#This Row],[numer rejestracyjny]],1)</f>
        <v>W</v>
      </c>
      <c r="I672" s="1">
        <f>IF(pomiar[[#This Row],[pierwsza litera rejestracji]]="Z",pomiar[[#This Row],[ile minut jechał]]/pomiar[[#This Row],[ile to jedna minuta w dobie]],0)</f>
        <v>0</v>
      </c>
      <c r="J672" s="1">
        <f t="shared" si="21"/>
        <v>4.1666666666666664E-2</v>
      </c>
      <c r="K672" s="1">
        <f>pomiar[[#This Row],[ile minut jechał]]/pomiar[[#This Row],[ile h w dobie]]</f>
        <v>8.0640000000000711E-2</v>
      </c>
      <c r="L672" s="1" t="str">
        <f>MID(pomiar[[#This Row],[numer rejestracyjny]],4,2)</f>
        <v>25</v>
      </c>
      <c r="M672" s="3">
        <f>IF(pomiar[[#This Row],[3 i 4 znak rejestracji]]="18",5/pomiar[[#This Row],[ile minut jechał w h]],0)</f>
        <v>0</v>
      </c>
      <c r="N672" s="3">
        <f>5/pomiar[[#This Row],[ile minut jechał w h]]</f>
        <v>62.003968253967706</v>
      </c>
      <c r="O672" s="3">
        <f>IF(pomiar[[#This Row],[prędkość]]&gt;100,1,0)</f>
        <v>0</v>
      </c>
      <c r="P672" s="3">
        <f>IF(pomiar[[#This Row],[prędkość]]&gt;140,1,0)</f>
        <v>0</v>
      </c>
      <c r="Q672" s="3">
        <f>ROUNDDOWN(IF(pomiar[[#This Row],[czy z A do B]]=0,pomiar[[#This Row],[Punkt B]]/pomiar[[#This Row],[ile h w dobie]],pomiar[[#This Row],[Punkt A]]/pomiar[[#This Row],[ile h w dobie]]),0)</f>
        <v>17</v>
      </c>
      <c r="R672" s="3">
        <f>IF(pomiar[[#This Row],[która godzina wyjazdu]]&lt;&gt;24,pomiar[[#This Row],[która godzina wyjazdu]],0)</f>
        <v>17</v>
      </c>
    </row>
    <row r="673" spans="1:18" x14ac:dyDescent="0.25">
      <c r="A673" s="1" t="s">
        <v>108</v>
      </c>
      <c r="B673" s="1">
        <v>2.9825000000000001E-2</v>
      </c>
      <c r="C673" s="1">
        <v>3.3637E-2</v>
      </c>
      <c r="D673" s="1">
        <f>IF(pomiar[[#This Row],[Punkt A]]&lt;pomiar[[#This Row],[Punkt B]],1,0)</f>
        <v>1</v>
      </c>
      <c r="E673" s="1">
        <f>IF(pomiar[[#This Row],[Punkt A]]&gt;pomiar[[#This Row],[Punkt B]],1,0)</f>
        <v>0</v>
      </c>
      <c r="F673" s="1">
        <f t="shared" si="20"/>
        <v>6.9444444444444447E-4</v>
      </c>
      <c r="G673" s="1">
        <f>IF(pomiar[[#This Row],[czy z B do A]]=1,pomiar[[#This Row],[Punkt A]]-pomiar[[#This Row],[Punkt B]],pomiar[[#This Row],[Punkt B]]-pomiar[[#This Row],[Punkt A]])</f>
        <v>3.8119999999999994E-3</v>
      </c>
      <c r="H673" s="1" t="str">
        <f>LEFT(pomiar[[#This Row],[numer rejestracyjny]],1)</f>
        <v>N</v>
      </c>
      <c r="I673" s="1">
        <f>IF(pomiar[[#This Row],[pierwsza litera rejestracji]]="Z",pomiar[[#This Row],[ile minut jechał]]/pomiar[[#This Row],[ile to jedna minuta w dobie]],0)</f>
        <v>0</v>
      </c>
      <c r="J673" s="1">
        <f t="shared" si="21"/>
        <v>4.1666666666666664E-2</v>
      </c>
      <c r="K673" s="1">
        <f>pomiar[[#This Row],[ile minut jechał]]/pomiar[[#This Row],[ile h w dobie]]</f>
        <v>9.1487999999999986E-2</v>
      </c>
      <c r="L673" s="1" t="str">
        <f>MID(pomiar[[#This Row],[numer rejestracyjny]],4,2)</f>
        <v>10</v>
      </c>
      <c r="M673" s="3">
        <f>IF(pomiar[[#This Row],[3 i 4 znak rejestracji]]="18",5/pomiar[[#This Row],[ile minut jechał w h]],0)</f>
        <v>0</v>
      </c>
      <c r="N673" s="3">
        <f>5/pomiar[[#This Row],[ile minut jechał w h]]</f>
        <v>54.65197621545996</v>
      </c>
      <c r="O673" s="3">
        <f>IF(pomiar[[#This Row],[prędkość]]&gt;100,1,0)</f>
        <v>0</v>
      </c>
      <c r="P673" s="3">
        <f>IF(pomiar[[#This Row],[prędkość]]&gt;140,1,0)</f>
        <v>0</v>
      </c>
      <c r="Q673" s="3">
        <f>ROUNDDOWN(IF(pomiar[[#This Row],[czy z A do B]]=0,pomiar[[#This Row],[Punkt B]]/pomiar[[#This Row],[ile h w dobie]],pomiar[[#This Row],[Punkt A]]/pomiar[[#This Row],[ile h w dobie]]),0)</f>
        <v>0</v>
      </c>
      <c r="R673" s="3">
        <f>IF(pomiar[[#This Row],[która godzina wyjazdu]]&lt;&gt;24,pomiar[[#This Row],[która godzina wyjazdu]],0)</f>
        <v>0</v>
      </c>
    </row>
    <row r="674" spans="1:18" x14ac:dyDescent="0.25">
      <c r="A674" s="1" t="s">
        <v>16</v>
      </c>
      <c r="B674" s="1">
        <v>0.26755400000000001</v>
      </c>
      <c r="C674" s="1">
        <v>0.266042</v>
      </c>
      <c r="D674" s="1">
        <f>IF(pomiar[[#This Row],[Punkt A]]&lt;pomiar[[#This Row],[Punkt B]],1,0)</f>
        <v>0</v>
      </c>
      <c r="E674" s="1">
        <f>IF(pomiar[[#This Row],[Punkt A]]&gt;pomiar[[#This Row],[Punkt B]],1,0)</f>
        <v>1</v>
      </c>
      <c r="F674" s="1">
        <f t="shared" si="20"/>
        <v>6.9444444444444447E-4</v>
      </c>
      <c r="G674" s="1">
        <f>IF(pomiar[[#This Row],[czy z B do A]]=1,pomiar[[#This Row],[Punkt A]]-pomiar[[#This Row],[Punkt B]],pomiar[[#This Row],[Punkt B]]-pomiar[[#This Row],[Punkt A]])</f>
        <v>1.5120000000000133E-3</v>
      </c>
      <c r="H674" s="1" t="str">
        <f>LEFT(pomiar[[#This Row],[numer rejestracyjny]],1)</f>
        <v>N</v>
      </c>
      <c r="I674" s="1">
        <f>IF(pomiar[[#This Row],[pierwsza litera rejestracji]]="Z",pomiar[[#This Row],[ile minut jechał]]/pomiar[[#This Row],[ile to jedna minuta w dobie]],0)</f>
        <v>0</v>
      </c>
      <c r="J674" s="1">
        <f t="shared" si="21"/>
        <v>4.1666666666666664E-2</v>
      </c>
      <c r="K674" s="1">
        <f>pomiar[[#This Row],[ile minut jechał]]/pomiar[[#This Row],[ile h w dobie]]</f>
        <v>3.628800000000032E-2</v>
      </c>
      <c r="L674" s="1" t="str">
        <f>MID(pomiar[[#This Row],[numer rejestracyjny]],4,2)</f>
        <v>33</v>
      </c>
      <c r="M674" s="3">
        <f>IF(pomiar[[#This Row],[3 i 4 znak rejestracji]]="18",5/pomiar[[#This Row],[ile minut jechał w h]],0)</f>
        <v>0</v>
      </c>
      <c r="N674" s="3">
        <f>5/pomiar[[#This Row],[ile minut jechał w h]]</f>
        <v>137.78659611992825</v>
      </c>
      <c r="O674" s="3">
        <f>IF(pomiar[[#This Row],[prędkość]]&gt;100,1,0)</f>
        <v>1</v>
      </c>
      <c r="P674" s="3">
        <f>IF(pomiar[[#This Row],[prędkość]]&gt;140,1,0)</f>
        <v>0</v>
      </c>
      <c r="Q674" s="3">
        <f>ROUNDDOWN(IF(pomiar[[#This Row],[czy z A do B]]=0,pomiar[[#This Row],[Punkt B]]/pomiar[[#This Row],[ile h w dobie]],pomiar[[#This Row],[Punkt A]]/pomiar[[#This Row],[ile h w dobie]]),0)</f>
        <v>6</v>
      </c>
      <c r="R674" s="3">
        <f>IF(pomiar[[#This Row],[która godzina wyjazdu]]&lt;&gt;24,pomiar[[#This Row],[która godzina wyjazdu]],0)</f>
        <v>6</v>
      </c>
    </row>
    <row r="675" spans="1:18" x14ac:dyDescent="0.25">
      <c r="A675" s="1" t="s">
        <v>65</v>
      </c>
      <c r="B675" s="1">
        <v>0.184341</v>
      </c>
      <c r="C675" s="1">
        <v>0.18803700000000001</v>
      </c>
      <c r="D675" s="1">
        <f>IF(pomiar[[#This Row],[Punkt A]]&lt;pomiar[[#This Row],[Punkt B]],1,0)</f>
        <v>1</v>
      </c>
      <c r="E675" s="1">
        <f>IF(pomiar[[#This Row],[Punkt A]]&gt;pomiar[[#This Row],[Punkt B]],1,0)</f>
        <v>0</v>
      </c>
      <c r="F675" s="1">
        <f t="shared" si="20"/>
        <v>6.9444444444444447E-4</v>
      </c>
      <c r="G675" s="1">
        <f>IF(pomiar[[#This Row],[czy z B do A]]=1,pomiar[[#This Row],[Punkt A]]-pomiar[[#This Row],[Punkt B]],pomiar[[#This Row],[Punkt B]]-pomiar[[#This Row],[Punkt A]])</f>
        <v>3.6960000000000048E-3</v>
      </c>
      <c r="H675" s="1" t="str">
        <f>LEFT(pomiar[[#This Row],[numer rejestracyjny]],1)</f>
        <v>N</v>
      </c>
      <c r="I675" s="1">
        <f>IF(pomiar[[#This Row],[pierwsza litera rejestracji]]="Z",pomiar[[#This Row],[ile minut jechał]]/pomiar[[#This Row],[ile to jedna minuta w dobie]],0)</f>
        <v>0</v>
      </c>
      <c r="J675" s="1">
        <f t="shared" si="21"/>
        <v>4.1666666666666664E-2</v>
      </c>
      <c r="K675" s="1">
        <f>pomiar[[#This Row],[ile minut jechał]]/pomiar[[#This Row],[ile h w dobie]]</f>
        <v>8.8704000000000116E-2</v>
      </c>
      <c r="L675" s="1" t="str">
        <f>MID(pomiar[[#This Row],[numer rejestracyjny]],4,2)</f>
        <v>61</v>
      </c>
      <c r="M675" s="3">
        <f>IF(pomiar[[#This Row],[3 i 4 znak rejestracji]]="18",5/pomiar[[#This Row],[ile minut jechał w h]],0)</f>
        <v>0</v>
      </c>
      <c r="N675" s="3">
        <f>5/pomiar[[#This Row],[ile minut jechał w h]]</f>
        <v>56.367243867243793</v>
      </c>
      <c r="O675" s="3">
        <f>IF(pomiar[[#This Row],[prędkość]]&gt;100,1,0)</f>
        <v>0</v>
      </c>
      <c r="P675" s="3">
        <f>IF(pomiar[[#This Row],[prędkość]]&gt;140,1,0)</f>
        <v>0</v>
      </c>
      <c r="Q675" s="3">
        <f>ROUNDDOWN(IF(pomiar[[#This Row],[czy z A do B]]=0,pomiar[[#This Row],[Punkt B]]/pomiar[[#This Row],[ile h w dobie]],pomiar[[#This Row],[Punkt A]]/pomiar[[#This Row],[ile h w dobie]]),0)</f>
        <v>4</v>
      </c>
      <c r="R675" s="3">
        <f>IF(pomiar[[#This Row],[która godzina wyjazdu]]&lt;&gt;24,pomiar[[#This Row],[która godzina wyjazdu]],0)</f>
        <v>4</v>
      </c>
    </row>
    <row r="676" spans="1:18" x14ac:dyDescent="0.25">
      <c r="A676" s="1" t="s">
        <v>157</v>
      </c>
      <c r="B676" s="1">
        <v>0.55934799999999996</v>
      </c>
      <c r="C676" s="1">
        <v>0.55619200000000002</v>
      </c>
      <c r="D676" s="1">
        <f>IF(pomiar[[#This Row],[Punkt A]]&lt;pomiar[[#This Row],[Punkt B]],1,0)</f>
        <v>0</v>
      </c>
      <c r="E676" s="1">
        <f>IF(pomiar[[#This Row],[Punkt A]]&gt;pomiar[[#This Row],[Punkt B]],1,0)</f>
        <v>1</v>
      </c>
      <c r="F676" s="1">
        <f t="shared" si="20"/>
        <v>6.9444444444444447E-4</v>
      </c>
      <c r="G676" s="1">
        <f>IF(pomiar[[#This Row],[czy z B do A]]=1,pomiar[[#This Row],[Punkt A]]-pomiar[[#This Row],[Punkt B]],pomiar[[#This Row],[Punkt B]]-pomiar[[#This Row],[Punkt A]])</f>
        <v>3.1559999999999366E-3</v>
      </c>
      <c r="H676" s="1" t="str">
        <f>LEFT(pomiar[[#This Row],[numer rejestracyjny]],1)</f>
        <v>N</v>
      </c>
      <c r="I676" s="1">
        <f>IF(pomiar[[#This Row],[pierwsza litera rejestracji]]="Z",pomiar[[#This Row],[ile minut jechał]]/pomiar[[#This Row],[ile to jedna minuta w dobie]],0)</f>
        <v>0</v>
      </c>
      <c r="J676" s="1">
        <f t="shared" si="21"/>
        <v>4.1666666666666664E-2</v>
      </c>
      <c r="K676" s="1">
        <f>pomiar[[#This Row],[ile minut jechał]]/pomiar[[#This Row],[ile h w dobie]]</f>
        <v>7.5743999999998479E-2</v>
      </c>
      <c r="L676" s="1" t="str">
        <f>MID(pomiar[[#This Row],[numer rejestracyjny]],4,2)</f>
        <v>81</v>
      </c>
      <c r="M676" s="3">
        <f>IF(pomiar[[#This Row],[3 i 4 znak rejestracji]]="18",5/pomiar[[#This Row],[ile minut jechał w h]],0)</f>
        <v>0</v>
      </c>
      <c r="N676" s="3">
        <f>5/pomiar[[#This Row],[ile minut jechał w h]]</f>
        <v>66.011829319815433</v>
      </c>
      <c r="O676" s="3">
        <f>IF(pomiar[[#This Row],[prędkość]]&gt;100,1,0)</f>
        <v>0</v>
      </c>
      <c r="P676" s="3">
        <f>IF(pomiar[[#This Row],[prędkość]]&gt;140,1,0)</f>
        <v>0</v>
      </c>
      <c r="Q676" s="3">
        <f>ROUNDDOWN(IF(pomiar[[#This Row],[czy z A do B]]=0,pomiar[[#This Row],[Punkt B]]/pomiar[[#This Row],[ile h w dobie]],pomiar[[#This Row],[Punkt A]]/pomiar[[#This Row],[ile h w dobie]]),0)</f>
        <v>13</v>
      </c>
      <c r="R676" s="3">
        <f>IF(pomiar[[#This Row],[która godzina wyjazdu]]&lt;&gt;24,pomiar[[#This Row],[która godzina wyjazdu]],0)</f>
        <v>13</v>
      </c>
    </row>
    <row r="677" spans="1:18" x14ac:dyDescent="0.25">
      <c r="A677" s="1" t="s">
        <v>75</v>
      </c>
      <c r="B677" s="1">
        <v>0.30348399999999998</v>
      </c>
      <c r="C677" s="1">
        <v>0.30182799999999999</v>
      </c>
      <c r="D677" s="1">
        <f>IF(pomiar[[#This Row],[Punkt A]]&lt;pomiar[[#This Row],[Punkt B]],1,0)</f>
        <v>0</v>
      </c>
      <c r="E677" s="1">
        <f>IF(pomiar[[#This Row],[Punkt A]]&gt;pomiar[[#This Row],[Punkt B]],1,0)</f>
        <v>1</v>
      </c>
      <c r="F677" s="1">
        <f t="shared" si="20"/>
        <v>6.9444444444444447E-4</v>
      </c>
      <c r="G677" s="1">
        <f>IF(pomiar[[#This Row],[czy z B do A]]=1,pomiar[[#This Row],[Punkt A]]-pomiar[[#This Row],[Punkt B]],pomiar[[#This Row],[Punkt B]]-pomiar[[#This Row],[Punkt A]])</f>
        <v>1.6559999999999908E-3</v>
      </c>
      <c r="H677" s="1" t="str">
        <f>LEFT(pomiar[[#This Row],[numer rejestracyjny]],1)</f>
        <v>N</v>
      </c>
      <c r="I677" s="1">
        <f>IF(pomiar[[#This Row],[pierwsza litera rejestracji]]="Z",pomiar[[#This Row],[ile minut jechał]]/pomiar[[#This Row],[ile to jedna minuta w dobie]],0)</f>
        <v>0</v>
      </c>
      <c r="J677" s="1">
        <f t="shared" si="21"/>
        <v>4.1666666666666664E-2</v>
      </c>
      <c r="K677" s="1">
        <f>pomiar[[#This Row],[ile minut jechał]]/pomiar[[#This Row],[ile h w dobie]]</f>
        <v>3.974399999999978E-2</v>
      </c>
      <c r="L677" s="1" t="str">
        <f>MID(pomiar[[#This Row],[numer rejestracyjny]],4,2)</f>
        <v>96</v>
      </c>
      <c r="M677" s="3">
        <f>IF(pomiar[[#This Row],[3 i 4 znak rejestracji]]="18",5/pomiar[[#This Row],[ile minut jechał w h]],0)</f>
        <v>0</v>
      </c>
      <c r="N677" s="3">
        <f>5/pomiar[[#This Row],[ile minut jechał w h]]</f>
        <v>125.80515297906672</v>
      </c>
      <c r="O677" s="3">
        <f>IF(pomiar[[#This Row],[prędkość]]&gt;100,1,0)</f>
        <v>1</v>
      </c>
      <c r="P677" s="3">
        <f>IF(pomiar[[#This Row],[prędkość]]&gt;140,1,0)</f>
        <v>0</v>
      </c>
      <c r="Q677" s="3">
        <f>ROUNDDOWN(IF(pomiar[[#This Row],[czy z A do B]]=0,pomiar[[#This Row],[Punkt B]]/pomiar[[#This Row],[ile h w dobie]],pomiar[[#This Row],[Punkt A]]/pomiar[[#This Row],[ile h w dobie]]),0)</f>
        <v>7</v>
      </c>
      <c r="R677" s="3">
        <f>IF(pomiar[[#This Row],[która godzina wyjazdu]]&lt;&gt;24,pomiar[[#This Row],[która godzina wyjazdu]],0)</f>
        <v>7</v>
      </c>
    </row>
    <row r="678" spans="1:18" x14ac:dyDescent="0.25">
      <c r="A678" s="1" t="s">
        <v>21</v>
      </c>
      <c r="B678" s="1">
        <v>0.25031599999999998</v>
      </c>
      <c r="C678" s="1">
        <v>0.24890399999999999</v>
      </c>
      <c r="D678" s="1">
        <f>IF(pomiar[[#This Row],[Punkt A]]&lt;pomiar[[#This Row],[Punkt B]],1,0)</f>
        <v>0</v>
      </c>
      <c r="E678" s="1">
        <f>IF(pomiar[[#This Row],[Punkt A]]&gt;pomiar[[#This Row],[Punkt B]],1,0)</f>
        <v>1</v>
      </c>
      <c r="F678" s="1">
        <f t="shared" si="20"/>
        <v>6.9444444444444447E-4</v>
      </c>
      <c r="G678" s="1">
        <f>IF(pomiar[[#This Row],[czy z B do A]]=1,pomiar[[#This Row],[Punkt A]]-pomiar[[#This Row],[Punkt B]],pomiar[[#This Row],[Punkt B]]-pomiar[[#This Row],[Punkt A]])</f>
        <v>1.4119999999999966E-3</v>
      </c>
      <c r="H678" s="1" t="str">
        <f>LEFT(pomiar[[#This Row],[numer rejestracyjny]],1)</f>
        <v>N</v>
      </c>
      <c r="I678" s="1">
        <f>IF(pomiar[[#This Row],[pierwsza litera rejestracji]]="Z",pomiar[[#This Row],[ile minut jechał]]/pomiar[[#This Row],[ile to jedna minuta w dobie]],0)</f>
        <v>0</v>
      </c>
      <c r="J678" s="1">
        <f t="shared" si="21"/>
        <v>4.1666666666666664E-2</v>
      </c>
      <c r="K678" s="1">
        <f>pomiar[[#This Row],[ile minut jechał]]/pomiar[[#This Row],[ile h w dobie]]</f>
        <v>3.3887999999999918E-2</v>
      </c>
      <c r="L678" s="1" t="str">
        <f>MID(pomiar[[#This Row],[numer rejestracyjny]],4,2)</f>
        <v>23</v>
      </c>
      <c r="M678" s="3">
        <f>IF(pomiar[[#This Row],[3 i 4 znak rejestracji]]="18",5/pomiar[[#This Row],[ile minut jechał w h]],0)</f>
        <v>0</v>
      </c>
      <c r="N678" s="3">
        <f>5/pomiar[[#This Row],[ile minut jechał w h]]</f>
        <v>147.54485363550555</v>
      </c>
      <c r="O678" s="3">
        <f>IF(pomiar[[#This Row],[prędkość]]&gt;100,1,0)</f>
        <v>1</v>
      </c>
      <c r="P678" s="3">
        <f>IF(pomiar[[#This Row],[prędkość]]&gt;140,1,0)</f>
        <v>1</v>
      </c>
      <c r="Q678" s="3">
        <f>ROUNDDOWN(IF(pomiar[[#This Row],[czy z A do B]]=0,pomiar[[#This Row],[Punkt B]]/pomiar[[#This Row],[ile h w dobie]],pomiar[[#This Row],[Punkt A]]/pomiar[[#This Row],[ile h w dobie]]),0)</f>
        <v>5</v>
      </c>
      <c r="R678" s="3">
        <f>IF(pomiar[[#This Row],[która godzina wyjazdu]]&lt;&gt;24,pomiar[[#This Row],[która godzina wyjazdu]],0)</f>
        <v>5</v>
      </c>
    </row>
    <row r="679" spans="1:18" x14ac:dyDescent="0.25">
      <c r="A679" s="1" t="s">
        <v>27</v>
      </c>
      <c r="B679" s="1">
        <v>7.0146E-2</v>
      </c>
      <c r="C679" s="1">
        <v>6.633E-2</v>
      </c>
      <c r="D679" s="1">
        <f>IF(pomiar[[#This Row],[Punkt A]]&lt;pomiar[[#This Row],[Punkt B]],1,0)</f>
        <v>0</v>
      </c>
      <c r="E679" s="1">
        <f>IF(pomiar[[#This Row],[Punkt A]]&gt;pomiar[[#This Row],[Punkt B]],1,0)</f>
        <v>1</v>
      </c>
      <c r="F679" s="1">
        <f t="shared" si="20"/>
        <v>6.9444444444444447E-4</v>
      </c>
      <c r="G679" s="1">
        <f>IF(pomiar[[#This Row],[czy z B do A]]=1,pomiar[[#This Row],[Punkt A]]-pomiar[[#This Row],[Punkt B]],pomiar[[#This Row],[Punkt B]]-pomiar[[#This Row],[Punkt A]])</f>
        <v>3.8159999999999999E-3</v>
      </c>
      <c r="H679" s="1" t="str">
        <f>LEFT(pomiar[[#This Row],[numer rejestracyjny]],1)</f>
        <v>N</v>
      </c>
      <c r="I679" s="1">
        <f>IF(pomiar[[#This Row],[pierwsza litera rejestracji]]="Z",pomiar[[#This Row],[ile minut jechał]]/pomiar[[#This Row],[ile to jedna minuta w dobie]],0)</f>
        <v>0</v>
      </c>
      <c r="J679" s="1">
        <f t="shared" si="21"/>
        <v>4.1666666666666664E-2</v>
      </c>
      <c r="K679" s="1">
        <f>pomiar[[#This Row],[ile minut jechał]]/pomiar[[#This Row],[ile h w dobie]]</f>
        <v>9.1583999999999999E-2</v>
      </c>
      <c r="L679" s="1" t="str">
        <f>MID(pomiar[[#This Row],[numer rejestracyjny]],4,2)</f>
        <v>79</v>
      </c>
      <c r="M679" s="3">
        <f>IF(pomiar[[#This Row],[3 i 4 znak rejestracji]]="18",5/pomiar[[#This Row],[ile minut jechał w h]],0)</f>
        <v>0</v>
      </c>
      <c r="N679" s="3">
        <f>5/pomiar[[#This Row],[ile minut jechał w h]]</f>
        <v>54.594689028651295</v>
      </c>
      <c r="O679" s="3">
        <f>IF(pomiar[[#This Row],[prędkość]]&gt;100,1,0)</f>
        <v>0</v>
      </c>
      <c r="P679" s="3">
        <f>IF(pomiar[[#This Row],[prędkość]]&gt;140,1,0)</f>
        <v>0</v>
      </c>
      <c r="Q679" s="3">
        <f>ROUNDDOWN(IF(pomiar[[#This Row],[czy z A do B]]=0,pomiar[[#This Row],[Punkt B]]/pomiar[[#This Row],[ile h w dobie]],pomiar[[#This Row],[Punkt A]]/pomiar[[#This Row],[ile h w dobie]]),0)</f>
        <v>1</v>
      </c>
      <c r="R679" s="3">
        <f>IF(pomiar[[#This Row],[która godzina wyjazdu]]&lt;&gt;24,pomiar[[#This Row],[która godzina wyjazdu]],0)</f>
        <v>1</v>
      </c>
    </row>
    <row r="680" spans="1:18" x14ac:dyDescent="0.25">
      <c r="A680" s="1" t="s">
        <v>84</v>
      </c>
      <c r="B680" s="1">
        <v>6.6768999999999995E-2</v>
      </c>
      <c r="C680" s="1">
        <v>6.9177000000000002E-2</v>
      </c>
      <c r="D680" s="1">
        <f>IF(pomiar[[#This Row],[Punkt A]]&lt;pomiar[[#This Row],[Punkt B]],1,0)</f>
        <v>1</v>
      </c>
      <c r="E680" s="1">
        <f>IF(pomiar[[#This Row],[Punkt A]]&gt;pomiar[[#This Row],[Punkt B]],1,0)</f>
        <v>0</v>
      </c>
      <c r="F680" s="1">
        <f t="shared" si="20"/>
        <v>6.9444444444444447E-4</v>
      </c>
      <c r="G680" s="1">
        <f>IF(pomiar[[#This Row],[czy z B do A]]=1,pomiar[[#This Row],[Punkt A]]-pomiar[[#This Row],[Punkt B]],pomiar[[#This Row],[Punkt B]]-pomiar[[#This Row],[Punkt A]])</f>
        <v>2.4080000000000074E-3</v>
      </c>
      <c r="H680" s="1" t="str">
        <f>LEFT(pomiar[[#This Row],[numer rejestracyjny]],1)</f>
        <v>N</v>
      </c>
      <c r="I680" s="1">
        <f>IF(pomiar[[#This Row],[pierwsza litera rejestracji]]="Z",pomiar[[#This Row],[ile minut jechał]]/pomiar[[#This Row],[ile to jedna minuta w dobie]],0)</f>
        <v>0</v>
      </c>
      <c r="J680" s="1">
        <f t="shared" si="21"/>
        <v>4.1666666666666664E-2</v>
      </c>
      <c r="K680" s="1">
        <f>pomiar[[#This Row],[ile minut jechał]]/pomiar[[#This Row],[ile h w dobie]]</f>
        <v>5.7792000000000177E-2</v>
      </c>
      <c r="L680" s="1" t="str">
        <f>MID(pomiar[[#This Row],[numer rejestracyjny]],4,2)</f>
        <v>94</v>
      </c>
      <c r="M680" s="3">
        <f>IF(pomiar[[#This Row],[3 i 4 znak rejestracji]]="18",5/pomiar[[#This Row],[ile minut jechał w h]],0)</f>
        <v>0</v>
      </c>
      <c r="N680" s="3">
        <f>5/pomiar[[#This Row],[ile minut jechał w h]]</f>
        <v>86.517165005536839</v>
      </c>
      <c r="O680" s="3">
        <f>IF(pomiar[[#This Row],[prędkość]]&gt;100,1,0)</f>
        <v>0</v>
      </c>
      <c r="P680" s="3">
        <f>IF(pomiar[[#This Row],[prędkość]]&gt;140,1,0)</f>
        <v>0</v>
      </c>
      <c r="Q680" s="3">
        <f>ROUNDDOWN(IF(pomiar[[#This Row],[czy z A do B]]=0,pomiar[[#This Row],[Punkt B]]/pomiar[[#This Row],[ile h w dobie]],pomiar[[#This Row],[Punkt A]]/pomiar[[#This Row],[ile h w dobie]]),0)</f>
        <v>1</v>
      </c>
      <c r="R680" s="3">
        <f>IF(pomiar[[#This Row],[która godzina wyjazdu]]&lt;&gt;24,pomiar[[#This Row],[która godzina wyjazdu]],0)</f>
        <v>1</v>
      </c>
    </row>
    <row r="681" spans="1:18" x14ac:dyDescent="0.25">
      <c r="A681" s="1" t="s">
        <v>61</v>
      </c>
      <c r="B681" s="1">
        <v>0.42548900000000001</v>
      </c>
      <c r="C681" s="1">
        <v>0.42702099999999998</v>
      </c>
      <c r="D681" s="1">
        <f>IF(pomiar[[#This Row],[Punkt A]]&lt;pomiar[[#This Row],[Punkt B]],1,0)</f>
        <v>1</v>
      </c>
      <c r="E681" s="1">
        <f>IF(pomiar[[#This Row],[Punkt A]]&gt;pomiar[[#This Row],[Punkt B]],1,0)</f>
        <v>0</v>
      </c>
      <c r="F681" s="1">
        <f t="shared" si="20"/>
        <v>6.9444444444444447E-4</v>
      </c>
      <c r="G681" s="1">
        <f>IF(pomiar[[#This Row],[czy z B do A]]=1,pomiar[[#This Row],[Punkt A]]-pomiar[[#This Row],[Punkt B]],pomiar[[#This Row],[Punkt B]]-pomiar[[#This Row],[Punkt A]])</f>
        <v>1.5319999999999778E-3</v>
      </c>
      <c r="H681" s="1" t="str">
        <f>LEFT(pomiar[[#This Row],[numer rejestracyjny]],1)</f>
        <v>N</v>
      </c>
      <c r="I681" s="1">
        <f>IF(pomiar[[#This Row],[pierwsza litera rejestracji]]="Z",pomiar[[#This Row],[ile minut jechał]]/pomiar[[#This Row],[ile to jedna minuta w dobie]],0)</f>
        <v>0</v>
      </c>
      <c r="J681" s="1">
        <f t="shared" si="21"/>
        <v>4.1666666666666664E-2</v>
      </c>
      <c r="K681" s="1">
        <f>pomiar[[#This Row],[ile minut jechał]]/pomiar[[#This Row],[ile h w dobie]]</f>
        <v>3.6767999999999468E-2</v>
      </c>
      <c r="L681" s="1" t="str">
        <f>MID(pomiar[[#This Row],[numer rejestracyjny]],4,2)</f>
        <v>35</v>
      </c>
      <c r="M681" s="3">
        <f>IF(pomiar[[#This Row],[3 i 4 znak rejestracji]]="18",5/pomiar[[#This Row],[ile minut jechał w h]],0)</f>
        <v>0</v>
      </c>
      <c r="N681" s="3">
        <f>5/pomiar[[#This Row],[ile minut jechał w h]]</f>
        <v>135.9878154917339</v>
      </c>
      <c r="O681" s="3">
        <f>IF(pomiar[[#This Row],[prędkość]]&gt;100,1,0)</f>
        <v>1</v>
      </c>
      <c r="P681" s="3">
        <f>IF(pomiar[[#This Row],[prędkość]]&gt;140,1,0)</f>
        <v>0</v>
      </c>
      <c r="Q681" s="3">
        <f>ROUNDDOWN(IF(pomiar[[#This Row],[czy z A do B]]=0,pomiar[[#This Row],[Punkt B]]/pomiar[[#This Row],[ile h w dobie]],pomiar[[#This Row],[Punkt A]]/pomiar[[#This Row],[ile h w dobie]]),0)</f>
        <v>10</v>
      </c>
      <c r="R681" s="3">
        <f>IF(pomiar[[#This Row],[która godzina wyjazdu]]&lt;&gt;24,pomiar[[#This Row],[która godzina wyjazdu]],0)</f>
        <v>10</v>
      </c>
    </row>
    <row r="682" spans="1:18" x14ac:dyDescent="0.25">
      <c r="A682" s="1" t="s">
        <v>12</v>
      </c>
      <c r="B682" s="1">
        <v>0.67800800000000006</v>
      </c>
      <c r="C682" s="1">
        <v>0.67982399999999998</v>
      </c>
      <c r="D682" s="1">
        <f>IF(pomiar[[#This Row],[Punkt A]]&lt;pomiar[[#This Row],[Punkt B]],1,0)</f>
        <v>1</v>
      </c>
      <c r="E682" s="1">
        <f>IF(pomiar[[#This Row],[Punkt A]]&gt;pomiar[[#This Row],[Punkt B]],1,0)</f>
        <v>0</v>
      </c>
      <c r="F682" s="1">
        <f t="shared" si="20"/>
        <v>6.9444444444444447E-4</v>
      </c>
      <c r="G682" s="1">
        <f>IF(pomiar[[#This Row],[czy z B do A]]=1,pomiar[[#This Row],[Punkt A]]-pomiar[[#This Row],[Punkt B]],pomiar[[#This Row],[Punkt B]]-pomiar[[#This Row],[Punkt A]])</f>
        <v>1.8159999999999288E-3</v>
      </c>
      <c r="H682" s="1" t="str">
        <f>LEFT(pomiar[[#This Row],[numer rejestracyjny]],1)</f>
        <v>N</v>
      </c>
      <c r="I682" s="1">
        <f>IF(pomiar[[#This Row],[pierwsza litera rejestracji]]="Z",pomiar[[#This Row],[ile minut jechał]]/pomiar[[#This Row],[ile to jedna minuta w dobie]],0)</f>
        <v>0</v>
      </c>
      <c r="J682" s="1">
        <f t="shared" si="21"/>
        <v>4.1666666666666664E-2</v>
      </c>
      <c r="K682" s="1">
        <f>pomiar[[#This Row],[ile minut jechał]]/pomiar[[#This Row],[ile h w dobie]]</f>
        <v>4.3583999999998291E-2</v>
      </c>
      <c r="L682" s="1" t="str">
        <f>MID(pomiar[[#This Row],[numer rejestracyjny]],4,2)</f>
        <v>93</v>
      </c>
      <c r="M682" s="3">
        <f>IF(pomiar[[#This Row],[3 i 4 znak rejestracji]]="18",5/pomiar[[#This Row],[ile minut jechał w h]],0)</f>
        <v>0</v>
      </c>
      <c r="N682" s="3">
        <f>5/pomiar[[#This Row],[ile minut jechał w h]]</f>
        <v>114.72099853157572</v>
      </c>
      <c r="O682" s="3">
        <f>IF(pomiar[[#This Row],[prędkość]]&gt;100,1,0)</f>
        <v>1</v>
      </c>
      <c r="P682" s="3">
        <f>IF(pomiar[[#This Row],[prędkość]]&gt;140,1,0)</f>
        <v>0</v>
      </c>
      <c r="Q682" s="3">
        <f>ROUNDDOWN(IF(pomiar[[#This Row],[czy z A do B]]=0,pomiar[[#This Row],[Punkt B]]/pomiar[[#This Row],[ile h w dobie]],pomiar[[#This Row],[Punkt A]]/pomiar[[#This Row],[ile h w dobie]]),0)</f>
        <v>16</v>
      </c>
      <c r="R682" s="3">
        <f>IF(pomiar[[#This Row],[która godzina wyjazdu]]&lt;&gt;24,pomiar[[#This Row],[która godzina wyjazdu]],0)</f>
        <v>16</v>
      </c>
    </row>
    <row r="683" spans="1:18" x14ac:dyDescent="0.25">
      <c r="A683" s="1" t="s">
        <v>50</v>
      </c>
      <c r="B683" s="1">
        <v>0.76098399999999999</v>
      </c>
      <c r="C683" s="1">
        <v>0.75931599999999999</v>
      </c>
      <c r="D683" s="1">
        <f>IF(pomiar[[#This Row],[Punkt A]]&lt;pomiar[[#This Row],[Punkt B]],1,0)</f>
        <v>0</v>
      </c>
      <c r="E683" s="1">
        <f>IF(pomiar[[#This Row],[Punkt A]]&gt;pomiar[[#This Row],[Punkt B]],1,0)</f>
        <v>1</v>
      </c>
      <c r="F683" s="1">
        <f t="shared" si="20"/>
        <v>6.9444444444444447E-4</v>
      </c>
      <c r="G683" s="1">
        <f>IF(pomiar[[#This Row],[czy z B do A]]=1,pomiar[[#This Row],[Punkt A]]-pomiar[[#This Row],[Punkt B]],pomiar[[#This Row],[Punkt B]]-pomiar[[#This Row],[Punkt A]])</f>
        <v>1.6680000000000028E-3</v>
      </c>
      <c r="H683" s="1" t="str">
        <f>LEFT(pomiar[[#This Row],[numer rejestracyjny]],1)</f>
        <v>N</v>
      </c>
      <c r="I683" s="1">
        <f>IF(pomiar[[#This Row],[pierwsza litera rejestracji]]="Z",pomiar[[#This Row],[ile minut jechał]]/pomiar[[#This Row],[ile to jedna minuta w dobie]],0)</f>
        <v>0</v>
      </c>
      <c r="J683" s="1">
        <f t="shared" si="21"/>
        <v>4.1666666666666664E-2</v>
      </c>
      <c r="K683" s="1">
        <f>pomiar[[#This Row],[ile minut jechał]]/pomiar[[#This Row],[ile h w dobie]]</f>
        <v>4.0032000000000068E-2</v>
      </c>
      <c r="L683" s="1" t="str">
        <f>MID(pomiar[[#This Row],[numer rejestracyjny]],4,2)</f>
        <v>12</v>
      </c>
      <c r="M683" s="3">
        <f>IF(pomiar[[#This Row],[3 i 4 znak rejestracji]]="18",5/pomiar[[#This Row],[ile minut jechał w h]],0)</f>
        <v>0</v>
      </c>
      <c r="N683" s="3">
        <f>5/pomiar[[#This Row],[ile minut jechał w h]]</f>
        <v>124.90007993605094</v>
      </c>
      <c r="O683" s="3">
        <f>IF(pomiar[[#This Row],[prędkość]]&gt;100,1,0)</f>
        <v>1</v>
      </c>
      <c r="P683" s="3">
        <f>IF(pomiar[[#This Row],[prędkość]]&gt;140,1,0)</f>
        <v>0</v>
      </c>
      <c r="Q683" s="3">
        <f>ROUNDDOWN(IF(pomiar[[#This Row],[czy z A do B]]=0,pomiar[[#This Row],[Punkt B]]/pomiar[[#This Row],[ile h w dobie]],pomiar[[#This Row],[Punkt A]]/pomiar[[#This Row],[ile h w dobie]]),0)</f>
        <v>18</v>
      </c>
      <c r="R683" s="3">
        <f>IF(pomiar[[#This Row],[która godzina wyjazdu]]&lt;&gt;24,pomiar[[#This Row],[która godzina wyjazdu]],0)</f>
        <v>18</v>
      </c>
    </row>
    <row r="684" spans="1:18" x14ac:dyDescent="0.25">
      <c r="A684" s="1" t="s">
        <v>48</v>
      </c>
      <c r="B684" s="1">
        <v>0.203124</v>
      </c>
      <c r="C684" s="1">
        <v>0.204928</v>
      </c>
      <c r="D684" s="1">
        <f>IF(pomiar[[#This Row],[Punkt A]]&lt;pomiar[[#This Row],[Punkt B]],1,0)</f>
        <v>1</v>
      </c>
      <c r="E684" s="1">
        <f>IF(pomiar[[#This Row],[Punkt A]]&gt;pomiar[[#This Row],[Punkt B]],1,0)</f>
        <v>0</v>
      </c>
      <c r="F684" s="1">
        <f t="shared" si="20"/>
        <v>6.9444444444444447E-4</v>
      </c>
      <c r="G684" s="1">
        <f>IF(pomiar[[#This Row],[czy z B do A]]=1,pomiar[[#This Row],[Punkt A]]-pomiar[[#This Row],[Punkt B]],pomiar[[#This Row],[Punkt B]]-pomiar[[#This Row],[Punkt A]])</f>
        <v>1.804E-3</v>
      </c>
      <c r="H684" s="1" t="str">
        <f>LEFT(pomiar[[#This Row],[numer rejestracyjny]],1)</f>
        <v>N</v>
      </c>
      <c r="I684" s="1">
        <f>IF(pomiar[[#This Row],[pierwsza litera rejestracji]]="Z",pomiar[[#This Row],[ile minut jechał]]/pomiar[[#This Row],[ile to jedna minuta w dobie]],0)</f>
        <v>0</v>
      </c>
      <c r="J684" s="1">
        <f t="shared" si="21"/>
        <v>4.1666666666666664E-2</v>
      </c>
      <c r="K684" s="1">
        <f>pomiar[[#This Row],[ile minut jechał]]/pomiar[[#This Row],[ile h w dobie]]</f>
        <v>4.3296000000000001E-2</v>
      </c>
      <c r="L684" s="1" t="str">
        <f>MID(pomiar[[#This Row],[numer rejestracyjny]],4,2)</f>
        <v>75</v>
      </c>
      <c r="M684" s="3">
        <f>IF(pomiar[[#This Row],[3 i 4 znak rejestracji]]="18",5/pomiar[[#This Row],[ile minut jechał w h]],0)</f>
        <v>0</v>
      </c>
      <c r="N684" s="3">
        <f>5/pomiar[[#This Row],[ile minut jechał w h]]</f>
        <v>115.48410938654841</v>
      </c>
      <c r="O684" s="3">
        <f>IF(pomiar[[#This Row],[prędkość]]&gt;100,1,0)</f>
        <v>1</v>
      </c>
      <c r="P684" s="3">
        <f>IF(pomiar[[#This Row],[prędkość]]&gt;140,1,0)</f>
        <v>0</v>
      </c>
      <c r="Q684" s="3">
        <f>ROUNDDOWN(IF(pomiar[[#This Row],[czy z A do B]]=0,pomiar[[#This Row],[Punkt B]]/pomiar[[#This Row],[ile h w dobie]],pomiar[[#This Row],[Punkt A]]/pomiar[[#This Row],[ile h w dobie]]),0)</f>
        <v>4</v>
      </c>
      <c r="R684" s="3">
        <f>IF(pomiar[[#This Row],[która godzina wyjazdu]]&lt;&gt;24,pomiar[[#This Row],[która godzina wyjazdu]],0)</f>
        <v>4</v>
      </c>
    </row>
    <row r="685" spans="1:18" x14ac:dyDescent="0.25">
      <c r="A685" s="4" t="s">
        <v>42</v>
      </c>
      <c r="B685" s="4">
        <v>0.55237700000000001</v>
      </c>
      <c r="C685" s="4">
        <v>0.55376899999999996</v>
      </c>
      <c r="D685" s="4">
        <f>IF(pomiar[[#This Row],[Punkt A]]&lt;pomiar[[#This Row],[Punkt B]],1,0)</f>
        <v>1</v>
      </c>
      <c r="E685" s="4">
        <f>IF(pomiar[[#This Row],[Punkt A]]&gt;pomiar[[#This Row],[Punkt B]],1,0)</f>
        <v>0</v>
      </c>
      <c r="F685" s="4">
        <f t="shared" si="20"/>
        <v>6.9444444444444447E-4</v>
      </c>
      <c r="G685" s="4">
        <f>IF(pomiar[[#This Row],[czy z B do A]]=1,pomiar[[#This Row],[Punkt A]]-pomiar[[#This Row],[Punkt B]],pomiar[[#This Row],[Punkt B]]-pomiar[[#This Row],[Punkt A]])</f>
        <v>1.3919999999999488E-3</v>
      </c>
      <c r="H685" s="4" t="str">
        <f>LEFT(pomiar[[#This Row],[numer rejestracyjny]],1)</f>
        <v>N</v>
      </c>
      <c r="I685" s="4">
        <f>IF(pomiar[[#This Row],[pierwsza litera rejestracji]]="Z",pomiar[[#This Row],[ile minut jechał]]/pomiar[[#This Row],[ile to jedna minuta w dobie]],0)</f>
        <v>0</v>
      </c>
      <c r="J685" s="4">
        <f t="shared" si="21"/>
        <v>4.1666666666666664E-2</v>
      </c>
      <c r="K685" s="4">
        <f>pomiar[[#This Row],[ile minut jechał]]/pomiar[[#This Row],[ile h w dobie]]</f>
        <v>3.3407999999998772E-2</v>
      </c>
      <c r="L685" s="4" t="str">
        <f>MID(pomiar[[#This Row],[numer rejestracyjny]],4,2)</f>
        <v>59</v>
      </c>
      <c r="M685" s="5">
        <f>IF(pomiar[[#This Row],[3 i 4 znak rejestracji]]="18",5/pomiar[[#This Row],[ile minut jechał w h]],0)</f>
        <v>0</v>
      </c>
      <c r="N685" s="5">
        <f>5/pomiar[[#This Row],[ile minut jechał w h]]</f>
        <v>149.66475095785989</v>
      </c>
      <c r="O685" s="3">
        <f>IF(pomiar[[#This Row],[prędkość]]&gt;100,1,0)</f>
        <v>1</v>
      </c>
      <c r="P685" s="3">
        <f>IF(pomiar[[#This Row],[prędkość]]&gt;140,1,0)</f>
        <v>1</v>
      </c>
      <c r="Q685" s="3">
        <f>ROUNDDOWN(IF(pomiar[[#This Row],[czy z A do B]]=0,pomiar[[#This Row],[Punkt B]]/pomiar[[#This Row],[ile h w dobie]],pomiar[[#This Row],[Punkt A]]/pomiar[[#This Row],[ile h w dobie]]),0)</f>
        <v>13</v>
      </c>
      <c r="R685" s="3">
        <f>IF(pomiar[[#This Row],[która godzina wyjazdu]]&lt;&gt;24,pomiar[[#This Row],[która godzina wyjazdu]],0)</f>
        <v>13</v>
      </c>
    </row>
    <row r="686" spans="1:18" x14ac:dyDescent="0.25">
      <c r="A686" s="1" t="s">
        <v>119</v>
      </c>
      <c r="B686" s="1">
        <v>0.184863</v>
      </c>
      <c r="C686" s="1">
        <v>0.181919</v>
      </c>
      <c r="D686" s="1">
        <f>IF(pomiar[[#This Row],[Punkt A]]&lt;pomiar[[#This Row],[Punkt B]],1,0)</f>
        <v>0</v>
      </c>
      <c r="E686" s="1">
        <f>IF(pomiar[[#This Row],[Punkt A]]&gt;pomiar[[#This Row],[Punkt B]],1,0)</f>
        <v>1</v>
      </c>
      <c r="F686" s="1">
        <f t="shared" si="20"/>
        <v>6.9444444444444447E-4</v>
      </c>
      <c r="G686" s="1">
        <f>IF(pomiar[[#This Row],[czy z B do A]]=1,pomiar[[#This Row],[Punkt A]]-pomiar[[#This Row],[Punkt B]],pomiar[[#This Row],[Punkt B]]-pomiar[[#This Row],[Punkt A]])</f>
        <v>2.9440000000000022E-3</v>
      </c>
      <c r="H686" s="1" t="str">
        <f>LEFT(pomiar[[#This Row],[numer rejestracyjny]],1)</f>
        <v>N</v>
      </c>
      <c r="I686" s="1">
        <f>IF(pomiar[[#This Row],[pierwsza litera rejestracji]]="Z",pomiar[[#This Row],[ile minut jechał]]/pomiar[[#This Row],[ile to jedna minuta w dobie]],0)</f>
        <v>0</v>
      </c>
      <c r="J686" s="1">
        <f t="shared" si="21"/>
        <v>4.1666666666666664E-2</v>
      </c>
      <c r="K686" s="1">
        <f>pomiar[[#This Row],[ile minut jechał]]/pomiar[[#This Row],[ile h w dobie]]</f>
        <v>7.0656000000000052E-2</v>
      </c>
      <c r="L686" s="1" t="str">
        <f>MID(pomiar[[#This Row],[numer rejestracyjny]],4,2)</f>
        <v>39</v>
      </c>
      <c r="M686" s="3">
        <f>IF(pomiar[[#This Row],[3 i 4 znak rejestracji]]="18",5/pomiar[[#This Row],[ile minut jechał w h]],0)</f>
        <v>0</v>
      </c>
      <c r="N686" s="3">
        <f>5/pomiar[[#This Row],[ile minut jechał w h]]</f>
        <v>70.765398550724584</v>
      </c>
      <c r="O686" s="3">
        <f>IF(pomiar[[#This Row],[prędkość]]&gt;100,1,0)</f>
        <v>0</v>
      </c>
      <c r="P686" s="3">
        <f>IF(pomiar[[#This Row],[prędkość]]&gt;140,1,0)</f>
        <v>0</v>
      </c>
      <c r="Q686" s="3">
        <f>ROUNDDOWN(IF(pomiar[[#This Row],[czy z A do B]]=0,pomiar[[#This Row],[Punkt B]]/pomiar[[#This Row],[ile h w dobie]],pomiar[[#This Row],[Punkt A]]/pomiar[[#This Row],[ile h w dobie]]),0)</f>
        <v>4</v>
      </c>
      <c r="R686" s="3">
        <f>IF(pomiar[[#This Row],[która godzina wyjazdu]]&lt;&gt;24,pomiar[[#This Row],[która godzina wyjazdu]],0)</f>
        <v>4</v>
      </c>
    </row>
    <row r="687" spans="1:18" x14ac:dyDescent="0.25">
      <c r="A687" s="1" t="s">
        <v>164</v>
      </c>
      <c r="B687" s="1">
        <v>0.15484700000000001</v>
      </c>
      <c r="C687" s="1">
        <v>0.152063</v>
      </c>
      <c r="D687" s="1">
        <f>IF(pomiar[[#This Row],[Punkt A]]&lt;pomiar[[#This Row],[Punkt B]],1,0)</f>
        <v>0</v>
      </c>
      <c r="E687" s="1">
        <f>IF(pomiar[[#This Row],[Punkt A]]&gt;pomiar[[#This Row],[Punkt B]],1,0)</f>
        <v>1</v>
      </c>
      <c r="F687" s="1">
        <f t="shared" si="20"/>
        <v>6.9444444444444447E-4</v>
      </c>
      <c r="G687" s="1">
        <f>IF(pomiar[[#This Row],[czy z B do A]]=1,pomiar[[#This Row],[Punkt A]]-pomiar[[#This Row],[Punkt B]],pomiar[[#This Row],[Punkt B]]-pomiar[[#This Row],[Punkt A]])</f>
        <v>2.7840000000000087E-3</v>
      </c>
      <c r="H687" s="1" t="str">
        <f>LEFT(pomiar[[#This Row],[numer rejestracyjny]],1)</f>
        <v>N</v>
      </c>
      <c r="I687" s="1">
        <f>IF(pomiar[[#This Row],[pierwsza litera rejestracji]]="Z",pomiar[[#This Row],[ile minut jechał]]/pomiar[[#This Row],[ile to jedna minuta w dobie]],0)</f>
        <v>0</v>
      </c>
      <c r="J687" s="1">
        <f t="shared" si="21"/>
        <v>4.1666666666666664E-2</v>
      </c>
      <c r="K687" s="1">
        <f>pomiar[[#This Row],[ile minut jechał]]/pomiar[[#This Row],[ile h w dobie]]</f>
        <v>6.6816000000000209E-2</v>
      </c>
      <c r="L687" s="1" t="str">
        <f>MID(pomiar[[#This Row],[numer rejestracyjny]],4,2)</f>
        <v>47</v>
      </c>
      <c r="M687" s="3">
        <f>IF(pomiar[[#This Row],[3 i 4 znak rejestracji]]="18",5/pomiar[[#This Row],[ile minut jechał w h]],0)</f>
        <v>0</v>
      </c>
      <c r="N687" s="3">
        <f>5/pomiar[[#This Row],[ile minut jechał w h]]</f>
        <v>74.832375478926963</v>
      </c>
      <c r="O687" s="3">
        <f>IF(pomiar[[#This Row],[prędkość]]&gt;100,1,0)</f>
        <v>0</v>
      </c>
      <c r="P687" s="3">
        <f>IF(pomiar[[#This Row],[prędkość]]&gt;140,1,0)</f>
        <v>0</v>
      </c>
      <c r="Q687" s="3">
        <f>ROUNDDOWN(IF(pomiar[[#This Row],[czy z A do B]]=0,pomiar[[#This Row],[Punkt B]]/pomiar[[#This Row],[ile h w dobie]],pomiar[[#This Row],[Punkt A]]/pomiar[[#This Row],[ile h w dobie]]),0)</f>
        <v>3</v>
      </c>
      <c r="R687" s="3">
        <f>IF(pomiar[[#This Row],[która godzina wyjazdu]]&lt;&gt;24,pomiar[[#This Row],[która godzina wyjazdu]],0)</f>
        <v>3</v>
      </c>
    </row>
    <row r="688" spans="1:18" x14ac:dyDescent="0.25">
      <c r="A688" s="1" t="s">
        <v>5</v>
      </c>
      <c r="B688" s="1">
        <v>0.19459099999999999</v>
      </c>
      <c r="C688" s="1">
        <v>0.196183</v>
      </c>
      <c r="D688" s="1">
        <f>IF(pomiar[[#This Row],[Punkt A]]&lt;pomiar[[#This Row],[Punkt B]],1,0)</f>
        <v>1</v>
      </c>
      <c r="E688" s="1">
        <f>IF(pomiar[[#This Row],[Punkt A]]&gt;pomiar[[#This Row],[Punkt B]],1,0)</f>
        <v>0</v>
      </c>
      <c r="F688" s="1">
        <f t="shared" si="20"/>
        <v>6.9444444444444447E-4</v>
      </c>
      <c r="G688" s="1">
        <f>IF(pomiar[[#This Row],[czy z B do A]]=1,pomiar[[#This Row],[Punkt A]]-pomiar[[#This Row],[Punkt B]],pomiar[[#This Row],[Punkt B]]-pomiar[[#This Row],[Punkt A]])</f>
        <v>1.5920000000000101E-3</v>
      </c>
      <c r="H688" s="1" t="str">
        <f>LEFT(pomiar[[#This Row],[numer rejestracyjny]],1)</f>
        <v>N</v>
      </c>
      <c r="I688" s="1">
        <f>IF(pomiar[[#This Row],[pierwsza litera rejestracji]]="Z",pomiar[[#This Row],[ile minut jechał]]/pomiar[[#This Row],[ile to jedna minuta w dobie]],0)</f>
        <v>0</v>
      </c>
      <c r="J688" s="1">
        <f t="shared" si="21"/>
        <v>4.1666666666666664E-2</v>
      </c>
      <c r="K688" s="1">
        <f>pomiar[[#This Row],[ile minut jechał]]/pomiar[[#This Row],[ile h w dobie]]</f>
        <v>3.8208000000000242E-2</v>
      </c>
      <c r="L688" s="1" t="str">
        <f>MID(pomiar[[#This Row],[numer rejestracyjny]],4,2)</f>
        <v>18</v>
      </c>
      <c r="M688" s="3">
        <f>IF(pomiar[[#This Row],[3 i 4 znak rejestracji]]="18",5/pomiar[[#This Row],[ile minut jechał w h]],0)</f>
        <v>130.86264656616333</v>
      </c>
      <c r="N688" s="3">
        <f>5/pomiar[[#This Row],[ile minut jechał w h]]</f>
        <v>130.86264656616333</v>
      </c>
      <c r="O688" s="3">
        <f>IF(pomiar[[#This Row],[prędkość]]&gt;100,1,0)</f>
        <v>1</v>
      </c>
      <c r="P688" s="3">
        <f>IF(pomiar[[#This Row],[prędkość]]&gt;140,1,0)</f>
        <v>0</v>
      </c>
      <c r="Q688" s="3">
        <f>ROUNDDOWN(IF(pomiar[[#This Row],[czy z A do B]]=0,pomiar[[#This Row],[Punkt B]]/pomiar[[#This Row],[ile h w dobie]],pomiar[[#This Row],[Punkt A]]/pomiar[[#This Row],[ile h w dobie]]),0)</f>
        <v>4</v>
      </c>
      <c r="R688" s="3">
        <f>IF(pomiar[[#This Row],[która godzina wyjazdu]]&lt;&gt;24,pomiar[[#This Row],[która godzina wyjazdu]],0)</f>
        <v>4</v>
      </c>
    </row>
    <row r="689" spans="1:18" x14ac:dyDescent="0.25">
      <c r="A689" s="1" t="s">
        <v>110</v>
      </c>
      <c r="B689" s="1">
        <v>0.36385299999999998</v>
      </c>
      <c r="C689" s="1">
        <v>0.36585299999999998</v>
      </c>
      <c r="D689" s="1">
        <f>IF(pomiar[[#This Row],[Punkt A]]&lt;pomiar[[#This Row],[Punkt B]],1,0)</f>
        <v>1</v>
      </c>
      <c r="E689" s="1">
        <f>IF(pomiar[[#This Row],[Punkt A]]&gt;pomiar[[#This Row],[Punkt B]],1,0)</f>
        <v>0</v>
      </c>
      <c r="F689" s="1">
        <f t="shared" si="20"/>
        <v>6.9444444444444447E-4</v>
      </c>
      <c r="G689" s="1">
        <f>IF(pomiar[[#This Row],[czy z B do A]]=1,pomiar[[#This Row],[Punkt A]]-pomiar[[#This Row],[Punkt B]],pomiar[[#This Row],[Punkt B]]-pomiar[[#This Row],[Punkt A]])</f>
        <v>2.0000000000000018E-3</v>
      </c>
      <c r="H689" s="1" t="str">
        <f>LEFT(pomiar[[#This Row],[numer rejestracyjny]],1)</f>
        <v>N</v>
      </c>
      <c r="I689" s="1">
        <f>IF(pomiar[[#This Row],[pierwsza litera rejestracji]]="Z",pomiar[[#This Row],[ile minut jechał]]/pomiar[[#This Row],[ile to jedna minuta w dobie]],0)</f>
        <v>0</v>
      </c>
      <c r="J689" s="1">
        <f t="shared" si="21"/>
        <v>4.1666666666666664E-2</v>
      </c>
      <c r="K689" s="1">
        <f>pomiar[[#This Row],[ile minut jechał]]/pomiar[[#This Row],[ile h w dobie]]</f>
        <v>4.8000000000000043E-2</v>
      </c>
      <c r="L689" s="1" t="str">
        <f>MID(pomiar[[#This Row],[numer rejestracyjny]],4,2)</f>
        <v>39</v>
      </c>
      <c r="M689" s="3">
        <f>IF(pomiar[[#This Row],[3 i 4 znak rejestracji]]="18",5/pomiar[[#This Row],[ile minut jechał w h]],0)</f>
        <v>0</v>
      </c>
      <c r="N689" s="3">
        <f>5/pomiar[[#This Row],[ile minut jechał w h]]</f>
        <v>104.16666666666657</v>
      </c>
      <c r="O689" s="3">
        <f>IF(pomiar[[#This Row],[prędkość]]&gt;100,1,0)</f>
        <v>1</v>
      </c>
      <c r="P689" s="3">
        <f>IF(pomiar[[#This Row],[prędkość]]&gt;140,1,0)</f>
        <v>0</v>
      </c>
      <c r="Q689" s="3">
        <f>ROUNDDOWN(IF(pomiar[[#This Row],[czy z A do B]]=0,pomiar[[#This Row],[Punkt B]]/pomiar[[#This Row],[ile h w dobie]],pomiar[[#This Row],[Punkt A]]/pomiar[[#This Row],[ile h w dobie]]),0)</f>
        <v>8</v>
      </c>
      <c r="R689" s="3">
        <f>IF(pomiar[[#This Row],[która godzina wyjazdu]]&lt;&gt;24,pomiar[[#This Row],[która godzina wyjazdu]],0)</f>
        <v>8</v>
      </c>
    </row>
    <row r="690" spans="1:18" x14ac:dyDescent="0.25">
      <c r="A690" s="1" t="s">
        <v>76</v>
      </c>
      <c r="B690" s="1">
        <v>0.33326600000000001</v>
      </c>
      <c r="C690" s="1">
        <v>0.32928600000000002</v>
      </c>
      <c r="D690" s="1">
        <f>IF(pomiar[[#This Row],[Punkt A]]&lt;pomiar[[#This Row],[Punkt B]],1,0)</f>
        <v>0</v>
      </c>
      <c r="E690" s="1">
        <f>IF(pomiar[[#This Row],[Punkt A]]&gt;pomiar[[#This Row],[Punkt B]],1,0)</f>
        <v>1</v>
      </c>
      <c r="F690" s="1">
        <f t="shared" si="20"/>
        <v>6.9444444444444447E-4</v>
      </c>
      <c r="G690" s="1">
        <f>IF(pomiar[[#This Row],[czy z B do A]]=1,pomiar[[#This Row],[Punkt A]]-pomiar[[#This Row],[Punkt B]],pomiar[[#This Row],[Punkt B]]-pomiar[[#This Row],[Punkt A]])</f>
        <v>3.9799999999999836E-3</v>
      </c>
      <c r="H690" s="1" t="str">
        <f>LEFT(pomiar[[#This Row],[numer rejestracyjny]],1)</f>
        <v>N</v>
      </c>
      <c r="I690" s="1">
        <f>IF(pomiar[[#This Row],[pierwsza litera rejestracji]]="Z",pomiar[[#This Row],[ile minut jechał]]/pomiar[[#This Row],[ile to jedna minuta w dobie]],0)</f>
        <v>0</v>
      </c>
      <c r="J690" s="1">
        <f t="shared" si="21"/>
        <v>4.1666666666666664E-2</v>
      </c>
      <c r="K690" s="1">
        <f>pomiar[[#This Row],[ile minut jechał]]/pomiar[[#This Row],[ile h w dobie]]</f>
        <v>9.5519999999999605E-2</v>
      </c>
      <c r="L690" s="1" t="str">
        <f>MID(pomiar[[#This Row],[numer rejestracyjny]],4,2)</f>
        <v>45</v>
      </c>
      <c r="M690" s="3">
        <f>IF(pomiar[[#This Row],[3 i 4 znak rejestracji]]="18",5/pomiar[[#This Row],[ile minut jechał w h]],0)</f>
        <v>0</v>
      </c>
      <c r="N690" s="3">
        <f>5/pomiar[[#This Row],[ile minut jechał w h]]</f>
        <v>52.345058626465878</v>
      </c>
      <c r="O690" s="3">
        <f>IF(pomiar[[#This Row],[prędkość]]&gt;100,1,0)</f>
        <v>0</v>
      </c>
      <c r="P690" s="3">
        <f>IF(pomiar[[#This Row],[prędkość]]&gt;140,1,0)</f>
        <v>0</v>
      </c>
      <c r="Q690" s="3">
        <f>ROUNDDOWN(IF(pomiar[[#This Row],[czy z A do B]]=0,pomiar[[#This Row],[Punkt B]]/pomiar[[#This Row],[ile h w dobie]],pomiar[[#This Row],[Punkt A]]/pomiar[[#This Row],[ile h w dobie]]),0)</f>
        <v>7</v>
      </c>
      <c r="R690" s="3">
        <f>IF(pomiar[[#This Row],[która godzina wyjazdu]]&lt;&gt;24,pomiar[[#This Row],[która godzina wyjazdu]],0)</f>
        <v>7</v>
      </c>
    </row>
    <row r="691" spans="1:18" x14ac:dyDescent="0.25">
      <c r="A691" s="1" t="s">
        <v>76</v>
      </c>
      <c r="B691" s="1">
        <v>0.75790400000000002</v>
      </c>
      <c r="C691" s="1">
        <v>0.75648000000000004</v>
      </c>
      <c r="D691" s="1">
        <f>IF(pomiar[[#This Row],[Punkt A]]&lt;pomiar[[#This Row],[Punkt B]],1,0)</f>
        <v>0</v>
      </c>
      <c r="E691" s="1">
        <f>IF(pomiar[[#This Row],[Punkt A]]&gt;pomiar[[#This Row],[Punkt B]],1,0)</f>
        <v>1</v>
      </c>
      <c r="F691" s="1">
        <f t="shared" si="20"/>
        <v>6.9444444444444447E-4</v>
      </c>
      <c r="G691" s="1">
        <f>IF(pomiar[[#This Row],[czy z B do A]]=1,pomiar[[#This Row],[Punkt A]]-pomiar[[#This Row],[Punkt B]],pomiar[[#This Row],[Punkt B]]-pomiar[[#This Row],[Punkt A]])</f>
        <v>1.4239999999999808E-3</v>
      </c>
      <c r="H691" s="1" t="str">
        <f>LEFT(pomiar[[#This Row],[numer rejestracyjny]],1)</f>
        <v>N</v>
      </c>
      <c r="I691" s="1">
        <f>IF(pomiar[[#This Row],[pierwsza litera rejestracji]]="Z",pomiar[[#This Row],[ile minut jechał]]/pomiar[[#This Row],[ile to jedna minuta w dobie]],0)</f>
        <v>0</v>
      </c>
      <c r="J691" s="1">
        <f t="shared" si="21"/>
        <v>4.1666666666666664E-2</v>
      </c>
      <c r="K691" s="1">
        <f>pomiar[[#This Row],[ile minut jechał]]/pomiar[[#This Row],[ile h w dobie]]</f>
        <v>3.417599999999954E-2</v>
      </c>
      <c r="L691" s="1" t="str">
        <f>MID(pomiar[[#This Row],[numer rejestracyjny]],4,2)</f>
        <v>45</v>
      </c>
      <c r="M691" s="3">
        <f>IF(pomiar[[#This Row],[3 i 4 znak rejestracji]]="18",5/pomiar[[#This Row],[ile minut jechał w h]],0)</f>
        <v>0</v>
      </c>
      <c r="N691" s="3">
        <f>5/pomiar[[#This Row],[ile minut jechał w h]]</f>
        <v>146.3014981273428</v>
      </c>
      <c r="O691" s="3">
        <f>IF(pomiar[[#This Row],[prędkość]]&gt;100,1,0)</f>
        <v>1</v>
      </c>
      <c r="P691" s="3">
        <f>IF(pomiar[[#This Row],[prędkość]]&gt;140,1,0)</f>
        <v>1</v>
      </c>
      <c r="Q691" s="3">
        <f>ROUNDDOWN(IF(pomiar[[#This Row],[czy z A do B]]=0,pomiar[[#This Row],[Punkt B]]/pomiar[[#This Row],[ile h w dobie]],pomiar[[#This Row],[Punkt A]]/pomiar[[#This Row],[ile h w dobie]]),0)</f>
        <v>18</v>
      </c>
      <c r="R691" s="3">
        <f>IF(pomiar[[#This Row],[która godzina wyjazdu]]&lt;&gt;24,pomiar[[#This Row],[która godzina wyjazdu]],0)</f>
        <v>18</v>
      </c>
    </row>
    <row r="692" spans="1:18" x14ac:dyDescent="0.25">
      <c r="A692" s="1" t="s">
        <v>69</v>
      </c>
      <c r="B692" s="1">
        <v>0.40887499999999999</v>
      </c>
      <c r="C692" s="1">
        <v>0.40652700000000003</v>
      </c>
      <c r="D692" s="1">
        <f>IF(pomiar[[#This Row],[Punkt A]]&lt;pomiar[[#This Row],[Punkt B]],1,0)</f>
        <v>0</v>
      </c>
      <c r="E692" s="1">
        <f>IF(pomiar[[#This Row],[Punkt A]]&gt;pomiar[[#This Row],[Punkt B]],1,0)</f>
        <v>1</v>
      </c>
      <c r="F692" s="1">
        <f t="shared" si="20"/>
        <v>6.9444444444444447E-4</v>
      </c>
      <c r="G692" s="1">
        <f>IF(pomiar[[#This Row],[czy z B do A]]=1,pomiar[[#This Row],[Punkt A]]-pomiar[[#This Row],[Punkt B]],pomiar[[#This Row],[Punkt B]]-pomiar[[#This Row],[Punkt A]])</f>
        <v>2.3479999999999612E-3</v>
      </c>
      <c r="H692" s="1" t="str">
        <f>LEFT(pomiar[[#This Row],[numer rejestracyjny]],1)</f>
        <v>N</v>
      </c>
      <c r="I692" s="1">
        <f>IF(pomiar[[#This Row],[pierwsza litera rejestracji]]="Z",pomiar[[#This Row],[ile minut jechał]]/pomiar[[#This Row],[ile to jedna minuta w dobie]],0)</f>
        <v>0</v>
      </c>
      <c r="J692" s="1">
        <f t="shared" si="21"/>
        <v>4.1666666666666664E-2</v>
      </c>
      <c r="K692" s="1">
        <f>pomiar[[#This Row],[ile minut jechał]]/pomiar[[#This Row],[ile h w dobie]]</f>
        <v>5.635199999999907E-2</v>
      </c>
      <c r="L692" s="1" t="str">
        <f>MID(pomiar[[#This Row],[numer rejestracyjny]],4,2)</f>
        <v>20</v>
      </c>
      <c r="M692" s="3">
        <f>IF(pomiar[[#This Row],[3 i 4 znak rejestracji]]="18",5/pomiar[[#This Row],[ile minut jechał w h]],0)</f>
        <v>0</v>
      </c>
      <c r="N692" s="3">
        <f>5/pomiar[[#This Row],[ile minut jechał w h]]</f>
        <v>88.727995457128102</v>
      </c>
      <c r="O692" s="3">
        <f>IF(pomiar[[#This Row],[prędkość]]&gt;100,1,0)</f>
        <v>0</v>
      </c>
      <c r="P692" s="3">
        <f>IF(pomiar[[#This Row],[prędkość]]&gt;140,1,0)</f>
        <v>0</v>
      </c>
      <c r="Q692" s="3">
        <f>ROUNDDOWN(IF(pomiar[[#This Row],[czy z A do B]]=0,pomiar[[#This Row],[Punkt B]]/pomiar[[#This Row],[ile h w dobie]],pomiar[[#This Row],[Punkt A]]/pomiar[[#This Row],[ile h w dobie]]),0)</f>
        <v>9</v>
      </c>
      <c r="R692" s="3">
        <f>IF(pomiar[[#This Row],[która godzina wyjazdu]]&lt;&gt;24,pomiar[[#This Row],[która godzina wyjazdu]],0)</f>
        <v>9</v>
      </c>
    </row>
    <row r="693" spans="1:18" x14ac:dyDescent="0.25">
      <c r="A693" s="1" t="s">
        <v>73</v>
      </c>
      <c r="B693" s="1">
        <v>0.44072499999999998</v>
      </c>
      <c r="C693" s="1">
        <v>0.43829299999999999</v>
      </c>
      <c r="D693" s="1">
        <f>IF(pomiar[[#This Row],[Punkt A]]&lt;pomiar[[#This Row],[Punkt B]],1,0)</f>
        <v>0</v>
      </c>
      <c r="E693" s="1">
        <f>IF(pomiar[[#This Row],[Punkt A]]&gt;pomiar[[#This Row],[Punkt B]],1,0)</f>
        <v>1</v>
      </c>
      <c r="F693" s="1">
        <f t="shared" si="20"/>
        <v>6.9444444444444447E-4</v>
      </c>
      <c r="G693" s="1">
        <f>IF(pomiar[[#This Row],[czy z B do A]]=1,pomiar[[#This Row],[Punkt A]]-pomiar[[#This Row],[Punkt B]],pomiar[[#This Row],[Punkt B]]-pomiar[[#This Row],[Punkt A]])</f>
        <v>2.4319999999999897E-3</v>
      </c>
      <c r="H693" s="1" t="str">
        <f>LEFT(pomiar[[#This Row],[numer rejestracyjny]],1)</f>
        <v>N</v>
      </c>
      <c r="I693" s="1">
        <f>IF(pomiar[[#This Row],[pierwsza litera rejestracji]]="Z",pomiar[[#This Row],[ile minut jechał]]/pomiar[[#This Row],[ile to jedna minuta w dobie]],0)</f>
        <v>0</v>
      </c>
      <c r="J693" s="1">
        <f t="shared" si="21"/>
        <v>4.1666666666666664E-2</v>
      </c>
      <c r="K693" s="1">
        <f>pomiar[[#This Row],[ile minut jechał]]/pomiar[[#This Row],[ile h w dobie]]</f>
        <v>5.8367999999999753E-2</v>
      </c>
      <c r="L693" s="1" t="str">
        <f>MID(pomiar[[#This Row],[numer rejestracyjny]],4,2)</f>
        <v>84</v>
      </c>
      <c r="M693" s="3">
        <f>IF(pomiar[[#This Row],[3 i 4 znak rejestracji]]="18",5/pomiar[[#This Row],[ile minut jechał w h]],0)</f>
        <v>0</v>
      </c>
      <c r="N693" s="3">
        <f>5/pomiar[[#This Row],[ile minut jechał w h]]</f>
        <v>85.663377192982821</v>
      </c>
      <c r="O693" s="3">
        <f>IF(pomiar[[#This Row],[prędkość]]&gt;100,1,0)</f>
        <v>0</v>
      </c>
      <c r="P693" s="3">
        <f>IF(pomiar[[#This Row],[prędkość]]&gt;140,1,0)</f>
        <v>0</v>
      </c>
      <c r="Q693" s="3">
        <f>ROUNDDOWN(IF(pomiar[[#This Row],[czy z A do B]]=0,pomiar[[#This Row],[Punkt B]]/pomiar[[#This Row],[ile h w dobie]],pomiar[[#This Row],[Punkt A]]/pomiar[[#This Row],[ile h w dobie]]),0)</f>
        <v>10</v>
      </c>
      <c r="R693" s="3">
        <f>IF(pomiar[[#This Row],[która godzina wyjazdu]]&lt;&gt;24,pomiar[[#This Row],[która godzina wyjazdu]],0)</f>
        <v>10</v>
      </c>
    </row>
    <row r="694" spans="1:18" x14ac:dyDescent="0.25">
      <c r="A694" s="1" t="s">
        <v>3</v>
      </c>
      <c r="B694" s="1">
        <v>0.640208</v>
      </c>
      <c r="C694" s="1">
        <v>0.64333600000000002</v>
      </c>
      <c r="D694" s="1">
        <f>IF(pomiar[[#This Row],[Punkt A]]&lt;pomiar[[#This Row],[Punkt B]],1,0)</f>
        <v>1</v>
      </c>
      <c r="E694" s="1">
        <f>IF(pomiar[[#This Row],[Punkt A]]&gt;pomiar[[#This Row],[Punkt B]],1,0)</f>
        <v>0</v>
      </c>
      <c r="F694" s="1">
        <f t="shared" si="20"/>
        <v>6.9444444444444447E-4</v>
      </c>
      <c r="G694" s="1">
        <f>IF(pomiar[[#This Row],[czy z B do A]]=1,pomiar[[#This Row],[Punkt A]]-pomiar[[#This Row],[Punkt B]],pomiar[[#This Row],[Punkt B]]-pomiar[[#This Row],[Punkt A]])</f>
        <v>3.1280000000000197E-3</v>
      </c>
      <c r="H694" s="1" t="str">
        <f>LEFT(pomiar[[#This Row],[numer rejestracyjny]],1)</f>
        <v>N</v>
      </c>
      <c r="I694" s="1">
        <f>IF(pomiar[[#This Row],[pierwsza litera rejestracji]]="Z",pomiar[[#This Row],[ile minut jechał]]/pomiar[[#This Row],[ile to jedna minuta w dobie]],0)</f>
        <v>0</v>
      </c>
      <c r="J694" s="1">
        <f t="shared" si="21"/>
        <v>4.1666666666666664E-2</v>
      </c>
      <c r="K694" s="1">
        <f>pomiar[[#This Row],[ile minut jechał]]/pomiar[[#This Row],[ile h w dobie]]</f>
        <v>7.5072000000000472E-2</v>
      </c>
      <c r="L694" s="1" t="str">
        <f>MID(pomiar[[#This Row],[numer rejestracyjny]],4,2)</f>
        <v>18</v>
      </c>
      <c r="M694" s="3">
        <f>IF(pomiar[[#This Row],[3 i 4 znak rejestracji]]="18",5/pomiar[[#This Row],[ile minut jechał w h]],0)</f>
        <v>66.602728047740413</v>
      </c>
      <c r="N694" s="3">
        <f>5/pomiar[[#This Row],[ile minut jechał w h]]</f>
        <v>66.602728047740413</v>
      </c>
      <c r="O694" s="3">
        <f>IF(pomiar[[#This Row],[prędkość]]&gt;100,1,0)</f>
        <v>0</v>
      </c>
      <c r="P694" s="3">
        <f>IF(pomiar[[#This Row],[prędkość]]&gt;140,1,0)</f>
        <v>0</v>
      </c>
      <c r="Q694" s="3">
        <f>ROUNDDOWN(IF(pomiar[[#This Row],[czy z A do B]]=0,pomiar[[#This Row],[Punkt B]]/pomiar[[#This Row],[ile h w dobie]],pomiar[[#This Row],[Punkt A]]/pomiar[[#This Row],[ile h w dobie]]),0)</f>
        <v>15</v>
      </c>
      <c r="R694" s="3">
        <f>IF(pomiar[[#This Row],[która godzina wyjazdu]]&lt;&gt;24,pomiar[[#This Row],[która godzina wyjazdu]],0)</f>
        <v>15</v>
      </c>
    </row>
    <row r="695" spans="1:18" x14ac:dyDescent="0.25">
      <c r="A695" s="1" t="s">
        <v>183</v>
      </c>
      <c r="B695" s="1">
        <v>0.89040600000000003</v>
      </c>
      <c r="C695" s="1">
        <v>0.88888599999999995</v>
      </c>
      <c r="D695" s="1">
        <f>IF(pomiar[[#This Row],[Punkt A]]&lt;pomiar[[#This Row],[Punkt B]],1,0)</f>
        <v>0</v>
      </c>
      <c r="E695" s="1">
        <f>IF(pomiar[[#This Row],[Punkt A]]&gt;pomiar[[#This Row],[Punkt B]],1,0)</f>
        <v>1</v>
      </c>
      <c r="F695" s="1">
        <f t="shared" si="20"/>
        <v>6.9444444444444447E-4</v>
      </c>
      <c r="G695" s="1">
        <f>IF(pomiar[[#This Row],[czy z B do A]]=1,pomiar[[#This Row],[Punkt A]]-pomiar[[#This Row],[Punkt B]],pomiar[[#This Row],[Punkt B]]-pomiar[[#This Row],[Punkt A]])</f>
        <v>1.5200000000000768E-3</v>
      </c>
      <c r="H695" s="1" t="str">
        <f>LEFT(pomiar[[#This Row],[numer rejestracyjny]],1)</f>
        <v>N</v>
      </c>
      <c r="I695" s="1">
        <f>IF(pomiar[[#This Row],[pierwsza litera rejestracji]]="Z",pomiar[[#This Row],[ile minut jechał]]/pomiar[[#This Row],[ile to jedna minuta w dobie]],0)</f>
        <v>0</v>
      </c>
      <c r="J695" s="1">
        <f t="shared" si="21"/>
        <v>4.1666666666666664E-2</v>
      </c>
      <c r="K695" s="1">
        <f>pomiar[[#This Row],[ile minut jechał]]/pomiar[[#This Row],[ile h w dobie]]</f>
        <v>3.6480000000001844E-2</v>
      </c>
      <c r="L695" s="1" t="str">
        <f>MID(pomiar[[#This Row],[numer rejestracyjny]],4,2)</f>
        <v>10</v>
      </c>
      <c r="M695" s="3">
        <f>IF(pomiar[[#This Row],[3 i 4 znak rejestracji]]="18",5/pomiar[[#This Row],[ile minut jechał w h]],0)</f>
        <v>0</v>
      </c>
      <c r="N695" s="3">
        <f>5/pomiar[[#This Row],[ile minut jechał w h]]</f>
        <v>137.06140350876501</v>
      </c>
      <c r="O695" s="3">
        <f>IF(pomiar[[#This Row],[prędkość]]&gt;100,1,0)</f>
        <v>1</v>
      </c>
      <c r="P695" s="3">
        <f>IF(pomiar[[#This Row],[prędkość]]&gt;140,1,0)</f>
        <v>0</v>
      </c>
      <c r="Q695" s="3">
        <f>ROUNDDOWN(IF(pomiar[[#This Row],[czy z A do B]]=0,pomiar[[#This Row],[Punkt B]]/pomiar[[#This Row],[ile h w dobie]],pomiar[[#This Row],[Punkt A]]/pomiar[[#This Row],[ile h w dobie]]),0)</f>
        <v>21</v>
      </c>
      <c r="R695" s="3">
        <f>IF(pomiar[[#This Row],[która godzina wyjazdu]]&lt;&gt;24,pomiar[[#This Row],[która godzina wyjazdu]],0)</f>
        <v>21</v>
      </c>
    </row>
    <row r="696" spans="1:18" x14ac:dyDescent="0.25">
      <c r="A696" s="1" t="s">
        <v>16</v>
      </c>
      <c r="B696" s="1">
        <v>0.25660300000000003</v>
      </c>
      <c r="C696" s="1">
        <v>0.25871100000000002</v>
      </c>
      <c r="D696" s="1">
        <f>IF(pomiar[[#This Row],[Punkt A]]&lt;pomiar[[#This Row],[Punkt B]],1,0)</f>
        <v>1</v>
      </c>
      <c r="E696" s="1">
        <f>IF(pomiar[[#This Row],[Punkt A]]&gt;pomiar[[#This Row],[Punkt B]],1,0)</f>
        <v>0</v>
      </c>
      <c r="F696" s="1">
        <f t="shared" si="20"/>
        <v>6.9444444444444447E-4</v>
      </c>
      <c r="G696" s="1">
        <f>IF(pomiar[[#This Row],[czy z B do A]]=1,pomiar[[#This Row],[Punkt A]]-pomiar[[#This Row],[Punkt B]],pomiar[[#This Row],[Punkt B]]-pomiar[[#This Row],[Punkt A]])</f>
        <v>2.1079999999999988E-3</v>
      </c>
      <c r="H696" s="1" t="str">
        <f>LEFT(pomiar[[#This Row],[numer rejestracyjny]],1)</f>
        <v>N</v>
      </c>
      <c r="I696" s="1">
        <f>IF(pomiar[[#This Row],[pierwsza litera rejestracji]]="Z",pomiar[[#This Row],[ile minut jechał]]/pomiar[[#This Row],[ile to jedna minuta w dobie]],0)</f>
        <v>0</v>
      </c>
      <c r="J696" s="1">
        <f t="shared" si="21"/>
        <v>4.1666666666666664E-2</v>
      </c>
      <c r="K696" s="1">
        <f>pomiar[[#This Row],[ile minut jechał]]/pomiar[[#This Row],[ile h w dobie]]</f>
        <v>5.059199999999997E-2</v>
      </c>
      <c r="L696" s="1" t="str">
        <f>MID(pomiar[[#This Row],[numer rejestracyjny]],4,2)</f>
        <v>33</v>
      </c>
      <c r="M696" s="3">
        <f>IF(pomiar[[#This Row],[3 i 4 znak rejestracji]]="18",5/pomiar[[#This Row],[ile minut jechał w h]],0)</f>
        <v>0</v>
      </c>
      <c r="N696" s="3">
        <f>5/pomiar[[#This Row],[ile minut jechał w h]]</f>
        <v>98.829854522454198</v>
      </c>
      <c r="O696" s="3">
        <f>IF(pomiar[[#This Row],[prędkość]]&gt;100,1,0)</f>
        <v>0</v>
      </c>
      <c r="P696" s="3">
        <f>IF(pomiar[[#This Row],[prędkość]]&gt;140,1,0)</f>
        <v>0</v>
      </c>
      <c r="Q696" s="3">
        <f>ROUNDDOWN(IF(pomiar[[#This Row],[czy z A do B]]=0,pomiar[[#This Row],[Punkt B]]/pomiar[[#This Row],[ile h w dobie]],pomiar[[#This Row],[Punkt A]]/pomiar[[#This Row],[ile h w dobie]]),0)</f>
        <v>6</v>
      </c>
      <c r="R696" s="3">
        <f>IF(pomiar[[#This Row],[która godzina wyjazdu]]&lt;&gt;24,pomiar[[#This Row],[która godzina wyjazdu]],0)</f>
        <v>6</v>
      </c>
    </row>
    <row r="697" spans="1:18" x14ac:dyDescent="0.25">
      <c r="A697" s="1" t="s">
        <v>65</v>
      </c>
      <c r="B697" s="1">
        <v>0.122706</v>
      </c>
      <c r="C697" s="1">
        <v>0.118814</v>
      </c>
      <c r="D697" s="1">
        <f>IF(pomiar[[#This Row],[Punkt A]]&lt;pomiar[[#This Row],[Punkt B]],1,0)</f>
        <v>0</v>
      </c>
      <c r="E697" s="1">
        <f>IF(pomiar[[#This Row],[Punkt A]]&gt;pomiar[[#This Row],[Punkt B]],1,0)</f>
        <v>1</v>
      </c>
      <c r="F697" s="1">
        <f t="shared" si="20"/>
        <v>6.9444444444444447E-4</v>
      </c>
      <c r="G697" s="1">
        <f>IF(pomiar[[#This Row],[czy z B do A]]=1,pomiar[[#This Row],[Punkt A]]-pomiar[[#This Row],[Punkt B]],pomiar[[#This Row],[Punkt B]]-pomiar[[#This Row],[Punkt A]])</f>
        <v>3.8919999999999927E-3</v>
      </c>
      <c r="H697" s="1" t="str">
        <f>LEFT(pomiar[[#This Row],[numer rejestracyjny]],1)</f>
        <v>N</v>
      </c>
      <c r="I697" s="1">
        <f>IF(pomiar[[#This Row],[pierwsza litera rejestracji]]="Z",pomiar[[#This Row],[ile minut jechał]]/pomiar[[#This Row],[ile to jedna minuta w dobie]],0)</f>
        <v>0</v>
      </c>
      <c r="J697" s="1">
        <f t="shared" si="21"/>
        <v>4.1666666666666664E-2</v>
      </c>
      <c r="K697" s="1">
        <f>pomiar[[#This Row],[ile minut jechał]]/pomiar[[#This Row],[ile h w dobie]]</f>
        <v>9.3407999999999825E-2</v>
      </c>
      <c r="L697" s="1" t="str">
        <f>MID(pomiar[[#This Row],[numer rejestracyjny]],4,2)</f>
        <v>61</v>
      </c>
      <c r="M697" s="3">
        <f>IF(pomiar[[#This Row],[3 i 4 znak rejestracji]]="18",5/pomiar[[#This Row],[ile minut jechał w h]],0)</f>
        <v>0</v>
      </c>
      <c r="N697" s="3">
        <f>5/pomiar[[#This Row],[ile minut jechał w h]]</f>
        <v>53.528605686879168</v>
      </c>
      <c r="O697" s="3">
        <f>IF(pomiar[[#This Row],[prędkość]]&gt;100,1,0)</f>
        <v>0</v>
      </c>
      <c r="P697" s="3">
        <f>IF(pomiar[[#This Row],[prędkość]]&gt;140,1,0)</f>
        <v>0</v>
      </c>
      <c r="Q697" s="3">
        <f>ROUNDDOWN(IF(pomiar[[#This Row],[czy z A do B]]=0,pomiar[[#This Row],[Punkt B]]/pomiar[[#This Row],[ile h w dobie]],pomiar[[#This Row],[Punkt A]]/pomiar[[#This Row],[ile h w dobie]]),0)</f>
        <v>2</v>
      </c>
      <c r="R697" s="3">
        <f>IF(pomiar[[#This Row],[która godzina wyjazdu]]&lt;&gt;24,pomiar[[#This Row],[która godzina wyjazdu]],0)</f>
        <v>2</v>
      </c>
    </row>
    <row r="698" spans="1:18" x14ac:dyDescent="0.25">
      <c r="A698" s="1" t="s">
        <v>157</v>
      </c>
      <c r="B698" s="1">
        <v>0.58026999999999995</v>
      </c>
      <c r="C698" s="1">
        <v>0.58299400000000001</v>
      </c>
      <c r="D698" s="1">
        <f>IF(pomiar[[#This Row],[Punkt A]]&lt;pomiar[[#This Row],[Punkt B]],1,0)</f>
        <v>1</v>
      </c>
      <c r="E698" s="1">
        <f>IF(pomiar[[#This Row],[Punkt A]]&gt;pomiar[[#This Row],[Punkt B]],1,0)</f>
        <v>0</v>
      </c>
      <c r="F698" s="1">
        <f t="shared" si="20"/>
        <v>6.9444444444444447E-4</v>
      </c>
      <c r="G698" s="1">
        <f>IF(pomiar[[#This Row],[czy z B do A]]=1,pomiar[[#This Row],[Punkt A]]-pomiar[[#This Row],[Punkt B]],pomiar[[#This Row],[Punkt B]]-pomiar[[#This Row],[Punkt A]])</f>
        <v>2.7240000000000597E-3</v>
      </c>
      <c r="H698" s="1" t="str">
        <f>LEFT(pomiar[[#This Row],[numer rejestracyjny]],1)</f>
        <v>N</v>
      </c>
      <c r="I698" s="1">
        <f>IF(pomiar[[#This Row],[pierwsza litera rejestracji]]="Z",pomiar[[#This Row],[ile minut jechał]]/pomiar[[#This Row],[ile to jedna minuta w dobie]],0)</f>
        <v>0</v>
      </c>
      <c r="J698" s="1">
        <f t="shared" si="21"/>
        <v>4.1666666666666664E-2</v>
      </c>
      <c r="K698" s="1">
        <f>pomiar[[#This Row],[ile minut jechał]]/pomiar[[#This Row],[ile h w dobie]]</f>
        <v>6.5376000000001433E-2</v>
      </c>
      <c r="L698" s="1" t="str">
        <f>MID(pomiar[[#This Row],[numer rejestracyjny]],4,2)</f>
        <v>81</v>
      </c>
      <c r="M698" s="3">
        <f>IF(pomiar[[#This Row],[3 i 4 znak rejestracji]]="18",5/pomiar[[#This Row],[ile minut jechał w h]],0)</f>
        <v>0</v>
      </c>
      <c r="N698" s="3">
        <f>5/pomiar[[#This Row],[ile minut jechał w h]]</f>
        <v>76.480665687712474</v>
      </c>
      <c r="O698" s="3">
        <f>IF(pomiar[[#This Row],[prędkość]]&gt;100,1,0)</f>
        <v>0</v>
      </c>
      <c r="P698" s="3">
        <f>IF(pomiar[[#This Row],[prędkość]]&gt;140,1,0)</f>
        <v>0</v>
      </c>
      <c r="Q698" s="3">
        <f>ROUNDDOWN(IF(pomiar[[#This Row],[czy z A do B]]=0,pomiar[[#This Row],[Punkt B]]/pomiar[[#This Row],[ile h w dobie]],pomiar[[#This Row],[Punkt A]]/pomiar[[#This Row],[ile h w dobie]]),0)</f>
        <v>13</v>
      </c>
      <c r="R698" s="3">
        <f>IF(pomiar[[#This Row],[która godzina wyjazdu]]&lt;&gt;24,pomiar[[#This Row],[która godzina wyjazdu]],0)</f>
        <v>13</v>
      </c>
    </row>
    <row r="699" spans="1:18" x14ac:dyDescent="0.25">
      <c r="A699" s="1" t="s">
        <v>75</v>
      </c>
      <c r="B699" s="1">
        <v>0.91838799999999998</v>
      </c>
      <c r="C699" s="1">
        <v>0.91548399999999996</v>
      </c>
      <c r="D699" s="1">
        <f>IF(pomiar[[#This Row],[Punkt A]]&lt;pomiar[[#This Row],[Punkt B]],1,0)</f>
        <v>0</v>
      </c>
      <c r="E699" s="1">
        <f>IF(pomiar[[#This Row],[Punkt A]]&gt;pomiar[[#This Row],[Punkt B]],1,0)</f>
        <v>1</v>
      </c>
      <c r="F699" s="1">
        <f t="shared" si="20"/>
        <v>6.9444444444444447E-4</v>
      </c>
      <c r="G699" s="1">
        <f>IF(pomiar[[#This Row],[czy z B do A]]=1,pomiar[[#This Row],[Punkt A]]-pomiar[[#This Row],[Punkt B]],pomiar[[#This Row],[Punkt B]]-pomiar[[#This Row],[Punkt A]])</f>
        <v>2.9040000000000177E-3</v>
      </c>
      <c r="H699" s="1" t="str">
        <f>LEFT(pomiar[[#This Row],[numer rejestracyjny]],1)</f>
        <v>N</v>
      </c>
      <c r="I699" s="1">
        <f>IF(pomiar[[#This Row],[pierwsza litera rejestracji]]="Z",pomiar[[#This Row],[ile minut jechał]]/pomiar[[#This Row],[ile to jedna minuta w dobie]],0)</f>
        <v>0</v>
      </c>
      <c r="J699" s="1">
        <f t="shared" si="21"/>
        <v>4.1666666666666664E-2</v>
      </c>
      <c r="K699" s="1">
        <f>pomiar[[#This Row],[ile minut jechał]]/pomiar[[#This Row],[ile h w dobie]]</f>
        <v>6.9696000000000424E-2</v>
      </c>
      <c r="L699" s="1" t="str">
        <f>MID(pomiar[[#This Row],[numer rejestracyjny]],4,2)</f>
        <v>96</v>
      </c>
      <c r="M699" s="3">
        <f>IF(pomiar[[#This Row],[3 i 4 znak rejestracji]]="18",5/pomiar[[#This Row],[ile minut jechał w h]],0)</f>
        <v>0</v>
      </c>
      <c r="N699" s="3">
        <f>5/pomiar[[#This Row],[ile minut jechał w h]]</f>
        <v>71.740128558309934</v>
      </c>
      <c r="O699" s="3">
        <f>IF(pomiar[[#This Row],[prędkość]]&gt;100,1,0)</f>
        <v>0</v>
      </c>
      <c r="P699" s="3">
        <f>IF(pomiar[[#This Row],[prędkość]]&gt;140,1,0)</f>
        <v>0</v>
      </c>
      <c r="Q699" s="3">
        <f>ROUNDDOWN(IF(pomiar[[#This Row],[czy z A do B]]=0,pomiar[[#This Row],[Punkt B]]/pomiar[[#This Row],[ile h w dobie]],pomiar[[#This Row],[Punkt A]]/pomiar[[#This Row],[ile h w dobie]]),0)</f>
        <v>21</v>
      </c>
      <c r="R699" s="3">
        <f>IF(pomiar[[#This Row],[która godzina wyjazdu]]&lt;&gt;24,pomiar[[#This Row],[która godzina wyjazdu]],0)</f>
        <v>21</v>
      </c>
    </row>
    <row r="700" spans="1:18" x14ac:dyDescent="0.25">
      <c r="A700" s="1" t="s">
        <v>21</v>
      </c>
      <c r="B700" s="1">
        <v>0.54036300000000004</v>
      </c>
      <c r="C700" s="1">
        <v>0.54307099999999997</v>
      </c>
      <c r="D700" s="1">
        <f>IF(pomiar[[#This Row],[Punkt A]]&lt;pomiar[[#This Row],[Punkt B]],1,0)</f>
        <v>1</v>
      </c>
      <c r="E700" s="1">
        <f>IF(pomiar[[#This Row],[Punkt A]]&gt;pomiar[[#This Row],[Punkt B]],1,0)</f>
        <v>0</v>
      </c>
      <c r="F700" s="1">
        <f t="shared" si="20"/>
        <v>6.9444444444444447E-4</v>
      </c>
      <c r="G700" s="1">
        <f>IF(pomiar[[#This Row],[czy z B do A]]=1,pomiar[[#This Row],[Punkt A]]-pomiar[[#This Row],[Punkt B]],pomiar[[#This Row],[Punkt B]]-pomiar[[#This Row],[Punkt A]])</f>
        <v>2.7079999999999327E-3</v>
      </c>
      <c r="H700" s="1" t="str">
        <f>LEFT(pomiar[[#This Row],[numer rejestracyjny]],1)</f>
        <v>N</v>
      </c>
      <c r="I700" s="1">
        <f>IF(pomiar[[#This Row],[pierwsza litera rejestracji]]="Z",pomiar[[#This Row],[ile minut jechał]]/pomiar[[#This Row],[ile to jedna minuta w dobie]],0)</f>
        <v>0</v>
      </c>
      <c r="J700" s="1">
        <f t="shared" si="21"/>
        <v>4.1666666666666664E-2</v>
      </c>
      <c r="K700" s="1">
        <f>pomiar[[#This Row],[ile minut jechał]]/pomiar[[#This Row],[ile h w dobie]]</f>
        <v>6.4991999999998384E-2</v>
      </c>
      <c r="L700" s="1" t="str">
        <f>MID(pomiar[[#This Row],[numer rejestracyjny]],4,2)</f>
        <v>23</v>
      </c>
      <c r="M700" s="3">
        <f>IF(pomiar[[#This Row],[3 i 4 znak rejestracji]]="18",5/pomiar[[#This Row],[ile minut jechał w h]],0)</f>
        <v>0</v>
      </c>
      <c r="N700" s="3">
        <f>5/pomiar[[#This Row],[ile minut jechał w h]]</f>
        <v>76.932545544068873</v>
      </c>
      <c r="O700" s="3">
        <f>IF(pomiar[[#This Row],[prędkość]]&gt;100,1,0)</f>
        <v>0</v>
      </c>
      <c r="P700" s="3">
        <f>IF(pomiar[[#This Row],[prędkość]]&gt;140,1,0)</f>
        <v>0</v>
      </c>
      <c r="Q700" s="3">
        <f>ROUNDDOWN(IF(pomiar[[#This Row],[czy z A do B]]=0,pomiar[[#This Row],[Punkt B]]/pomiar[[#This Row],[ile h w dobie]],pomiar[[#This Row],[Punkt A]]/pomiar[[#This Row],[ile h w dobie]]),0)</f>
        <v>12</v>
      </c>
      <c r="R700" s="3">
        <f>IF(pomiar[[#This Row],[która godzina wyjazdu]]&lt;&gt;24,pomiar[[#This Row],[która godzina wyjazdu]],0)</f>
        <v>12</v>
      </c>
    </row>
    <row r="701" spans="1:18" x14ac:dyDescent="0.25">
      <c r="A701" s="1" t="s">
        <v>27</v>
      </c>
      <c r="B701" s="1">
        <v>0.45537100000000003</v>
      </c>
      <c r="C701" s="1">
        <v>0.45788699999999999</v>
      </c>
      <c r="D701" s="1">
        <f>IF(pomiar[[#This Row],[Punkt A]]&lt;pomiar[[#This Row],[Punkt B]],1,0)</f>
        <v>1</v>
      </c>
      <c r="E701" s="1">
        <f>IF(pomiar[[#This Row],[Punkt A]]&gt;pomiar[[#This Row],[Punkt B]],1,0)</f>
        <v>0</v>
      </c>
      <c r="F701" s="1">
        <f t="shared" si="20"/>
        <v>6.9444444444444447E-4</v>
      </c>
      <c r="G701" s="1">
        <f>IF(pomiar[[#This Row],[czy z B do A]]=1,pomiar[[#This Row],[Punkt A]]-pomiar[[#This Row],[Punkt B]],pomiar[[#This Row],[Punkt B]]-pomiar[[#This Row],[Punkt A]])</f>
        <v>2.5159999999999627E-3</v>
      </c>
      <c r="H701" s="1" t="str">
        <f>LEFT(pomiar[[#This Row],[numer rejestracyjny]],1)</f>
        <v>N</v>
      </c>
      <c r="I701" s="1">
        <f>IF(pomiar[[#This Row],[pierwsza litera rejestracji]]="Z",pomiar[[#This Row],[ile minut jechał]]/pomiar[[#This Row],[ile to jedna minuta w dobie]],0)</f>
        <v>0</v>
      </c>
      <c r="J701" s="1">
        <f t="shared" si="21"/>
        <v>4.1666666666666664E-2</v>
      </c>
      <c r="K701" s="1">
        <f>pomiar[[#This Row],[ile minut jechał]]/pomiar[[#This Row],[ile h w dobie]]</f>
        <v>6.0383999999999105E-2</v>
      </c>
      <c r="L701" s="1" t="str">
        <f>MID(pomiar[[#This Row],[numer rejestracyjny]],4,2)</f>
        <v>79</v>
      </c>
      <c r="M701" s="3">
        <f>IF(pomiar[[#This Row],[3 i 4 znak rejestracji]]="18",5/pomiar[[#This Row],[ile minut jechał w h]],0)</f>
        <v>0</v>
      </c>
      <c r="N701" s="3">
        <f>5/pomiar[[#This Row],[ile minut jechał w h]]</f>
        <v>82.803391626922263</v>
      </c>
      <c r="O701" s="3">
        <f>IF(pomiar[[#This Row],[prędkość]]&gt;100,1,0)</f>
        <v>0</v>
      </c>
      <c r="P701" s="3">
        <f>IF(pomiar[[#This Row],[prędkość]]&gt;140,1,0)</f>
        <v>0</v>
      </c>
      <c r="Q701" s="3">
        <f>ROUNDDOWN(IF(pomiar[[#This Row],[czy z A do B]]=0,pomiar[[#This Row],[Punkt B]]/pomiar[[#This Row],[ile h w dobie]],pomiar[[#This Row],[Punkt A]]/pomiar[[#This Row],[ile h w dobie]]),0)</f>
        <v>10</v>
      </c>
      <c r="R701" s="3">
        <f>IF(pomiar[[#This Row],[która godzina wyjazdu]]&lt;&gt;24,pomiar[[#This Row],[która godzina wyjazdu]],0)</f>
        <v>10</v>
      </c>
    </row>
    <row r="702" spans="1:18" x14ac:dyDescent="0.25">
      <c r="A702" s="1" t="s">
        <v>84</v>
      </c>
      <c r="B702" s="1">
        <v>0.91982600000000003</v>
      </c>
      <c r="C702" s="1">
        <v>0.91775399999999996</v>
      </c>
      <c r="D702" s="1">
        <f>IF(pomiar[[#This Row],[Punkt A]]&lt;pomiar[[#This Row],[Punkt B]],1,0)</f>
        <v>0</v>
      </c>
      <c r="E702" s="1">
        <f>IF(pomiar[[#This Row],[Punkt A]]&gt;pomiar[[#This Row],[Punkt B]],1,0)</f>
        <v>1</v>
      </c>
      <c r="F702" s="1">
        <f t="shared" si="20"/>
        <v>6.9444444444444447E-4</v>
      </c>
      <c r="G702" s="1">
        <f>IF(pomiar[[#This Row],[czy z B do A]]=1,pomiar[[#This Row],[Punkt A]]-pomiar[[#This Row],[Punkt B]],pomiar[[#This Row],[Punkt B]]-pomiar[[#This Row],[Punkt A]])</f>
        <v>2.0720000000000738E-3</v>
      </c>
      <c r="H702" s="1" t="str">
        <f>LEFT(pomiar[[#This Row],[numer rejestracyjny]],1)</f>
        <v>N</v>
      </c>
      <c r="I702" s="1">
        <f>IF(pomiar[[#This Row],[pierwsza litera rejestracji]]="Z",pomiar[[#This Row],[ile minut jechał]]/pomiar[[#This Row],[ile to jedna minuta w dobie]],0)</f>
        <v>0</v>
      </c>
      <c r="J702" s="1">
        <f t="shared" si="21"/>
        <v>4.1666666666666664E-2</v>
      </c>
      <c r="K702" s="1">
        <f>pomiar[[#This Row],[ile minut jechał]]/pomiar[[#This Row],[ile h w dobie]]</f>
        <v>4.9728000000001771E-2</v>
      </c>
      <c r="L702" s="1" t="str">
        <f>MID(pomiar[[#This Row],[numer rejestracyjny]],4,2)</f>
        <v>94</v>
      </c>
      <c r="M702" s="3">
        <f>IF(pomiar[[#This Row],[3 i 4 znak rejestracji]]="18",5/pomiar[[#This Row],[ile minut jechał w h]],0)</f>
        <v>0</v>
      </c>
      <c r="N702" s="3">
        <f>5/pomiar[[#This Row],[ile minut jechał w h]]</f>
        <v>100.54697554697196</v>
      </c>
      <c r="O702" s="3">
        <f>IF(pomiar[[#This Row],[prędkość]]&gt;100,1,0)</f>
        <v>1</v>
      </c>
      <c r="P702" s="3">
        <f>IF(pomiar[[#This Row],[prędkość]]&gt;140,1,0)</f>
        <v>0</v>
      </c>
      <c r="Q702" s="3">
        <f>ROUNDDOWN(IF(pomiar[[#This Row],[czy z A do B]]=0,pomiar[[#This Row],[Punkt B]]/pomiar[[#This Row],[ile h w dobie]],pomiar[[#This Row],[Punkt A]]/pomiar[[#This Row],[ile h w dobie]]),0)</f>
        <v>22</v>
      </c>
      <c r="R702" s="3">
        <f>IF(pomiar[[#This Row],[która godzina wyjazdu]]&lt;&gt;24,pomiar[[#This Row],[która godzina wyjazdu]],0)</f>
        <v>22</v>
      </c>
    </row>
    <row r="703" spans="1:18" x14ac:dyDescent="0.25">
      <c r="A703" s="1" t="s">
        <v>61</v>
      </c>
      <c r="B703" s="1">
        <v>0.22966</v>
      </c>
      <c r="C703" s="1">
        <v>0.23246800000000001</v>
      </c>
      <c r="D703" s="1">
        <f>IF(pomiar[[#This Row],[Punkt A]]&lt;pomiar[[#This Row],[Punkt B]],1,0)</f>
        <v>1</v>
      </c>
      <c r="E703" s="1">
        <f>IF(pomiar[[#This Row],[Punkt A]]&gt;pomiar[[#This Row],[Punkt B]],1,0)</f>
        <v>0</v>
      </c>
      <c r="F703" s="1">
        <f t="shared" si="20"/>
        <v>6.9444444444444447E-4</v>
      </c>
      <c r="G703" s="1">
        <f>IF(pomiar[[#This Row],[czy z B do A]]=1,pomiar[[#This Row],[Punkt A]]-pomiar[[#This Row],[Punkt B]],pomiar[[#This Row],[Punkt B]]-pomiar[[#This Row],[Punkt A]])</f>
        <v>2.8080000000000049E-3</v>
      </c>
      <c r="H703" s="1" t="str">
        <f>LEFT(pomiar[[#This Row],[numer rejestracyjny]],1)</f>
        <v>N</v>
      </c>
      <c r="I703" s="1">
        <f>IF(pomiar[[#This Row],[pierwsza litera rejestracji]]="Z",pomiar[[#This Row],[ile minut jechał]]/pomiar[[#This Row],[ile to jedna minuta w dobie]],0)</f>
        <v>0</v>
      </c>
      <c r="J703" s="1">
        <f t="shared" si="21"/>
        <v>4.1666666666666664E-2</v>
      </c>
      <c r="K703" s="1">
        <f>pomiar[[#This Row],[ile minut jechał]]/pomiar[[#This Row],[ile h w dobie]]</f>
        <v>6.7392000000000118E-2</v>
      </c>
      <c r="L703" s="1" t="str">
        <f>MID(pomiar[[#This Row],[numer rejestracyjny]],4,2)</f>
        <v>35</v>
      </c>
      <c r="M703" s="3">
        <f>IF(pomiar[[#This Row],[3 i 4 znak rejestracji]]="18",5/pomiar[[#This Row],[ile minut jechał w h]],0)</f>
        <v>0</v>
      </c>
      <c r="N703" s="3">
        <f>5/pomiar[[#This Row],[ile minut jechał w h]]</f>
        <v>74.192782526115735</v>
      </c>
      <c r="O703" s="3">
        <f>IF(pomiar[[#This Row],[prędkość]]&gt;100,1,0)</f>
        <v>0</v>
      </c>
      <c r="P703" s="3">
        <f>IF(pomiar[[#This Row],[prędkość]]&gt;140,1,0)</f>
        <v>0</v>
      </c>
      <c r="Q703" s="3">
        <f>ROUNDDOWN(IF(pomiar[[#This Row],[czy z A do B]]=0,pomiar[[#This Row],[Punkt B]]/pomiar[[#This Row],[ile h w dobie]],pomiar[[#This Row],[Punkt A]]/pomiar[[#This Row],[ile h w dobie]]),0)</f>
        <v>5</v>
      </c>
      <c r="R703" s="3">
        <f>IF(pomiar[[#This Row],[która godzina wyjazdu]]&lt;&gt;24,pomiar[[#This Row],[która godzina wyjazdu]],0)</f>
        <v>5</v>
      </c>
    </row>
    <row r="704" spans="1:18" x14ac:dyDescent="0.25">
      <c r="A704" s="1" t="s">
        <v>12</v>
      </c>
      <c r="B704" s="1">
        <v>0.55209399999999997</v>
      </c>
      <c r="C704" s="1">
        <v>0.54861000000000004</v>
      </c>
      <c r="D704" s="1">
        <f>IF(pomiar[[#This Row],[Punkt A]]&lt;pomiar[[#This Row],[Punkt B]],1,0)</f>
        <v>0</v>
      </c>
      <c r="E704" s="1">
        <f>IF(pomiar[[#This Row],[Punkt A]]&gt;pomiar[[#This Row],[Punkt B]],1,0)</f>
        <v>1</v>
      </c>
      <c r="F704" s="1">
        <f t="shared" si="20"/>
        <v>6.9444444444444447E-4</v>
      </c>
      <c r="G704" s="1">
        <f>IF(pomiar[[#This Row],[czy z B do A]]=1,pomiar[[#This Row],[Punkt A]]-pomiar[[#This Row],[Punkt B]],pomiar[[#This Row],[Punkt B]]-pomiar[[#This Row],[Punkt A]])</f>
        <v>3.4839999999999316E-3</v>
      </c>
      <c r="H704" s="1" t="str">
        <f>LEFT(pomiar[[#This Row],[numer rejestracyjny]],1)</f>
        <v>N</v>
      </c>
      <c r="I704" s="1">
        <f>IF(pomiar[[#This Row],[pierwsza litera rejestracji]]="Z",pomiar[[#This Row],[ile minut jechał]]/pomiar[[#This Row],[ile to jedna minuta w dobie]],0)</f>
        <v>0</v>
      </c>
      <c r="J704" s="1">
        <f t="shared" si="21"/>
        <v>4.1666666666666664E-2</v>
      </c>
      <c r="K704" s="1">
        <f>pomiar[[#This Row],[ile minut jechał]]/pomiar[[#This Row],[ile h w dobie]]</f>
        <v>8.3615999999998358E-2</v>
      </c>
      <c r="L704" s="1" t="str">
        <f>MID(pomiar[[#This Row],[numer rejestracyjny]],4,2)</f>
        <v>93</v>
      </c>
      <c r="M704" s="3">
        <f>IF(pomiar[[#This Row],[3 i 4 znak rejestracji]]="18",5/pomiar[[#This Row],[ile minut jechał w h]],0)</f>
        <v>0</v>
      </c>
      <c r="N704" s="3">
        <f>5/pomiar[[#This Row],[ile minut jechał w h]]</f>
        <v>59.797168006124402</v>
      </c>
      <c r="O704" s="3">
        <f>IF(pomiar[[#This Row],[prędkość]]&gt;100,1,0)</f>
        <v>0</v>
      </c>
      <c r="P704" s="3">
        <f>IF(pomiar[[#This Row],[prędkość]]&gt;140,1,0)</f>
        <v>0</v>
      </c>
      <c r="Q704" s="3">
        <f>ROUNDDOWN(IF(pomiar[[#This Row],[czy z A do B]]=0,pomiar[[#This Row],[Punkt B]]/pomiar[[#This Row],[ile h w dobie]],pomiar[[#This Row],[Punkt A]]/pomiar[[#This Row],[ile h w dobie]]),0)</f>
        <v>13</v>
      </c>
      <c r="R704" s="3">
        <f>IF(pomiar[[#This Row],[która godzina wyjazdu]]&lt;&gt;24,pomiar[[#This Row],[która godzina wyjazdu]],0)</f>
        <v>13</v>
      </c>
    </row>
    <row r="705" spans="1:18" x14ac:dyDescent="0.25">
      <c r="A705" s="1" t="s">
        <v>50</v>
      </c>
      <c r="B705" s="1">
        <v>0.558307</v>
      </c>
      <c r="C705" s="1">
        <v>0.55478700000000003</v>
      </c>
      <c r="D705" s="1">
        <f>IF(pomiar[[#This Row],[Punkt A]]&lt;pomiar[[#This Row],[Punkt B]],1,0)</f>
        <v>0</v>
      </c>
      <c r="E705" s="1">
        <f>IF(pomiar[[#This Row],[Punkt A]]&gt;pomiar[[#This Row],[Punkt B]],1,0)</f>
        <v>1</v>
      </c>
      <c r="F705" s="1">
        <f t="shared" si="20"/>
        <v>6.9444444444444447E-4</v>
      </c>
      <c r="G705" s="1">
        <f>IF(pomiar[[#This Row],[czy z B do A]]=1,pomiar[[#This Row],[Punkt A]]-pomiar[[#This Row],[Punkt B]],pomiar[[#This Row],[Punkt B]]-pomiar[[#This Row],[Punkt A]])</f>
        <v>3.5199999999999676E-3</v>
      </c>
      <c r="H705" s="1" t="str">
        <f>LEFT(pomiar[[#This Row],[numer rejestracyjny]],1)</f>
        <v>N</v>
      </c>
      <c r="I705" s="1">
        <f>IF(pomiar[[#This Row],[pierwsza litera rejestracji]]="Z",pomiar[[#This Row],[ile minut jechał]]/pomiar[[#This Row],[ile to jedna minuta w dobie]],0)</f>
        <v>0</v>
      </c>
      <c r="J705" s="1">
        <f t="shared" si="21"/>
        <v>4.1666666666666664E-2</v>
      </c>
      <c r="K705" s="1">
        <f>pomiar[[#This Row],[ile minut jechał]]/pomiar[[#This Row],[ile h w dobie]]</f>
        <v>8.4479999999999222E-2</v>
      </c>
      <c r="L705" s="1" t="str">
        <f>MID(pomiar[[#This Row],[numer rejestracyjny]],4,2)</f>
        <v>12</v>
      </c>
      <c r="M705" s="3">
        <f>IF(pomiar[[#This Row],[3 i 4 znak rejestracji]]="18",5/pomiar[[#This Row],[ile minut jechał w h]],0)</f>
        <v>0</v>
      </c>
      <c r="N705" s="3">
        <f>5/pomiar[[#This Row],[ile minut jechał w h]]</f>
        <v>59.185606060606602</v>
      </c>
      <c r="O705" s="3">
        <f>IF(pomiar[[#This Row],[prędkość]]&gt;100,1,0)</f>
        <v>0</v>
      </c>
      <c r="P705" s="3">
        <f>IF(pomiar[[#This Row],[prędkość]]&gt;140,1,0)</f>
        <v>0</v>
      </c>
      <c r="Q705" s="3">
        <f>ROUNDDOWN(IF(pomiar[[#This Row],[czy z A do B]]=0,pomiar[[#This Row],[Punkt B]]/pomiar[[#This Row],[ile h w dobie]],pomiar[[#This Row],[Punkt A]]/pomiar[[#This Row],[ile h w dobie]]),0)</f>
        <v>13</v>
      </c>
      <c r="R705" s="3">
        <f>IF(pomiar[[#This Row],[która godzina wyjazdu]]&lt;&gt;24,pomiar[[#This Row],[która godzina wyjazdu]],0)</f>
        <v>13</v>
      </c>
    </row>
    <row r="706" spans="1:18" x14ac:dyDescent="0.25">
      <c r="A706" s="1" t="s">
        <v>48</v>
      </c>
      <c r="B706" s="1">
        <v>0.33376899999999998</v>
      </c>
      <c r="C706" s="1">
        <v>0.33111299999999999</v>
      </c>
      <c r="D706" s="1">
        <f>IF(pomiar[[#This Row],[Punkt A]]&lt;pomiar[[#This Row],[Punkt B]],1,0)</f>
        <v>0</v>
      </c>
      <c r="E706" s="1">
        <f>IF(pomiar[[#This Row],[Punkt A]]&gt;pomiar[[#This Row],[Punkt B]],1,0)</f>
        <v>1</v>
      </c>
      <c r="F706" s="1">
        <f t="shared" ref="F706:F769" si="22">1/(24*60)</f>
        <v>6.9444444444444447E-4</v>
      </c>
      <c r="G706" s="1">
        <f>IF(pomiar[[#This Row],[czy z B do A]]=1,pomiar[[#This Row],[Punkt A]]-pomiar[[#This Row],[Punkt B]],pomiar[[#This Row],[Punkt B]]-pomiar[[#This Row],[Punkt A]])</f>
        <v>2.6559999999999917E-3</v>
      </c>
      <c r="H706" s="1" t="str">
        <f>LEFT(pomiar[[#This Row],[numer rejestracyjny]],1)</f>
        <v>N</v>
      </c>
      <c r="I706" s="1">
        <f>IF(pomiar[[#This Row],[pierwsza litera rejestracji]]="Z",pomiar[[#This Row],[ile minut jechał]]/pomiar[[#This Row],[ile to jedna minuta w dobie]],0)</f>
        <v>0</v>
      </c>
      <c r="J706" s="1">
        <f t="shared" ref="J706:J769" si="23">1/24</f>
        <v>4.1666666666666664E-2</v>
      </c>
      <c r="K706" s="1">
        <f>pomiar[[#This Row],[ile minut jechał]]/pomiar[[#This Row],[ile h w dobie]]</f>
        <v>6.3743999999999801E-2</v>
      </c>
      <c r="L706" s="1" t="str">
        <f>MID(pomiar[[#This Row],[numer rejestracyjny]],4,2)</f>
        <v>75</v>
      </c>
      <c r="M706" s="3">
        <f>IF(pomiar[[#This Row],[3 i 4 znak rejestracji]]="18",5/pomiar[[#This Row],[ile minut jechał w h]],0)</f>
        <v>0</v>
      </c>
      <c r="N706" s="3">
        <f>5/pomiar[[#This Row],[ile minut jechał w h]]</f>
        <v>78.438755020080563</v>
      </c>
      <c r="O706" s="3">
        <f>IF(pomiar[[#This Row],[prędkość]]&gt;100,1,0)</f>
        <v>0</v>
      </c>
      <c r="P706" s="3">
        <f>IF(pomiar[[#This Row],[prędkość]]&gt;140,1,0)</f>
        <v>0</v>
      </c>
      <c r="Q706" s="3">
        <f>ROUNDDOWN(IF(pomiar[[#This Row],[czy z A do B]]=0,pomiar[[#This Row],[Punkt B]]/pomiar[[#This Row],[ile h w dobie]],pomiar[[#This Row],[Punkt A]]/pomiar[[#This Row],[ile h w dobie]]),0)</f>
        <v>7</v>
      </c>
      <c r="R706" s="3">
        <f>IF(pomiar[[#This Row],[która godzina wyjazdu]]&lt;&gt;24,pomiar[[#This Row],[która godzina wyjazdu]],0)</f>
        <v>7</v>
      </c>
    </row>
    <row r="707" spans="1:18" x14ac:dyDescent="0.25">
      <c r="A707" s="1" t="s">
        <v>42</v>
      </c>
      <c r="B707" s="1">
        <v>0.57073399999999996</v>
      </c>
      <c r="C707" s="1">
        <v>0.56704200000000005</v>
      </c>
      <c r="D707" s="1">
        <f>IF(pomiar[[#This Row],[Punkt A]]&lt;pomiar[[#This Row],[Punkt B]],1,0)</f>
        <v>0</v>
      </c>
      <c r="E707" s="1">
        <f>IF(pomiar[[#This Row],[Punkt A]]&gt;pomiar[[#This Row],[Punkt B]],1,0)</f>
        <v>1</v>
      </c>
      <c r="F707" s="1">
        <f t="shared" si="22"/>
        <v>6.9444444444444447E-4</v>
      </c>
      <c r="G707" s="1">
        <f>IF(pomiar[[#This Row],[czy z B do A]]=1,pomiar[[#This Row],[Punkt A]]-pomiar[[#This Row],[Punkt B]],pomiar[[#This Row],[Punkt B]]-pomiar[[#This Row],[Punkt A]])</f>
        <v>3.6919999999999176E-3</v>
      </c>
      <c r="H707" s="1" t="str">
        <f>LEFT(pomiar[[#This Row],[numer rejestracyjny]],1)</f>
        <v>N</v>
      </c>
      <c r="I707" s="1">
        <f>IF(pomiar[[#This Row],[pierwsza litera rejestracji]]="Z",pomiar[[#This Row],[ile minut jechał]]/pomiar[[#This Row],[ile to jedna minuta w dobie]],0)</f>
        <v>0</v>
      </c>
      <c r="J707" s="1">
        <f t="shared" si="23"/>
        <v>4.1666666666666664E-2</v>
      </c>
      <c r="K707" s="1">
        <f>pomiar[[#This Row],[ile minut jechał]]/pomiar[[#This Row],[ile h w dobie]]</f>
        <v>8.8607999999998022E-2</v>
      </c>
      <c r="L707" s="1" t="str">
        <f>MID(pomiar[[#This Row],[numer rejestracyjny]],4,2)</f>
        <v>59</v>
      </c>
      <c r="M707" s="3">
        <f>IF(pomiar[[#This Row],[3 i 4 znak rejestracji]]="18",5/pomiar[[#This Row],[ile minut jechał w h]],0)</f>
        <v>0</v>
      </c>
      <c r="N707" s="3">
        <f>5/pomiar[[#This Row],[ile minut jechał w h]]</f>
        <v>56.428313470568249</v>
      </c>
      <c r="O707" s="3">
        <f>IF(pomiar[[#This Row],[prędkość]]&gt;100,1,0)</f>
        <v>0</v>
      </c>
      <c r="P707" s="3">
        <f>IF(pomiar[[#This Row],[prędkość]]&gt;140,1,0)</f>
        <v>0</v>
      </c>
      <c r="Q707" s="3">
        <f>ROUNDDOWN(IF(pomiar[[#This Row],[czy z A do B]]=0,pomiar[[#This Row],[Punkt B]]/pomiar[[#This Row],[ile h w dobie]],pomiar[[#This Row],[Punkt A]]/pomiar[[#This Row],[ile h w dobie]]),0)</f>
        <v>13</v>
      </c>
      <c r="R707" s="3">
        <f>IF(pomiar[[#This Row],[która godzina wyjazdu]]&lt;&gt;24,pomiar[[#This Row],[która godzina wyjazdu]],0)</f>
        <v>13</v>
      </c>
    </row>
    <row r="708" spans="1:18" x14ac:dyDescent="0.25">
      <c r="A708" s="1" t="s">
        <v>119</v>
      </c>
      <c r="B708" s="1">
        <v>0.73974700000000004</v>
      </c>
      <c r="C708" s="1">
        <v>0.74296300000000004</v>
      </c>
      <c r="D708" s="1">
        <f>IF(pomiar[[#This Row],[Punkt A]]&lt;pomiar[[#This Row],[Punkt B]],1,0)</f>
        <v>1</v>
      </c>
      <c r="E708" s="1">
        <f>IF(pomiar[[#This Row],[Punkt A]]&gt;pomiar[[#This Row],[Punkt B]],1,0)</f>
        <v>0</v>
      </c>
      <c r="F708" s="1">
        <f t="shared" si="22"/>
        <v>6.9444444444444447E-4</v>
      </c>
      <c r="G708" s="1">
        <f>IF(pomiar[[#This Row],[czy z B do A]]=1,pomiar[[#This Row],[Punkt A]]-pomiar[[#This Row],[Punkt B]],pomiar[[#This Row],[Punkt B]]-pomiar[[#This Row],[Punkt A]])</f>
        <v>3.2159999999999966E-3</v>
      </c>
      <c r="H708" s="1" t="str">
        <f>LEFT(pomiar[[#This Row],[numer rejestracyjny]],1)</f>
        <v>N</v>
      </c>
      <c r="I708" s="1">
        <f>IF(pomiar[[#This Row],[pierwsza litera rejestracji]]="Z",pomiar[[#This Row],[ile minut jechał]]/pomiar[[#This Row],[ile to jedna minuta w dobie]],0)</f>
        <v>0</v>
      </c>
      <c r="J708" s="1">
        <f t="shared" si="23"/>
        <v>4.1666666666666664E-2</v>
      </c>
      <c r="K708" s="1">
        <f>pomiar[[#This Row],[ile minut jechał]]/pomiar[[#This Row],[ile h w dobie]]</f>
        <v>7.7183999999999919E-2</v>
      </c>
      <c r="L708" s="1" t="str">
        <f>MID(pomiar[[#This Row],[numer rejestracyjny]],4,2)</f>
        <v>39</v>
      </c>
      <c r="M708" s="3">
        <f>IF(pomiar[[#This Row],[3 i 4 znak rejestracji]]="18",5/pomiar[[#This Row],[ile minut jechał w h]],0)</f>
        <v>0</v>
      </c>
      <c r="N708" s="3">
        <f>5/pomiar[[#This Row],[ile minut jechał w h]]</f>
        <v>64.780265339966903</v>
      </c>
      <c r="O708" s="3">
        <f>IF(pomiar[[#This Row],[prędkość]]&gt;100,1,0)</f>
        <v>0</v>
      </c>
      <c r="P708" s="3">
        <f>IF(pomiar[[#This Row],[prędkość]]&gt;140,1,0)</f>
        <v>0</v>
      </c>
      <c r="Q708" s="3">
        <f>ROUNDDOWN(IF(pomiar[[#This Row],[czy z A do B]]=0,pomiar[[#This Row],[Punkt B]]/pomiar[[#This Row],[ile h w dobie]],pomiar[[#This Row],[Punkt A]]/pomiar[[#This Row],[ile h w dobie]]),0)</f>
        <v>17</v>
      </c>
      <c r="R708" s="3">
        <f>IF(pomiar[[#This Row],[która godzina wyjazdu]]&lt;&gt;24,pomiar[[#This Row],[która godzina wyjazdu]],0)</f>
        <v>17</v>
      </c>
    </row>
    <row r="709" spans="1:18" x14ac:dyDescent="0.25">
      <c r="A709" s="1" t="s">
        <v>184</v>
      </c>
      <c r="B709" s="1">
        <v>0.83426</v>
      </c>
      <c r="C709" s="1">
        <v>0.83696800000000005</v>
      </c>
      <c r="D709" s="1">
        <f>IF(pomiar[[#This Row],[Punkt A]]&lt;pomiar[[#This Row],[Punkt B]],1,0)</f>
        <v>1</v>
      </c>
      <c r="E709" s="1">
        <f>IF(pomiar[[#This Row],[Punkt A]]&gt;pomiar[[#This Row],[Punkt B]],1,0)</f>
        <v>0</v>
      </c>
      <c r="F709" s="1">
        <f t="shared" si="22"/>
        <v>6.9444444444444447E-4</v>
      </c>
      <c r="G709" s="1">
        <f>IF(pomiar[[#This Row],[czy z B do A]]=1,pomiar[[#This Row],[Punkt A]]-pomiar[[#This Row],[Punkt B]],pomiar[[#This Row],[Punkt B]]-pomiar[[#This Row],[Punkt A]])</f>
        <v>2.7080000000000437E-3</v>
      </c>
      <c r="H709" s="1" t="str">
        <f>LEFT(pomiar[[#This Row],[numer rejestracyjny]],1)</f>
        <v>N</v>
      </c>
      <c r="I709" s="1">
        <f>IF(pomiar[[#This Row],[pierwsza litera rejestracji]]="Z",pomiar[[#This Row],[ile minut jechał]]/pomiar[[#This Row],[ile to jedna minuta w dobie]],0)</f>
        <v>0</v>
      </c>
      <c r="J709" s="1">
        <f t="shared" si="23"/>
        <v>4.1666666666666664E-2</v>
      </c>
      <c r="K709" s="1">
        <f>pomiar[[#This Row],[ile minut jechał]]/pomiar[[#This Row],[ile h w dobie]]</f>
        <v>6.4992000000001049E-2</v>
      </c>
      <c r="L709" s="1" t="str">
        <f>MID(pomiar[[#This Row],[numer rejestracyjny]],4,2)</f>
        <v>47</v>
      </c>
      <c r="M709" s="3">
        <f>IF(pomiar[[#This Row],[3 i 4 znak rejestracji]]="18",5/pomiar[[#This Row],[ile minut jechał w h]],0)</f>
        <v>0</v>
      </c>
      <c r="N709" s="3">
        <f>5/pomiar[[#This Row],[ile minut jechał w h]]</f>
        <v>76.932545544065718</v>
      </c>
      <c r="O709" s="3">
        <f>IF(pomiar[[#This Row],[prędkość]]&gt;100,1,0)</f>
        <v>0</v>
      </c>
      <c r="P709" s="3">
        <f>IF(pomiar[[#This Row],[prędkość]]&gt;140,1,0)</f>
        <v>0</v>
      </c>
      <c r="Q709" s="3">
        <f>ROUNDDOWN(IF(pomiar[[#This Row],[czy z A do B]]=0,pomiar[[#This Row],[Punkt B]]/pomiar[[#This Row],[ile h w dobie]],pomiar[[#This Row],[Punkt A]]/pomiar[[#This Row],[ile h w dobie]]),0)</f>
        <v>20</v>
      </c>
      <c r="R709" s="3">
        <f>IF(pomiar[[#This Row],[która godzina wyjazdu]]&lt;&gt;24,pomiar[[#This Row],[która godzina wyjazdu]],0)</f>
        <v>20</v>
      </c>
    </row>
    <row r="710" spans="1:18" x14ac:dyDescent="0.25">
      <c r="A710" s="1" t="s">
        <v>5</v>
      </c>
      <c r="B710" s="1">
        <v>0.53817999999999999</v>
      </c>
      <c r="C710" s="1">
        <v>0.53967600000000004</v>
      </c>
      <c r="D710" s="1">
        <f>IF(pomiar[[#This Row],[Punkt A]]&lt;pomiar[[#This Row],[Punkt B]],1,0)</f>
        <v>1</v>
      </c>
      <c r="E710" s="1">
        <f>IF(pomiar[[#This Row],[Punkt A]]&gt;pomiar[[#This Row],[Punkt B]],1,0)</f>
        <v>0</v>
      </c>
      <c r="F710" s="1">
        <f t="shared" si="22"/>
        <v>6.9444444444444447E-4</v>
      </c>
      <c r="G710" s="1">
        <f>IF(pomiar[[#This Row],[czy z B do A]]=1,pomiar[[#This Row],[Punkt A]]-pomiar[[#This Row],[Punkt B]],pomiar[[#This Row],[Punkt B]]-pomiar[[#This Row],[Punkt A]])</f>
        <v>1.4960000000000528E-3</v>
      </c>
      <c r="H710" s="1" t="str">
        <f>LEFT(pomiar[[#This Row],[numer rejestracyjny]],1)</f>
        <v>N</v>
      </c>
      <c r="I710" s="1">
        <f>IF(pomiar[[#This Row],[pierwsza litera rejestracji]]="Z",pomiar[[#This Row],[ile minut jechał]]/pomiar[[#This Row],[ile to jedna minuta w dobie]],0)</f>
        <v>0</v>
      </c>
      <c r="J710" s="1">
        <f t="shared" si="23"/>
        <v>4.1666666666666664E-2</v>
      </c>
      <c r="K710" s="1">
        <f>pomiar[[#This Row],[ile minut jechał]]/pomiar[[#This Row],[ile h w dobie]]</f>
        <v>3.5904000000001268E-2</v>
      </c>
      <c r="L710" s="1" t="str">
        <f>MID(pomiar[[#This Row],[numer rejestracyjny]],4,2)</f>
        <v>18</v>
      </c>
      <c r="M710" s="3">
        <f>IF(pomiar[[#This Row],[3 i 4 znak rejestracji]]="18",5/pomiar[[#This Row],[ile minut jechał w h]],0)</f>
        <v>139.26024955436228</v>
      </c>
      <c r="N710" s="3">
        <f>5/pomiar[[#This Row],[ile minut jechał w h]]</f>
        <v>139.26024955436228</v>
      </c>
      <c r="O710" s="3">
        <f>IF(pomiar[[#This Row],[prędkość]]&gt;100,1,0)</f>
        <v>1</v>
      </c>
      <c r="P710" s="3">
        <f>IF(pomiar[[#This Row],[prędkość]]&gt;140,1,0)</f>
        <v>0</v>
      </c>
      <c r="Q710" s="3">
        <f>ROUNDDOWN(IF(pomiar[[#This Row],[czy z A do B]]=0,pomiar[[#This Row],[Punkt B]]/pomiar[[#This Row],[ile h w dobie]],pomiar[[#This Row],[Punkt A]]/pomiar[[#This Row],[ile h w dobie]]),0)</f>
        <v>12</v>
      </c>
      <c r="R710" s="3">
        <f>IF(pomiar[[#This Row],[która godzina wyjazdu]]&lt;&gt;24,pomiar[[#This Row],[która godzina wyjazdu]],0)</f>
        <v>12</v>
      </c>
    </row>
    <row r="711" spans="1:18" x14ac:dyDescent="0.25">
      <c r="A711" s="1" t="s">
        <v>110</v>
      </c>
      <c r="B711" s="1">
        <v>0.58387299999999998</v>
      </c>
      <c r="C711" s="1">
        <v>0.58202500000000001</v>
      </c>
      <c r="D711" s="1">
        <f>IF(pomiar[[#This Row],[Punkt A]]&lt;pomiar[[#This Row],[Punkt B]],1,0)</f>
        <v>0</v>
      </c>
      <c r="E711" s="1">
        <f>IF(pomiar[[#This Row],[Punkt A]]&gt;pomiar[[#This Row],[Punkt B]],1,0)</f>
        <v>1</v>
      </c>
      <c r="F711" s="1">
        <f t="shared" si="22"/>
        <v>6.9444444444444447E-4</v>
      </c>
      <c r="G711" s="1">
        <f>IF(pomiar[[#This Row],[czy z B do A]]=1,pomiar[[#This Row],[Punkt A]]-pomiar[[#This Row],[Punkt B]],pomiar[[#This Row],[Punkt B]]-pomiar[[#This Row],[Punkt A]])</f>
        <v>1.8479999999999608E-3</v>
      </c>
      <c r="H711" s="1" t="str">
        <f>LEFT(pomiar[[#This Row],[numer rejestracyjny]],1)</f>
        <v>N</v>
      </c>
      <c r="I711" s="1">
        <f>IF(pomiar[[#This Row],[pierwsza litera rejestracji]]="Z",pomiar[[#This Row],[ile minut jechał]]/pomiar[[#This Row],[ile to jedna minuta w dobie]],0)</f>
        <v>0</v>
      </c>
      <c r="J711" s="1">
        <f t="shared" si="23"/>
        <v>4.1666666666666664E-2</v>
      </c>
      <c r="K711" s="1">
        <f>pomiar[[#This Row],[ile minut jechał]]/pomiar[[#This Row],[ile h w dobie]]</f>
        <v>4.4351999999999059E-2</v>
      </c>
      <c r="L711" s="1" t="str">
        <f>MID(pomiar[[#This Row],[numer rejestracyjny]],4,2)</f>
        <v>39</v>
      </c>
      <c r="M711" s="3">
        <f>IF(pomiar[[#This Row],[3 i 4 znak rejestracji]]="18",5/pomiar[[#This Row],[ile minut jechał w h]],0)</f>
        <v>0</v>
      </c>
      <c r="N711" s="3">
        <f>5/pomiar[[#This Row],[ile minut jechał w h]]</f>
        <v>112.73448773449013</v>
      </c>
      <c r="O711" s="3">
        <f>IF(pomiar[[#This Row],[prędkość]]&gt;100,1,0)</f>
        <v>1</v>
      </c>
      <c r="P711" s="3">
        <f>IF(pomiar[[#This Row],[prędkość]]&gt;140,1,0)</f>
        <v>0</v>
      </c>
      <c r="Q711" s="3">
        <f>ROUNDDOWN(IF(pomiar[[#This Row],[czy z A do B]]=0,pomiar[[#This Row],[Punkt B]]/pomiar[[#This Row],[ile h w dobie]],pomiar[[#This Row],[Punkt A]]/pomiar[[#This Row],[ile h w dobie]]),0)</f>
        <v>13</v>
      </c>
      <c r="R711" s="3">
        <f>IF(pomiar[[#This Row],[która godzina wyjazdu]]&lt;&gt;24,pomiar[[#This Row],[która godzina wyjazdu]],0)</f>
        <v>13</v>
      </c>
    </row>
    <row r="712" spans="1:18" x14ac:dyDescent="0.25">
      <c r="A712" s="1" t="s">
        <v>76</v>
      </c>
      <c r="B712" s="1">
        <v>0.55288199999999998</v>
      </c>
      <c r="C712" s="1">
        <v>0.55628200000000005</v>
      </c>
      <c r="D712" s="1">
        <f>IF(pomiar[[#This Row],[Punkt A]]&lt;pomiar[[#This Row],[Punkt B]],1,0)</f>
        <v>1</v>
      </c>
      <c r="E712" s="1">
        <f>IF(pomiar[[#This Row],[Punkt A]]&gt;pomiar[[#This Row],[Punkt B]],1,0)</f>
        <v>0</v>
      </c>
      <c r="F712" s="1">
        <f t="shared" si="22"/>
        <v>6.9444444444444447E-4</v>
      </c>
      <c r="G712" s="1">
        <f>IF(pomiar[[#This Row],[czy z B do A]]=1,pomiar[[#This Row],[Punkt A]]-pomiar[[#This Row],[Punkt B]],pomiar[[#This Row],[Punkt B]]-pomiar[[#This Row],[Punkt A]])</f>
        <v>3.4000000000000696E-3</v>
      </c>
      <c r="H712" s="1" t="str">
        <f>LEFT(pomiar[[#This Row],[numer rejestracyjny]],1)</f>
        <v>N</v>
      </c>
      <c r="I712" s="1">
        <f>IF(pomiar[[#This Row],[pierwsza litera rejestracji]]="Z",pomiar[[#This Row],[ile minut jechał]]/pomiar[[#This Row],[ile to jedna minuta w dobie]],0)</f>
        <v>0</v>
      </c>
      <c r="J712" s="1">
        <f t="shared" si="23"/>
        <v>4.1666666666666664E-2</v>
      </c>
      <c r="K712" s="1">
        <f>pomiar[[#This Row],[ile minut jechał]]/pomiar[[#This Row],[ile h w dobie]]</f>
        <v>8.1600000000001671E-2</v>
      </c>
      <c r="L712" s="1" t="str">
        <f>MID(pomiar[[#This Row],[numer rejestracyjny]],4,2)</f>
        <v>45</v>
      </c>
      <c r="M712" s="3">
        <f>IF(pomiar[[#This Row],[3 i 4 znak rejestracji]]="18",5/pomiar[[#This Row],[ile minut jechał w h]],0)</f>
        <v>0</v>
      </c>
      <c r="N712" s="3">
        <f>5/pomiar[[#This Row],[ile minut jechał w h]]</f>
        <v>61.274509803920317</v>
      </c>
      <c r="O712" s="3">
        <f>IF(pomiar[[#This Row],[prędkość]]&gt;100,1,0)</f>
        <v>0</v>
      </c>
      <c r="P712" s="3">
        <f>IF(pomiar[[#This Row],[prędkość]]&gt;140,1,0)</f>
        <v>0</v>
      </c>
      <c r="Q712" s="3">
        <f>ROUNDDOWN(IF(pomiar[[#This Row],[czy z A do B]]=0,pomiar[[#This Row],[Punkt B]]/pomiar[[#This Row],[ile h w dobie]],pomiar[[#This Row],[Punkt A]]/pomiar[[#This Row],[ile h w dobie]]),0)</f>
        <v>13</v>
      </c>
      <c r="R712" s="3">
        <f>IF(pomiar[[#This Row],[która godzina wyjazdu]]&lt;&gt;24,pomiar[[#This Row],[która godzina wyjazdu]],0)</f>
        <v>13</v>
      </c>
    </row>
    <row r="713" spans="1:18" x14ac:dyDescent="0.25">
      <c r="A713" s="1" t="s">
        <v>76</v>
      </c>
      <c r="B713" s="1">
        <v>0.294576</v>
      </c>
      <c r="C713" s="1">
        <v>0.292016</v>
      </c>
      <c r="D713" s="1">
        <f>IF(pomiar[[#This Row],[Punkt A]]&lt;pomiar[[#This Row],[Punkt B]],1,0)</f>
        <v>0</v>
      </c>
      <c r="E713" s="1">
        <f>IF(pomiar[[#This Row],[Punkt A]]&gt;pomiar[[#This Row],[Punkt B]],1,0)</f>
        <v>1</v>
      </c>
      <c r="F713" s="1">
        <f t="shared" si="22"/>
        <v>6.9444444444444447E-4</v>
      </c>
      <c r="G713" s="1">
        <f>IF(pomiar[[#This Row],[czy z B do A]]=1,pomiar[[#This Row],[Punkt A]]-pomiar[[#This Row],[Punkt B]],pomiar[[#This Row],[Punkt B]]-pomiar[[#This Row],[Punkt A]])</f>
        <v>2.5600000000000067E-3</v>
      </c>
      <c r="H713" s="1" t="str">
        <f>LEFT(pomiar[[#This Row],[numer rejestracyjny]],1)</f>
        <v>N</v>
      </c>
      <c r="I713" s="1">
        <f>IF(pomiar[[#This Row],[pierwsza litera rejestracji]]="Z",pomiar[[#This Row],[ile minut jechał]]/pomiar[[#This Row],[ile to jedna minuta w dobie]],0)</f>
        <v>0</v>
      </c>
      <c r="J713" s="1">
        <f t="shared" si="23"/>
        <v>4.1666666666666664E-2</v>
      </c>
      <c r="K713" s="1">
        <f>pomiar[[#This Row],[ile minut jechał]]/pomiar[[#This Row],[ile h w dobie]]</f>
        <v>6.1440000000000161E-2</v>
      </c>
      <c r="L713" s="1" t="str">
        <f>MID(pomiar[[#This Row],[numer rejestracyjny]],4,2)</f>
        <v>45</v>
      </c>
      <c r="M713" s="3">
        <f>IF(pomiar[[#This Row],[3 i 4 znak rejestracji]]="18",5/pomiar[[#This Row],[ile minut jechał w h]],0)</f>
        <v>0</v>
      </c>
      <c r="N713" s="3">
        <f>5/pomiar[[#This Row],[ile minut jechał w h]]</f>
        <v>81.380208333333115</v>
      </c>
      <c r="O713" s="3">
        <f>IF(pomiar[[#This Row],[prędkość]]&gt;100,1,0)</f>
        <v>0</v>
      </c>
      <c r="P713" s="3">
        <f>IF(pomiar[[#This Row],[prędkość]]&gt;140,1,0)</f>
        <v>0</v>
      </c>
      <c r="Q713" s="3">
        <f>ROUNDDOWN(IF(pomiar[[#This Row],[czy z A do B]]=0,pomiar[[#This Row],[Punkt B]]/pomiar[[#This Row],[ile h w dobie]],pomiar[[#This Row],[Punkt A]]/pomiar[[#This Row],[ile h w dobie]]),0)</f>
        <v>7</v>
      </c>
      <c r="R713" s="3">
        <f>IF(pomiar[[#This Row],[która godzina wyjazdu]]&lt;&gt;24,pomiar[[#This Row],[która godzina wyjazdu]],0)</f>
        <v>7</v>
      </c>
    </row>
    <row r="714" spans="1:18" x14ac:dyDescent="0.25">
      <c r="A714" s="1" t="s">
        <v>69</v>
      </c>
      <c r="B714" s="1">
        <v>0.71384899999999996</v>
      </c>
      <c r="C714" s="1">
        <v>0.71065299999999998</v>
      </c>
      <c r="D714" s="1">
        <f>IF(pomiar[[#This Row],[Punkt A]]&lt;pomiar[[#This Row],[Punkt B]],1,0)</f>
        <v>0</v>
      </c>
      <c r="E714" s="1">
        <f>IF(pomiar[[#This Row],[Punkt A]]&gt;pomiar[[#This Row],[Punkt B]],1,0)</f>
        <v>1</v>
      </c>
      <c r="F714" s="1">
        <f t="shared" si="22"/>
        <v>6.9444444444444447E-4</v>
      </c>
      <c r="G714" s="1">
        <f>IF(pomiar[[#This Row],[czy z B do A]]=1,pomiar[[#This Row],[Punkt A]]-pomiar[[#This Row],[Punkt B]],pomiar[[#This Row],[Punkt B]]-pomiar[[#This Row],[Punkt A]])</f>
        <v>3.1959999999999766E-3</v>
      </c>
      <c r="H714" s="1" t="str">
        <f>LEFT(pomiar[[#This Row],[numer rejestracyjny]],1)</f>
        <v>N</v>
      </c>
      <c r="I714" s="1">
        <f>IF(pomiar[[#This Row],[pierwsza litera rejestracji]]="Z",pomiar[[#This Row],[ile minut jechał]]/pomiar[[#This Row],[ile to jedna minuta w dobie]],0)</f>
        <v>0</v>
      </c>
      <c r="J714" s="1">
        <f t="shared" si="23"/>
        <v>4.1666666666666664E-2</v>
      </c>
      <c r="K714" s="1">
        <f>pomiar[[#This Row],[ile minut jechał]]/pomiar[[#This Row],[ile h w dobie]]</f>
        <v>7.6703999999999439E-2</v>
      </c>
      <c r="L714" s="1" t="str">
        <f>MID(pomiar[[#This Row],[numer rejestracyjny]],4,2)</f>
        <v>20</v>
      </c>
      <c r="M714" s="3">
        <f>IF(pomiar[[#This Row],[3 i 4 znak rejestracji]]="18",5/pomiar[[#This Row],[ile minut jechał w h]],0)</f>
        <v>0</v>
      </c>
      <c r="N714" s="3">
        <f>5/pomiar[[#This Row],[ile minut jechał w h]]</f>
        <v>65.18564872757662</v>
      </c>
      <c r="O714" s="3">
        <f>IF(pomiar[[#This Row],[prędkość]]&gt;100,1,0)</f>
        <v>0</v>
      </c>
      <c r="P714" s="3">
        <f>IF(pomiar[[#This Row],[prędkość]]&gt;140,1,0)</f>
        <v>0</v>
      </c>
      <c r="Q714" s="3">
        <f>ROUNDDOWN(IF(pomiar[[#This Row],[czy z A do B]]=0,pomiar[[#This Row],[Punkt B]]/pomiar[[#This Row],[ile h w dobie]],pomiar[[#This Row],[Punkt A]]/pomiar[[#This Row],[ile h w dobie]]),0)</f>
        <v>17</v>
      </c>
      <c r="R714" s="3">
        <f>IF(pomiar[[#This Row],[która godzina wyjazdu]]&lt;&gt;24,pomiar[[#This Row],[która godzina wyjazdu]],0)</f>
        <v>17</v>
      </c>
    </row>
    <row r="715" spans="1:18" x14ac:dyDescent="0.25">
      <c r="A715" s="1" t="s">
        <v>73</v>
      </c>
      <c r="B715" s="1">
        <v>0.40520400000000001</v>
      </c>
      <c r="C715" s="1">
        <v>0.40260400000000002</v>
      </c>
      <c r="D715" s="1">
        <f>IF(pomiar[[#This Row],[Punkt A]]&lt;pomiar[[#This Row],[Punkt B]],1,0)</f>
        <v>0</v>
      </c>
      <c r="E715" s="1">
        <f>IF(pomiar[[#This Row],[Punkt A]]&gt;pomiar[[#This Row],[Punkt B]],1,0)</f>
        <v>1</v>
      </c>
      <c r="F715" s="1">
        <f t="shared" si="22"/>
        <v>6.9444444444444447E-4</v>
      </c>
      <c r="G715" s="1">
        <f>IF(pomiar[[#This Row],[czy z B do A]]=1,pomiar[[#This Row],[Punkt A]]-pomiar[[#This Row],[Punkt B]],pomiar[[#This Row],[Punkt B]]-pomiar[[#This Row],[Punkt A]])</f>
        <v>2.5999999999999912E-3</v>
      </c>
      <c r="H715" s="1" t="str">
        <f>LEFT(pomiar[[#This Row],[numer rejestracyjny]],1)</f>
        <v>N</v>
      </c>
      <c r="I715" s="1">
        <f>IF(pomiar[[#This Row],[pierwsza litera rejestracji]]="Z",pomiar[[#This Row],[ile minut jechał]]/pomiar[[#This Row],[ile to jedna minuta w dobie]],0)</f>
        <v>0</v>
      </c>
      <c r="J715" s="1">
        <f t="shared" si="23"/>
        <v>4.1666666666666664E-2</v>
      </c>
      <c r="K715" s="1">
        <f>pomiar[[#This Row],[ile minut jechał]]/pomiar[[#This Row],[ile h w dobie]]</f>
        <v>6.2399999999999789E-2</v>
      </c>
      <c r="L715" s="1" t="str">
        <f>MID(pomiar[[#This Row],[numer rejestracyjny]],4,2)</f>
        <v>84</v>
      </c>
      <c r="M715" s="3">
        <f>IF(pomiar[[#This Row],[3 i 4 znak rejestracji]]="18",5/pomiar[[#This Row],[ile minut jechał w h]],0)</f>
        <v>0</v>
      </c>
      <c r="N715" s="3">
        <f>5/pomiar[[#This Row],[ile minut jechał w h]]</f>
        <v>80.128205128205394</v>
      </c>
      <c r="O715" s="3">
        <f>IF(pomiar[[#This Row],[prędkość]]&gt;100,1,0)</f>
        <v>0</v>
      </c>
      <c r="P715" s="3">
        <f>IF(pomiar[[#This Row],[prędkość]]&gt;140,1,0)</f>
        <v>0</v>
      </c>
      <c r="Q715" s="3">
        <f>ROUNDDOWN(IF(pomiar[[#This Row],[czy z A do B]]=0,pomiar[[#This Row],[Punkt B]]/pomiar[[#This Row],[ile h w dobie]],pomiar[[#This Row],[Punkt A]]/pomiar[[#This Row],[ile h w dobie]]),0)</f>
        <v>9</v>
      </c>
      <c r="R715" s="3">
        <f>IF(pomiar[[#This Row],[która godzina wyjazdu]]&lt;&gt;24,pomiar[[#This Row],[która godzina wyjazdu]],0)</f>
        <v>9</v>
      </c>
    </row>
    <row r="716" spans="1:18" x14ac:dyDescent="0.25">
      <c r="A716" s="1" t="s">
        <v>3</v>
      </c>
      <c r="B716" s="1">
        <v>0.59558999999999995</v>
      </c>
      <c r="C716" s="1">
        <v>0.59787400000000002</v>
      </c>
      <c r="D716" s="1">
        <f>IF(pomiar[[#This Row],[Punkt A]]&lt;pomiar[[#This Row],[Punkt B]],1,0)</f>
        <v>1</v>
      </c>
      <c r="E716" s="1">
        <f>IF(pomiar[[#This Row],[Punkt A]]&gt;pomiar[[#This Row],[Punkt B]],1,0)</f>
        <v>0</v>
      </c>
      <c r="F716" s="1">
        <f t="shared" si="22"/>
        <v>6.9444444444444447E-4</v>
      </c>
      <c r="G716" s="1">
        <f>IF(pomiar[[#This Row],[czy z B do A]]=1,pomiar[[#This Row],[Punkt A]]-pomiar[[#This Row],[Punkt B]],pomiar[[#This Row],[Punkt B]]-pomiar[[#This Row],[Punkt A]])</f>
        <v>2.2840000000000638E-3</v>
      </c>
      <c r="H716" s="1" t="str">
        <f>LEFT(pomiar[[#This Row],[numer rejestracyjny]],1)</f>
        <v>N</v>
      </c>
      <c r="I716" s="1">
        <f>IF(pomiar[[#This Row],[pierwsza litera rejestracji]]="Z",pomiar[[#This Row],[ile minut jechał]]/pomiar[[#This Row],[ile to jedna minuta w dobie]],0)</f>
        <v>0</v>
      </c>
      <c r="J716" s="1">
        <f t="shared" si="23"/>
        <v>4.1666666666666664E-2</v>
      </c>
      <c r="K716" s="1">
        <f>pomiar[[#This Row],[ile minut jechał]]/pomiar[[#This Row],[ile h w dobie]]</f>
        <v>5.481600000000153E-2</v>
      </c>
      <c r="L716" s="1" t="str">
        <f>MID(pomiar[[#This Row],[numer rejestracyjny]],4,2)</f>
        <v>18</v>
      </c>
      <c r="M716" s="3">
        <f>IF(pomiar[[#This Row],[3 i 4 znak rejestracji]]="18",5/pomiar[[#This Row],[ile minut jechał w h]],0)</f>
        <v>91.214244016343045</v>
      </c>
      <c r="N716" s="3">
        <f>5/pomiar[[#This Row],[ile minut jechał w h]]</f>
        <v>91.214244016343045</v>
      </c>
      <c r="O716" s="3">
        <f>IF(pomiar[[#This Row],[prędkość]]&gt;100,1,0)</f>
        <v>0</v>
      </c>
      <c r="P716" s="3">
        <f>IF(pomiar[[#This Row],[prędkość]]&gt;140,1,0)</f>
        <v>0</v>
      </c>
      <c r="Q716" s="3">
        <f>ROUNDDOWN(IF(pomiar[[#This Row],[czy z A do B]]=0,pomiar[[#This Row],[Punkt B]]/pomiar[[#This Row],[ile h w dobie]],pomiar[[#This Row],[Punkt A]]/pomiar[[#This Row],[ile h w dobie]]),0)</f>
        <v>14</v>
      </c>
      <c r="R716" s="3">
        <f>IF(pomiar[[#This Row],[która godzina wyjazdu]]&lt;&gt;24,pomiar[[#This Row],[która godzina wyjazdu]],0)</f>
        <v>14</v>
      </c>
    </row>
    <row r="717" spans="1:18" x14ac:dyDescent="0.25">
      <c r="A717" s="1" t="s">
        <v>48</v>
      </c>
      <c r="B717" s="1">
        <v>0.56683799999999995</v>
      </c>
      <c r="C717" s="1">
        <v>0.56295399999999995</v>
      </c>
      <c r="D717" s="1">
        <f>IF(pomiar[[#This Row],[Punkt A]]&lt;pomiar[[#This Row],[Punkt B]],1,0)</f>
        <v>0</v>
      </c>
      <c r="E717" s="1">
        <f>IF(pomiar[[#This Row],[Punkt A]]&gt;pomiar[[#This Row],[Punkt B]],1,0)</f>
        <v>1</v>
      </c>
      <c r="F717" s="1">
        <f t="shared" si="22"/>
        <v>6.9444444444444447E-4</v>
      </c>
      <c r="G717" s="1">
        <f>IF(pomiar[[#This Row],[czy z B do A]]=1,pomiar[[#This Row],[Punkt A]]-pomiar[[#This Row],[Punkt B]],pomiar[[#This Row],[Punkt B]]-pomiar[[#This Row],[Punkt A]])</f>
        <v>3.8839999999999986E-3</v>
      </c>
      <c r="H717" s="1" t="str">
        <f>LEFT(pomiar[[#This Row],[numer rejestracyjny]],1)</f>
        <v>N</v>
      </c>
      <c r="I717" s="1">
        <f>IF(pomiar[[#This Row],[pierwsza litera rejestracji]]="Z",pomiar[[#This Row],[ile minut jechał]]/pomiar[[#This Row],[ile to jedna minuta w dobie]],0)</f>
        <v>0</v>
      </c>
      <c r="J717" s="1">
        <f t="shared" si="23"/>
        <v>4.1666666666666664E-2</v>
      </c>
      <c r="K717" s="1">
        <f>pomiar[[#This Row],[ile minut jechał]]/pomiar[[#This Row],[ile h w dobie]]</f>
        <v>9.3215999999999966E-2</v>
      </c>
      <c r="L717" s="1" t="str">
        <f>MID(pomiar[[#This Row],[numer rejestracyjny]],4,2)</f>
        <v>75</v>
      </c>
      <c r="M717" s="3">
        <f>IF(pomiar[[#This Row],[3 i 4 znak rejestracji]]="18",5/pomiar[[#This Row],[ile minut jechał w h]],0)</f>
        <v>0</v>
      </c>
      <c r="N717" s="3">
        <f>5/pomiar[[#This Row],[ile minut jechał w h]]</f>
        <v>53.638860281496761</v>
      </c>
      <c r="O717" s="3">
        <f>IF(pomiar[[#This Row],[prędkość]]&gt;100,1,0)</f>
        <v>0</v>
      </c>
      <c r="P717" s="3">
        <f>IF(pomiar[[#This Row],[prędkość]]&gt;140,1,0)</f>
        <v>0</v>
      </c>
      <c r="Q717" s="3">
        <f>ROUNDDOWN(IF(pomiar[[#This Row],[czy z A do B]]=0,pomiar[[#This Row],[Punkt B]]/pomiar[[#This Row],[ile h w dobie]],pomiar[[#This Row],[Punkt A]]/pomiar[[#This Row],[ile h w dobie]]),0)</f>
        <v>13</v>
      </c>
      <c r="R717" s="3">
        <f>IF(pomiar[[#This Row],[która godzina wyjazdu]]&lt;&gt;24,pomiar[[#This Row],[która godzina wyjazdu]],0)</f>
        <v>13</v>
      </c>
    </row>
    <row r="718" spans="1:18" x14ac:dyDescent="0.25">
      <c r="A718" s="1" t="s">
        <v>42</v>
      </c>
      <c r="B718" s="1">
        <v>0.101677</v>
      </c>
      <c r="C718" s="1">
        <v>9.9404999999999993E-2</v>
      </c>
      <c r="D718" s="1">
        <f>IF(pomiar[[#This Row],[Punkt A]]&lt;pomiar[[#This Row],[Punkt B]],1,0)</f>
        <v>0</v>
      </c>
      <c r="E718" s="1">
        <f>IF(pomiar[[#This Row],[Punkt A]]&gt;pomiar[[#This Row],[Punkt B]],1,0)</f>
        <v>1</v>
      </c>
      <c r="F718" s="1">
        <f t="shared" si="22"/>
        <v>6.9444444444444447E-4</v>
      </c>
      <c r="G718" s="1">
        <f>IF(pomiar[[#This Row],[czy z B do A]]=1,pomiar[[#This Row],[Punkt A]]-pomiar[[#This Row],[Punkt B]],pomiar[[#This Row],[Punkt B]]-pomiar[[#This Row],[Punkt A]])</f>
        <v>2.2720000000000101E-3</v>
      </c>
      <c r="H718" s="1" t="str">
        <f>LEFT(pomiar[[#This Row],[numer rejestracyjny]],1)</f>
        <v>N</v>
      </c>
      <c r="I718" s="1">
        <f>IF(pomiar[[#This Row],[pierwsza litera rejestracji]]="Z",pomiar[[#This Row],[ile minut jechał]]/pomiar[[#This Row],[ile to jedna minuta w dobie]],0)</f>
        <v>0</v>
      </c>
      <c r="J718" s="1">
        <f t="shared" si="23"/>
        <v>4.1666666666666664E-2</v>
      </c>
      <c r="K718" s="1">
        <f>pomiar[[#This Row],[ile minut jechał]]/pomiar[[#This Row],[ile h w dobie]]</f>
        <v>5.4528000000000243E-2</v>
      </c>
      <c r="L718" s="1" t="str">
        <f>MID(pomiar[[#This Row],[numer rejestracyjny]],4,2)</f>
        <v>59</v>
      </c>
      <c r="M718" s="3">
        <f>IF(pomiar[[#This Row],[3 i 4 znak rejestracji]]="18",5/pomiar[[#This Row],[ile minut jechał w h]],0)</f>
        <v>0</v>
      </c>
      <c r="N718" s="3">
        <f>5/pomiar[[#This Row],[ile minut jechał w h]]</f>
        <v>91.696009389670948</v>
      </c>
      <c r="O718" s="3">
        <f>IF(pomiar[[#This Row],[prędkość]]&gt;100,1,0)</f>
        <v>0</v>
      </c>
      <c r="P718" s="3">
        <f>IF(pomiar[[#This Row],[prędkość]]&gt;140,1,0)</f>
        <v>0</v>
      </c>
      <c r="Q718" s="3">
        <f>ROUNDDOWN(IF(pomiar[[#This Row],[czy z A do B]]=0,pomiar[[#This Row],[Punkt B]]/pomiar[[#This Row],[ile h w dobie]],pomiar[[#This Row],[Punkt A]]/pomiar[[#This Row],[ile h w dobie]]),0)</f>
        <v>2</v>
      </c>
      <c r="R718" s="3">
        <f>IF(pomiar[[#This Row],[która godzina wyjazdu]]&lt;&gt;24,pomiar[[#This Row],[która godzina wyjazdu]],0)</f>
        <v>2</v>
      </c>
    </row>
    <row r="719" spans="1:18" x14ac:dyDescent="0.25">
      <c r="A719" s="1" t="s">
        <v>119</v>
      </c>
      <c r="B719" s="1">
        <v>0.803373</v>
      </c>
      <c r="C719" s="1">
        <v>0.79982900000000001</v>
      </c>
      <c r="D719" s="1">
        <f>IF(pomiar[[#This Row],[Punkt A]]&lt;pomiar[[#This Row],[Punkt B]],1,0)</f>
        <v>0</v>
      </c>
      <c r="E719" s="1">
        <f>IF(pomiar[[#This Row],[Punkt A]]&gt;pomiar[[#This Row],[Punkt B]],1,0)</f>
        <v>1</v>
      </c>
      <c r="F719" s="1">
        <f t="shared" si="22"/>
        <v>6.9444444444444447E-4</v>
      </c>
      <c r="G719" s="1">
        <f>IF(pomiar[[#This Row],[czy z B do A]]=1,pomiar[[#This Row],[Punkt A]]-pomiar[[#This Row],[Punkt B]],pomiar[[#This Row],[Punkt B]]-pomiar[[#This Row],[Punkt A]])</f>
        <v>3.5439999999999916E-3</v>
      </c>
      <c r="H719" s="1" t="str">
        <f>LEFT(pomiar[[#This Row],[numer rejestracyjny]],1)</f>
        <v>N</v>
      </c>
      <c r="I719" s="1">
        <f>IF(pomiar[[#This Row],[pierwsza litera rejestracji]]="Z",pomiar[[#This Row],[ile minut jechał]]/pomiar[[#This Row],[ile to jedna minuta w dobie]],0)</f>
        <v>0</v>
      </c>
      <c r="J719" s="1">
        <f t="shared" si="23"/>
        <v>4.1666666666666664E-2</v>
      </c>
      <c r="K719" s="1">
        <f>pomiar[[#This Row],[ile minut jechał]]/pomiar[[#This Row],[ile h w dobie]]</f>
        <v>8.5055999999999798E-2</v>
      </c>
      <c r="L719" s="1" t="str">
        <f>MID(pomiar[[#This Row],[numer rejestracyjny]],4,2)</f>
        <v>39</v>
      </c>
      <c r="M719" s="3">
        <f>IF(pomiar[[#This Row],[3 i 4 znak rejestracji]]="18",5/pomiar[[#This Row],[ile minut jechał w h]],0)</f>
        <v>0</v>
      </c>
      <c r="N719" s="3">
        <f>5/pomiar[[#This Row],[ile minut jechał w h]]</f>
        <v>58.784800601956498</v>
      </c>
      <c r="O719" s="3">
        <f>IF(pomiar[[#This Row],[prędkość]]&gt;100,1,0)</f>
        <v>0</v>
      </c>
      <c r="P719" s="3">
        <f>IF(pomiar[[#This Row],[prędkość]]&gt;140,1,0)</f>
        <v>0</v>
      </c>
      <c r="Q719" s="3">
        <f>ROUNDDOWN(IF(pomiar[[#This Row],[czy z A do B]]=0,pomiar[[#This Row],[Punkt B]]/pomiar[[#This Row],[ile h w dobie]],pomiar[[#This Row],[Punkt A]]/pomiar[[#This Row],[ile h w dobie]]),0)</f>
        <v>19</v>
      </c>
      <c r="R719" s="3">
        <f>IF(pomiar[[#This Row],[która godzina wyjazdu]]&lt;&gt;24,pomiar[[#This Row],[która godzina wyjazdu]],0)</f>
        <v>19</v>
      </c>
    </row>
    <row r="720" spans="1:18" x14ac:dyDescent="0.25">
      <c r="A720" s="1" t="s">
        <v>164</v>
      </c>
      <c r="B720" s="1">
        <v>0.57133</v>
      </c>
      <c r="C720" s="1">
        <v>0.57415400000000005</v>
      </c>
      <c r="D720" s="1">
        <f>IF(pomiar[[#This Row],[Punkt A]]&lt;pomiar[[#This Row],[Punkt B]],1,0)</f>
        <v>1</v>
      </c>
      <c r="E720" s="1">
        <f>IF(pomiar[[#This Row],[Punkt A]]&gt;pomiar[[#This Row],[Punkt B]],1,0)</f>
        <v>0</v>
      </c>
      <c r="F720" s="1">
        <f t="shared" si="22"/>
        <v>6.9444444444444447E-4</v>
      </c>
      <c r="G720" s="1">
        <f>IF(pomiar[[#This Row],[czy z B do A]]=1,pomiar[[#This Row],[Punkt A]]-pomiar[[#This Row],[Punkt B]],pomiar[[#This Row],[Punkt B]]-pomiar[[#This Row],[Punkt A]])</f>
        <v>2.8240000000000487E-3</v>
      </c>
      <c r="H720" s="1" t="str">
        <f>LEFT(pomiar[[#This Row],[numer rejestracyjny]],1)</f>
        <v>N</v>
      </c>
      <c r="I720" s="1">
        <f>IF(pomiar[[#This Row],[pierwsza litera rejestracji]]="Z",pomiar[[#This Row],[ile minut jechał]]/pomiar[[#This Row],[ile to jedna minuta w dobie]],0)</f>
        <v>0</v>
      </c>
      <c r="J720" s="1">
        <f t="shared" si="23"/>
        <v>4.1666666666666664E-2</v>
      </c>
      <c r="K720" s="1">
        <f>pomiar[[#This Row],[ile minut jechał]]/pomiar[[#This Row],[ile h w dobie]]</f>
        <v>6.7776000000001169E-2</v>
      </c>
      <c r="L720" s="1" t="str">
        <f>MID(pomiar[[#This Row],[numer rejestracyjny]],4,2)</f>
        <v>47</v>
      </c>
      <c r="M720" s="3">
        <f>IF(pomiar[[#This Row],[3 i 4 znak rejestracji]]="18",5/pomiar[[#This Row],[ile minut jechał w h]],0)</f>
        <v>0</v>
      </c>
      <c r="N720" s="3">
        <f>5/pomiar[[#This Row],[ile minut jechał w h]]</f>
        <v>73.772426817751324</v>
      </c>
      <c r="O720" s="3">
        <f>IF(pomiar[[#This Row],[prędkość]]&gt;100,1,0)</f>
        <v>0</v>
      </c>
      <c r="P720" s="3">
        <f>IF(pomiar[[#This Row],[prędkość]]&gt;140,1,0)</f>
        <v>0</v>
      </c>
      <c r="Q720" s="3">
        <f>ROUNDDOWN(IF(pomiar[[#This Row],[czy z A do B]]=0,pomiar[[#This Row],[Punkt B]]/pomiar[[#This Row],[ile h w dobie]],pomiar[[#This Row],[Punkt A]]/pomiar[[#This Row],[ile h w dobie]]),0)</f>
        <v>13</v>
      </c>
      <c r="R720" s="3">
        <f>IF(pomiar[[#This Row],[która godzina wyjazdu]]&lt;&gt;24,pomiar[[#This Row],[która godzina wyjazdu]],0)</f>
        <v>13</v>
      </c>
    </row>
    <row r="721" spans="1:18" x14ac:dyDescent="0.25">
      <c r="A721" s="1" t="s">
        <v>5</v>
      </c>
      <c r="B721" s="1">
        <v>0.33269399999999999</v>
      </c>
      <c r="C721" s="1">
        <v>0.33667799999999998</v>
      </c>
      <c r="D721" s="1">
        <f>IF(pomiar[[#This Row],[Punkt A]]&lt;pomiar[[#This Row],[Punkt B]],1,0)</f>
        <v>1</v>
      </c>
      <c r="E721" s="1">
        <f>IF(pomiar[[#This Row],[Punkt A]]&gt;pomiar[[#This Row],[Punkt B]],1,0)</f>
        <v>0</v>
      </c>
      <c r="F721" s="1">
        <f t="shared" si="22"/>
        <v>6.9444444444444447E-4</v>
      </c>
      <c r="G721" s="1">
        <f>IF(pomiar[[#This Row],[czy z B do A]]=1,pomiar[[#This Row],[Punkt A]]-pomiar[[#This Row],[Punkt B]],pomiar[[#This Row],[Punkt B]]-pomiar[[#This Row],[Punkt A]])</f>
        <v>3.9839999999999876E-3</v>
      </c>
      <c r="H721" s="1" t="str">
        <f>LEFT(pomiar[[#This Row],[numer rejestracyjny]],1)</f>
        <v>N</v>
      </c>
      <c r="I721" s="1">
        <f>IF(pomiar[[#This Row],[pierwsza litera rejestracji]]="Z",pomiar[[#This Row],[ile minut jechał]]/pomiar[[#This Row],[ile to jedna minuta w dobie]],0)</f>
        <v>0</v>
      </c>
      <c r="J721" s="1">
        <f t="shared" si="23"/>
        <v>4.1666666666666664E-2</v>
      </c>
      <c r="K721" s="1">
        <f>pomiar[[#This Row],[ile minut jechał]]/pomiar[[#This Row],[ile h w dobie]]</f>
        <v>9.5615999999999701E-2</v>
      </c>
      <c r="L721" s="1" t="str">
        <f>MID(pomiar[[#This Row],[numer rejestracyjny]],4,2)</f>
        <v>18</v>
      </c>
      <c r="M721" s="3">
        <f>IF(pomiar[[#This Row],[3 i 4 znak rejestracji]]="18",5/pomiar[[#This Row],[ile minut jechał w h]],0)</f>
        <v>52.29250334672038</v>
      </c>
      <c r="N721" s="3">
        <f>5/pomiar[[#This Row],[ile minut jechał w h]]</f>
        <v>52.29250334672038</v>
      </c>
      <c r="O721" s="3">
        <f>IF(pomiar[[#This Row],[prędkość]]&gt;100,1,0)</f>
        <v>0</v>
      </c>
      <c r="P721" s="3">
        <f>IF(pomiar[[#This Row],[prędkość]]&gt;140,1,0)</f>
        <v>0</v>
      </c>
      <c r="Q721" s="3">
        <f>ROUNDDOWN(IF(pomiar[[#This Row],[czy z A do B]]=0,pomiar[[#This Row],[Punkt B]]/pomiar[[#This Row],[ile h w dobie]],pomiar[[#This Row],[Punkt A]]/pomiar[[#This Row],[ile h w dobie]]),0)</f>
        <v>7</v>
      </c>
      <c r="R721" s="3">
        <f>IF(pomiar[[#This Row],[która godzina wyjazdu]]&lt;&gt;24,pomiar[[#This Row],[która godzina wyjazdu]],0)</f>
        <v>7</v>
      </c>
    </row>
    <row r="722" spans="1:18" x14ac:dyDescent="0.25">
      <c r="A722" s="1" t="s">
        <v>110</v>
      </c>
      <c r="B722" s="1">
        <v>0.23508799999999999</v>
      </c>
      <c r="C722" s="1">
        <v>0.23294000000000001</v>
      </c>
      <c r="D722" s="1">
        <f>IF(pomiar[[#This Row],[Punkt A]]&lt;pomiar[[#This Row],[Punkt B]],1,0)</f>
        <v>0</v>
      </c>
      <c r="E722" s="1">
        <f>IF(pomiar[[#This Row],[Punkt A]]&gt;pomiar[[#This Row],[Punkt B]],1,0)</f>
        <v>1</v>
      </c>
      <c r="F722" s="1">
        <f t="shared" si="22"/>
        <v>6.9444444444444447E-4</v>
      </c>
      <c r="G722" s="1">
        <f>IF(pomiar[[#This Row],[czy z B do A]]=1,pomiar[[#This Row],[Punkt A]]-pomiar[[#This Row],[Punkt B]],pomiar[[#This Row],[Punkt B]]-pomiar[[#This Row],[Punkt A]])</f>
        <v>2.1479999999999833E-3</v>
      </c>
      <c r="H722" s="1" t="str">
        <f>LEFT(pomiar[[#This Row],[numer rejestracyjny]],1)</f>
        <v>N</v>
      </c>
      <c r="I722" s="1">
        <f>IF(pomiar[[#This Row],[pierwsza litera rejestracji]]="Z",pomiar[[#This Row],[ile minut jechał]]/pomiar[[#This Row],[ile to jedna minuta w dobie]],0)</f>
        <v>0</v>
      </c>
      <c r="J722" s="1">
        <f t="shared" si="23"/>
        <v>4.1666666666666664E-2</v>
      </c>
      <c r="K722" s="1">
        <f>pomiar[[#This Row],[ile minut jechał]]/pomiar[[#This Row],[ile h w dobie]]</f>
        <v>5.1551999999999598E-2</v>
      </c>
      <c r="L722" s="1" t="str">
        <f>MID(pomiar[[#This Row],[numer rejestracyjny]],4,2)</f>
        <v>39</v>
      </c>
      <c r="M722" s="3">
        <f>IF(pomiar[[#This Row],[3 i 4 znak rejestracji]]="18",5/pomiar[[#This Row],[ile minut jechał w h]],0)</f>
        <v>0</v>
      </c>
      <c r="N722" s="3">
        <f>5/pomiar[[#This Row],[ile minut jechał w h]]</f>
        <v>96.98944754810752</v>
      </c>
      <c r="O722" s="3">
        <f>IF(pomiar[[#This Row],[prędkość]]&gt;100,1,0)</f>
        <v>0</v>
      </c>
      <c r="P722" s="3">
        <f>IF(pomiar[[#This Row],[prędkość]]&gt;140,1,0)</f>
        <v>0</v>
      </c>
      <c r="Q722" s="3">
        <f>ROUNDDOWN(IF(pomiar[[#This Row],[czy z A do B]]=0,pomiar[[#This Row],[Punkt B]]/pomiar[[#This Row],[ile h w dobie]],pomiar[[#This Row],[Punkt A]]/pomiar[[#This Row],[ile h w dobie]]),0)</f>
        <v>5</v>
      </c>
      <c r="R722" s="3">
        <f>IF(pomiar[[#This Row],[która godzina wyjazdu]]&lt;&gt;24,pomiar[[#This Row],[która godzina wyjazdu]],0)</f>
        <v>5</v>
      </c>
    </row>
    <row r="723" spans="1:18" x14ac:dyDescent="0.25">
      <c r="A723" s="1" t="s">
        <v>48</v>
      </c>
      <c r="B723" s="1">
        <v>0.36631000000000002</v>
      </c>
      <c r="C723" s="1">
        <v>0.36299799999999999</v>
      </c>
      <c r="D723" s="1">
        <f>IF(pomiar[[#This Row],[Punkt A]]&lt;pomiar[[#This Row],[Punkt B]],1,0)</f>
        <v>0</v>
      </c>
      <c r="E723" s="1">
        <f>IF(pomiar[[#This Row],[Punkt A]]&gt;pomiar[[#This Row],[Punkt B]],1,0)</f>
        <v>1</v>
      </c>
      <c r="F723" s="1">
        <f t="shared" si="22"/>
        <v>6.9444444444444447E-4</v>
      </c>
      <c r="G723" s="1">
        <f>IF(pomiar[[#This Row],[czy z B do A]]=1,pomiar[[#This Row],[Punkt A]]-pomiar[[#This Row],[Punkt B]],pomiar[[#This Row],[Punkt B]]-pomiar[[#This Row],[Punkt A]])</f>
        <v>3.3120000000000371E-3</v>
      </c>
      <c r="H723" s="1" t="str">
        <f>LEFT(pomiar[[#This Row],[numer rejestracyjny]],1)</f>
        <v>N</v>
      </c>
      <c r="I723" s="1">
        <f>IF(pomiar[[#This Row],[pierwsza litera rejestracji]]="Z",pomiar[[#This Row],[ile minut jechał]]/pomiar[[#This Row],[ile to jedna minuta w dobie]],0)</f>
        <v>0</v>
      </c>
      <c r="J723" s="1">
        <f t="shared" si="23"/>
        <v>4.1666666666666664E-2</v>
      </c>
      <c r="K723" s="1">
        <f>pomiar[[#This Row],[ile minut jechał]]/pomiar[[#This Row],[ile h w dobie]]</f>
        <v>7.9488000000000891E-2</v>
      </c>
      <c r="L723" s="1" t="str">
        <f>MID(pomiar[[#This Row],[numer rejestracyjny]],4,2)</f>
        <v>75</v>
      </c>
      <c r="M723" s="3">
        <f>IF(pomiar[[#This Row],[3 i 4 znak rejestracji]]="18",5/pomiar[[#This Row],[ile minut jechał w h]],0)</f>
        <v>0</v>
      </c>
      <c r="N723" s="3">
        <f>5/pomiar[[#This Row],[ile minut jechał w h]]</f>
        <v>62.902576489532308</v>
      </c>
      <c r="O723" s="3">
        <f>IF(pomiar[[#This Row],[prędkość]]&gt;100,1,0)</f>
        <v>0</v>
      </c>
      <c r="P723" s="3">
        <f>IF(pomiar[[#This Row],[prędkość]]&gt;140,1,0)</f>
        <v>0</v>
      </c>
      <c r="Q723" s="3">
        <f>ROUNDDOWN(IF(pomiar[[#This Row],[czy z A do B]]=0,pomiar[[#This Row],[Punkt B]]/pomiar[[#This Row],[ile h w dobie]],pomiar[[#This Row],[Punkt A]]/pomiar[[#This Row],[ile h w dobie]]),0)</f>
        <v>8</v>
      </c>
      <c r="R723" s="3">
        <f>IF(pomiar[[#This Row],[która godzina wyjazdu]]&lt;&gt;24,pomiar[[#This Row],[która godzina wyjazdu]],0)</f>
        <v>8</v>
      </c>
    </row>
    <row r="724" spans="1:18" x14ac:dyDescent="0.25">
      <c r="A724" s="1" t="s">
        <v>42</v>
      </c>
      <c r="B724" s="1">
        <v>0.52646300000000001</v>
      </c>
      <c r="C724" s="1">
        <v>0.52316700000000005</v>
      </c>
      <c r="D724" s="1">
        <f>IF(pomiar[[#This Row],[Punkt A]]&lt;pomiar[[#This Row],[Punkt B]],1,0)</f>
        <v>0</v>
      </c>
      <c r="E724" s="1">
        <f>IF(pomiar[[#This Row],[Punkt A]]&gt;pomiar[[#This Row],[Punkt B]],1,0)</f>
        <v>1</v>
      </c>
      <c r="F724" s="1">
        <f t="shared" si="22"/>
        <v>6.9444444444444447E-4</v>
      </c>
      <c r="G724" s="1">
        <f>IF(pomiar[[#This Row],[czy z B do A]]=1,pomiar[[#This Row],[Punkt A]]-pomiar[[#This Row],[Punkt B]],pomiar[[#This Row],[Punkt B]]-pomiar[[#This Row],[Punkt A]])</f>
        <v>3.2959999999999656E-3</v>
      </c>
      <c r="H724" s="1" t="str">
        <f>LEFT(pomiar[[#This Row],[numer rejestracyjny]],1)</f>
        <v>N</v>
      </c>
      <c r="I724" s="1">
        <f>IF(pomiar[[#This Row],[pierwsza litera rejestracji]]="Z",pomiar[[#This Row],[ile minut jechał]]/pomiar[[#This Row],[ile to jedna minuta w dobie]],0)</f>
        <v>0</v>
      </c>
      <c r="J724" s="1">
        <f t="shared" si="23"/>
        <v>4.1666666666666664E-2</v>
      </c>
      <c r="K724" s="1">
        <f>pomiar[[#This Row],[ile minut jechał]]/pomiar[[#This Row],[ile h w dobie]]</f>
        <v>7.9103999999999175E-2</v>
      </c>
      <c r="L724" s="1" t="str">
        <f>MID(pomiar[[#This Row],[numer rejestracyjny]],4,2)</f>
        <v>59</v>
      </c>
      <c r="M724" s="3">
        <f>IF(pomiar[[#This Row],[3 i 4 znak rejestracji]]="18",5/pomiar[[#This Row],[ile minut jechał w h]],0)</f>
        <v>0</v>
      </c>
      <c r="N724" s="3">
        <f>5/pomiar[[#This Row],[ile minut jechał w h]]</f>
        <v>63.207928802589656</v>
      </c>
      <c r="O724" s="3">
        <f>IF(pomiar[[#This Row],[prędkość]]&gt;100,1,0)</f>
        <v>0</v>
      </c>
      <c r="P724" s="3">
        <f>IF(pomiar[[#This Row],[prędkość]]&gt;140,1,0)</f>
        <v>0</v>
      </c>
      <c r="Q724" s="3">
        <f>ROUNDDOWN(IF(pomiar[[#This Row],[czy z A do B]]=0,pomiar[[#This Row],[Punkt B]]/pomiar[[#This Row],[ile h w dobie]],pomiar[[#This Row],[Punkt A]]/pomiar[[#This Row],[ile h w dobie]]),0)</f>
        <v>12</v>
      </c>
      <c r="R724" s="3">
        <f>IF(pomiar[[#This Row],[która godzina wyjazdu]]&lt;&gt;24,pomiar[[#This Row],[która godzina wyjazdu]],0)</f>
        <v>12</v>
      </c>
    </row>
    <row r="725" spans="1:18" x14ac:dyDescent="0.25">
      <c r="A725" s="1" t="s">
        <v>119</v>
      </c>
      <c r="B725" s="1">
        <v>0.93513800000000002</v>
      </c>
      <c r="C725" s="1">
        <v>0.93698199999999998</v>
      </c>
      <c r="D725" s="1">
        <f>IF(pomiar[[#This Row],[Punkt A]]&lt;pomiar[[#This Row],[Punkt B]],1,0)</f>
        <v>1</v>
      </c>
      <c r="E725" s="1">
        <f>IF(pomiar[[#This Row],[Punkt A]]&gt;pomiar[[#This Row],[Punkt B]],1,0)</f>
        <v>0</v>
      </c>
      <c r="F725" s="1">
        <f t="shared" si="22"/>
        <v>6.9444444444444447E-4</v>
      </c>
      <c r="G725" s="1">
        <f>IF(pomiar[[#This Row],[czy z B do A]]=1,pomiar[[#This Row],[Punkt A]]-pomiar[[#This Row],[Punkt B]],pomiar[[#This Row],[Punkt B]]-pomiar[[#This Row],[Punkt A]])</f>
        <v>1.8439999999999568E-3</v>
      </c>
      <c r="H725" s="1" t="str">
        <f>LEFT(pomiar[[#This Row],[numer rejestracyjny]],1)</f>
        <v>N</v>
      </c>
      <c r="I725" s="1">
        <f>IF(pomiar[[#This Row],[pierwsza litera rejestracji]]="Z",pomiar[[#This Row],[ile minut jechał]]/pomiar[[#This Row],[ile to jedna minuta w dobie]],0)</f>
        <v>0</v>
      </c>
      <c r="J725" s="1">
        <f t="shared" si="23"/>
        <v>4.1666666666666664E-2</v>
      </c>
      <c r="K725" s="1">
        <f>pomiar[[#This Row],[ile minut jechał]]/pomiar[[#This Row],[ile h w dobie]]</f>
        <v>4.4255999999998963E-2</v>
      </c>
      <c r="L725" s="1" t="str">
        <f>MID(pomiar[[#This Row],[numer rejestracyjny]],4,2)</f>
        <v>39</v>
      </c>
      <c r="M725" s="3">
        <f>IF(pomiar[[#This Row],[3 i 4 znak rejestracji]]="18",5/pomiar[[#This Row],[ile minut jechał w h]],0)</f>
        <v>0</v>
      </c>
      <c r="N725" s="3">
        <f>5/pomiar[[#This Row],[ile minut jechał w h]]</f>
        <v>112.979031091832</v>
      </c>
      <c r="O725" s="3">
        <f>IF(pomiar[[#This Row],[prędkość]]&gt;100,1,0)</f>
        <v>1</v>
      </c>
      <c r="P725" s="3">
        <f>IF(pomiar[[#This Row],[prędkość]]&gt;140,1,0)</f>
        <v>0</v>
      </c>
      <c r="Q725" s="3">
        <f>ROUNDDOWN(IF(pomiar[[#This Row],[czy z A do B]]=0,pomiar[[#This Row],[Punkt B]]/pomiar[[#This Row],[ile h w dobie]],pomiar[[#This Row],[Punkt A]]/pomiar[[#This Row],[ile h w dobie]]),0)</f>
        <v>22</v>
      </c>
      <c r="R725" s="3">
        <f>IF(pomiar[[#This Row],[która godzina wyjazdu]]&lt;&gt;24,pomiar[[#This Row],[która godzina wyjazdu]],0)</f>
        <v>22</v>
      </c>
    </row>
    <row r="726" spans="1:18" x14ac:dyDescent="0.25">
      <c r="A726" s="1" t="s">
        <v>164</v>
      </c>
      <c r="B726" s="1">
        <v>0.73413300000000004</v>
      </c>
      <c r="C726" s="1">
        <v>0.73189300000000002</v>
      </c>
      <c r="D726" s="1">
        <f>IF(pomiar[[#This Row],[Punkt A]]&lt;pomiar[[#This Row],[Punkt B]],1,0)</f>
        <v>0</v>
      </c>
      <c r="E726" s="1">
        <f>IF(pomiar[[#This Row],[Punkt A]]&gt;pomiar[[#This Row],[Punkt B]],1,0)</f>
        <v>1</v>
      </c>
      <c r="F726" s="1">
        <f t="shared" si="22"/>
        <v>6.9444444444444447E-4</v>
      </c>
      <c r="G726" s="1">
        <f>IF(pomiar[[#This Row],[czy z B do A]]=1,pomiar[[#This Row],[Punkt A]]-pomiar[[#This Row],[Punkt B]],pomiar[[#This Row],[Punkt B]]-pomiar[[#This Row],[Punkt A]])</f>
        <v>2.2400000000000198E-3</v>
      </c>
      <c r="H726" s="1" t="str">
        <f>LEFT(pomiar[[#This Row],[numer rejestracyjny]],1)</f>
        <v>N</v>
      </c>
      <c r="I726" s="1">
        <f>IF(pomiar[[#This Row],[pierwsza litera rejestracji]]="Z",pomiar[[#This Row],[ile minut jechał]]/pomiar[[#This Row],[ile to jedna minuta w dobie]],0)</f>
        <v>0</v>
      </c>
      <c r="J726" s="1">
        <f t="shared" si="23"/>
        <v>4.1666666666666664E-2</v>
      </c>
      <c r="K726" s="1">
        <f>pomiar[[#This Row],[ile minut jechał]]/pomiar[[#This Row],[ile h w dobie]]</f>
        <v>5.3760000000000474E-2</v>
      </c>
      <c r="L726" s="1" t="str">
        <f>MID(pomiar[[#This Row],[numer rejestracyjny]],4,2)</f>
        <v>47</v>
      </c>
      <c r="M726" s="3">
        <f>IF(pomiar[[#This Row],[3 i 4 znak rejestracji]]="18",5/pomiar[[#This Row],[ile minut jechał w h]],0)</f>
        <v>0</v>
      </c>
      <c r="N726" s="3">
        <f>5/pomiar[[#This Row],[ile minut jechał w h]]</f>
        <v>93.005952380951555</v>
      </c>
      <c r="O726" s="3">
        <f>IF(pomiar[[#This Row],[prędkość]]&gt;100,1,0)</f>
        <v>0</v>
      </c>
      <c r="P726" s="3">
        <f>IF(pomiar[[#This Row],[prędkość]]&gt;140,1,0)</f>
        <v>0</v>
      </c>
      <c r="Q726" s="3">
        <f>ROUNDDOWN(IF(pomiar[[#This Row],[czy z A do B]]=0,pomiar[[#This Row],[Punkt B]]/pomiar[[#This Row],[ile h w dobie]],pomiar[[#This Row],[Punkt A]]/pomiar[[#This Row],[ile h w dobie]]),0)</f>
        <v>17</v>
      </c>
      <c r="R726" s="3">
        <f>IF(pomiar[[#This Row],[która godzina wyjazdu]]&lt;&gt;24,pomiar[[#This Row],[która godzina wyjazdu]],0)</f>
        <v>17</v>
      </c>
    </row>
    <row r="727" spans="1:18" x14ac:dyDescent="0.25">
      <c r="A727" s="1" t="s">
        <v>5</v>
      </c>
      <c r="B727" s="1">
        <v>0.84894400000000003</v>
      </c>
      <c r="C727" s="1">
        <v>0.84666799999999998</v>
      </c>
      <c r="D727" s="1">
        <f>IF(pomiar[[#This Row],[Punkt A]]&lt;pomiar[[#This Row],[Punkt B]],1,0)</f>
        <v>0</v>
      </c>
      <c r="E727" s="1">
        <f>IF(pomiar[[#This Row],[Punkt A]]&gt;pomiar[[#This Row],[Punkt B]],1,0)</f>
        <v>1</v>
      </c>
      <c r="F727" s="1">
        <f t="shared" si="22"/>
        <v>6.9444444444444447E-4</v>
      </c>
      <c r="G727" s="1">
        <f>IF(pomiar[[#This Row],[czy z B do A]]=1,pomiar[[#This Row],[Punkt A]]-pomiar[[#This Row],[Punkt B]],pomiar[[#This Row],[Punkt B]]-pomiar[[#This Row],[Punkt A]])</f>
        <v>2.2760000000000558E-3</v>
      </c>
      <c r="H727" s="1" t="str">
        <f>LEFT(pomiar[[#This Row],[numer rejestracyjny]],1)</f>
        <v>N</v>
      </c>
      <c r="I727" s="1">
        <f>IF(pomiar[[#This Row],[pierwsza litera rejestracji]]="Z",pomiar[[#This Row],[ile minut jechał]]/pomiar[[#This Row],[ile to jedna minuta w dobie]],0)</f>
        <v>0</v>
      </c>
      <c r="J727" s="1">
        <f t="shared" si="23"/>
        <v>4.1666666666666664E-2</v>
      </c>
      <c r="K727" s="1">
        <f>pomiar[[#This Row],[ile minut jechał]]/pomiar[[#This Row],[ile h w dobie]]</f>
        <v>5.4624000000001338E-2</v>
      </c>
      <c r="L727" s="1" t="str">
        <f>MID(pomiar[[#This Row],[numer rejestracyjny]],4,2)</f>
        <v>18</v>
      </c>
      <c r="M727" s="3">
        <f>IF(pomiar[[#This Row],[3 i 4 znak rejestracji]]="18",5/pomiar[[#This Row],[ile minut jechał w h]],0)</f>
        <v>91.534856473342813</v>
      </c>
      <c r="N727" s="3">
        <f>5/pomiar[[#This Row],[ile minut jechał w h]]</f>
        <v>91.534856473342813</v>
      </c>
      <c r="O727" s="3">
        <f>IF(pomiar[[#This Row],[prędkość]]&gt;100,1,0)</f>
        <v>0</v>
      </c>
      <c r="P727" s="3">
        <f>IF(pomiar[[#This Row],[prędkość]]&gt;140,1,0)</f>
        <v>0</v>
      </c>
      <c r="Q727" s="3">
        <f>ROUNDDOWN(IF(pomiar[[#This Row],[czy z A do B]]=0,pomiar[[#This Row],[Punkt B]]/pomiar[[#This Row],[ile h w dobie]],pomiar[[#This Row],[Punkt A]]/pomiar[[#This Row],[ile h w dobie]]),0)</f>
        <v>20</v>
      </c>
      <c r="R727" s="3">
        <f>IF(pomiar[[#This Row],[która godzina wyjazdu]]&lt;&gt;24,pomiar[[#This Row],[która godzina wyjazdu]],0)</f>
        <v>20</v>
      </c>
    </row>
    <row r="728" spans="1:18" x14ac:dyDescent="0.25">
      <c r="A728" s="1" t="s">
        <v>110</v>
      </c>
      <c r="B728" s="1">
        <v>0.38767800000000002</v>
      </c>
      <c r="C728" s="1">
        <v>0.38923000000000002</v>
      </c>
      <c r="D728" s="1">
        <f>IF(pomiar[[#This Row],[Punkt A]]&lt;pomiar[[#This Row],[Punkt B]],1,0)</f>
        <v>1</v>
      </c>
      <c r="E728" s="1">
        <f>IF(pomiar[[#This Row],[Punkt A]]&gt;pomiar[[#This Row],[Punkt B]],1,0)</f>
        <v>0</v>
      </c>
      <c r="F728" s="1">
        <f t="shared" si="22"/>
        <v>6.9444444444444447E-4</v>
      </c>
      <c r="G728" s="1">
        <f>IF(pomiar[[#This Row],[czy z B do A]]=1,pomiar[[#This Row],[Punkt A]]-pomiar[[#This Row],[Punkt B]],pomiar[[#This Row],[Punkt B]]-pomiar[[#This Row],[Punkt A]])</f>
        <v>1.5519999999999978E-3</v>
      </c>
      <c r="H728" s="1" t="str">
        <f>LEFT(pomiar[[#This Row],[numer rejestracyjny]],1)</f>
        <v>N</v>
      </c>
      <c r="I728" s="1">
        <f>IF(pomiar[[#This Row],[pierwsza litera rejestracji]]="Z",pomiar[[#This Row],[ile minut jechał]]/pomiar[[#This Row],[ile to jedna minuta w dobie]],0)</f>
        <v>0</v>
      </c>
      <c r="J728" s="1">
        <f t="shared" si="23"/>
        <v>4.1666666666666664E-2</v>
      </c>
      <c r="K728" s="1">
        <f>pomiar[[#This Row],[ile minut jechał]]/pomiar[[#This Row],[ile h w dobie]]</f>
        <v>3.7247999999999948E-2</v>
      </c>
      <c r="L728" s="1" t="str">
        <f>MID(pomiar[[#This Row],[numer rejestracyjny]],4,2)</f>
        <v>39</v>
      </c>
      <c r="M728" s="3">
        <f>IF(pomiar[[#This Row],[3 i 4 znak rejestracji]]="18",5/pomiar[[#This Row],[ile minut jechał w h]],0)</f>
        <v>0</v>
      </c>
      <c r="N728" s="3">
        <f>5/pomiar[[#This Row],[ile minut jechał w h]]</f>
        <v>134.23539518900361</v>
      </c>
      <c r="O728" s="3">
        <f>IF(pomiar[[#This Row],[prędkość]]&gt;100,1,0)</f>
        <v>1</v>
      </c>
      <c r="P728" s="3">
        <f>IF(pomiar[[#This Row],[prędkość]]&gt;140,1,0)</f>
        <v>0</v>
      </c>
      <c r="Q728" s="3">
        <f>ROUNDDOWN(IF(pomiar[[#This Row],[czy z A do B]]=0,pomiar[[#This Row],[Punkt B]]/pomiar[[#This Row],[ile h w dobie]],pomiar[[#This Row],[Punkt A]]/pomiar[[#This Row],[ile h w dobie]]),0)</f>
        <v>9</v>
      </c>
      <c r="R728" s="3">
        <f>IF(pomiar[[#This Row],[która godzina wyjazdu]]&lt;&gt;24,pomiar[[#This Row],[która godzina wyjazdu]],0)</f>
        <v>9</v>
      </c>
    </row>
    <row r="729" spans="1:18" x14ac:dyDescent="0.25">
      <c r="A729" s="1" t="s">
        <v>48</v>
      </c>
      <c r="B729" s="1">
        <v>4.8843999999999999E-2</v>
      </c>
      <c r="C729" s="1">
        <v>5.1991999999999997E-2</v>
      </c>
      <c r="D729" s="1">
        <f>IF(pomiar[[#This Row],[Punkt A]]&lt;pomiar[[#This Row],[Punkt B]],1,0)</f>
        <v>1</v>
      </c>
      <c r="E729" s="1">
        <f>IF(pomiar[[#This Row],[Punkt A]]&gt;pomiar[[#This Row],[Punkt B]],1,0)</f>
        <v>0</v>
      </c>
      <c r="F729" s="1">
        <f t="shared" si="22"/>
        <v>6.9444444444444447E-4</v>
      </c>
      <c r="G729" s="1">
        <f>IF(pomiar[[#This Row],[czy z B do A]]=1,pomiar[[#This Row],[Punkt A]]-pomiar[[#This Row],[Punkt B]],pomiar[[#This Row],[Punkt B]]-pomiar[[#This Row],[Punkt A]])</f>
        <v>3.147999999999998E-3</v>
      </c>
      <c r="H729" s="1" t="str">
        <f>LEFT(pomiar[[#This Row],[numer rejestracyjny]],1)</f>
        <v>N</v>
      </c>
      <c r="I729" s="1">
        <f>IF(pomiar[[#This Row],[pierwsza litera rejestracji]]="Z",pomiar[[#This Row],[ile minut jechał]]/pomiar[[#This Row],[ile to jedna minuta w dobie]],0)</f>
        <v>0</v>
      </c>
      <c r="J729" s="1">
        <f t="shared" si="23"/>
        <v>4.1666666666666664E-2</v>
      </c>
      <c r="K729" s="1">
        <f>pomiar[[#This Row],[ile minut jechał]]/pomiar[[#This Row],[ile h w dobie]]</f>
        <v>7.5551999999999953E-2</v>
      </c>
      <c r="L729" s="1" t="str">
        <f>MID(pomiar[[#This Row],[numer rejestracyjny]],4,2)</f>
        <v>75</v>
      </c>
      <c r="M729" s="3">
        <f>IF(pomiar[[#This Row],[3 i 4 znak rejestracji]]="18",5/pomiar[[#This Row],[ile minut jechał w h]],0)</f>
        <v>0</v>
      </c>
      <c r="N729" s="3">
        <f>5/pomiar[[#This Row],[ile minut jechał w h]]</f>
        <v>66.179584921643411</v>
      </c>
      <c r="O729" s="3">
        <f>IF(pomiar[[#This Row],[prędkość]]&gt;100,1,0)</f>
        <v>0</v>
      </c>
      <c r="P729" s="3">
        <f>IF(pomiar[[#This Row],[prędkość]]&gt;140,1,0)</f>
        <v>0</v>
      </c>
      <c r="Q729" s="3">
        <f>ROUNDDOWN(IF(pomiar[[#This Row],[czy z A do B]]=0,pomiar[[#This Row],[Punkt B]]/pomiar[[#This Row],[ile h w dobie]],pomiar[[#This Row],[Punkt A]]/pomiar[[#This Row],[ile h w dobie]]),0)</f>
        <v>1</v>
      </c>
      <c r="R729" s="3">
        <f>IF(pomiar[[#This Row],[która godzina wyjazdu]]&lt;&gt;24,pomiar[[#This Row],[która godzina wyjazdu]],0)</f>
        <v>1</v>
      </c>
    </row>
    <row r="730" spans="1:18" x14ac:dyDescent="0.25">
      <c r="A730" s="1" t="s">
        <v>42</v>
      </c>
      <c r="B730" s="1">
        <v>0.44640400000000002</v>
      </c>
      <c r="C730" s="1">
        <v>0.4481</v>
      </c>
      <c r="D730" s="1">
        <f>IF(pomiar[[#This Row],[Punkt A]]&lt;pomiar[[#This Row],[Punkt B]],1,0)</f>
        <v>1</v>
      </c>
      <c r="E730" s="1">
        <f>IF(pomiar[[#This Row],[Punkt A]]&gt;pomiar[[#This Row],[Punkt B]],1,0)</f>
        <v>0</v>
      </c>
      <c r="F730" s="1">
        <f t="shared" si="22"/>
        <v>6.9444444444444447E-4</v>
      </c>
      <c r="G730" s="1">
        <f>IF(pomiar[[#This Row],[czy z B do A]]=1,pomiar[[#This Row],[Punkt A]]-pomiar[[#This Row],[Punkt B]],pomiar[[#This Row],[Punkt B]]-pomiar[[#This Row],[Punkt A]])</f>
        <v>1.6959999999999753E-3</v>
      </c>
      <c r="H730" s="1" t="str">
        <f>LEFT(pomiar[[#This Row],[numer rejestracyjny]],1)</f>
        <v>N</v>
      </c>
      <c r="I730" s="1">
        <f>IF(pomiar[[#This Row],[pierwsza litera rejestracji]]="Z",pomiar[[#This Row],[ile minut jechał]]/pomiar[[#This Row],[ile to jedna minuta w dobie]],0)</f>
        <v>0</v>
      </c>
      <c r="J730" s="1">
        <f t="shared" si="23"/>
        <v>4.1666666666666664E-2</v>
      </c>
      <c r="K730" s="1">
        <f>pomiar[[#This Row],[ile minut jechał]]/pomiar[[#This Row],[ile h w dobie]]</f>
        <v>4.0703999999999407E-2</v>
      </c>
      <c r="L730" s="1" t="str">
        <f>MID(pomiar[[#This Row],[numer rejestracyjny]],4,2)</f>
        <v>59</v>
      </c>
      <c r="M730" s="3">
        <f>IF(pomiar[[#This Row],[3 i 4 znak rejestracji]]="18",5/pomiar[[#This Row],[ile minut jechał w h]],0)</f>
        <v>0</v>
      </c>
      <c r="N730" s="3">
        <f>5/pomiar[[#This Row],[ile minut jechał w h]]</f>
        <v>122.8380503144672</v>
      </c>
      <c r="O730" s="3">
        <f>IF(pomiar[[#This Row],[prędkość]]&gt;100,1,0)</f>
        <v>1</v>
      </c>
      <c r="P730" s="3">
        <f>IF(pomiar[[#This Row],[prędkość]]&gt;140,1,0)</f>
        <v>0</v>
      </c>
      <c r="Q730" s="3">
        <f>ROUNDDOWN(IF(pomiar[[#This Row],[czy z A do B]]=0,pomiar[[#This Row],[Punkt B]]/pomiar[[#This Row],[ile h w dobie]],pomiar[[#This Row],[Punkt A]]/pomiar[[#This Row],[ile h w dobie]]),0)</f>
        <v>10</v>
      </c>
      <c r="R730" s="3">
        <f>IF(pomiar[[#This Row],[która godzina wyjazdu]]&lt;&gt;24,pomiar[[#This Row],[która godzina wyjazdu]],0)</f>
        <v>10</v>
      </c>
    </row>
    <row r="731" spans="1:18" x14ac:dyDescent="0.25">
      <c r="A731" s="1" t="s">
        <v>119</v>
      </c>
      <c r="B731" s="1">
        <v>0.56385600000000002</v>
      </c>
      <c r="C731" s="1">
        <v>0.56057199999999996</v>
      </c>
      <c r="D731" s="1">
        <f>IF(pomiar[[#This Row],[Punkt A]]&lt;pomiar[[#This Row],[Punkt B]],1,0)</f>
        <v>0</v>
      </c>
      <c r="E731" s="1">
        <f>IF(pomiar[[#This Row],[Punkt A]]&gt;pomiar[[#This Row],[Punkt B]],1,0)</f>
        <v>1</v>
      </c>
      <c r="F731" s="1">
        <f t="shared" si="22"/>
        <v>6.9444444444444447E-4</v>
      </c>
      <c r="G731" s="1">
        <f>IF(pomiar[[#This Row],[czy z B do A]]=1,pomiar[[#This Row],[Punkt A]]-pomiar[[#This Row],[Punkt B]],pomiar[[#This Row],[Punkt B]]-pomiar[[#This Row],[Punkt A]])</f>
        <v>3.2840000000000646E-3</v>
      </c>
      <c r="H731" s="1" t="str">
        <f>LEFT(pomiar[[#This Row],[numer rejestracyjny]],1)</f>
        <v>N</v>
      </c>
      <c r="I731" s="1">
        <f>IF(pomiar[[#This Row],[pierwsza litera rejestracji]]="Z",pomiar[[#This Row],[ile minut jechał]]/pomiar[[#This Row],[ile to jedna minuta w dobie]],0)</f>
        <v>0</v>
      </c>
      <c r="J731" s="1">
        <f t="shared" si="23"/>
        <v>4.1666666666666664E-2</v>
      </c>
      <c r="K731" s="1">
        <f>pomiar[[#This Row],[ile minut jechał]]/pomiar[[#This Row],[ile h w dobie]]</f>
        <v>7.8816000000001551E-2</v>
      </c>
      <c r="L731" s="1" t="str">
        <f>MID(pomiar[[#This Row],[numer rejestracyjny]],4,2)</f>
        <v>39</v>
      </c>
      <c r="M731" s="3">
        <f>IF(pomiar[[#This Row],[3 i 4 znak rejestracji]]="18",5/pomiar[[#This Row],[ile minut jechał w h]],0)</f>
        <v>0</v>
      </c>
      <c r="N731" s="3">
        <f>5/pomiar[[#This Row],[ile minut jechał w h]]</f>
        <v>63.438895655703178</v>
      </c>
      <c r="O731" s="3">
        <f>IF(pomiar[[#This Row],[prędkość]]&gt;100,1,0)</f>
        <v>0</v>
      </c>
      <c r="P731" s="3">
        <f>IF(pomiar[[#This Row],[prędkość]]&gt;140,1,0)</f>
        <v>0</v>
      </c>
      <c r="Q731" s="3">
        <f>ROUNDDOWN(IF(pomiar[[#This Row],[czy z A do B]]=0,pomiar[[#This Row],[Punkt B]]/pomiar[[#This Row],[ile h w dobie]],pomiar[[#This Row],[Punkt A]]/pomiar[[#This Row],[ile h w dobie]]),0)</f>
        <v>13</v>
      </c>
      <c r="R731" s="3">
        <f>IF(pomiar[[#This Row],[która godzina wyjazdu]]&lt;&gt;24,pomiar[[#This Row],[która godzina wyjazdu]],0)</f>
        <v>13</v>
      </c>
    </row>
    <row r="732" spans="1:18" x14ac:dyDescent="0.25">
      <c r="A732" s="1" t="s">
        <v>164</v>
      </c>
      <c r="B732" s="1">
        <v>0.48971599999999998</v>
      </c>
      <c r="C732" s="1">
        <v>0.492728</v>
      </c>
      <c r="D732" s="1">
        <f>IF(pomiar[[#This Row],[Punkt A]]&lt;pomiar[[#This Row],[Punkt B]],1,0)</f>
        <v>1</v>
      </c>
      <c r="E732" s="1">
        <f>IF(pomiar[[#This Row],[Punkt A]]&gt;pomiar[[#This Row],[Punkt B]],1,0)</f>
        <v>0</v>
      </c>
      <c r="F732" s="1">
        <f t="shared" si="22"/>
        <v>6.9444444444444447E-4</v>
      </c>
      <c r="G732" s="1">
        <f>IF(pomiar[[#This Row],[czy z B do A]]=1,pomiar[[#This Row],[Punkt A]]-pomiar[[#This Row],[Punkt B]],pomiar[[#This Row],[Punkt B]]-pomiar[[#This Row],[Punkt A]])</f>
        <v>3.0120000000000147E-3</v>
      </c>
      <c r="H732" s="1" t="str">
        <f>LEFT(pomiar[[#This Row],[numer rejestracyjny]],1)</f>
        <v>N</v>
      </c>
      <c r="I732" s="1">
        <f>IF(pomiar[[#This Row],[pierwsza litera rejestracji]]="Z",pomiar[[#This Row],[ile minut jechał]]/pomiar[[#This Row],[ile to jedna minuta w dobie]],0)</f>
        <v>0</v>
      </c>
      <c r="J732" s="1">
        <f t="shared" si="23"/>
        <v>4.1666666666666664E-2</v>
      </c>
      <c r="K732" s="1">
        <f>pomiar[[#This Row],[ile minut jechał]]/pomiar[[#This Row],[ile h w dobie]]</f>
        <v>7.2288000000000352E-2</v>
      </c>
      <c r="L732" s="1" t="str">
        <f>MID(pomiar[[#This Row],[numer rejestracyjny]],4,2)</f>
        <v>47</v>
      </c>
      <c r="M732" s="3">
        <f>IF(pomiar[[#This Row],[3 i 4 znak rejestracji]]="18",5/pomiar[[#This Row],[ile minut jechał w h]],0)</f>
        <v>0</v>
      </c>
      <c r="N732" s="3">
        <f>5/pomiar[[#This Row],[ile minut jechał w h]]</f>
        <v>69.167773351039941</v>
      </c>
      <c r="O732" s="3">
        <f>IF(pomiar[[#This Row],[prędkość]]&gt;100,1,0)</f>
        <v>0</v>
      </c>
      <c r="P732" s="3">
        <f>IF(pomiar[[#This Row],[prędkość]]&gt;140,1,0)</f>
        <v>0</v>
      </c>
      <c r="Q732" s="3">
        <f>ROUNDDOWN(IF(pomiar[[#This Row],[czy z A do B]]=0,pomiar[[#This Row],[Punkt B]]/pomiar[[#This Row],[ile h w dobie]],pomiar[[#This Row],[Punkt A]]/pomiar[[#This Row],[ile h w dobie]]),0)</f>
        <v>11</v>
      </c>
      <c r="R732" s="3">
        <f>IF(pomiar[[#This Row],[która godzina wyjazdu]]&lt;&gt;24,pomiar[[#This Row],[która godzina wyjazdu]],0)</f>
        <v>11</v>
      </c>
    </row>
    <row r="733" spans="1:18" x14ac:dyDescent="0.25">
      <c r="A733" s="1" t="s">
        <v>5</v>
      </c>
      <c r="B733" s="1">
        <v>0.95572699999999999</v>
      </c>
      <c r="C733" s="1">
        <v>0.95332300000000003</v>
      </c>
      <c r="D733" s="1">
        <f>IF(pomiar[[#This Row],[Punkt A]]&lt;pomiar[[#This Row],[Punkt B]],1,0)</f>
        <v>0</v>
      </c>
      <c r="E733" s="1">
        <f>IF(pomiar[[#This Row],[Punkt A]]&gt;pomiar[[#This Row],[Punkt B]],1,0)</f>
        <v>1</v>
      </c>
      <c r="F733" s="1">
        <f t="shared" si="22"/>
        <v>6.9444444444444447E-4</v>
      </c>
      <c r="G733" s="1">
        <f>IF(pomiar[[#This Row],[czy z B do A]]=1,pomiar[[#This Row],[Punkt A]]-pomiar[[#This Row],[Punkt B]],pomiar[[#This Row],[Punkt B]]-pomiar[[#This Row],[Punkt A]])</f>
        <v>2.4039999999999617E-3</v>
      </c>
      <c r="H733" s="1" t="str">
        <f>LEFT(pomiar[[#This Row],[numer rejestracyjny]],1)</f>
        <v>N</v>
      </c>
      <c r="I733" s="1">
        <f>IF(pomiar[[#This Row],[pierwsza litera rejestracji]]="Z",pomiar[[#This Row],[ile minut jechał]]/pomiar[[#This Row],[ile to jedna minuta w dobie]],0)</f>
        <v>0</v>
      </c>
      <c r="J733" s="1">
        <f t="shared" si="23"/>
        <v>4.1666666666666664E-2</v>
      </c>
      <c r="K733" s="1">
        <f>pomiar[[#This Row],[ile minut jechał]]/pomiar[[#This Row],[ile h w dobie]]</f>
        <v>5.7695999999999081E-2</v>
      </c>
      <c r="L733" s="1" t="str">
        <f>MID(pomiar[[#This Row],[numer rejestracyjny]],4,2)</f>
        <v>18</v>
      </c>
      <c r="M733" s="3">
        <f>IF(pomiar[[#This Row],[3 i 4 znak rejestracji]]="18",5/pomiar[[#This Row],[ile minut jechał w h]],0)</f>
        <v>86.661120354965334</v>
      </c>
      <c r="N733" s="3">
        <f>5/pomiar[[#This Row],[ile minut jechał w h]]</f>
        <v>86.661120354965334</v>
      </c>
      <c r="O733" s="3">
        <f>IF(pomiar[[#This Row],[prędkość]]&gt;100,1,0)</f>
        <v>0</v>
      </c>
      <c r="P733" s="3">
        <f>IF(pomiar[[#This Row],[prędkość]]&gt;140,1,0)</f>
        <v>0</v>
      </c>
      <c r="Q733" s="3">
        <f>ROUNDDOWN(IF(pomiar[[#This Row],[czy z A do B]]=0,pomiar[[#This Row],[Punkt B]]/pomiar[[#This Row],[ile h w dobie]],pomiar[[#This Row],[Punkt A]]/pomiar[[#This Row],[ile h w dobie]]),0)</f>
        <v>22</v>
      </c>
      <c r="R733" s="3">
        <f>IF(pomiar[[#This Row],[która godzina wyjazdu]]&lt;&gt;24,pomiar[[#This Row],[która godzina wyjazdu]],0)</f>
        <v>22</v>
      </c>
    </row>
    <row r="734" spans="1:18" x14ac:dyDescent="0.25">
      <c r="A734" s="1" t="s">
        <v>110</v>
      </c>
      <c r="B734" s="1">
        <v>0.73162199999999999</v>
      </c>
      <c r="C734" s="1">
        <v>0.73468599999999995</v>
      </c>
      <c r="D734" s="1">
        <f>IF(pomiar[[#This Row],[Punkt A]]&lt;pomiar[[#This Row],[Punkt B]],1,0)</f>
        <v>1</v>
      </c>
      <c r="E734" s="1">
        <f>IF(pomiar[[#This Row],[Punkt A]]&gt;pomiar[[#This Row],[Punkt B]],1,0)</f>
        <v>0</v>
      </c>
      <c r="F734" s="1">
        <f t="shared" si="22"/>
        <v>6.9444444444444447E-4</v>
      </c>
      <c r="G734" s="1">
        <f>IF(pomiar[[#This Row],[czy z B do A]]=1,pomiar[[#This Row],[Punkt A]]-pomiar[[#This Row],[Punkt B]],pomiar[[#This Row],[Punkt B]]-pomiar[[#This Row],[Punkt A]])</f>
        <v>3.0639999999999556E-3</v>
      </c>
      <c r="H734" s="1" t="str">
        <f>LEFT(pomiar[[#This Row],[numer rejestracyjny]],1)</f>
        <v>N</v>
      </c>
      <c r="I734" s="1">
        <f>IF(pomiar[[#This Row],[pierwsza litera rejestracji]]="Z",pomiar[[#This Row],[ile minut jechał]]/pomiar[[#This Row],[ile to jedna minuta w dobie]],0)</f>
        <v>0</v>
      </c>
      <c r="J734" s="1">
        <f t="shared" si="23"/>
        <v>4.1666666666666664E-2</v>
      </c>
      <c r="K734" s="1">
        <f>pomiar[[#This Row],[ile minut jechał]]/pomiar[[#This Row],[ile h w dobie]]</f>
        <v>7.3535999999998936E-2</v>
      </c>
      <c r="L734" s="1" t="str">
        <f>MID(pomiar[[#This Row],[numer rejestracyjny]],4,2)</f>
        <v>39</v>
      </c>
      <c r="M734" s="3">
        <f>IF(pomiar[[#This Row],[3 i 4 znak rejestracji]]="18",5/pomiar[[#This Row],[ile minut jechał w h]],0)</f>
        <v>0</v>
      </c>
      <c r="N734" s="3">
        <f>5/pomiar[[#This Row],[ile minut jechał w h]]</f>
        <v>67.993907745866949</v>
      </c>
      <c r="O734" s="3">
        <f>IF(pomiar[[#This Row],[prędkość]]&gt;100,1,0)</f>
        <v>0</v>
      </c>
      <c r="P734" s="3">
        <f>IF(pomiar[[#This Row],[prędkość]]&gt;140,1,0)</f>
        <v>0</v>
      </c>
      <c r="Q734" s="3">
        <f>ROUNDDOWN(IF(pomiar[[#This Row],[czy z A do B]]=0,pomiar[[#This Row],[Punkt B]]/pomiar[[#This Row],[ile h w dobie]],pomiar[[#This Row],[Punkt A]]/pomiar[[#This Row],[ile h w dobie]]),0)</f>
        <v>17</v>
      </c>
      <c r="R734" s="3">
        <f>IF(pomiar[[#This Row],[która godzina wyjazdu]]&lt;&gt;24,pomiar[[#This Row],[która godzina wyjazdu]],0)</f>
        <v>17</v>
      </c>
    </row>
    <row r="735" spans="1:18" x14ac:dyDescent="0.25">
      <c r="A735" s="1" t="s">
        <v>48</v>
      </c>
      <c r="B735" s="1">
        <v>0.35125499999999998</v>
      </c>
      <c r="C735" s="1">
        <v>0.349383</v>
      </c>
      <c r="D735" s="1">
        <f>IF(pomiar[[#This Row],[Punkt A]]&lt;pomiar[[#This Row],[Punkt B]],1,0)</f>
        <v>0</v>
      </c>
      <c r="E735" s="1">
        <f>IF(pomiar[[#This Row],[Punkt A]]&gt;pomiar[[#This Row],[Punkt B]],1,0)</f>
        <v>1</v>
      </c>
      <c r="F735" s="1">
        <f t="shared" si="22"/>
        <v>6.9444444444444447E-4</v>
      </c>
      <c r="G735" s="1">
        <f>IF(pomiar[[#This Row],[czy z B do A]]=1,pomiar[[#This Row],[Punkt A]]-pomiar[[#This Row],[Punkt B]],pomiar[[#This Row],[Punkt B]]-pomiar[[#This Row],[Punkt A]])</f>
        <v>1.8719999999999848E-3</v>
      </c>
      <c r="H735" s="1" t="str">
        <f>LEFT(pomiar[[#This Row],[numer rejestracyjny]],1)</f>
        <v>N</v>
      </c>
      <c r="I735" s="1">
        <f>IF(pomiar[[#This Row],[pierwsza litera rejestracji]]="Z",pomiar[[#This Row],[ile minut jechał]]/pomiar[[#This Row],[ile to jedna minuta w dobie]],0)</f>
        <v>0</v>
      </c>
      <c r="J735" s="1">
        <f t="shared" si="23"/>
        <v>4.1666666666666664E-2</v>
      </c>
      <c r="K735" s="1">
        <f>pomiar[[#This Row],[ile minut jechał]]/pomiar[[#This Row],[ile h w dobie]]</f>
        <v>4.4927999999999635E-2</v>
      </c>
      <c r="L735" s="1" t="str">
        <f>MID(pomiar[[#This Row],[numer rejestracyjny]],4,2)</f>
        <v>75</v>
      </c>
      <c r="M735" s="3">
        <f>IF(pomiar[[#This Row],[3 i 4 znak rejestracji]]="18",5/pomiar[[#This Row],[ile minut jechał w h]],0)</f>
        <v>0</v>
      </c>
      <c r="N735" s="3">
        <f>5/pomiar[[#This Row],[ile minut jechał w h]]</f>
        <v>111.2891737891747</v>
      </c>
      <c r="O735" s="3">
        <f>IF(pomiar[[#This Row],[prędkość]]&gt;100,1,0)</f>
        <v>1</v>
      </c>
      <c r="P735" s="3">
        <f>IF(pomiar[[#This Row],[prędkość]]&gt;140,1,0)</f>
        <v>0</v>
      </c>
      <c r="Q735" s="3">
        <f>ROUNDDOWN(IF(pomiar[[#This Row],[czy z A do B]]=0,pomiar[[#This Row],[Punkt B]]/pomiar[[#This Row],[ile h w dobie]],pomiar[[#This Row],[Punkt A]]/pomiar[[#This Row],[ile h w dobie]]),0)</f>
        <v>8</v>
      </c>
      <c r="R735" s="3">
        <f>IF(pomiar[[#This Row],[która godzina wyjazdu]]&lt;&gt;24,pomiar[[#This Row],[która godzina wyjazdu]],0)</f>
        <v>8</v>
      </c>
    </row>
    <row r="736" spans="1:18" x14ac:dyDescent="0.25">
      <c r="A736" s="1" t="s">
        <v>42</v>
      </c>
      <c r="B736" s="1">
        <v>0.70953299999999997</v>
      </c>
      <c r="C736" s="1">
        <v>0.71285699999999996</v>
      </c>
      <c r="D736" s="1">
        <f>IF(pomiar[[#This Row],[Punkt A]]&lt;pomiar[[#This Row],[Punkt B]],1,0)</f>
        <v>1</v>
      </c>
      <c r="E736" s="1">
        <f>IF(pomiar[[#This Row],[Punkt A]]&gt;pomiar[[#This Row],[Punkt B]],1,0)</f>
        <v>0</v>
      </c>
      <c r="F736" s="1">
        <f t="shared" si="22"/>
        <v>6.9444444444444447E-4</v>
      </c>
      <c r="G736" s="1">
        <f>IF(pomiar[[#This Row],[czy z B do A]]=1,pomiar[[#This Row],[Punkt A]]-pomiar[[#This Row],[Punkt B]],pomiar[[#This Row],[Punkt B]]-pomiar[[#This Row],[Punkt A]])</f>
        <v>3.3239999999999936E-3</v>
      </c>
      <c r="H736" s="1" t="str">
        <f>LEFT(pomiar[[#This Row],[numer rejestracyjny]],1)</f>
        <v>N</v>
      </c>
      <c r="I736" s="1">
        <f>IF(pomiar[[#This Row],[pierwsza litera rejestracji]]="Z",pomiar[[#This Row],[ile minut jechał]]/pomiar[[#This Row],[ile to jedna minuta w dobie]],0)</f>
        <v>0</v>
      </c>
      <c r="J736" s="1">
        <f t="shared" si="23"/>
        <v>4.1666666666666664E-2</v>
      </c>
      <c r="K736" s="1">
        <f>pomiar[[#This Row],[ile minut jechał]]/pomiar[[#This Row],[ile h w dobie]]</f>
        <v>7.9775999999999847E-2</v>
      </c>
      <c r="L736" s="1" t="str">
        <f>MID(pomiar[[#This Row],[numer rejestracyjny]],4,2)</f>
        <v>59</v>
      </c>
      <c r="M736" s="3">
        <f>IF(pomiar[[#This Row],[3 i 4 znak rejestracji]]="18",5/pomiar[[#This Row],[ile minut jechał w h]],0)</f>
        <v>0</v>
      </c>
      <c r="N736" s="3">
        <f>5/pomiar[[#This Row],[ile minut jechał w h]]</f>
        <v>62.675491375852509</v>
      </c>
      <c r="O736" s="3">
        <f>IF(pomiar[[#This Row],[prędkość]]&gt;100,1,0)</f>
        <v>0</v>
      </c>
      <c r="P736" s="3">
        <f>IF(pomiar[[#This Row],[prędkość]]&gt;140,1,0)</f>
        <v>0</v>
      </c>
      <c r="Q736" s="3">
        <f>ROUNDDOWN(IF(pomiar[[#This Row],[czy z A do B]]=0,pomiar[[#This Row],[Punkt B]]/pomiar[[#This Row],[ile h w dobie]],pomiar[[#This Row],[Punkt A]]/pomiar[[#This Row],[ile h w dobie]]),0)</f>
        <v>17</v>
      </c>
      <c r="R736" s="3">
        <f>IF(pomiar[[#This Row],[która godzina wyjazdu]]&lt;&gt;24,pomiar[[#This Row],[która godzina wyjazdu]],0)</f>
        <v>17</v>
      </c>
    </row>
    <row r="737" spans="1:18" x14ac:dyDescent="0.25">
      <c r="A737" s="1" t="s">
        <v>119</v>
      </c>
      <c r="B737" s="1">
        <v>0.54806999999999995</v>
      </c>
      <c r="C737" s="1">
        <v>0.54442199999999996</v>
      </c>
      <c r="D737" s="1">
        <f>IF(pomiar[[#This Row],[Punkt A]]&lt;pomiar[[#This Row],[Punkt B]],1,0)</f>
        <v>0</v>
      </c>
      <c r="E737" s="1">
        <f>IF(pomiar[[#This Row],[Punkt A]]&gt;pomiar[[#This Row],[Punkt B]],1,0)</f>
        <v>1</v>
      </c>
      <c r="F737" s="1">
        <f t="shared" si="22"/>
        <v>6.9444444444444447E-4</v>
      </c>
      <c r="G737" s="1">
        <f>IF(pomiar[[#This Row],[czy z B do A]]=1,pomiar[[#This Row],[Punkt A]]-pomiar[[#This Row],[Punkt B]],pomiar[[#This Row],[Punkt B]]-pomiar[[#This Row],[Punkt A]])</f>
        <v>3.6479999999999846E-3</v>
      </c>
      <c r="H737" s="1" t="str">
        <f>LEFT(pomiar[[#This Row],[numer rejestracyjny]],1)</f>
        <v>N</v>
      </c>
      <c r="I737" s="1">
        <f>IF(pomiar[[#This Row],[pierwsza litera rejestracji]]="Z",pomiar[[#This Row],[ile minut jechał]]/pomiar[[#This Row],[ile to jedna minuta w dobie]],0)</f>
        <v>0</v>
      </c>
      <c r="J737" s="1">
        <f t="shared" si="23"/>
        <v>4.1666666666666664E-2</v>
      </c>
      <c r="K737" s="1">
        <f>pomiar[[#This Row],[ile minut jechał]]/pomiar[[#This Row],[ile h w dobie]]</f>
        <v>8.755199999999963E-2</v>
      </c>
      <c r="L737" s="1" t="str">
        <f>MID(pomiar[[#This Row],[numer rejestracyjny]],4,2)</f>
        <v>39</v>
      </c>
      <c r="M737" s="3">
        <f>IF(pomiar[[#This Row],[3 i 4 znak rejestracji]]="18",5/pomiar[[#This Row],[ile minut jechał w h]],0)</f>
        <v>0</v>
      </c>
      <c r="N737" s="3">
        <f>5/pomiar[[#This Row],[ile minut jechał w h]]</f>
        <v>57.108918128655212</v>
      </c>
      <c r="O737" s="3">
        <f>IF(pomiar[[#This Row],[prędkość]]&gt;100,1,0)</f>
        <v>0</v>
      </c>
      <c r="P737" s="3">
        <f>IF(pomiar[[#This Row],[prędkość]]&gt;140,1,0)</f>
        <v>0</v>
      </c>
      <c r="Q737" s="3">
        <f>ROUNDDOWN(IF(pomiar[[#This Row],[czy z A do B]]=0,pomiar[[#This Row],[Punkt B]]/pomiar[[#This Row],[ile h w dobie]],pomiar[[#This Row],[Punkt A]]/pomiar[[#This Row],[ile h w dobie]]),0)</f>
        <v>13</v>
      </c>
      <c r="R737" s="3">
        <f>IF(pomiar[[#This Row],[która godzina wyjazdu]]&lt;&gt;24,pomiar[[#This Row],[która godzina wyjazdu]],0)</f>
        <v>13</v>
      </c>
    </row>
    <row r="738" spans="1:18" x14ac:dyDescent="0.25">
      <c r="A738" s="1" t="s">
        <v>164</v>
      </c>
      <c r="B738" s="1">
        <v>0.90659900000000004</v>
      </c>
      <c r="C738" s="1">
        <v>0.90828699999999996</v>
      </c>
      <c r="D738" s="1">
        <f>IF(pomiar[[#This Row],[Punkt A]]&lt;pomiar[[#This Row],[Punkt B]],1,0)</f>
        <v>1</v>
      </c>
      <c r="E738" s="1">
        <f>IF(pomiar[[#This Row],[Punkt A]]&gt;pomiar[[#This Row],[Punkt B]],1,0)</f>
        <v>0</v>
      </c>
      <c r="F738" s="1">
        <f t="shared" si="22"/>
        <v>6.9444444444444447E-4</v>
      </c>
      <c r="G738" s="1">
        <f>IF(pomiar[[#This Row],[czy z B do A]]=1,pomiar[[#This Row],[Punkt A]]-pomiar[[#This Row],[Punkt B]],pomiar[[#This Row],[Punkt B]]-pomiar[[#This Row],[Punkt A]])</f>
        <v>1.6879999999999118E-3</v>
      </c>
      <c r="H738" s="1" t="str">
        <f>LEFT(pomiar[[#This Row],[numer rejestracyjny]],1)</f>
        <v>N</v>
      </c>
      <c r="I738" s="1">
        <f>IF(pomiar[[#This Row],[pierwsza litera rejestracji]]="Z",pomiar[[#This Row],[ile minut jechał]]/pomiar[[#This Row],[ile to jedna minuta w dobie]],0)</f>
        <v>0</v>
      </c>
      <c r="J738" s="1">
        <f t="shared" si="23"/>
        <v>4.1666666666666664E-2</v>
      </c>
      <c r="K738" s="1">
        <f>pomiar[[#This Row],[ile minut jechał]]/pomiar[[#This Row],[ile h w dobie]]</f>
        <v>4.0511999999997883E-2</v>
      </c>
      <c r="L738" s="1" t="str">
        <f>MID(pomiar[[#This Row],[numer rejestracyjny]],4,2)</f>
        <v>47</v>
      </c>
      <c r="M738" s="3">
        <f>IF(pomiar[[#This Row],[3 i 4 znak rejestracji]]="18",5/pomiar[[#This Row],[ile minut jechał w h]],0)</f>
        <v>0</v>
      </c>
      <c r="N738" s="3">
        <f>5/pomiar[[#This Row],[ile minut jechał w h]]</f>
        <v>123.42022116904279</v>
      </c>
      <c r="O738" s="3">
        <f>IF(pomiar[[#This Row],[prędkość]]&gt;100,1,0)</f>
        <v>1</v>
      </c>
      <c r="P738" s="3">
        <f>IF(pomiar[[#This Row],[prędkość]]&gt;140,1,0)</f>
        <v>0</v>
      </c>
      <c r="Q738" s="3">
        <f>ROUNDDOWN(IF(pomiar[[#This Row],[czy z A do B]]=0,pomiar[[#This Row],[Punkt B]]/pomiar[[#This Row],[ile h w dobie]],pomiar[[#This Row],[Punkt A]]/pomiar[[#This Row],[ile h w dobie]]),0)</f>
        <v>21</v>
      </c>
      <c r="R738" s="3">
        <f>IF(pomiar[[#This Row],[która godzina wyjazdu]]&lt;&gt;24,pomiar[[#This Row],[która godzina wyjazdu]],0)</f>
        <v>21</v>
      </c>
    </row>
    <row r="739" spans="1:18" x14ac:dyDescent="0.25">
      <c r="A739" s="1" t="s">
        <v>5</v>
      </c>
      <c r="B739" s="1">
        <v>0.52575099999999997</v>
      </c>
      <c r="C739" s="1">
        <v>0.52411099999999999</v>
      </c>
      <c r="D739" s="1">
        <f>IF(pomiar[[#This Row],[Punkt A]]&lt;pomiar[[#This Row],[Punkt B]],1,0)</f>
        <v>0</v>
      </c>
      <c r="E739" s="1">
        <f>IF(pomiar[[#This Row],[Punkt A]]&gt;pomiar[[#This Row],[Punkt B]],1,0)</f>
        <v>1</v>
      </c>
      <c r="F739" s="1">
        <f t="shared" si="22"/>
        <v>6.9444444444444447E-4</v>
      </c>
      <c r="G739" s="1">
        <f>IF(pomiar[[#This Row],[czy z B do A]]=1,pomiar[[#This Row],[Punkt A]]-pomiar[[#This Row],[Punkt B]],pomiar[[#This Row],[Punkt B]]-pomiar[[#This Row],[Punkt A]])</f>
        <v>1.6399999999999748E-3</v>
      </c>
      <c r="H739" s="1" t="str">
        <f>LEFT(pomiar[[#This Row],[numer rejestracyjny]],1)</f>
        <v>N</v>
      </c>
      <c r="I739" s="1">
        <f>IF(pomiar[[#This Row],[pierwsza litera rejestracji]]="Z",pomiar[[#This Row],[ile minut jechał]]/pomiar[[#This Row],[ile to jedna minuta w dobie]],0)</f>
        <v>0</v>
      </c>
      <c r="J739" s="1">
        <f t="shared" si="23"/>
        <v>4.1666666666666664E-2</v>
      </c>
      <c r="K739" s="1">
        <f>pomiar[[#This Row],[ile minut jechał]]/pomiar[[#This Row],[ile h w dobie]]</f>
        <v>3.9359999999999395E-2</v>
      </c>
      <c r="L739" s="1" t="str">
        <f>MID(pomiar[[#This Row],[numer rejestracyjny]],4,2)</f>
        <v>18</v>
      </c>
      <c r="M739" s="3">
        <f>IF(pomiar[[#This Row],[3 i 4 znak rejestracji]]="18",5/pomiar[[#This Row],[ile minut jechał w h]],0)</f>
        <v>127.0325203252052</v>
      </c>
      <c r="N739" s="3">
        <f>5/pomiar[[#This Row],[ile minut jechał w h]]</f>
        <v>127.0325203252052</v>
      </c>
      <c r="O739" s="3">
        <f>IF(pomiar[[#This Row],[prędkość]]&gt;100,1,0)</f>
        <v>1</v>
      </c>
      <c r="P739" s="3">
        <f>IF(pomiar[[#This Row],[prędkość]]&gt;140,1,0)</f>
        <v>0</v>
      </c>
      <c r="Q739" s="3">
        <f>ROUNDDOWN(IF(pomiar[[#This Row],[czy z A do B]]=0,pomiar[[#This Row],[Punkt B]]/pomiar[[#This Row],[ile h w dobie]],pomiar[[#This Row],[Punkt A]]/pomiar[[#This Row],[ile h w dobie]]),0)</f>
        <v>12</v>
      </c>
      <c r="R739" s="3">
        <f>IF(pomiar[[#This Row],[która godzina wyjazdu]]&lt;&gt;24,pomiar[[#This Row],[która godzina wyjazdu]],0)</f>
        <v>12</v>
      </c>
    </row>
    <row r="740" spans="1:18" x14ac:dyDescent="0.25">
      <c r="A740" s="1" t="s">
        <v>110</v>
      </c>
      <c r="B740" s="1">
        <v>0.114372</v>
      </c>
      <c r="C740" s="1">
        <v>0.116748</v>
      </c>
      <c r="D740" s="1">
        <f>IF(pomiar[[#This Row],[Punkt A]]&lt;pomiar[[#This Row],[Punkt B]],1,0)</f>
        <v>1</v>
      </c>
      <c r="E740" s="1">
        <f>IF(pomiar[[#This Row],[Punkt A]]&gt;pomiar[[#This Row],[Punkt B]],1,0)</f>
        <v>0</v>
      </c>
      <c r="F740" s="1">
        <f t="shared" si="22"/>
        <v>6.9444444444444447E-4</v>
      </c>
      <c r="G740" s="1">
        <f>IF(pomiar[[#This Row],[czy z B do A]]=1,pomiar[[#This Row],[Punkt A]]-pomiar[[#This Row],[Punkt B]],pomiar[[#This Row],[Punkt B]]-pomiar[[#This Row],[Punkt A]])</f>
        <v>2.3760000000000031E-3</v>
      </c>
      <c r="H740" s="1" t="str">
        <f>LEFT(pomiar[[#This Row],[numer rejestracyjny]],1)</f>
        <v>N</v>
      </c>
      <c r="I740" s="1">
        <f>IF(pomiar[[#This Row],[pierwsza litera rejestracji]]="Z",pomiar[[#This Row],[ile minut jechał]]/pomiar[[#This Row],[ile to jedna minuta w dobie]],0)</f>
        <v>0</v>
      </c>
      <c r="J740" s="1">
        <f t="shared" si="23"/>
        <v>4.1666666666666664E-2</v>
      </c>
      <c r="K740" s="1">
        <f>pomiar[[#This Row],[ile minut jechał]]/pomiar[[#This Row],[ile h w dobie]]</f>
        <v>5.7024000000000075E-2</v>
      </c>
      <c r="L740" s="1" t="str">
        <f>MID(pomiar[[#This Row],[numer rejestracyjny]],4,2)</f>
        <v>39</v>
      </c>
      <c r="M740" s="3">
        <f>IF(pomiar[[#This Row],[3 i 4 znak rejestracji]]="18",5/pomiar[[#This Row],[ile minut jechał w h]],0)</f>
        <v>0</v>
      </c>
      <c r="N740" s="3">
        <f>5/pomiar[[#This Row],[ile minut jechał w h]]</f>
        <v>87.682379349045902</v>
      </c>
      <c r="O740" s="3">
        <f>IF(pomiar[[#This Row],[prędkość]]&gt;100,1,0)</f>
        <v>0</v>
      </c>
      <c r="P740" s="3">
        <f>IF(pomiar[[#This Row],[prędkość]]&gt;140,1,0)</f>
        <v>0</v>
      </c>
      <c r="Q740" s="3">
        <f>ROUNDDOWN(IF(pomiar[[#This Row],[czy z A do B]]=0,pomiar[[#This Row],[Punkt B]]/pomiar[[#This Row],[ile h w dobie]],pomiar[[#This Row],[Punkt A]]/pomiar[[#This Row],[ile h w dobie]]),0)</f>
        <v>2</v>
      </c>
      <c r="R740" s="3">
        <f>IF(pomiar[[#This Row],[która godzina wyjazdu]]&lt;&gt;24,pomiar[[#This Row],[która godzina wyjazdu]],0)</f>
        <v>2</v>
      </c>
    </row>
    <row r="741" spans="1:18" x14ac:dyDescent="0.25">
      <c r="A741" s="1" t="s">
        <v>164</v>
      </c>
      <c r="B741" s="1">
        <v>8.4322999999999995E-2</v>
      </c>
      <c r="C741" s="1">
        <v>8.0866999999999994E-2</v>
      </c>
      <c r="D741" s="1">
        <f>IF(pomiar[[#This Row],[Punkt A]]&lt;pomiar[[#This Row],[Punkt B]],1,0)</f>
        <v>0</v>
      </c>
      <c r="E741" s="1">
        <f>IF(pomiar[[#This Row],[Punkt A]]&gt;pomiar[[#This Row],[Punkt B]],1,0)</f>
        <v>1</v>
      </c>
      <c r="F741" s="1">
        <f t="shared" si="22"/>
        <v>6.9444444444444447E-4</v>
      </c>
      <c r="G741" s="1">
        <f>IF(pomiar[[#This Row],[czy z B do A]]=1,pomiar[[#This Row],[Punkt A]]-pomiar[[#This Row],[Punkt B]],pomiar[[#This Row],[Punkt B]]-pomiar[[#This Row],[Punkt A]])</f>
        <v>3.4560000000000007E-3</v>
      </c>
      <c r="H741" s="1" t="str">
        <f>LEFT(pomiar[[#This Row],[numer rejestracyjny]],1)</f>
        <v>N</v>
      </c>
      <c r="I741" s="1">
        <f>IF(pomiar[[#This Row],[pierwsza litera rejestracji]]="Z",pomiar[[#This Row],[ile minut jechał]]/pomiar[[#This Row],[ile to jedna minuta w dobie]],0)</f>
        <v>0</v>
      </c>
      <c r="J741" s="1">
        <f t="shared" si="23"/>
        <v>4.1666666666666664E-2</v>
      </c>
      <c r="K741" s="1">
        <f>pomiar[[#This Row],[ile minut jechał]]/pomiar[[#This Row],[ile h w dobie]]</f>
        <v>8.2944000000000018E-2</v>
      </c>
      <c r="L741" s="1" t="str">
        <f>MID(pomiar[[#This Row],[numer rejestracyjny]],4,2)</f>
        <v>47</v>
      </c>
      <c r="M741" s="3">
        <f>IF(pomiar[[#This Row],[3 i 4 znak rejestracji]]="18",5/pomiar[[#This Row],[ile minut jechał w h]],0)</f>
        <v>0</v>
      </c>
      <c r="N741" s="3">
        <f>5/pomiar[[#This Row],[ile minut jechał w h]]</f>
        <v>60.281635802469125</v>
      </c>
      <c r="O741" s="3">
        <f>IF(pomiar[[#This Row],[prędkość]]&gt;100,1,0)</f>
        <v>0</v>
      </c>
      <c r="P741" s="3">
        <f>IF(pomiar[[#This Row],[prędkość]]&gt;140,1,0)</f>
        <v>0</v>
      </c>
      <c r="Q741" s="3">
        <f>ROUNDDOWN(IF(pomiar[[#This Row],[czy z A do B]]=0,pomiar[[#This Row],[Punkt B]]/pomiar[[#This Row],[ile h w dobie]],pomiar[[#This Row],[Punkt A]]/pomiar[[#This Row],[ile h w dobie]]),0)</f>
        <v>1</v>
      </c>
      <c r="R741" s="3">
        <f>IF(pomiar[[#This Row],[która godzina wyjazdu]]&lt;&gt;24,pomiar[[#This Row],[która godzina wyjazdu]],0)</f>
        <v>1</v>
      </c>
    </row>
    <row r="742" spans="1:18" x14ac:dyDescent="0.25">
      <c r="A742" s="1" t="s">
        <v>5</v>
      </c>
      <c r="B742" s="1">
        <v>0.12634100000000001</v>
      </c>
      <c r="C742" s="1">
        <v>0.122433</v>
      </c>
      <c r="D742" s="1">
        <f>IF(pomiar[[#This Row],[Punkt A]]&lt;pomiar[[#This Row],[Punkt B]],1,0)</f>
        <v>0</v>
      </c>
      <c r="E742" s="1">
        <f>IF(pomiar[[#This Row],[Punkt A]]&gt;pomiar[[#This Row],[Punkt B]],1,0)</f>
        <v>1</v>
      </c>
      <c r="F742" s="1">
        <f t="shared" si="22"/>
        <v>6.9444444444444447E-4</v>
      </c>
      <c r="G742" s="1">
        <f>IF(pomiar[[#This Row],[czy z B do A]]=1,pomiar[[#This Row],[Punkt A]]-pomiar[[#This Row],[Punkt B]],pomiar[[#This Row],[Punkt B]]-pomiar[[#This Row],[Punkt A]])</f>
        <v>3.9080000000000087E-3</v>
      </c>
      <c r="H742" s="1" t="str">
        <f>LEFT(pomiar[[#This Row],[numer rejestracyjny]],1)</f>
        <v>N</v>
      </c>
      <c r="I742" s="1">
        <f>IF(pomiar[[#This Row],[pierwsza litera rejestracji]]="Z",pomiar[[#This Row],[ile minut jechał]]/pomiar[[#This Row],[ile to jedna minuta w dobie]],0)</f>
        <v>0</v>
      </c>
      <c r="J742" s="1">
        <f t="shared" si="23"/>
        <v>4.1666666666666664E-2</v>
      </c>
      <c r="K742" s="1">
        <f>pomiar[[#This Row],[ile minut jechał]]/pomiar[[#This Row],[ile h w dobie]]</f>
        <v>9.3792000000000209E-2</v>
      </c>
      <c r="L742" s="1" t="str">
        <f>MID(pomiar[[#This Row],[numer rejestracyjny]],4,2)</f>
        <v>18</v>
      </c>
      <c r="M742" s="3">
        <f>IF(pomiar[[#This Row],[3 i 4 znak rejestracji]]="18",5/pomiar[[#This Row],[ile minut jechał w h]],0)</f>
        <v>53.309450699419877</v>
      </c>
      <c r="N742" s="3">
        <f>5/pomiar[[#This Row],[ile minut jechał w h]]</f>
        <v>53.309450699419877</v>
      </c>
      <c r="O742" s="3">
        <f>IF(pomiar[[#This Row],[prędkość]]&gt;100,1,0)</f>
        <v>0</v>
      </c>
      <c r="P742" s="3">
        <f>IF(pomiar[[#This Row],[prędkość]]&gt;140,1,0)</f>
        <v>0</v>
      </c>
      <c r="Q742" s="3">
        <f>ROUNDDOWN(IF(pomiar[[#This Row],[czy z A do B]]=0,pomiar[[#This Row],[Punkt B]]/pomiar[[#This Row],[ile h w dobie]],pomiar[[#This Row],[Punkt A]]/pomiar[[#This Row],[ile h w dobie]]),0)</f>
        <v>2</v>
      </c>
      <c r="R742" s="3">
        <f>IF(pomiar[[#This Row],[która godzina wyjazdu]]&lt;&gt;24,pomiar[[#This Row],[która godzina wyjazdu]],0)</f>
        <v>2</v>
      </c>
    </row>
    <row r="743" spans="1:18" x14ac:dyDescent="0.25">
      <c r="A743" s="1" t="s">
        <v>110</v>
      </c>
      <c r="B743" s="1">
        <v>0.44507799999999997</v>
      </c>
      <c r="C743" s="1">
        <v>0.44834600000000002</v>
      </c>
      <c r="D743" s="1">
        <f>IF(pomiar[[#This Row],[Punkt A]]&lt;pomiar[[#This Row],[Punkt B]],1,0)</f>
        <v>1</v>
      </c>
      <c r="E743" s="1">
        <f>IF(pomiar[[#This Row],[Punkt A]]&gt;pomiar[[#This Row],[Punkt B]],1,0)</f>
        <v>0</v>
      </c>
      <c r="F743" s="1">
        <f t="shared" si="22"/>
        <v>6.9444444444444447E-4</v>
      </c>
      <c r="G743" s="1">
        <f>IF(pomiar[[#This Row],[czy z B do A]]=1,pomiar[[#This Row],[Punkt A]]-pomiar[[#This Row],[Punkt B]],pomiar[[#This Row],[Punkt B]]-pomiar[[#This Row],[Punkt A]])</f>
        <v>3.2680000000000486E-3</v>
      </c>
      <c r="H743" s="1" t="str">
        <f>LEFT(pomiar[[#This Row],[numer rejestracyjny]],1)</f>
        <v>N</v>
      </c>
      <c r="I743" s="1">
        <f>IF(pomiar[[#This Row],[pierwsza litera rejestracji]]="Z",pomiar[[#This Row],[ile minut jechał]]/pomiar[[#This Row],[ile to jedna minuta w dobie]],0)</f>
        <v>0</v>
      </c>
      <c r="J743" s="1">
        <f t="shared" si="23"/>
        <v>4.1666666666666664E-2</v>
      </c>
      <c r="K743" s="1">
        <f>pomiar[[#This Row],[ile minut jechał]]/pomiar[[#This Row],[ile h w dobie]]</f>
        <v>7.8432000000001167E-2</v>
      </c>
      <c r="L743" s="1" t="str">
        <f>MID(pomiar[[#This Row],[numer rejestracyjny]],4,2)</f>
        <v>39</v>
      </c>
      <c r="M743" s="3">
        <f>IF(pomiar[[#This Row],[3 i 4 znak rejestracji]]="18",5/pomiar[[#This Row],[ile minut jechał w h]],0)</f>
        <v>0</v>
      </c>
      <c r="N743" s="3">
        <f>5/pomiar[[#This Row],[ile minut jechał w h]]</f>
        <v>63.749490004079021</v>
      </c>
      <c r="O743" s="3">
        <f>IF(pomiar[[#This Row],[prędkość]]&gt;100,1,0)</f>
        <v>0</v>
      </c>
      <c r="P743" s="3">
        <f>IF(pomiar[[#This Row],[prędkość]]&gt;140,1,0)</f>
        <v>0</v>
      </c>
      <c r="Q743" s="3">
        <f>ROUNDDOWN(IF(pomiar[[#This Row],[czy z A do B]]=0,pomiar[[#This Row],[Punkt B]]/pomiar[[#This Row],[ile h w dobie]],pomiar[[#This Row],[Punkt A]]/pomiar[[#This Row],[ile h w dobie]]),0)</f>
        <v>10</v>
      </c>
      <c r="R743" s="3">
        <f>IF(pomiar[[#This Row],[która godzina wyjazdu]]&lt;&gt;24,pomiar[[#This Row],[która godzina wyjazdu]],0)</f>
        <v>10</v>
      </c>
    </row>
    <row r="744" spans="1:18" x14ac:dyDescent="0.25">
      <c r="A744" s="1" t="s">
        <v>164</v>
      </c>
      <c r="B744" s="1">
        <v>1.2021E-2</v>
      </c>
      <c r="C744" s="1">
        <v>1.3877E-2</v>
      </c>
      <c r="D744" s="1">
        <f>IF(pomiar[[#This Row],[Punkt A]]&lt;pomiar[[#This Row],[Punkt B]],1,0)</f>
        <v>1</v>
      </c>
      <c r="E744" s="1">
        <f>IF(pomiar[[#This Row],[Punkt A]]&gt;pomiar[[#This Row],[Punkt B]],1,0)</f>
        <v>0</v>
      </c>
      <c r="F744" s="1">
        <f t="shared" si="22"/>
        <v>6.9444444444444447E-4</v>
      </c>
      <c r="G744" s="1">
        <f>IF(pomiar[[#This Row],[czy z B do A]]=1,pomiar[[#This Row],[Punkt A]]-pomiar[[#This Row],[Punkt B]],pomiar[[#This Row],[Punkt B]]-pomiar[[#This Row],[Punkt A]])</f>
        <v>1.856E-3</v>
      </c>
      <c r="H744" s="1" t="str">
        <f>LEFT(pomiar[[#This Row],[numer rejestracyjny]],1)</f>
        <v>N</v>
      </c>
      <c r="I744" s="1">
        <f>IF(pomiar[[#This Row],[pierwsza litera rejestracji]]="Z",pomiar[[#This Row],[ile minut jechał]]/pomiar[[#This Row],[ile to jedna minuta w dobie]],0)</f>
        <v>0</v>
      </c>
      <c r="J744" s="1">
        <f t="shared" si="23"/>
        <v>4.1666666666666664E-2</v>
      </c>
      <c r="K744" s="1">
        <f>pomiar[[#This Row],[ile minut jechał]]/pomiar[[#This Row],[ile h w dobie]]</f>
        <v>4.4544E-2</v>
      </c>
      <c r="L744" s="1" t="str">
        <f>MID(pomiar[[#This Row],[numer rejestracyjny]],4,2)</f>
        <v>47</v>
      </c>
      <c r="M744" s="3">
        <f>IF(pomiar[[#This Row],[3 i 4 znak rejestracji]]="18",5/pomiar[[#This Row],[ile minut jechał w h]],0)</f>
        <v>0</v>
      </c>
      <c r="N744" s="3">
        <f>5/pomiar[[#This Row],[ile minut jechał w h]]</f>
        <v>112.2485632183908</v>
      </c>
      <c r="O744" s="3">
        <f>IF(pomiar[[#This Row],[prędkość]]&gt;100,1,0)</f>
        <v>1</v>
      </c>
      <c r="P744" s="3">
        <f>IF(pomiar[[#This Row],[prędkość]]&gt;140,1,0)</f>
        <v>0</v>
      </c>
      <c r="Q744" s="3">
        <f>ROUNDDOWN(IF(pomiar[[#This Row],[czy z A do B]]=0,pomiar[[#This Row],[Punkt B]]/pomiar[[#This Row],[ile h w dobie]],pomiar[[#This Row],[Punkt A]]/pomiar[[#This Row],[ile h w dobie]]),0)</f>
        <v>0</v>
      </c>
      <c r="R744" s="3">
        <f>IF(pomiar[[#This Row],[która godzina wyjazdu]]&lt;&gt;24,pomiar[[#This Row],[która godzina wyjazdu]],0)</f>
        <v>0</v>
      </c>
    </row>
    <row r="745" spans="1:18" x14ac:dyDescent="0.25">
      <c r="A745" s="1" t="s">
        <v>5</v>
      </c>
      <c r="B745" s="1">
        <v>0.18615499999999999</v>
      </c>
      <c r="C745" s="1">
        <v>0.18418699999999999</v>
      </c>
      <c r="D745" s="1">
        <f>IF(pomiar[[#This Row],[Punkt A]]&lt;pomiar[[#This Row],[Punkt B]],1,0)</f>
        <v>0</v>
      </c>
      <c r="E745" s="1">
        <f>IF(pomiar[[#This Row],[Punkt A]]&gt;pomiar[[#This Row],[Punkt B]],1,0)</f>
        <v>1</v>
      </c>
      <c r="F745" s="1">
        <f t="shared" si="22"/>
        <v>6.9444444444444447E-4</v>
      </c>
      <c r="G745" s="1">
        <f>IF(pomiar[[#This Row],[czy z B do A]]=1,pomiar[[#This Row],[Punkt A]]-pomiar[[#This Row],[Punkt B]],pomiar[[#This Row],[Punkt B]]-pomiar[[#This Row],[Punkt A]])</f>
        <v>1.9679999999999975E-3</v>
      </c>
      <c r="H745" s="1" t="str">
        <f>LEFT(pomiar[[#This Row],[numer rejestracyjny]],1)</f>
        <v>N</v>
      </c>
      <c r="I745" s="1">
        <f>IF(pomiar[[#This Row],[pierwsza litera rejestracji]]="Z",pomiar[[#This Row],[ile minut jechał]]/pomiar[[#This Row],[ile to jedna minuta w dobie]],0)</f>
        <v>0</v>
      </c>
      <c r="J745" s="1">
        <f t="shared" si="23"/>
        <v>4.1666666666666664E-2</v>
      </c>
      <c r="K745" s="1">
        <f>pomiar[[#This Row],[ile minut jechał]]/pomiar[[#This Row],[ile h w dobie]]</f>
        <v>4.7231999999999941E-2</v>
      </c>
      <c r="L745" s="1" t="str">
        <f>MID(pomiar[[#This Row],[numer rejestracyjny]],4,2)</f>
        <v>18</v>
      </c>
      <c r="M745" s="3">
        <f>IF(pomiar[[#This Row],[3 i 4 znak rejestracji]]="18",5/pomiar[[#This Row],[ile minut jechał w h]],0)</f>
        <v>105.86043360433618</v>
      </c>
      <c r="N745" s="3">
        <f>5/pomiar[[#This Row],[ile minut jechał w h]]</f>
        <v>105.86043360433618</v>
      </c>
      <c r="O745" s="3">
        <f>IF(pomiar[[#This Row],[prędkość]]&gt;100,1,0)</f>
        <v>1</v>
      </c>
      <c r="P745" s="3">
        <f>IF(pomiar[[#This Row],[prędkość]]&gt;140,1,0)</f>
        <v>0</v>
      </c>
      <c r="Q745" s="3">
        <f>ROUNDDOWN(IF(pomiar[[#This Row],[czy z A do B]]=0,pomiar[[#This Row],[Punkt B]]/pomiar[[#This Row],[ile h w dobie]],pomiar[[#This Row],[Punkt A]]/pomiar[[#This Row],[ile h w dobie]]),0)</f>
        <v>4</v>
      </c>
      <c r="R745" s="3">
        <f>IF(pomiar[[#This Row],[która godzina wyjazdu]]&lt;&gt;24,pomiar[[#This Row],[która godzina wyjazdu]],0)</f>
        <v>4</v>
      </c>
    </row>
    <row r="746" spans="1:18" x14ac:dyDescent="0.25">
      <c r="A746" s="1" t="s">
        <v>110</v>
      </c>
      <c r="B746" s="1">
        <v>5.2546000000000002E-2</v>
      </c>
      <c r="C746" s="1">
        <v>5.0361999999999997E-2</v>
      </c>
      <c r="D746" s="1">
        <f>IF(pomiar[[#This Row],[Punkt A]]&lt;pomiar[[#This Row],[Punkt B]],1,0)</f>
        <v>0</v>
      </c>
      <c r="E746" s="1">
        <f>IF(pomiar[[#This Row],[Punkt A]]&gt;pomiar[[#This Row],[Punkt B]],1,0)</f>
        <v>1</v>
      </c>
      <c r="F746" s="1">
        <f t="shared" si="22"/>
        <v>6.9444444444444447E-4</v>
      </c>
      <c r="G746" s="1">
        <f>IF(pomiar[[#This Row],[czy z B do A]]=1,pomiar[[#This Row],[Punkt A]]-pomiar[[#This Row],[Punkt B]],pomiar[[#This Row],[Punkt B]]-pomiar[[#This Row],[Punkt A]])</f>
        <v>2.1840000000000054E-3</v>
      </c>
      <c r="H746" s="1" t="str">
        <f>LEFT(pomiar[[#This Row],[numer rejestracyjny]],1)</f>
        <v>N</v>
      </c>
      <c r="I746" s="1">
        <f>IF(pomiar[[#This Row],[pierwsza litera rejestracji]]="Z",pomiar[[#This Row],[ile minut jechał]]/pomiar[[#This Row],[ile to jedna minuta w dobie]],0)</f>
        <v>0</v>
      </c>
      <c r="J746" s="1">
        <f t="shared" si="23"/>
        <v>4.1666666666666664E-2</v>
      </c>
      <c r="K746" s="1">
        <f>pomiar[[#This Row],[ile minut jechał]]/pomiar[[#This Row],[ile h w dobie]]</f>
        <v>5.2416000000000129E-2</v>
      </c>
      <c r="L746" s="1" t="str">
        <f>MID(pomiar[[#This Row],[numer rejestracyjny]],4,2)</f>
        <v>39</v>
      </c>
      <c r="M746" s="3">
        <f>IF(pomiar[[#This Row],[3 i 4 znak rejestracji]]="18",5/pomiar[[#This Row],[ile minut jechał w h]],0)</f>
        <v>0</v>
      </c>
      <c r="N746" s="3">
        <f>5/pomiar[[#This Row],[ile minut jechał w h]]</f>
        <v>95.390720390720162</v>
      </c>
      <c r="O746" s="3">
        <f>IF(pomiar[[#This Row],[prędkość]]&gt;100,1,0)</f>
        <v>0</v>
      </c>
      <c r="P746" s="3">
        <f>IF(pomiar[[#This Row],[prędkość]]&gt;140,1,0)</f>
        <v>0</v>
      </c>
      <c r="Q746" s="3">
        <f>ROUNDDOWN(IF(pomiar[[#This Row],[czy z A do B]]=0,pomiar[[#This Row],[Punkt B]]/pomiar[[#This Row],[ile h w dobie]],pomiar[[#This Row],[Punkt A]]/pomiar[[#This Row],[ile h w dobie]]),0)</f>
        <v>1</v>
      </c>
      <c r="R746" s="3">
        <f>IF(pomiar[[#This Row],[która godzina wyjazdu]]&lt;&gt;24,pomiar[[#This Row],[która godzina wyjazdu]],0)</f>
        <v>1</v>
      </c>
    </row>
    <row r="747" spans="1:18" x14ac:dyDescent="0.25">
      <c r="A747" s="1" t="s">
        <v>164</v>
      </c>
      <c r="B747" s="1">
        <v>0.33263599999999999</v>
      </c>
      <c r="C747" s="1">
        <v>0.32883600000000002</v>
      </c>
      <c r="D747" s="1">
        <f>IF(pomiar[[#This Row],[Punkt A]]&lt;pomiar[[#This Row],[Punkt B]],1,0)</f>
        <v>0</v>
      </c>
      <c r="E747" s="1">
        <f>IF(pomiar[[#This Row],[Punkt A]]&gt;pomiar[[#This Row],[Punkt B]],1,0)</f>
        <v>1</v>
      </c>
      <c r="F747" s="1">
        <f t="shared" si="22"/>
        <v>6.9444444444444447E-4</v>
      </c>
      <c r="G747" s="1">
        <f>IF(pomiar[[#This Row],[czy z B do A]]=1,pomiar[[#This Row],[Punkt A]]-pomiar[[#This Row],[Punkt B]],pomiar[[#This Row],[Punkt B]]-pomiar[[#This Row],[Punkt A]])</f>
        <v>3.7999999999999701E-3</v>
      </c>
      <c r="H747" s="1" t="str">
        <f>LEFT(pomiar[[#This Row],[numer rejestracyjny]],1)</f>
        <v>N</v>
      </c>
      <c r="I747" s="1">
        <f>IF(pomiar[[#This Row],[pierwsza litera rejestracji]]="Z",pomiar[[#This Row],[ile minut jechał]]/pomiar[[#This Row],[ile to jedna minuta w dobie]],0)</f>
        <v>0</v>
      </c>
      <c r="J747" s="1">
        <f t="shared" si="23"/>
        <v>4.1666666666666664E-2</v>
      </c>
      <c r="K747" s="1">
        <f>pomiar[[#This Row],[ile minut jechał]]/pomiar[[#This Row],[ile h w dobie]]</f>
        <v>9.1199999999999282E-2</v>
      </c>
      <c r="L747" s="1" t="str">
        <f>MID(pomiar[[#This Row],[numer rejestracyjny]],4,2)</f>
        <v>47</v>
      </c>
      <c r="M747" s="3">
        <f>IF(pomiar[[#This Row],[3 i 4 znak rejestracji]]="18",5/pomiar[[#This Row],[ile minut jechał w h]],0)</f>
        <v>0</v>
      </c>
      <c r="N747" s="3">
        <f>5/pomiar[[#This Row],[ile minut jechał w h]]</f>
        <v>54.8245614035092</v>
      </c>
      <c r="O747" s="3">
        <f>IF(pomiar[[#This Row],[prędkość]]&gt;100,1,0)</f>
        <v>0</v>
      </c>
      <c r="P747" s="3">
        <f>IF(pomiar[[#This Row],[prędkość]]&gt;140,1,0)</f>
        <v>0</v>
      </c>
      <c r="Q747" s="3">
        <f>ROUNDDOWN(IF(pomiar[[#This Row],[czy z A do B]]=0,pomiar[[#This Row],[Punkt B]]/pomiar[[#This Row],[ile h w dobie]],pomiar[[#This Row],[Punkt A]]/pomiar[[#This Row],[ile h w dobie]]),0)</f>
        <v>7</v>
      </c>
      <c r="R747" s="3">
        <f>IF(pomiar[[#This Row],[która godzina wyjazdu]]&lt;&gt;24,pomiar[[#This Row],[która godzina wyjazdu]],0)</f>
        <v>7</v>
      </c>
    </row>
    <row r="748" spans="1:18" x14ac:dyDescent="0.25">
      <c r="A748" s="1" t="s">
        <v>5</v>
      </c>
      <c r="B748" s="1">
        <v>0.82136500000000001</v>
      </c>
      <c r="C748" s="1">
        <v>0.82473700000000005</v>
      </c>
      <c r="D748" s="1">
        <f>IF(pomiar[[#This Row],[Punkt A]]&lt;pomiar[[#This Row],[Punkt B]],1,0)</f>
        <v>1</v>
      </c>
      <c r="E748" s="1">
        <f>IF(pomiar[[#This Row],[Punkt A]]&gt;pomiar[[#This Row],[Punkt B]],1,0)</f>
        <v>0</v>
      </c>
      <c r="F748" s="1">
        <f t="shared" si="22"/>
        <v>6.9444444444444447E-4</v>
      </c>
      <c r="G748" s="1">
        <f>IF(pomiar[[#This Row],[czy z B do A]]=1,pomiar[[#This Row],[Punkt A]]-pomiar[[#This Row],[Punkt B]],pomiar[[#This Row],[Punkt B]]-pomiar[[#This Row],[Punkt A]])</f>
        <v>3.3720000000000416E-3</v>
      </c>
      <c r="H748" s="1" t="str">
        <f>LEFT(pomiar[[#This Row],[numer rejestracyjny]],1)</f>
        <v>N</v>
      </c>
      <c r="I748" s="1">
        <f>IF(pomiar[[#This Row],[pierwsza litera rejestracji]]="Z",pomiar[[#This Row],[ile minut jechał]]/pomiar[[#This Row],[ile to jedna minuta w dobie]],0)</f>
        <v>0</v>
      </c>
      <c r="J748" s="1">
        <f t="shared" si="23"/>
        <v>4.1666666666666664E-2</v>
      </c>
      <c r="K748" s="1">
        <f>pomiar[[#This Row],[ile minut jechał]]/pomiar[[#This Row],[ile h w dobie]]</f>
        <v>8.0928000000000999E-2</v>
      </c>
      <c r="L748" s="1" t="str">
        <f>MID(pomiar[[#This Row],[numer rejestracyjny]],4,2)</f>
        <v>18</v>
      </c>
      <c r="M748" s="3">
        <f>IF(pomiar[[#This Row],[3 i 4 znak rejestracji]]="18",5/pomiar[[#This Row],[ile minut jechał w h]],0)</f>
        <v>61.783313562672234</v>
      </c>
      <c r="N748" s="3">
        <f>5/pomiar[[#This Row],[ile minut jechał w h]]</f>
        <v>61.783313562672234</v>
      </c>
      <c r="O748" s="3">
        <f>IF(pomiar[[#This Row],[prędkość]]&gt;100,1,0)</f>
        <v>0</v>
      </c>
      <c r="P748" s="3">
        <f>IF(pomiar[[#This Row],[prędkość]]&gt;140,1,0)</f>
        <v>0</v>
      </c>
      <c r="Q748" s="3">
        <f>ROUNDDOWN(IF(pomiar[[#This Row],[czy z A do B]]=0,pomiar[[#This Row],[Punkt B]]/pomiar[[#This Row],[ile h w dobie]],pomiar[[#This Row],[Punkt A]]/pomiar[[#This Row],[ile h w dobie]]),0)</f>
        <v>19</v>
      </c>
      <c r="R748" s="3">
        <f>IF(pomiar[[#This Row],[która godzina wyjazdu]]&lt;&gt;24,pomiar[[#This Row],[która godzina wyjazdu]],0)</f>
        <v>19</v>
      </c>
    </row>
    <row r="749" spans="1:18" x14ac:dyDescent="0.25">
      <c r="A749" s="1" t="s">
        <v>110</v>
      </c>
      <c r="B749" s="1">
        <v>0.51990700000000001</v>
      </c>
      <c r="C749" s="1">
        <v>0.52331899999999998</v>
      </c>
      <c r="D749" s="1">
        <f>IF(pomiar[[#This Row],[Punkt A]]&lt;pomiar[[#This Row],[Punkt B]],1,0)</f>
        <v>1</v>
      </c>
      <c r="E749" s="1">
        <f>IF(pomiar[[#This Row],[Punkt A]]&gt;pomiar[[#This Row],[Punkt B]],1,0)</f>
        <v>0</v>
      </c>
      <c r="F749" s="1">
        <f t="shared" si="22"/>
        <v>6.9444444444444447E-4</v>
      </c>
      <c r="G749" s="1">
        <f>IF(pomiar[[#This Row],[czy z B do A]]=1,pomiar[[#This Row],[Punkt A]]-pomiar[[#This Row],[Punkt B]],pomiar[[#This Row],[Punkt B]]-pomiar[[#This Row],[Punkt A]])</f>
        <v>3.4119999999999706E-3</v>
      </c>
      <c r="H749" s="1" t="str">
        <f>LEFT(pomiar[[#This Row],[numer rejestracyjny]],1)</f>
        <v>N</v>
      </c>
      <c r="I749" s="1">
        <f>IF(pomiar[[#This Row],[pierwsza litera rejestracji]]="Z",pomiar[[#This Row],[ile minut jechał]]/pomiar[[#This Row],[ile to jedna minuta w dobie]],0)</f>
        <v>0</v>
      </c>
      <c r="J749" s="1">
        <f t="shared" si="23"/>
        <v>4.1666666666666664E-2</v>
      </c>
      <c r="K749" s="1">
        <f>pomiar[[#This Row],[ile minut jechał]]/pomiar[[#This Row],[ile h w dobie]]</f>
        <v>8.1887999999999295E-2</v>
      </c>
      <c r="L749" s="1" t="str">
        <f>MID(pomiar[[#This Row],[numer rejestracyjny]],4,2)</f>
        <v>39</v>
      </c>
      <c r="M749" s="3">
        <f>IF(pomiar[[#This Row],[3 i 4 znak rejestracji]]="18",5/pomiar[[#This Row],[ile minut jechał w h]],0)</f>
        <v>0</v>
      </c>
      <c r="N749" s="3">
        <f>5/pomiar[[#This Row],[ile minut jechał w h]]</f>
        <v>61.059007424775828</v>
      </c>
      <c r="O749" s="3">
        <f>IF(pomiar[[#This Row],[prędkość]]&gt;100,1,0)</f>
        <v>0</v>
      </c>
      <c r="P749" s="3">
        <f>IF(pomiar[[#This Row],[prędkość]]&gt;140,1,0)</f>
        <v>0</v>
      </c>
      <c r="Q749" s="3">
        <f>ROUNDDOWN(IF(pomiar[[#This Row],[czy z A do B]]=0,pomiar[[#This Row],[Punkt B]]/pomiar[[#This Row],[ile h w dobie]],pomiar[[#This Row],[Punkt A]]/pomiar[[#This Row],[ile h w dobie]]),0)</f>
        <v>12</v>
      </c>
      <c r="R749" s="3">
        <f>IF(pomiar[[#This Row],[która godzina wyjazdu]]&lt;&gt;24,pomiar[[#This Row],[która godzina wyjazdu]],0)</f>
        <v>12</v>
      </c>
    </row>
    <row r="750" spans="1:18" x14ac:dyDescent="0.25">
      <c r="A750" s="1" t="s">
        <v>88</v>
      </c>
      <c r="B750" s="1">
        <v>0.193798</v>
      </c>
      <c r="C750" s="1">
        <v>0.19087000000000001</v>
      </c>
      <c r="D750" s="1">
        <f>IF(pomiar[[#This Row],[Punkt A]]&lt;pomiar[[#This Row],[Punkt B]],1,0)</f>
        <v>0</v>
      </c>
      <c r="E750" s="1">
        <f>IF(pomiar[[#This Row],[Punkt A]]&gt;pomiar[[#This Row],[Punkt B]],1,0)</f>
        <v>1</v>
      </c>
      <c r="F750" s="1">
        <f t="shared" si="22"/>
        <v>6.9444444444444447E-4</v>
      </c>
      <c r="G750" s="1">
        <f>IF(pomiar[[#This Row],[czy z B do A]]=1,pomiar[[#This Row],[Punkt A]]-pomiar[[#This Row],[Punkt B]],pomiar[[#This Row],[Punkt B]]-pomiar[[#This Row],[Punkt A]])</f>
        <v>2.9279999999999862E-3</v>
      </c>
      <c r="H750" s="1" t="str">
        <f>LEFT(pomiar[[#This Row],[numer rejestracyjny]],1)</f>
        <v>R</v>
      </c>
      <c r="I750" s="1">
        <f>IF(pomiar[[#This Row],[pierwsza litera rejestracji]]="Z",pomiar[[#This Row],[ile minut jechał]]/pomiar[[#This Row],[ile to jedna minuta w dobie]],0)</f>
        <v>0</v>
      </c>
      <c r="J750" s="1">
        <f t="shared" si="23"/>
        <v>4.1666666666666664E-2</v>
      </c>
      <c r="K750" s="1">
        <f>pomiar[[#This Row],[ile minut jechał]]/pomiar[[#This Row],[ile h w dobie]]</f>
        <v>7.0271999999999668E-2</v>
      </c>
      <c r="L750" s="1" t="str">
        <f>MID(pomiar[[#This Row],[numer rejestracyjny]],4,2)</f>
        <v>71</v>
      </c>
      <c r="M750" s="3">
        <f>IF(pomiar[[#This Row],[3 i 4 znak rejestracji]]="18",5/pomiar[[#This Row],[ile minut jechał w h]],0)</f>
        <v>0</v>
      </c>
      <c r="N750" s="3">
        <f>5/pomiar[[#This Row],[ile minut jechał w h]]</f>
        <v>71.152094717668831</v>
      </c>
      <c r="O750" s="3">
        <f>IF(pomiar[[#This Row],[prędkość]]&gt;100,1,0)</f>
        <v>0</v>
      </c>
      <c r="P750" s="3">
        <f>IF(pomiar[[#This Row],[prędkość]]&gt;140,1,0)</f>
        <v>0</v>
      </c>
      <c r="Q750" s="3">
        <f>ROUNDDOWN(IF(pomiar[[#This Row],[czy z A do B]]=0,pomiar[[#This Row],[Punkt B]]/pomiar[[#This Row],[ile h w dobie]],pomiar[[#This Row],[Punkt A]]/pomiar[[#This Row],[ile h w dobie]]),0)</f>
        <v>4</v>
      </c>
      <c r="R750" s="3">
        <f>IF(pomiar[[#This Row],[która godzina wyjazdu]]&lt;&gt;24,pomiar[[#This Row],[która godzina wyjazdu]],0)</f>
        <v>4</v>
      </c>
    </row>
    <row r="751" spans="1:18" x14ac:dyDescent="0.25">
      <c r="A751" s="1" t="s">
        <v>88</v>
      </c>
      <c r="B751" s="1">
        <v>0.52210599999999996</v>
      </c>
      <c r="C751" s="1">
        <v>0.52360600000000002</v>
      </c>
      <c r="D751" s="1">
        <f>IF(pomiar[[#This Row],[Punkt A]]&lt;pomiar[[#This Row],[Punkt B]],1,0)</f>
        <v>1</v>
      </c>
      <c r="E751" s="1">
        <f>IF(pomiar[[#This Row],[Punkt A]]&gt;pomiar[[#This Row],[Punkt B]],1,0)</f>
        <v>0</v>
      </c>
      <c r="F751" s="1">
        <f t="shared" si="22"/>
        <v>6.9444444444444447E-4</v>
      </c>
      <c r="G751" s="1">
        <f>IF(pomiar[[#This Row],[czy z B do A]]=1,pomiar[[#This Row],[Punkt A]]-pomiar[[#This Row],[Punkt B]],pomiar[[#This Row],[Punkt B]]-pomiar[[#This Row],[Punkt A]])</f>
        <v>1.5000000000000568E-3</v>
      </c>
      <c r="H751" s="1" t="str">
        <f>LEFT(pomiar[[#This Row],[numer rejestracyjny]],1)</f>
        <v>R</v>
      </c>
      <c r="I751" s="1">
        <f>IF(pomiar[[#This Row],[pierwsza litera rejestracji]]="Z",pomiar[[#This Row],[ile minut jechał]]/pomiar[[#This Row],[ile to jedna minuta w dobie]],0)</f>
        <v>0</v>
      </c>
      <c r="J751" s="1">
        <f t="shared" si="23"/>
        <v>4.1666666666666664E-2</v>
      </c>
      <c r="K751" s="1">
        <f>pomiar[[#This Row],[ile minut jechał]]/pomiar[[#This Row],[ile h w dobie]]</f>
        <v>3.6000000000001364E-2</v>
      </c>
      <c r="L751" s="1" t="str">
        <f>MID(pomiar[[#This Row],[numer rejestracyjny]],4,2)</f>
        <v>71</v>
      </c>
      <c r="M751" s="3">
        <f>IF(pomiar[[#This Row],[3 i 4 znak rejestracji]]="18",5/pomiar[[#This Row],[ile minut jechał w h]],0)</f>
        <v>0</v>
      </c>
      <c r="N751" s="3">
        <f>5/pomiar[[#This Row],[ile minut jechał w h]]</f>
        <v>138.88888888888363</v>
      </c>
      <c r="O751" s="3">
        <f>IF(pomiar[[#This Row],[prędkość]]&gt;100,1,0)</f>
        <v>1</v>
      </c>
      <c r="P751" s="3">
        <f>IF(pomiar[[#This Row],[prędkość]]&gt;140,1,0)</f>
        <v>0</v>
      </c>
      <c r="Q751" s="3">
        <f>ROUNDDOWN(IF(pomiar[[#This Row],[czy z A do B]]=0,pomiar[[#This Row],[Punkt B]]/pomiar[[#This Row],[ile h w dobie]],pomiar[[#This Row],[Punkt A]]/pomiar[[#This Row],[ile h w dobie]]),0)</f>
        <v>12</v>
      </c>
      <c r="R751" s="3">
        <f>IF(pomiar[[#This Row],[która godzina wyjazdu]]&lt;&gt;24,pomiar[[#This Row],[która godzina wyjazdu]],0)</f>
        <v>12</v>
      </c>
    </row>
    <row r="752" spans="1:18" x14ac:dyDescent="0.25">
      <c r="A752" s="1" t="s">
        <v>88</v>
      </c>
      <c r="B752" s="1">
        <v>7.9268000000000005E-2</v>
      </c>
      <c r="C752" s="1">
        <v>8.1591999999999998E-2</v>
      </c>
      <c r="D752" s="1">
        <f>IF(pomiar[[#This Row],[Punkt A]]&lt;pomiar[[#This Row],[Punkt B]],1,0)</f>
        <v>1</v>
      </c>
      <c r="E752" s="1">
        <f>IF(pomiar[[#This Row],[Punkt A]]&gt;pomiar[[#This Row],[Punkt B]],1,0)</f>
        <v>0</v>
      </c>
      <c r="F752" s="1">
        <f t="shared" si="22"/>
        <v>6.9444444444444447E-4</v>
      </c>
      <c r="G752" s="1">
        <f>IF(pomiar[[#This Row],[czy z B do A]]=1,pomiar[[#This Row],[Punkt A]]-pomiar[[#This Row],[Punkt B]],pomiar[[#This Row],[Punkt B]]-pomiar[[#This Row],[Punkt A]])</f>
        <v>2.3239999999999927E-3</v>
      </c>
      <c r="H752" s="1" t="str">
        <f>LEFT(pomiar[[#This Row],[numer rejestracyjny]],1)</f>
        <v>R</v>
      </c>
      <c r="I752" s="1">
        <f>IF(pomiar[[#This Row],[pierwsza litera rejestracji]]="Z",pomiar[[#This Row],[ile minut jechał]]/pomiar[[#This Row],[ile to jedna minuta w dobie]],0)</f>
        <v>0</v>
      </c>
      <c r="J752" s="1">
        <f t="shared" si="23"/>
        <v>4.1666666666666664E-2</v>
      </c>
      <c r="K752" s="1">
        <f>pomiar[[#This Row],[ile minut jechał]]/pomiar[[#This Row],[ile h w dobie]]</f>
        <v>5.5775999999999826E-2</v>
      </c>
      <c r="L752" s="1" t="str">
        <f>MID(pomiar[[#This Row],[numer rejestracyjny]],4,2)</f>
        <v>71</v>
      </c>
      <c r="M752" s="3">
        <f>IF(pomiar[[#This Row],[3 i 4 znak rejestracji]]="18",5/pomiar[[#This Row],[ile minut jechał w h]],0)</f>
        <v>0</v>
      </c>
      <c r="N752" s="3">
        <f>5/pomiar[[#This Row],[ile minut jechał w h]]</f>
        <v>89.644291451520644</v>
      </c>
      <c r="O752" s="3">
        <f>IF(pomiar[[#This Row],[prędkość]]&gt;100,1,0)</f>
        <v>0</v>
      </c>
      <c r="P752" s="3">
        <f>IF(pomiar[[#This Row],[prędkość]]&gt;140,1,0)</f>
        <v>0</v>
      </c>
      <c r="Q752" s="3">
        <f>ROUNDDOWN(IF(pomiar[[#This Row],[czy z A do B]]=0,pomiar[[#This Row],[Punkt B]]/pomiar[[#This Row],[ile h w dobie]],pomiar[[#This Row],[Punkt A]]/pomiar[[#This Row],[ile h w dobie]]),0)</f>
        <v>1</v>
      </c>
      <c r="R752" s="3">
        <f>IF(pomiar[[#This Row],[która godzina wyjazdu]]&lt;&gt;24,pomiar[[#This Row],[która godzina wyjazdu]],0)</f>
        <v>1</v>
      </c>
    </row>
    <row r="753" spans="1:18" x14ac:dyDescent="0.25">
      <c r="A753" s="1" t="s">
        <v>88</v>
      </c>
      <c r="B753" s="1">
        <v>0.290101</v>
      </c>
      <c r="C753" s="1">
        <v>0.29200100000000001</v>
      </c>
      <c r="D753" s="1">
        <f>IF(pomiar[[#This Row],[Punkt A]]&lt;pomiar[[#This Row],[Punkt B]],1,0)</f>
        <v>1</v>
      </c>
      <c r="E753" s="1">
        <f>IF(pomiar[[#This Row],[Punkt A]]&gt;pomiar[[#This Row],[Punkt B]],1,0)</f>
        <v>0</v>
      </c>
      <c r="F753" s="1">
        <f t="shared" si="22"/>
        <v>6.9444444444444447E-4</v>
      </c>
      <c r="G753" s="1">
        <f>IF(pomiar[[#This Row],[czy z B do A]]=1,pomiar[[#This Row],[Punkt A]]-pomiar[[#This Row],[Punkt B]],pomiar[[#This Row],[Punkt B]]-pomiar[[#This Row],[Punkt A]])</f>
        <v>1.9000000000000128E-3</v>
      </c>
      <c r="H753" s="1" t="str">
        <f>LEFT(pomiar[[#This Row],[numer rejestracyjny]],1)</f>
        <v>R</v>
      </c>
      <c r="I753" s="1">
        <f>IF(pomiar[[#This Row],[pierwsza litera rejestracji]]="Z",pomiar[[#This Row],[ile minut jechał]]/pomiar[[#This Row],[ile to jedna minuta w dobie]],0)</f>
        <v>0</v>
      </c>
      <c r="J753" s="1">
        <f t="shared" si="23"/>
        <v>4.1666666666666664E-2</v>
      </c>
      <c r="K753" s="1">
        <f>pomiar[[#This Row],[ile minut jechał]]/pomiar[[#This Row],[ile h w dobie]]</f>
        <v>4.5600000000000307E-2</v>
      </c>
      <c r="L753" s="1" t="str">
        <f>MID(pomiar[[#This Row],[numer rejestracyjny]],4,2)</f>
        <v>71</v>
      </c>
      <c r="M753" s="3">
        <f>IF(pomiar[[#This Row],[3 i 4 znak rejestracji]]="18",5/pomiar[[#This Row],[ile minut jechał w h]],0)</f>
        <v>0</v>
      </c>
      <c r="N753" s="3">
        <f>5/pomiar[[#This Row],[ile minut jechał w h]]</f>
        <v>109.64912280701681</v>
      </c>
      <c r="O753" s="3">
        <f>IF(pomiar[[#This Row],[prędkość]]&gt;100,1,0)</f>
        <v>1</v>
      </c>
      <c r="P753" s="3">
        <f>IF(pomiar[[#This Row],[prędkość]]&gt;140,1,0)</f>
        <v>0</v>
      </c>
      <c r="Q753" s="3">
        <f>ROUNDDOWN(IF(pomiar[[#This Row],[czy z A do B]]=0,pomiar[[#This Row],[Punkt B]]/pomiar[[#This Row],[ile h w dobie]],pomiar[[#This Row],[Punkt A]]/pomiar[[#This Row],[ile h w dobie]]),0)</f>
        <v>6</v>
      </c>
      <c r="R753" s="3">
        <f>IF(pomiar[[#This Row],[która godzina wyjazdu]]&lt;&gt;24,pomiar[[#This Row],[która godzina wyjazdu]],0)</f>
        <v>6</v>
      </c>
    </row>
    <row r="754" spans="1:18" x14ac:dyDescent="0.25">
      <c r="A754" s="1" t="s">
        <v>57</v>
      </c>
      <c r="B754" s="1">
        <v>0.76231800000000005</v>
      </c>
      <c r="C754" s="1">
        <v>0.75952200000000003</v>
      </c>
      <c r="D754" s="1">
        <f>IF(pomiar[[#This Row],[Punkt A]]&lt;pomiar[[#This Row],[Punkt B]],1,0)</f>
        <v>0</v>
      </c>
      <c r="E754" s="1">
        <f>IF(pomiar[[#This Row],[Punkt A]]&gt;pomiar[[#This Row],[Punkt B]],1,0)</f>
        <v>1</v>
      </c>
      <c r="F754" s="1">
        <f t="shared" si="22"/>
        <v>6.9444444444444447E-4</v>
      </c>
      <c r="G754" s="1">
        <f>IF(pomiar[[#This Row],[czy z B do A]]=1,pomiar[[#This Row],[Punkt A]]-pomiar[[#This Row],[Punkt B]],pomiar[[#This Row],[Punkt B]]-pomiar[[#This Row],[Punkt A]])</f>
        <v>2.7960000000000207E-3</v>
      </c>
      <c r="H754" s="1" t="str">
        <f>LEFT(pomiar[[#This Row],[numer rejestracyjny]],1)</f>
        <v>E</v>
      </c>
      <c r="I754" s="1">
        <f>IF(pomiar[[#This Row],[pierwsza litera rejestracji]]="Z",pomiar[[#This Row],[ile minut jechał]]/pomiar[[#This Row],[ile to jedna minuta w dobie]],0)</f>
        <v>0</v>
      </c>
      <c r="J754" s="1">
        <f t="shared" si="23"/>
        <v>4.1666666666666664E-2</v>
      </c>
      <c r="K754" s="1">
        <f>pomiar[[#This Row],[ile minut jechał]]/pomiar[[#This Row],[ile h w dobie]]</f>
        <v>6.7104000000000497E-2</v>
      </c>
      <c r="L754" s="1" t="str">
        <f>MID(pomiar[[#This Row],[numer rejestracyjny]],4,2)</f>
        <v>78</v>
      </c>
      <c r="M754" s="3">
        <f>IF(pomiar[[#This Row],[3 i 4 znak rejestracji]]="18",5/pomiar[[#This Row],[ile minut jechał w h]],0)</f>
        <v>0</v>
      </c>
      <c r="N754" s="3">
        <f>5/pomiar[[#This Row],[ile minut jechał w h]]</f>
        <v>74.511206485454863</v>
      </c>
      <c r="O754" s="3">
        <f>IF(pomiar[[#This Row],[prędkość]]&gt;100,1,0)</f>
        <v>0</v>
      </c>
      <c r="P754" s="3">
        <f>IF(pomiar[[#This Row],[prędkość]]&gt;140,1,0)</f>
        <v>0</v>
      </c>
      <c r="Q754" s="3">
        <f>ROUNDDOWN(IF(pomiar[[#This Row],[czy z A do B]]=0,pomiar[[#This Row],[Punkt B]]/pomiar[[#This Row],[ile h w dobie]],pomiar[[#This Row],[Punkt A]]/pomiar[[#This Row],[ile h w dobie]]),0)</f>
        <v>18</v>
      </c>
      <c r="R754" s="3">
        <f>IF(pomiar[[#This Row],[która godzina wyjazdu]]&lt;&gt;24,pomiar[[#This Row],[która godzina wyjazdu]],0)</f>
        <v>18</v>
      </c>
    </row>
    <row r="755" spans="1:18" x14ac:dyDescent="0.25">
      <c r="A755" s="1" t="s">
        <v>134</v>
      </c>
      <c r="B755" s="1">
        <v>2.7099000000000002E-2</v>
      </c>
      <c r="C755" s="1">
        <v>2.2926999999999999E-2</v>
      </c>
      <c r="D755" s="1">
        <f>IF(pomiar[[#This Row],[Punkt A]]&lt;pomiar[[#This Row],[Punkt B]],1,0)</f>
        <v>0</v>
      </c>
      <c r="E755" s="1">
        <f>IF(pomiar[[#This Row],[Punkt A]]&gt;pomiar[[#This Row],[Punkt B]],1,0)</f>
        <v>1</v>
      </c>
      <c r="F755" s="1">
        <f t="shared" si="22"/>
        <v>6.9444444444444447E-4</v>
      </c>
      <c r="G755" s="1">
        <f>IF(pomiar[[#This Row],[czy z B do A]]=1,pomiar[[#This Row],[Punkt A]]-pomiar[[#This Row],[Punkt B]],pomiar[[#This Row],[Punkt B]]-pomiar[[#This Row],[Punkt A]])</f>
        <v>4.1720000000000021E-3</v>
      </c>
      <c r="H755" s="1" t="str">
        <f>LEFT(pomiar[[#This Row],[numer rejestracyjny]],1)</f>
        <v>E</v>
      </c>
      <c r="I755" s="1">
        <f>IF(pomiar[[#This Row],[pierwsza litera rejestracji]]="Z",pomiar[[#This Row],[ile minut jechał]]/pomiar[[#This Row],[ile to jedna minuta w dobie]],0)</f>
        <v>0</v>
      </c>
      <c r="J755" s="1">
        <f t="shared" si="23"/>
        <v>4.1666666666666664E-2</v>
      </c>
      <c r="K755" s="1">
        <f>pomiar[[#This Row],[ile minut jechał]]/pomiar[[#This Row],[ile h w dobie]]</f>
        <v>0.10012800000000005</v>
      </c>
      <c r="L755" s="1" t="str">
        <f>MID(pomiar[[#This Row],[numer rejestracyjny]],4,2)</f>
        <v>75</v>
      </c>
      <c r="M755" s="3">
        <f>IF(pomiar[[#This Row],[3 i 4 znak rejestracji]]="18",5/pomiar[[#This Row],[ile minut jechał w h]],0)</f>
        <v>0</v>
      </c>
      <c r="N755" s="3">
        <f>5/pomiar[[#This Row],[ile minut jechał w h]]</f>
        <v>49.936081815276424</v>
      </c>
      <c r="O755" s="3">
        <f>IF(pomiar[[#This Row],[prędkość]]&gt;100,1,0)</f>
        <v>0</v>
      </c>
      <c r="P755" s="3">
        <f>IF(pomiar[[#This Row],[prędkość]]&gt;140,1,0)</f>
        <v>0</v>
      </c>
      <c r="Q755" s="3">
        <f>ROUNDDOWN(IF(pomiar[[#This Row],[czy z A do B]]=0,pomiar[[#This Row],[Punkt B]]/pomiar[[#This Row],[ile h w dobie]],pomiar[[#This Row],[Punkt A]]/pomiar[[#This Row],[ile h w dobie]]),0)</f>
        <v>0</v>
      </c>
      <c r="R755" s="3">
        <f>IF(pomiar[[#This Row],[która godzina wyjazdu]]&lt;&gt;24,pomiar[[#This Row],[która godzina wyjazdu]],0)</f>
        <v>0</v>
      </c>
    </row>
    <row r="756" spans="1:18" x14ac:dyDescent="0.25">
      <c r="A756" s="1" t="s">
        <v>18</v>
      </c>
      <c r="B756" s="1">
        <v>0.97761100000000001</v>
      </c>
      <c r="C756" s="1">
        <v>0.98051100000000002</v>
      </c>
      <c r="D756" s="1">
        <f>IF(pomiar[[#This Row],[Punkt A]]&lt;pomiar[[#This Row],[Punkt B]],1,0)</f>
        <v>1</v>
      </c>
      <c r="E756" s="1">
        <f>IF(pomiar[[#This Row],[Punkt A]]&gt;pomiar[[#This Row],[Punkt B]],1,0)</f>
        <v>0</v>
      </c>
      <c r="F756" s="1">
        <f t="shared" si="22"/>
        <v>6.9444444444444447E-4</v>
      </c>
      <c r="G756" s="1">
        <f>IF(pomiar[[#This Row],[czy z B do A]]=1,pomiar[[#This Row],[Punkt A]]-pomiar[[#This Row],[Punkt B]],pomiar[[#This Row],[Punkt B]]-pomiar[[#This Row],[Punkt A]])</f>
        <v>2.9000000000000137E-3</v>
      </c>
      <c r="H756" s="1" t="str">
        <f>LEFT(pomiar[[#This Row],[numer rejestracyjny]],1)</f>
        <v>E</v>
      </c>
      <c r="I756" s="1">
        <f>IF(pomiar[[#This Row],[pierwsza litera rejestracji]]="Z",pomiar[[#This Row],[ile minut jechał]]/pomiar[[#This Row],[ile to jedna minuta w dobie]],0)</f>
        <v>0</v>
      </c>
      <c r="J756" s="1">
        <f t="shared" si="23"/>
        <v>4.1666666666666664E-2</v>
      </c>
      <c r="K756" s="1">
        <f>pomiar[[#This Row],[ile minut jechał]]/pomiar[[#This Row],[ile h w dobie]]</f>
        <v>6.9600000000000328E-2</v>
      </c>
      <c r="L756" s="1" t="str">
        <f>MID(pomiar[[#This Row],[numer rejestracyjny]],4,2)</f>
        <v>89</v>
      </c>
      <c r="M756" s="3">
        <f>IF(pomiar[[#This Row],[3 i 4 znak rejestracji]]="18",5/pomiar[[#This Row],[ile minut jechał w h]],0)</f>
        <v>0</v>
      </c>
      <c r="N756" s="3">
        <f>5/pomiar[[#This Row],[ile minut jechał w h]]</f>
        <v>71.839080459769775</v>
      </c>
      <c r="O756" s="3">
        <f>IF(pomiar[[#This Row],[prędkość]]&gt;100,1,0)</f>
        <v>0</v>
      </c>
      <c r="P756" s="3">
        <f>IF(pomiar[[#This Row],[prędkość]]&gt;140,1,0)</f>
        <v>0</v>
      </c>
      <c r="Q756" s="3">
        <f>ROUNDDOWN(IF(pomiar[[#This Row],[czy z A do B]]=0,pomiar[[#This Row],[Punkt B]]/pomiar[[#This Row],[ile h w dobie]],pomiar[[#This Row],[Punkt A]]/pomiar[[#This Row],[ile h w dobie]]),0)</f>
        <v>23</v>
      </c>
      <c r="R756" s="3">
        <f>IF(pomiar[[#This Row],[która godzina wyjazdu]]&lt;&gt;24,pomiar[[#This Row],[która godzina wyjazdu]],0)</f>
        <v>23</v>
      </c>
    </row>
    <row r="757" spans="1:18" x14ac:dyDescent="0.25">
      <c r="A757" s="1" t="s">
        <v>86</v>
      </c>
      <c r="B757" s="1">
        <v>0.85538400000000003</v>
      </c>
      <c r="C757" s="1">
        <v>0.85827600000000004</v>
      </c>
      <c r="D757" s="1">
        <f>IF(pomiar[[#This Row],[Punkt A]]&lt;pomiar[[#This Row],[Punkt B]],1,0)</f>
        <v>1</v>
      </c>
      <c r="E757" s="1">
        <f>IF(pomiar[[#This Row],[Punkt A]]&gt;pomiar[[#This Row],[Punkt B]],1,0)</f>
        <v>0</v>
      </c>
      <c r="F757" s="1">
        <f t="shared" si="22"/>
        <v>6.9444444444444447E-4</v>
      </c>
      <c r="G757" s="1">
        <f>IF(pomiar[[#This Row],[czy z B do A]]=1,pomiar[[#This Row],[Punkt A]]-pomiar[[#This Row],[Punkt B]],pomiar[[#This Row],[Punkt B]]-pomiar[[#This Row],[Punkt A]])</f>
        <v>2.8920000000000057E-3</v>
      </c>
      <c r="H757" s="1" t="str">
        <f>LEFT(pomiar[[#This Row],[numer rejestracyjny]],1)</f>
        <v>E</v>
      </c>
      <c r="I757" s="1">
        <f>IF(pomiar[[#This Row],[pierwsza litera rejestracji]]="Z",pomiar[[#This Row],[ile minut jechał]]/pomiar[[#This Row],[ile to jedna minuta w dobie]],0)</f>
        <v>0</v>
      </c>
      <c r="J757" s="1">
        <f t="shared" si="23"/>
        <v>4.1666666666666664E-2</v>
      </c>
      <c r="K757" s="1">
        <f>pomiar[[#This Row],[ile minut jechał]]/pomiar[[#This Row],[ile h w dobie]]</f>
        <v>6.9408000000000136E-2</v>
      </c>
      <c r="L757" s="1" t="str">
        <f>MID(pomiar[[#This Row],[numer rejestracyjny]],4,2)</f>
        <v>14</v>
      </c>
      <c r="M757" s="3">
        <f>IF(pomiar[[#This Row],[3 i 4 znak rejestracji]]="18",5/pomiar[[#This Row],[ile minut jechał w h]],0)</f>
        <v>0</v>
      </c>
      <c r="N757" s="3">
        <f>5/pomiar[[#This Row],[ile minut jechał w h]]</f>
        <v>72.037805440294932</v>
      </c>
      <c r="O757" s="3">
        <f>IF(pomiar[[#This Row],[prędkość]]&gt;100,1,0)</f>
        <v>0</v>
      </c>
      <c r="P757" s="3">
        <f>IF(pomiar[[#This Row],[prędkość]]&gt;140,1,0)</f>
        <v>0</v>
      </c>
      <c r="Q757" s="3">
        <f>ROUNDDOWN(IF(pomiar[[#This Row],[czy z A do B]]=0,pomiar[[#This Row],[Punkt B]]/pomiar[[#This Row],[ile h w dobie]],pomiar[[#This Row],[Punkt A]]/pomiar[[#This Row],[ile h w dobie]]),0)</f>
        <v>20</v>
      </c>
      <c r="R757" s="3">
        <f>IF(pomiar[[#This Row],[która godzina wyjazdu]]&lt;&gt;24,pomiar[[#This Row],[która godzina wyjazdu]],0)</f>
        <v>20</v>
      </c>
    </row>
    <row r="758" spans="1:18" x14ac:dyDescent="0.25">
      <c r="A758" s="1" t="s">
        <v>114</v>
      </c>
      <c r="B758" s="1">
        <v>8.3103999999999997E-2</v>
      </c>
      <c r="C758" s="1">
        <v>8.0135999999999999E-2</v>
      </c>
      <c r="D758" s="1">
        <f>IF(pomiar[[#This Row],[Punkt A]]&lt;pomiar[[#This Row],[Punkt B]],1,0)</f>
        <v>0</v>
      </c>
      <c r="E758" s="1">
        <f>IF(pomiar[[#This Row],[Punkt A]]&gt;pomiar[[#This Row],[Punkt B]],1,0)</f>
        <v>1</v>
      </c>
      <c r="F758" s="1">
        <f t="shared" si="22"/>
        <v>6.9444444444444447E-4</v>
      </c>
      <c r="G758" s="1">
        <f>IF(pomiar[[#This Row],[czy z B do A]]=1,pomiar[[#This Row],[Punkt A]]-pomiar[[#This Row],[Punkt B]],pomiar[[#This Row],[Punkt B]]-pomiar[[#This Row],[Punkt A]])</f>
        <v>2.9679999999999984E-3</v>
      </c>
      <c r="H758" s="1" t="str">
        <f>LEFT(pomiar[[#This Row],[numer rejestracyjny]],1)</f>
        <v>E</v>
      </c>
      <c r="I758" s="1">
        <f>IF(pomiar[[#This Row],[pierwsza litera rejestracji]]="Z",pomiar[[#This Row],[ile minut jechał]]/pomiar[[#This Row],[ile to jedna minuta w dobie]],0)</f>
        <v>0</v>
      </c>
      <c r="J758" s="1">
        <f t="shared" si="23"/>
        <v>4.1666666666666664E-2</v>
      </c>
      <c r="K758" s="1">
        <f>pomiar[[#This Row],[ile minut jechał]]/pomiar[[#This Row],[ile h w dobie]]</f>
        <v>7.1231999999999962E-2</v>
      </c>
      <c r="L758" s="1" t="str">
        <f>MID(pomiar[[#This Row],[numer rejestracyjny]],4,2)</f>
        <v>25</v>
      </c>
      <c r="M758" s="3">
        <f>IF(pomiar[[#This Row],[3 i 4 znak rejestracji]]="18",5/pomiar[[#This Row],[ile minut jechał w h]],0)</f>
        <v>0</v>
      </c>
      <c r="N758" s="3">
        <f>5/pomiar[[#This Row],[ile minut jechał w h]]</f>
        <v>70.193171608265985</v>
      </c>
      <c r="O758" s="3">
        <f>IF(pomiar[[#This Row],[prędkość]]&gt;100,1,0)</f>
        <v>0</v>
      </c>
      <c r="P758" s="3">
        <f>IF(pomiar[[#This Row],[prędkość]]&gt;140,1,0)</f>
        <v>0</v>
      </c>
      <c r="Q758" s="3">
        <f>ROUNDDOWN(IF(pomiar[[#This Row],[czy z A do B]]=0,pomiar[[#This Row],[Punkt B]]/pomiar[[#This Row],[ile h w dobie]],pomiar[[#This Row],[Punkt A]]/pomiar[[#This Row],[ile h w dobie]]),0)</f>
        <v>1</v>
      </c>
      <c r="R758" s="3">
        <f>IF(pomiar[[#This Row],[która godzina wyjazdu]]&lt;&gt;24,pomiar[[#This Row],[która godzina wyjazdu]],0)</f>
        <v>1</v>
      </c>
    </row>
    <row r="759" spans="1:18" x14ac:dyDescent="0.25">
      <c r="A759" s="1" t="s">
        <v>104</v>
      </c>
      <c r="B759" s="1">
        <v>0.39823199999999997</v>
      </c>
      <c r="C759" s="1">
        <v>0.40016400000000002</v>
      </c>
      <c r="D759" s="1">
        <f>IF(pomiar[[#This Row],[Punkt A]]&lt;pomiar[[#This Row],[Punkt B]],1,0)</f>
        <v>1</v>
      </c>
      <c r="E759" s="1">
        <f>IF(pomiar[[#This Row],[Punkt A]]&gt;pomiar[[#This Row],[Punkt B]],1,0)</f>
        <v>0</v>
      </c>
      <c r="F759" s="1">
        <f t="shared" si="22"/>
        <v>6.9444444444444447E-4</v>
      </c>
      <c r="G759" s="1">
        <f>IF(pomiar[[#This Row],[czy z B do A]]=1,pomiar[[#This Row],[Punkt A]]-pomiar[[#This Row],[Punkt B]],pomiar[[#This Row],[Punkt B]]-pomiar[[#This Row],[Punkt A]])</f>
        <v>1.9320000000000448E-3</v>
      </c>
      <c r="H759" s="1" t="str">
        <f>LEFT(pomiar[[#This Row],[numer rejestracyjny]],1)</f>
        <v>E</v>
      </c>
      <c r="I759" s="1">
        <f>IF(pomiar[[#This Row],[pierwsza litera rejestracji]]="Z",pomiar[[#This Row],[ile minut jechał]]/pomiar[[#This Row],[ile to jedna minuta w dobie]],0)</f>
        <v>0</v>
      </c>
      <c r="J759" s="1">
        <f t="shared" si="23"/>
        <v>4.1666666666666664E-2</v>
      </c>
      <c r="K759" s="1">
        <f>pomiar[[#This Row],[ile minut jechał]]/pomiar[[#This Row],[ile h w dobie]]</f>
        <v>4.6368000000001075E-2</v>
      </c>
      <c r="L759" s="1" t="str">
        <f>MID(pomiar[[#This Row],[numer rejestracyjny]],4,2)</f>
        <v>44</v>
      </c>
      <c r="M759" s="3">
        <f>IF(pomiar[[#This Row],[3 i 4 znak rejestracji]]="18",5/pomiar[[#This Row],[ile minut jechał w h]],0)</f>
        <v>0</v>
      </c>
      <c r="N759" s="3">
        <f>5/pomiar[[#This Row],[ile minut jechał w h]]</f>
        <v>107.83298826776837</v>
      </c>
      <c r="O759" s="3">
        <f>IF(pomiar[[#This Row],[prędkość]]&gt;100,1,0)</f>
        <v>1</v>
      </c>
      <c r="P759" s="3">
        <f>IF(pomiar[[#This Row],[prędkość]]&gt;140,1,0)</f>
        <v>0</v>
      </c>
      <c r="Q759" s="3">
        <f>ROUNDDOWN(IF(pomiar[[#This Row],[czy z A do B]]=0,pomiar[[#This Row],[Punkt B]]/pomiar[[#This Row],[ile h w dobie]],pomiar[[#This Row],[Punkt A]]/pomiar[[#This Row],[ile h w dobie]]),0)</f>
        <v>9</v>
      </c>
      <c r="R759" s="3">
        <f>IF(pomiar[[#This Row],[która godzina wyjazdu]]&lt;&gt;24,pomiar[[#This Row],[która godzina wyjazdu]],0)</f>
        <v>9</v>
      </c>
    </row>
    <row r="760" spans="1:18" x14ac:dyDescent="0.25">
      <c r="A760" s="1" t="s">
        <v>58</v>
      </c>
      <c r="B760" s="1">
        <v>0.885293</v>
      </c>
      <c r="C760" s="1">
        <v>0.88205699999999998</v>
      </c>
      <c r="D760" s="1">
        <f>IF(pomiar[[#This Row],[Punkt A]]&lt;pomiar[[#This Row],[Punkt B]],1,0)</f>
        <v>0</v>
      </c>
      <c r="E760" s="1">
        <f>IF(pomiar[[#This Row],[Punkt A]]&gt;pomiar[[#This Row],[Punkt B]],1,0)</f>
        <v>1</v>
      </c>
      <c r="F760" s="1">
        <f t="shared" si="22"/>
        <v>6.9444444444444447E-4</v>
      </c>
      <c r="G760" s="1">
        <f>IF(pomiar[[#This Row],[czy z B do A]]=1,pomiar[[#This Row],[Punkt A]]-pomiar[[#This Row],[Punkt B]],pomiar[[#This Row],[Punkt B]]-pomiar[[#This Row],[Punkt A]])</f>
        <v>3.2360000000000166E-3</v>
      </c>
      <c r="H760" s="1" t="str">
        <f>LEFT(pomiar[[#This Row],[numer rejestracyjny]],1)</f>
        <v>E</v>
      </c>
      <c r="I760" s="1">
        <f>IF(pomiar[[#This Row],[pierwsza litera rejestracji]]="Z",pomiar[[#This Row],[ile minut jechał]]/pomiar[[#This Row],[ile to jedna minuta w dobie]],0)</f>
        <v>0</v>
      </c>
      <c r="J760" s="1">
        <f t="shared" si="23"/>
        <v>4.1666666666666664E-2</v>
      </c>
      <c r="K760" s="1">
        <f>pomiar[[#This Row],[ile minut jechał]]/pomiar[[#This Row],[ile h w dobie]]</f>
        <v>7.7664000000000399E-2</v>
      </c>
      <c r="L760" s="1" t="str">
        <f>MID(pomiar[[#This Row],[numer rejestracyjny]],4,2)</f>
        <v>96</v>
      </c>
      <c r="M760" s="3">
        <f>IF(pomiar[[#This Row],[3 i 4 znak rejestracji]]="18",5/pomiar[[#This Row],[ile minut jechał w h]],0)</f>
        <v>0</v>
      </c>
      <c r="N760" s="3">
        <f>5/pomiar[[#This Row],[ile minut jechał w h]]</f>
        <v>64.379892871857933</v>
      </c>
      <c r="O760" s="3">
        <f>IF(pomiar[[#This Row],[prędkość]]&gt;100,1,0)</f>
        <v>0</v>
      </c>
      <c r="P760" s="3">
        <f>IF(pomiar[[#This Row],[prędkość]]&gt;140,1,0)</f>
        <v>0</v>
      </c>
      <c r="Q760" s="3">
        <f>ROUNDDOWN(IF(pomiar[[#This Row],[czy z A do B]]=0,pomiar[[#This Row],[Punkt B]]/pomiar[[#This Row],[ile h w dobie]],pomiar[[#This Row],[Punkt A]]/pomiar[[#This Row],[ile h w dobie]]),0)</f>
        <v>21</v>
      </c>
      <c r="R760" s="3">
        <f>IF(pomiar[[#This Row],[która godzina wyjazdu]]&lt;&gt;24,pomiar[[#This Row],[która godzina wyjazdu]],0)</f>
        <v>21</v>
      </c>
    </row>
    <row r="761" spans="1:18" x14ac:dyDescent="0.25">
      <c r="A761" s="1" t="s">
        <v>185</v>
      </c>
      <c r="B761" s="1">
        <v>0.100374</v>
      </c>
      <c r="C761" s="1">
        <v>9.8185999999999996E-2</v>
      </c>
      <c r="D761" s="1">
        <f>IF(pomiar[[#This Row],[Punkt A]]&lt;pomiar[[#This Row],[Punkt B]],1,0)</f>
        <v>0</v>
      </c>
      <c r="E761" s="1">
        <f>IF(pomiar[[#This Row],[Punkt A]]&gt;pomiar[[#This Row],[Punkt B]],1,0)</f>
        <v>1</v>
      </c>
      <c r="F761" s="1">
        <f t="shared" si="22"/>
        <v>6.9444444444444447E-4</v>
      </c>
      <c r="G761" s="1">
        <f>IF(pomiar[[#This Row],[czy z B do A]]=1,pomiar[[#This Row],[Punkt A]]-pomiar[[#This Row],[Punkt B]],pomiar[[#This Row],[Punkt B]]-pomiar[[#This Row],[Punkt A]])</f>
        <v>2.1880000000000094E-3</v>
      </c>
      <c r="H761" s="1" t="str">
        <f>LEFT(pomiar[[#This Row],[numer rejestracyjny]],1)</f>
        <v>B</v>
      </c>
      <c r="I761" s="1">
        <f>IF(pomiar[[#This Row],[pierwsza litera rejestracji]]="Z",pomiar[[#This Row],[ile minut jechał]]/pomiar[[#This Row],[ile to jedna minuta w dobie]],0)</f>
        <v>0</v>
      </c>
      <c r="J761" s="1">
        <f t="shared" si="23"/>
        <v>4.1666666666666664E-2</v>
      </c>
      <c r="K761" s="1">
        <f>pomiar[[#This Row],[ile minut jechał]]/pomiar[[#This Row],[ile h w dobie]]</f>
        <v>5.2512000000000225E-2</v>
      </c>
      <c r="L761" s="1" t="str">
        <f>MID(pomiar[[#This Row],[numer rejestracyjny]],4,2)</f>
        <v>58</v>
      </c>
      <c r="M761" s="3">
        <f>IF(pomiar[[#This Row],[3 i 4 znak rejestracji]]="18",5/pomiar[[#This Row],[ile minut jechał w h]],0)</f>
        <v>0</v>
      </c>
      <c r="N761" s="3">
        <f>5/pomiar[[#This Row],[ile minut jechał w h]]</f>
        <v>95.216331505179355</v>
      </c>
      <c r="O761" s="3">
        <f>IF(pomiar[[#This Row],[prędkość]]&gt;100,1,0)</f>
        <v>0</v>
      </c>
      <c r="P761" s="3">
        <f>IF(pomiar[[#This Row],[prędkość]]&gt;140,1,0)</f>
        <v>0</v>
      </c>
      <c r="Q761" s="3">
        <f>ROUNDDOWN(IF(pomiar[[#This Row],[czy z A do B]]=0,pomiar[[#This Row],[Punkt B]]/pomiar[[#This Row],[ile h w dobie]],pomiar[[#This Row],[Punkt A]]/pomiar[[#This Row],[ile h w dobie]]),0)</f>
        <v>2</v>
      </c>
      <c r="R761" s="3">
        <f>IF(pomiar[[#This Row],[która godzina wyjazdu]]&lt;&gt;24,pomiar[[#This Row],[która godzina wyjazdu]],0)</f>
        <v>2</v>
      </c>
    </row>
    <row r="762" spans="1:18" x14ac:dyDescent="0.25">
      <c r="A762" s="1" t="s">
        <v>186</v>
      </c>
      <c r="B762" s="1">
        <v>0.58142000000000005</v>
      </c>
      <c r="C762" s="1">
        <v>0.58476799999999995</v>
      </c>
      <c r="D762" s="1">
        <f>IF(pomiar[[#This Row],[Punkt A]]&lt;pomiar[[#This Row],[Punkt B]],1,0)</f>
        <v>1</v>
      </c>
      <c r="E762" s="1">
        <f>IF(pomiar[[#This Row],[Punkt A]]&gt;pomiar[[#This Row],[Punkt B]],1,0)</f>
        <v>0</v>
      </c>
      <c r="F762" s="1">
        <f t="shared" si="22"/>
        <v>6.9444444444444447E-4</v>
      </c>
      <c r="G762" s="1">
        <f>IF(pomiar[[#This Row],[czy z B do A]]=1,pomiar[[#This Row],[Punkt A]]-pomiar[[#This Row],[Punkt B]],pomiar[[#This Row],[Punkt B]]-pomiar[[#This Row],[Punkt A]])</f>
        <v>3.3479999999999066E-3</v>
      </c>
      <c r="H762" s="1" t="str">
        <f>LEFT(pomiar[[#This Row],[numer rejestracyjny]],1)</f>
        <v>B</v>
      </c>
      <c r="I762" s="1">
        <f>IF(pomiar[[#This Row],[pierwsza litera rejestracji]]="Z",pomiar[[#This Row],[ile minut jechał]]/pomiar[[#This Row],[ile to jedna minuta w dobie]],0)</f>
        <v>0</v>
      </c>
      <c r="J762" s="1">
        <f t="shared" si="23"/>
        <v>4.1666666666666664E-2</v>
      </c>
      <c r="K762" s="1">
        <f>pomiar[[#This Row],[ile minut jechał]]/pomiar[[#This Row],[ile h w dobie]]</f>
        <v>8.0351999999997759E-2</v>
      </c>
      <c r="L762" s="1" t="str">
        <f>MID(pomiar[[#This Row],[numer rejestracyjny]],4,2)</f>
        <v>87</v>
      </c>
      <c r="M762" s="3">
        <f>IF(pomiar[[#This Row],[3 i 4 znak rejestracji]]="18",5/pomiar[[#This Row],[ile minut jechał w h]],0)</f>
        <v>0</v>
      </c>
      <c r="N762" s="3">
        <f>5/pomiar[[#This Row],[ile minut jechał w h]]</f>
        <v>62.226204699324718</v>
      </c>
      <c r="O762" s="3">
        <f>IF(pomiar[[#This Row],[prędkość]]&gt;100,1,0)</f>
        <v>0</v>
      </c>
      <c r="P762" s="3">
        <f>IF(pomiar[[#This Row],[prędkość]]&gt;140,1,0)</f>
        <v>0</v>
      </c>
      <c r="Q762" s="3">
        <f>ROUNDDOWN(IF(pomiar[[#This Row],[czy z A do B]]=0,pomiar[[#This Row],[Punkt B]]/pomiar[[#This Row],[ile h w dobie]],pomiar[[#This Row],[Punkt A]]/pomiar[[#This Row],[ile h w dobie]]),0)</f>
        <v>13</v>
      </c>
      <c r="R762" s="3">
        <f>IF(pomiar[[#This Row],[która godzina wyjazdu]]&lt;&gt;24,pomiar[[#This Row],[która godzina wyjazdu]],0)</f>
        <v>13</v>
      </c>
    </row>
    <row r="763" spans="1:18" x14ac:dyDescent="0.25">
      <c r="A763" s="1" t="s">
        <v>187</v>
      </c>
      <c r="B763" s="1">
        <v>0.79104600000000003</v>
      </c>
      <c r="C763" s="1">
        <v>0.78865799999999997</v>
      </c>
      <c r="D763" s="1">
        <f>IF(pomiar[[#This Row],[Punkt A]]&lt;pomiar[[#This Row],[Punkt B]],1,0)</f>
        <v>0</v>
      </c>
      <c r="E763" s="1">
        <f>IF(pomiar[[#This Row],[Punkt A]]&gt;pomiar[[#This Row],[Punkt B]],1,0)</f>
        <v>1</v>
      </c>
      <c r="F763" s="1">
        <f t="shared" si="22"/>
        <v>6.9444444444444447E-4</v>
      </c>
      <c r="G763" s="1">
        <f>IF(pomiar[[#This Row],[czy z B do A]]=1,pomiar[[#This Row],[Punkt A]]-pomiar[[#This Row],[Punkt B]],pomiar[[#This Row],[Punkt B]]-pomiar[[#This Row],[Punkt A]])</f>
        <v>2.3880000000000567E-3</v>
      </c>
      <c r="H763" s="1" t="str">
        <f>LEFT(pomiar[[#This Row],[numer rejestracyjny]],1)</f>
        <v>B</v>
      </c>
      <c r="I763" s="1">
        <f>IF(pomiar[[#This Row],[pierwsza litera rejestracji]]="Z",pomiar[[#This Row],[ile minut jechał]]/pomiar[[#This Row],[ile to jedna minuta w dobie]],0)</f>
        <v>0</v>
      </c>
      <c r="J763" s="1">
        <f t="shared" si="23"/>
        <v>4.1666666666666664E-2</v>
      </c>
      <c r="K763" s="1">
        <f>pomiar[[#This Row],[ile minut jechał]]/pomiar[[#This Row],[ile h w dobie]]</f>
        <v>5.7312000000001362E-2</v>
      </c>
      <c r="L763" s="1" t="str">
        <f>MID(pomiar[[#This Row],[numer rejestracyjny]],4,2)</f>
        <v>38</v>
      </c>
      <c r="M763" s="3">
        <f>IF(pomiar[[#This Row],[3 i 4 znak rejestracji]]="18",5/pomiar[[#This Row],[ile minut jechał w h]],0)</f>
        <v>0</v>
      </c>
      <c r="N763" s="3">
        <f>5/pomiar[[#This Row],[ile minut jechał w h]]</f>
        <v>87.241764377440703</v>
      </c>
      <c r="O763" s="3">
        <f>IF(pomiar[[#This Row],[prędkość]]&gt;100,1,0)</f>
        <v>0</v>
      </c>
      <c r="P763" s="3">
        <f>IF(pomiar[[#This Row],[prędkość]]&gt;140,1,0)</f>
        <v>0</v>
      </c>
      <c r="Q763" s="3">
        <f>ROUNDDOWN(IF(pomiar[[#This Row],[czy z A do B]]=0,pomiar[[#This Row],[Punkt B]]/pomiar[[#This Row],[ile h w dobie]],pomiar[[#This Row],[Punkt A]]/pomiar[[#This Row],[ile h w dobie]]),0)</f>
        <v>18</v>
      </c>
      <c r="R763" s="3">
        <f>IF(pomiar[[#This Row],[która godzina wyjazdu]]&lt;&gt;24,pomiar[[#This Row],[która godzina wyjazdu]],0)</f>
        <v>18</v>
      </c>
    </row>
    <row r="764" spans="1:18" x14ac:dyDescent="0.25">
      <c r="A764" s="1" t="s">
        <v>188</v>
      </c>
      <c r="B764" s="1">
        <v>0.53231499999999998</v>
      </c>
      <c r="C764" s="1">
        <v>0.52875499999999998</v>
      </c>
      <c r="D764" s="1">
        <f>IF(pomiar[[#This Row],[Punkt A]]&lt;pomiar[[#This Row],[Punkt B]],1,0)</f>
        <v>0</v>
      </c>
      <c r="E764" s="1">
        <f>IF(pomiar[[#This Row],[Punkt A]]&gt;pomiar[[#This Row],[Punkt B]],1,0)</f>
        <v>1</v>
      </c>
      <c r="F764" s="1">
        <f t="shared" si="22"/>
        <v>6.9444444444444447E-4</v>
      </c>
      <c r="G764" s="1">
        <f>IF(pomiar[[#This Row],[czy z B do A]]=1,pomiar[[#This Row],[Punkt A]]-pomiar[[#This Row],[Punkt B]],pomiar[[#This Row],[Punkt B]]-pomiar[[#This Row],[Punkt A]])</f>
        <v>3.5600000000000076E-3</v>
      </c>
      <c r="H764" s="1" t="str">
        <f>LEFT(pomiar[[#This Row],[numer rejestracyjny]],1)</f>
        <v>B</v>
      </c>
      <c r="I764" s="1">
        <f>IF(pomiar[[#This Row],[pierwsza litera rejestracji]]="Z",pomiar[[#This Row],[ile minut jechał]]/pomiar[[#This Row],[ile to jedna minuta w dobie]],0)</f>
        <v>0</v>
      </c>
      <c r="J764" s="1">
        <f t="shared" si="23"/>
        <v>4.1666666666666664E-2</v>
      </c>
      <c r="K764" s="1">
        <f>pomiar[[#This Row],[ile minut jechał]]/pomiar[[#This Row],[ile h w dobie]]</f>
        <v>8.5440000000000182E-2</v>
      </c>
      <c r="L764" s="1" t="str">
        <f>MID(pomiar[[#This Row],[numer rejestracyjny]],4,2)</f>
        <v>16</v>
      </c>
      <c r="M764" s="3">
        <f>IF(pomiar[[#This Row],[3 i 4 znak rejestracji]]="18",5/pomiar[[#This Row],[ile minut jechał w h]],0)</f>
        <v>0</v>
      </c>
      <c r="N764" s="3">
        <f>5/pomiar[[#This Row],[ile minut jechał w h]]</f>
        <v>58.520599250936208</v>
      </c>
      <c r="O764" s="3">
        <f>IF(pomiar[[#This Row],[prędkość]]&gt;100,1,0)</f>
        <v>0</v>
      </c>
      <c r="P764" s="3">
        <f>IF(pomiar[[#This Row],[prędkość]]&gt;140,1,0)</f>
        <v>0</v>
      </c>
      <c r="Q764" s="3">
        <f>ROUNDDOWN(IF(pomiar[[#This Row],[czy z A do B]]=0,pomiar[[#This Row],[Punkt B]]/pomiar[[#This Row],[ile h w dobie]],pomiar[[#This Row],[Punkt A]]/pomiar[[#This Row],[ile h w dobie]]),0)</f>
        <v>12</v>
      </c>
      <c r="R764" s="3">
        <f>IF(pomiar[[#This Row],[która godzina wyjazdu]]&lt;&gt;24,pomiar[[#This Row],[która godzina wyjazdu]],0)</f>
        <v>12</v>
      </c>
    </row>
    <row r="765" spans="1:18" x14ac:dyDescent="0.25">
      <c r="A765" s="1" t="s">
        <v>189</v>
      </c>
      <c r="B765" s="1">
        <v>0.688388</v>
      </c>
      <c r="C765" s="1">
        <v>0.69217200000000001</v>
      </c>
      <c r="D765" s="1">
        <f>IF(pomiar[[#This Row],[Punkt A]]&lt;pomiar[[#This Row],[Punkt B]],1,0)</f>
        <v>1</v>
      </c>
      <c r="E765" s="1">
        <f>IF(pomiar[[#This Row],[Punkt A]]&gt;pomiar[[#This Row],[Punkt B]],1,0)</f>
        <v>0</v>
      </c>
      <c r="F765" s="1">
        <f t="shared" si="22"/>
        <v>6.9444444444444447E-4</v>
      </c>
      <c r="G765" s="1">
        <f>IF(pomiar[[#This Row],[czy z B do A]]=1,pomiar[[#This Row],[Punkt A]]-pomiar[[#This Row],[Punkt B]],pomiar[[#This Row],[Punkt B]]-pomiar[[#This Row],[Punkt A]])</f>
        <v>3.7840000000000096E-3</v>
      </c>
      <c r="H765" s="1" t="str">
        <f>LEFT(pomiar[[#This Row],[numer rejestracyjny]],1)</f>
        <v>B</v>
      </c>
      <c r="I765" s="1">
        <f>IF(pomiar[[#This Row],[pierwsza litera rejestracji]]="Z",pomiar[[#This Row],[ile minut jechał]]/pomiar[[#This Row],[ile to jedna minuta w dobie]],0)</f>
        <v>0</v>
      </c>
      <c r="J765" s="1">
        <f t="shared" si="23"/>
        <v>4.1666666666666664E-2</v>
      </c>
      <c r="K765" s="1">
        <f>pomiar[[#This Row],[ile minut jechał]]/pomiar[[#This Row],[ile h w dobie]]</f>
        <v>9.081600000000023E-2</v>
      </c>
      <c r="L765" s="1" t="str">
        <f>MID(pomiar[[#This Row],[numer rejestracyjny]],4,2)</f>
        <v>74</v>
      </c>
      <c r="M765" s="3">
        <f>IF(pomiar[[#This Row],[3 i 4 znak rejestracji]]="18",5/pomiar[[#This Row],[ile minut jechał w h]],0)</f>
        <v>0</v>
      </c>
      <c r="N765" s="3">
        <f>5/pomiar[[#This Row],[ile minut jechał w h]]</f>
        <v>55.056377730796193</v>
      </c>
      <c r="O765" s="3">
        <f>IF(pomiar[[#This Row],[prędkość]]&gt;100,1,0)</f>
        <v>0</v>
      </c>
      <c r="P765" s="3">
        <f>IF(pomiar[[#This Row],[prędkość]]&gt;140,1,0)</f>
        <v>0</v>
      </c>
      <c r="Q765" s="3">
        <f>ROUNDDOWN(IF(pomiar[[#This Row],[czy z A do B]]=0,pomiar[[#This Row],[Punkt B]]/pomiar[[#This Row],[ile h w dobie]],pomiar[[#This Row],[Punkt A]]/pomiar[[#This Row],[ile h w dobie]]),0)</f>
        <v>16</v>
      </c>
      <c r="R765" s="3">
        <f>IF(pomiar[[#This Row],[która godzina wyjazdu]]&lt;&gt;24,pomiar[[#This Row],[która godzina wyjazdu]],0)</f>
        <v>16</v>
      </c>
    </row>
    <row r="766" spans="1:18" x14ac:dyDescent="0.25">
      <c r="A766" s="1" t="s">
        <v>190</v>
      </c>
      <c r="B766" s="1">
        <v>0.28119699999999997</v>
      </c>
      <c r="C766" s="1">
        <v>0.27765699999999999</v>
      </c>
      <c r="D766" s="1">
        <f>IF(pomiar[[#This Row],[Punkt A]]&lt;pomiar[[#This Row],[Punkt B]],1,0)</f>
        <v>0</v>
      </c>
      <c r="E766" s="1">
        <f>IF(pomiar[[#This Row],[Punkt A]]&gt;pomiar[[#This Row],[Punkt B]],1,0)</f>
        <v>1</v>
      </c>
      <c r="F766" s="1">
        <f t="shared" si="22"/>
        <v>6.9444444444444447E-4</v>
      </c>
      <c r="G766" s="1">
        <f>IF(pomiar[[#This Row],[czy z B do A]]=1,pomiar[[#This Row],[Punkt A]]-pomiar[[#This Row],[Punkt B]],pomiar[[#This Row],[Punkt B]]-pomiar[[#This Row],[Punkt A]])</f>
        <v>3.5399999999999876E-3</v>
      </c>
      <c r="H766" s="1" t="str">
        <f>LEFT(pomiar[[#This Row],[numer rejestracyjny]],1)</f>
        <v>B</v>
      </c>
      <c r="I766" s="1">
        <f>IF(pomiar[[#This Row],[pierwsza litera rejestracji]]="Z",pomiar[[#This Row],[ile minut jechał]]/pomiar[[#This Row],[ile to jedna minuta w dobie]],0)</f>
        <v>0</v>
      </c>
      <c r="J766" s="1">
        <f t="shared" si="23"/>
        <v>4.1666666666666664E-2</v>
      </c>
      <c r="K766" s="1">
        <f>pomiar[[#This Row],[ile minut jechał]]/pomiar[[#This Row],[ile h w dobie]]</f>
        <v>8.4959999999999702E-2</v>
      </c>
      <c r="L766" s="1" t="str">
        <f>MID(pomiar[[#This Row],[numer rejestracyjny]],4,2)</f>
        <v>72</v>
      </c>
      <c r="M766" s="3">
        <f>IF(pomiar[[#This Row],[3 i 4 znak rejestracji]]="18",5/pomiar[[#This Row],[ile minut jechał w h]],0)</f>
        <v>0</v>
      </c>
      <c r="N766" s="3">
        <f>5/pomiar[[#This Row],[ile minut jechał w h]]</f>
        <v>58.851224105461597</v>
      </c>
      <c r="O766" s="3">
        <f>IF(pomiar[[#This Row],[prędkość]]&gt;100,1,0)</f>
        <v>0</v>
      </c>
      <c r="P766" s="3">
        <f>IF(pomiar[[#This Row],[prędkość]]&gt;140,1,0)</f>
        <v>0</v>
      </c>
      <c r="Q766" s="3">
        <f>ROUNDDOWN(IF(pomiar[[#This Row],[czy z A do B]]=0,pomiar[[#This Row],[Punkt B]]/pomiar[[#This Row],[ile h w dobie]],pomiar[[#This Row],[Punkt A]]/pomiar[[#This Row],[ile h w dobie]]),0)</f>
        <v>6</v>
      </c>
      <c r="R766" s="3">
        <f>IF(pomiar[[#This Row],[która godzina wyjazdu]]&lt;&gt;24,pomiar[[#This Row],[która godzina wyjazdu]],0)</f>
        <v>6</v>
      </c>
    </row>
    <row r="767" spans="1:18" x14ac:dyDescent="0.25">
      <c r="A767" s="1" t="s">
        <v>191</v>
      </c>
      <c r="B767" s="1">
        <v>0.99743400000000004</v>
      </c>
      <c r="C767" s="1">
        <v>0.99429400000000001</v>
      </c>
      <c r="D767" s="1">
        <f>IF(pomiar[[#This Row],[Punkt A]]&lt;pomiar[[#This Row],[Punkt B]],1,0)</f>
        <v>0</v>
      </c>
      <c r="E767" s="1">
        <f>IF(pomiar[[#This Row],[Punkt A]]&gt;pomiar[[#This Row],[Punkt B]],1,0)</f>
        <v>1</v>
      </c>
      <c r="F767" s="1">
        <f t="shared" si="22"/>
        <v>6.9444444444444447E-4</v>
      </c>
      <c r="G767" s="1">
        <f>IF(pomiar[[#This Row],[czy z B do A]]=1,pomiar[[#This Row],[Punkt A]]-pomiar[[#This Row],[Punkt B]],pomiar[[#This Row],[Punkt B]]-pomiar[[#This Row],[Punkt A]])</f>
        <v>3.1400000000000317E-3</v>
      </c>
      <c r="H767" s="1" t="str">
        <f>LEFT(pomiar[[#This Row],[numer rejestracyjny]],1)</f>
        <v>B</v>
      </c>
      <c r="I767" s="1">
        <f>IF(pomiar[[#This Row],[pierwsza litera rejestracji]]="Z",pomiar[[#This Row],[ile minut jechał]]/pomiar[[#This Row],[ile to jedna minuta w dobie]],0)</f>
        <v>0</v>
      </c>
      <c r="J767" s="1">
        <f t="shared" si="23"/>
        <v>4.1666666666666664E-2</v>
      </c>
      <c r="K767" s="1">
        <f>pomiar[[#This Row],[ile minut jechał]]/pomiar[[#This Row],[ile h w dobie]]</f>
        <v>7.536000000000076E-2</v>
      </c>
      <c r="L767" s="1" t="str">
        <f>MID(pomiar[[#This Row],[numer rejestracyjny]],4,2)</f>
        <v>58</v>
      </c>
      <c r="M767" s="3">
        <f>IF(pomiar[[#This Row],[3 i 4 znak rejestracji]]="18",5/pomiar[[#This Row],[ile minut jechał w h]],0)</f>
        <v>0</v>
      </c>
      <c r="N767" s="3">
        <f>5/pomiar[[#This Row],[ile minut jechał w h]]</f>
        <v>66.34819532908638</v>
      </c>
      <c r="O767" s="3">
        <f>IF(pomiar[[#This Row],[prędkość]]&gt;100,1,0)</f>
        <v>0</v>
      </c>
      <c r="P767" s="3">
        <f>IF(pomiar[[#This Row],[prędkość]]&gt;140,1,0)</f>
        <v>0</v>
      </c>
      <c r="Q767" s="3">
        <f>ROUNDDOWN(IF(pomiar[[#This Row],[czy z A do B]]=0,pomiar[[#This Row],[Punkt B]]/pomiar[[#This Row],[ile h w dobie]],pomiar[[#This Row],[Punkt A]]/pomiar[[#This Row],[ile h w dobie]]),0)</f>
        <v>23</v>
      </c>
      <c r="R767" s="3">
        <f>IF(pomiar[[#This Row],[która godzina wyjazdu]]&lt;&gt;24,pomiar[[#This Row],[która godzina wyjazdu]],0)</f>
        <v>23</v>
      </c>
    </row>
    <row r="768" spans="1:18" x14ac:dyDescent="0.25">
      <c r="A768" s="1" t="s">
        <v>192</v>
      </c>
      <c r="B768" s="1">
        <v>0.78212599999999999</v>
      </c>
      <c r="C768" s="1">
        <v>0.779918</v>
      </c>
      <c r="D768" s="1">
        <f>IF(pomiar[[#This Row],[Punkt A]]&lt;pomiar[[#This Row],[Punkt B]],1,0)</f>
        <v>0</v>
      </c>
      <c r="E768" s="1">
        <f>IF(pomiar[[#This Row],[Punkt A]]&gt;pomiar[[#This Row],[Punkt B]],1,0)</f>
        <v>1</v>
      </c>
      <c r="F768" s="1">
        <f t="shared" si="22"/>
        <v>6.9444444444444447E-4</v>
      </c>
      <c r="G768" s="1">
        <f>IF(pomiar[[#This Row],[czy z B do A]]=1,pomiar[[#This Row],[Punkt A]]-pomiar[[#This Row],[Punkt B]],pomiar[[#This Row],[Punkt B]]-pomiar[[#This Row],[Punkt A]])</f>
        <v>2.2079999999999878E-3</v>
      </c>
      <c r="H768" s="1" t="str">
        <f>LEFT(pomiar[[#This Row],[numer rejestracyjny]],1)</f>
        <v>B</v>
      </c>
      <c r="I768" s="1">
        <f>IF(pomiar[[#This Row],[pierwsza litera rejestracji]]="Z",pomiar[[#This Row],[ile minut jechał]]/pomiar[[#This Row],[ile to jedna minuta w dobie]],0)</f>
        <v>0</v>
      </c>
      <c r="J768" s="1">
        <f t="shared" si="23"/>
        <v>4.1666666666666664E-2</v>
      </c>
      <c r="K768" s="1">
        <f>pomiar[[#This Row],[ile minut jechał]]/pomiar[[#This Row],[ile h w dobie]]</f>
        <v>5.2991999999999706E-2</v>
      </c>
      <c r="L768" s="1" t="str">
        <f>MID(pomiar[[#This Row],[numer rejestracyjny]],4,2)</f>
        <v>59</v>
      </c>
      <c r="M768" s="3">
        <f>IF(pomiar[[#This Row],[3 i 4 znak rejestracji]]="18",5/pomiar[[#This Row],[ile minut jechał w h]],0)</f>
        <v>0</v>
      </c>
      <c r="N768" s="3">
        <f>5/pomiar[[#This Row],[ile minut jechał w h]]</f>
        <v>94.353864734300046</v>
      </c>
      <c r="O768" s="3">
        <f>IF(pomiar[[#This Row],[prędkość]]&gt;100,1,0)</f>
        <v>0</v>
      </c>
      <c r="P768" s="3">
        <f>IF(pomiar[[#This Row],[prędkość]]&gt;140,1,0)</f>
        <v>0</v>
      </c>
      <c r="Q768" s="3">
        <f>ROUNDDOWN(IF(pomiar[[#This Row],[czy z A do B]]=0,pomiar[[#This Row],[Punkt B]]/pomiar[[#This Row],[ile h w dobie]],pomiar[[#This Row],[Punkt A]]/pomiar[[#This Row],[ile h w dobie]]),0)</f>
        <v>18</v>
      </c>
      <c r="R768" s="3">
        <f>IF(pomiar[[#This Row],[która godzina wyjazdu]]&lt;&gt;24,pomiar[[#This Row],[która godzina wyjazdu]],0)</f>
        <v>18</v>
      </c>
    </row>
    <row r="769" spans="1:18" x14ac:dyDescent="0.25">
      <c r="A769" s="1" t="s">
        <v>193</v>
      </c>
      <c r="B769" s="1">
        <v>0.193879</v>
      </c>
      <c r="C769" s="1">
        <v>0.19175500000000001</v>
      </c>
      <c r="D769" s="1">
        <f>IF(pomiar[[#This Row],[Punkt A]]&lt;pomiar[[#This Row],[Punkt B]],1,0)</f>
        <v>0</v>
      </c>
      <c r="E769" s="1">
        <f>IF(pomiar[[#This Row],[Punkt A]]&gt;pomiar[[#This Row],[Punkt B]],1,0)</f>
        <v>1</v>
      </c>
      <c r="F769" s="1">
        <f t="shared" si="22"/>
        <v>6.9444444444444447E-4</v>
      </c>
      <c r="G769" s="1">
        <f>IF(pomiar[[#This Row],[czy z B do A]]=1,pomiar[[#This Row],[Punkt A]]-pomiar[[#This Row],[Punkt B]],pomiar[[#This Row],[Punkt B]]-pomiar[[#This Row],[Punkt A]])</f>
        <v>2.123999999999987E-3</v>
      </c>
      <c r="H769" s="1" t="str">
        <f>LEFT(pomiar[[#This Row],[numer rejestracyjny]],1)</f>
        <v>C</v>
      </c>
      <c r="I769" s="1">
        <f>IF(pomiar[[#This Row],[pierwsza litera rejestracji]]="Z",pomiar[[#This Row],[ile minut jechał]]/pomiar[[#This Row],[ile to jedna minuta w dobie]],0)</f>
        <v>0</v>
      </c>
      <c r="J769" s="1">
        <f t="shared" si="23"/>
        <v>4.1666666666666664E-2</v>
      </c>
      <c r="K769" s="1">
        <f>pomiar[[#This Row],[ile minut jechał]]/pomiar[[#This Row],[ile h w dobie]]</f>
        <v>5.0975999999999688E-2</v>
      </c>
      <c r="L769" s="1" t="str">
        <f>MID(pomiar[[#This Row],[numer rejestracyjny]],4,2)</f>
        <v>20</v>
      </c>
      <c r="M769" s="3">
        <f>IF(pomiar[[#This Row],[3 i 4 znak rejestracji]]="18",5/pomiar[[#This Row],[ile minut jechał w h]],0)</f>
        <v>0</v>
      </c>
      <c r="N769" s="3">
        <f>5/pomiar[[#This Row],[ile minut jechał w h]]</f>
        <v>98.085373509102922</v>
      </c>
      <c r="O769" s="3">
        <f>IF(pomiar[[#This Row],[prędkość]]&gt;100,1,0)</f>
        <v>0</v>
      </c>
      <c r="P769" s="3">
        <f>IF(pomiar[[#This Row],[prędkość]]&gt;140,1,0)</f>
        <v>0</v>
      </c>
      <c r="Q769" s="3">
        <f>ROUNDDOWN(IF(pomiar[[#This Row],[czy z A do B]]=0,pomiar[[#This Row],[Punkt B]]/pomiar[[#This Row],[ile h w dobie]],pomiar[[#This Row],[Punkt A]]/pomiar[[#This Row],[ile h w dobie]]),0)</f>
        <v>4</v>
      </c>
      <c r="R769" s="3">
        <f>IF(pomiar[[#This Row],[która godzina wyjazdu]]&lt;&gt;24,pomiar[[#This Row],[która godzina wyjazdu]],0)</f>
        <v>4</v>
      </c>
    </row>
    <row r="770" spans="1:18" x14ac:dyDescent="0.25">
      <c r="A770" s="1" t="s">
        <v>194</v>
      </c>
      <c r="B770" s="1">
        <v>0.23611099999999999</v>
      </c>
      <c r="C770" s="1">
        <v>0.23797099999999999</v>
      </c>
      <c r="D770" s="1">
        <f>IF(pomiar[[#This Row],[Punkt A]]&lt;pomiar[[#This Row],[Punkt B]],1,0)</f>
        <v>1</v>
      </c>
      <c r="E770" s="1">
        <f>IF(pomiar[[#This Row],[Punkt A]]&gt;pomiar[[#This Row],[Punkt B]],1,0)</f>
        <v>0</v>
      </c>
      <c r="F770" s="1">
        <f t="shared" ref="F770:F833" si="24">1/(24*60)</f>
        <v>6.9444444444444447E-4</v>
      </c>
      <c r="G770" s="1">
        <f>IF(pomiar[[#This Row],[czy z B do A]]=1,pomiar[[#This Row],[Punkt A]]-pomiar[[#This Row],[Punkt B]],pomiar[[#This Row],[Punkt B]]-pomiar[[#This Row],[Punkt A]])</f>
        <v>1.8600000000000005E-3</v>
      </c>
      <c r="H770" s="1" t="str">
        <f>LEFT(pomiar[[#This Row],[numer rejestracyjny]],1)</f>
        <v>C</v>
      </c>
      <c r="I770" s="1">
        <f>IF(pomiar[[#This Row],[pierwsza litera rejestracji]]="Z",pomiar[[#This Row],[ile minut jechał]]/pomiar[[#This Row],[ile to jedna minuta w dobie]],0)</f>
        <v>0</v>
      </c>
      <c r="J770" s="1">
        <f t="shared" ref="J770:J833" si="25">1/24</f>
        <v>4.1666666666666664E-2</v>
      </c>
      <c r="K770" s="1">
        <f>pomiar[[#This Row],[ile minut jechał]]/pomiar[[#This Row],[ile h w dobie]]</f>
        <v>4.4640000000000013E-2</v>
      </c>
      <c r="L770" s="1" t="str">
        <f>MID(pomiar[[#This Row],[numer rejestracyjny]],4,2)</f>
        <v>51</v>
      </c>
      <c r="M770" s="3">
        <f>IF(pomiar[[#This Row],[3 i 4 znak rejestracji]]="18",5/pomiar[[#This Row],[ile minut jechał w h]],0)</f>
        <v>0</v>
      </c>
      <c r="N770" s="3">
        <f>5/pomiar[[#This Row],[ile minut jechał w h]]</f>
        <v>112.00716845878132</v>
      </c>
      <c r="O770" s="3">
        <f>IF(pomiar[[#This Row],[prędkość]]&gt;100,1,0)</f>
        <v>1</v>
      </c>
      <c r="P770" s="3">
        <f>IF(pomiar[[#This Row],[prędkość]]&gt;140,1,0)</f>
        <v>0</v>
      </c>
      <c r="Q770" s="3">
        <f>ROUNDDOWN(IF(pomiar[[#This Row],[czy z A do B]]=0,pomiar[[#This Row],[Punkt B]]/pomiar[[#This Row],[ile h w dobie]],pomiar[[#This Row],[Punkt A]]/pomiar[[#This Row],[ile h w dobie]]),0)</f>
        <v>5</v>
      </c>
      <c r="R770" s="3">
        <f>IF(pomiar[[#This Row],[która godzina wyjazdu]]&lt;&gt;24,pomiar[[#This Row],[która godzina wyjazdu]],0)</f>
        <v>5</v>
      </c>
    </row>
    <row r="771" spans="1:18" x14ac:dyDescent="0.25">
      <c r="A771" s="1" t="s">
        <v>195</v>
      </c>
      <c r="B771" s="1">
        <v>0.122076</v>
      </c>
      <c r="C771" s="1">
        <v>0.12460400000000001</v>
      </c>
      <c r="D771" s="1">
        <f>IF(pomiar[[#This Row],[Punkt A]]&lt;pomiar[[#This Row],[Punkt B]],1,0)</f>
        <v>1</v>
      </c>
      <c r="E771" s="1">
        <f>IF(pomiar[[#This Row],[Punkt A]]&gt;pomiar[[#This Row],[Punkt B]],1,0)</f>
        <v>0</v>
      </c>
      <c r="F771" s="1">
        <f t="shared" si="24"/>
        <v>6.9444444444444447E-4</v>
      </c>
      <c r="G771" s="1">
        <f>IF(pomiar[[#This Row],[czy z B do A]]=1,pomiar[[#This Row],[Punkt A]]-pomiar[[#This Row],[Punkt B]],pomiar[[#This Row],[Punkt B]]-pomiar[[#This Row],[Punkt A]])</f>
        <v>2.5280000000000025E-3</v>
      </c>
      <c r="H771" s="1" t="str">
        <f>LEFT(pomiar[[#This Row],[numer rejestracyjny]],1)</f>
        <v>C</v>
      </c>
      <c r="I771" s="1">
        <f>IF(pomiar[[#This Row],[pierwsza litera rejestracji]]="Z",pomiar[[#This Row],[ile minut jechał]]/pomiar[[#This Row],[ile to jedna minuta w dobie]],0)</f>
        <v>0</v>
      </c>
      <c r="J771" s="1">
        <f t="shared" si="25"/>
        <v>4.1666666666666664E-2</v>
      </c>
      <c r="K771" s="1">
        <f>pomiar[[#This Row],[ile minut jechał]]/pomiar[[#This Row],[ile h w dobie]]</f>
        <v>6.0672000000000059E-2</v>
      </c>
      <c r="L771" s="1" t="str">
        <f>MID(pomiar[[#This Row],[numer rejestracyjny]],4,2)</f>
        <v>58</v>
      </c>
      <c r="M771" s="3">
        <f>IF(pomiar[[#This Row],[3 i 4 znak rejestracji]]="18",5/pomiar[[#This Row],[ile minut jechał w h]],0)</f>
        <v>0</v>
      </c>
      <c r="N771" s="3">
        <f>5/pomiar[[#This Row],[ile minut jechał w h]]</f>
        <v>82.410337552742533</v>
      </c>
      <c r="O771" s="3">
        <f>IF(pomiar[[#This Row],[prędkość]]&gt;100,1,0)</f>
        <v>0</v>
      </c>
      <c r="P771" s="3">
        <f>IF(pomiar[[#This Row],[prędkość]]&gt;140,1,0)</f>
        <v>0</v>
      </c>
      <c r="Q771" s="3">
        <f>ROUNDDOWN(IF(pomiar[[#This Row],[czy z A do B]]=0,pomiar[[#This Row],[Punkt B]]/pomiar[[#This Row],[ile h w dobie]],pomiar[[#This Row],[Punkt A]]/pomiar[[#This Row],[ile h w dobie]]),0)</f>
        <v>2</v>
      </c>
      <c r="R771" s="3">
        <f>IF(pomiar[[#This Row],[która godzina wyjazdu]]&lt;&gt;24,pomiar[[#This Row],[która godzina wyjazdu]],0)</f>
        <v>2</v>
      </c>
    </row>
    <row r="772" spans="1:18" x14ac:dyDescent="0.25">
      <c r="A772" s="1" t="s">
        <v>196</v>
      </c>
      <c r="B772" s="1">
        <v>0.59056699999999995</v>
      </c>
      <c r="C772" s="1">
        <v>0.58848299999999998</v>
      </c>
      <c r="D772" s="1">
        <f>IF(pomiar[[#This Row],[Punkt A]]&lt;pomiar[[#This Row],[Punkt B]],1,0)</f>
        <v>0</v>
      </c>
      <c r="E772" s="1">
        <f>IF(pomiar[[#This Row],[Punkt A]]&gt;pomiar[[#This Row],[Punkt B]],1,0)</f>
        <v>1</v>
      </c>
      <c r="F772" s="1">
        <f t="shared" si="24"/>
        <v>6.9444444444444447E-4</v>
      </c>
      <c r="G772" s="1">
        <f>IF(pomiar[[#This Row],[czy z B do A]]=1,pomiar[[#This Row],[Punkt A]]-pomiar[[#This Row],[Punkt B]],pomiar[[#This Row],[Punkt B]]-pomiar[[#This Row],[Punkt A]])</f>
        <v>2.0839999999999748E-3</v>
      </c>
      <c r="H772" s="1" t="str">
        <f>LEFT(pomiar[[#This Row],[numer rejestracyjny]],1)</f>
        <v>C</v>
      </c>
      <c r="I772" s="1">
        <f>IF(pomiar[[#This Row],[pierwsza litera rejestracji]]="Z",pomiar[[#This Row],[ile minut jechał]]/pomiar[[#This Row],[ile to jedna minuta w dobie]],0)</f>
        <v>0</v>
      </c>
      <c r="J772" s="1">
        <f t="shared" si="25"/>
        <v>4.1666666666666664E-2</v>
      </c>
      <c r="K772" s="1">
        <f>pomiar[[#This Row],[ile minut jechał]]/pomiar[[#This Row],[ile h w dobie]]</f>
        <v>5.0015999999999394E-2</v>
      </c>
      <c r="L772" s="1" t="str">
        <f>MID(pomiar[[#This Row],[numer rejestracyjny]],4,2)</f>
        <v>50</v>
      </c>
      <c r="M772" s="3">
        <f>IF(pomiar[[#This Row],[3 i 4 znak rejestracji]]="18",5/pomiar[[#This Row],[ile minut jechał w h]],0)</f>
        <v>0</v>
      </c>
      <c r="N772" s="3">
        <f>5/pomiar[[#This Row],[ile minut jechał w h]]</f>
        <v>99.968010236725462</v>
      </c>
      <c r="O772" s="3">
        <f>IF(pomiar[[#This Row],[prędkość]]&gt;100,1,0)</f>
        <v>0</v>
      </c>
      <c r="P772" s="3">
        <f>IF(pomiar[[#This Row],[prędkość]]&gt;140,1,0)</f>
        <v>0</v>
      </c>
      <c r="Q772" s="3">
        <f>ROUNDDOWN(IF(pomiar[[#This Row],[czy z A do B]]=0,pomiar[[#This Row],[Punkt B]]/pomiar[[#This Row],[ile h w dobie]],pomiar[[#This Row],[Punkt A]]/pomiar[[#This Row],[ile h w dobie]]),0)</f>
        <v>14</v>
      </c>
      <c r="R772" s="3">
        <f>IF(pomiar[[#This Row],[która godzina wyjazdu]]&lt;&gt;24,pomiar[[#This Row],[która godzina wyjazdu]],0)</f>
        <v>14</v>
      </c>
    </row>
    <row r="773" spans="1:18" x14ac:dyDescent="0.25">
      <c r="A773" s="1" t="s">
        <v>197</v>
      </c>
      <c r="B773" s="1">
        <v>0.41790500000000003</v>
      </c>
      <c r="C773" s="1">
        <v>0.415773</v>
      </c>
      <c r="D773" s="1">
        <f>IF(pomiar[[#This Row],[Punkt A]]&lt;pomiar[[#This Row],[Punkt B]],1,0)</f>
        <v>0</v>
      </c>
      <c r="E773" s="1">
        <f>IF(pomiar[[#This Row],[Punkt A]]&gt;pomiar[[#This Row],[Punkt B]],1,0)</f>
        <v>1</v>
      </c>
      <c r="F773" s="1">
        <f t="shared" si="24"/>
        <v>6.9444444444444447E-4</v>
      </c>
      <c r="G773" s="1">
        <f>IF(pomiar[[#This Row],[czy z B do A]]=1,pomiar[[#This Row],[Punkt A]]-pomiar[[#This Row],[Punkt B]],pomiar[[#This Row],[Punkt B]]-pomiar[[#This Row],[Punkt A]])</f>
        <v>2.1320000000000228E-3</v>
      </c>
      <c r="H773" s="1" t="str">
        <f>LEFT(pomiar[[#This Row],[numer rejestracyjny]],1)</f>
        <v>C</v>
      </c>
      <c r="I773" s="1">
        <f>IF(pomiar[[#This Row],[pierwsza litera rejestracji]]="Z",pomiar[[#This Row],[ile minut jechał]]/pomiar[[#This Row],[ile to jedna minuta w dobie]],0)</f>
        <v>0</v>
      </c>
      <c r="J773" s="1">
        <f t="shared" si="25"/>
        <v>4.1666666666666664E-2</v>
      </c>
      <c r="K773" s="1">
        <f>pomiar[[#This Row],[ile minut jechał]]/pomiar[[#This Row],[ile h w dobie]]</f>
        <v>5.1168000000000546E-2</v>
      </c>
      <c r="L773" s="1" t="str">
        <f>MID(pomiar[[#This Row],[numer rejestracyjny]],4,2)</f>
        <v>79</v>
      </c>
      <c r="M773" s="3">
        <f>IF(pomiar[[#This Row],[3 i 4 znak rejestracji]]="18",5/pomiar[[#This Row],[ile minut jechał w h]],0)</f>
        <v>0</v>
      </c>
      <c r="N773" s="3">
        <f>5/pomiar[[#This Row],[ile minut jechał w h]]</f>
        <v>97.717323327078375</v>
      </c>
      <c r="O773" s="3">
        <f>IF(pomiar[[#This Row],[prędkość]]&gt;100,1,0)</f>
        <v>0</v>
      </c>
      <c r="P773" s="3">
        <f>IF(pomiar[[#This Row],[prędkość]]&gt;140,1,0)</f>
        <v>0</v>
      </c>
      <c r="Q773" s="3">
        <f>ROUNDDOWN(IF(pomiar[[#This Row],[czy z A do B]]=0,pomiar[[#This Row],[Punkt B]]/pomiar[[#This Row],[ile h w dobie]],pomiar[[#This Row],[Punkt A]]/pomiar[[#This Row],[ile h w dobie]]),0)</f>
        <v>9</v>
      </c>
      <c r="R773" s="3">
        <f>IF(pomiar[[#This Row],[która godzina wyjazdu]]&lt;&gt;24,pomiar[[#This Row],[która godzina wyjazdu]],0)</f>
        <v>9</v>
      </c>
    </row>
    <row r="774" spans="1:18" x14ac:dyDescent="0.25">
      <c r="A774" s="1" t="s">
        <v>198</v>
      </c>
      <c r="B774" s="1">
        <v>0.73899499999999996</v>
      </c>
      <c r="C774" s="1">
        <v>0.74130700000000005</v>
      </c>
      <c r="D774" s="1">
        <f>IF(pomiar[[#This Row],[Punkt A]]&lt;pomiar[[#This Row],[Punkt B]],1,0)</f>
        <v>1</v>
      </c>
      <c r="E774" s="1">
        <f>IF(pomiar[[#This Row],[Punkt A]]&gt;pomiar[[#This Row],[Punkt B]],1,0)</f>
        <v>0</v>
      </c>
      <c r="F774" s="1">
        <f t="shared" si="24"/>
        <v>6.9444444444444447E-4</v>
      </c>
      <c r="G774" s="1">
        <f>IF(pomiar[[#This Row],[czy z B do A]]=1,pomiar[[#This Row],[Punkt A]]-pomiar[[#This Row],[Punkt B]],pomiar[[#This Row],[Punkt B]]-pomiar[[#This Row],[Punkt A]])</f>
        <v>2.3120000000000918E-3</v>
      </c>
      <c r="H774" s="1" t="str">
        <f>LEFT(pomiar[[#This Row],[numer rejestracyjny]],1)</f>
        <v>C</v>
      </c>
      <c r="I774" s="1">
        <f>IF(pomiar[[#This Row],[pierwsza litera rejestracji]]="Z",pomiar[[#This Row],[ile minut jechał]]/pomiar[[#This Row],[ile to jedna minuta w dobie]],0)</f>
        <v>0</v>
      </c>
      <c r="J774" s="1">
        <f t="shared" si="25"/>
        <v>4.1666666666666664E-2</v>
      </c>
      <c r="K774" s="1">
        <f>pomiar[[#This Row],[ile minut jechał]]/pomiar[[#This Row],[ile h w dobie]]</f>
        <v>5.5488000000002202E-2</v>
      </c>
      <c r="L774" s="1" t="str">
        <f>MID(pomiar[[#This Row],[numer rejestracyjny]],4,2)</f>
        <v>92</v>
      </c>
      <c r="M774" s="3">
        <f>IF(pomiar[[#This Row],[3 i 4 znak rejestracji]]="18",5/pomiar[[#This Row],[ile minut jechał w h]],0)</f>
        <v>0</v>
      </c>
      <c r="N774" s="3">
        <f>5/pomiar[[#This Row],[ile minut jechał w h]]</f>
        <v>90.109573241057561</v>
      </c>
      <c r="O774" s="3">
        <f>IF(pomiar[[#This Row],[prędkość]]&gt;100,1,0)</f>
        <v>0</v>
      </c>
      <c r="P774" s="3">
        <f>IF(pomiar[[#This Row],[prędkość]]&gt;140,1,0)</f>
        <v>0</v>
      </c>
      <c r="Q774" s="3">
        <f>ROUNDDOWN(IF(pomiar[[#This Row],[czy z A do B]]=0,pomiar[[#This Row],[Punkt B]]/pomiar[[#This Row],[ile h w dobie]],pomiar[[#This Row],[Punkt A]]/pomiar[[#This Row],[ile h w dobie]]),0)</f>
        <v>17</v>
      </c>
      <c r="R774" s="3">
        <f>IF(pomiar[[#This Row],[która godzina wyjazdu]]&lt;&gt;24,pomiar[[#This Row],[która godzina wyjazdu]],0)</f>
        <v>17</v>
      </c>
    </row>
    <row r="775" spans="1:18" x14ac:dyDescent="0.25">
      <c r="A775" s="1" t="s">
        <v>199</v>
      </c>
      <c r="B775" s="1">
        <v>0.35936200000000001</v>
      </c>
      <c r="C775" s="1">
        <v>0.35786600000000002</v>
      </c>
      <c r="D775" s="1">
        <f>IF(pomiar[[#This Row],[Punkt A]]&lt;pomiar[[#This Row],[Punkt B]],1,0)</f>
        <v>0</v>
      </c>
      <c r="E775" s="1">
        <f>IF(pomiar[[#This Row],[Punkt A]]&gt;pomiar[[#This Row],[Punkt B]],1,0)</f>
        <v>1</v>
      </c>
      <c r="F775" s="1">
        <f t="shared" si="24"/>
        <v>6.9444444444444447E-4</v>
      </c>
      <c r="G775" s="1">
        <f>IF(pomiar[[#This Row],[czy z B do A]]=1,pomiar[[#This Row],[Punkt A]]-pomiar[[#This Row],[Punkt B]],pomiar[[#This Row],[Punkt B]]-pomiar[[#This Row],[Punkt A]])</f>
        <v>1.4959999999999973E-3</v>
      </c>
      <c r="H775" s="1" t="str">
        <f>LEFT(pomiar[[#This Row],[numer rejestracyjny]],1)</f>
        <v>C</v>
      </c>
      <c r="I775" s="1">
        <f>IF(pomiar[[#This Row],[pierwsza litera rejestracji]]="Z",pomiar[[#This Row],[ile minut jechał]]/pomiar[[#This Row],[ile to jedna minuta w dobie]],0)</f>
        <v>0</v>
      </c>
      <c r="J775" s="1">
        <f t="shared" si="25"/>
        <v>4.1666666666666664E-2</v>
      </c>
      <c r="K775" s="1">
        <f>pomiar[[#This Row],[ile minut jechał]]/pomiar[[#This Row],[ile h w dobie]]</f>
        <v>3.5903999999999936E-2</v>
      </c>
      <c r="L775" s="1" t="str">
        <f>MID(pomiar[[#This Row],[numer rejestracyjny]],4,2)</f>
        <v>57</v>
      </c>
      <c r="M775" s="3">
        <f>IF(pomiar[[#This Row],[3 i 4 znak rejestracji]]="18",5/pomiar[[#This Row],[ile minut jechał w h]],0)</f>
        <v>0</v>
      </c>
      <c r="N775" s="3">
        <f>5/pomiar[[#This Row],[ile minut jechał w h]]</f>
        <v>139.26024955436745</v>
      </c>
      <c r="O775" s="3">
        <f>IF(pomiar[[#This Row],[prędkość]]&gt;100,1,0)</f>
        <v>1</v>
      </c>
      <c r="P775" s="3">
        <f>IF(pomiar[[#This Row],[prędkość]]&gt;140,1,0)</f>
        <v>0</v>
      </c>
      <c r="Q775" s="3">
        <f>ROUNDDOWN(IF(pomiar[[#This Row],[czy z A do B]]=0,pomiar[[#This Row],[Punkt B]]/pomiar[[#This Row],[ile h w dobie]],pomiar[[#This Row],[Punkt A]]/pomiar[[#This Row],[ile h w dobie]]),0)</f>
        <v>8</v>
      </c>
      <c r="R775" s="3">
        <f>IF(pomiar[[#This Row],[która godzina wyjazdu]]&lt;&gt;24,pomiar[[#This Row],[która godzina wyjazdu]],0)</f>
        <v>8</v>
      </c>
    </row>
    <row r="776" spans="1:18" x14ac:dyDescent="0.25">
      <c r="A776" s="1" t="s">
        <v>200</v>
      </c>
      <c r="B776" s="1">
        <v>0.220692</v>
      </c>
      <c r="C776" s="1">
        <v>0.218588</v>
      </c>
      <c r="D776" s="1">
        <f>IF(pomiar[[#This Row],[Punkt A]]&lt;pomiar[[#This Row],[Punkt B]],1,0)</f>
        <v>0</v>
      </c>
      <c r="E776" s="1">
        <f>IF(pomiar[[#This Row],[Punkt A]]&gt;pomiar[[#This Row],[Punkt B]],1,0)</f>
        <v>1</v>
      </c>
      <c r="F776" s="1">
        <f t="shared" si="24"/>
        <v>6.9444444444444447E-4</v>
      </c>
      <c r="G776" s="1">
        <f>IF(pomiar[[#This Row],[czy z B do A]]=1,pomiar[[#This Row],[Punkt A]]-pomiar[[#This Row],[Punkt B]],pomiar[[#This Row],[Punkt B]]-pomiar[[#This Row],[Punkt A]])</f>
        <v>2.1039999999999948E-3</v>
      </c>
      <c r="H776" s="1" t="str">
        <f>LEFT(pomiar[[#This Row],[numer rejestracyjny]],1)</f>
        <v>C</v>
      </c>
      <c r="I776" s="1">
        <f>IF(pomiar[[#This Row],[pierwsza litera rejestracji]]="Z",pomiar[[#This Row],[ile minut jechał]]/pomiar[[#This Row],[ile to jedna minuta w dobie]],0)</f>
        <v>0</v>
      </c>
      <c r="J776" s="1">
        <f t="shared" si="25"/>
        <v>4.1666666666666664E-2</v>
      </c>
      <c r="K776" s="1">
        <f>pomiar[[#This Row],[ile minut jechał]]/pomiar[[#This Row],[ile h w dobie]]</f>
        <v>5.0495999999999874E-2</v>
      </c>
      <c r="L776" s="1" t="str">
        <f>MID(pomiar[[#This Row],[numer rejestracyjny]],4,2)</f>
        <v>12</v>
      </c>
      <c r="M776" s="3">
        <f>IF(pomiar[[#This Row],[3 i 4 znak rejestracji]]="18",5/pomiar[[#This Row],[ile minut jechał w h]],0)</f>
        <v>0</v>
      </c>
      <c r="N776" s="3">
        <f>5/pomiar[[#This Row],[ile minut jechał w h]]</f>
        <v>99.017743979721416</v>
      </c>
      <c r="O776" s="3">
        <f>IF(pomiar[[#This Row],[prędkość]]&gt;100,1,0)</f>
        <v>0</v>
      </c>
      <c r="P776" s="3">
        <f>IF(pomiar[[#This Row],[prędkość]]&gt;140,1,0)</f>
        <v>0</v>
      </c>
      <c r="Q776" s="3">
        <f>ROUNDDOWN(IF(pomiar[[#This Row],[czy z A do B]]=0,pomiar[[#This Row],[Punkt B]]/pomiar[[#This Row],[ile h w dobie]],pomiar[[#This Row],[Punkt A]]/pomiar[[#This Row],[ile h w dobie]]),0)</f>
        <v>5</v>
      </c>
      <c r="R776" s="3">
        <f>IF(pomiar[[#This Row],[która godzina wyjazdu]]&lt;&gt;24,pomiar[[#This Row],[która godzina wyjazdu]],0)</f>
        <v>5</v>
      </c>
    </row>
    <row r="777" spans="1:18" x14ac:dyDescent="0.25">
      <c r="A777" s="1" t="s">
        <v>201</v>
      </c>
      <c r="B777" s="1">
        <v>5.1676E-2</v>
      </c>
      <c r="C777" s="1">
        <v>5.3148000000000001E-2</v>
      </c>
      <c r="D777" s="1">
        <f>IF(pomiar[[#This Row],[Punkt A]]&lt;pomiar[[#This Row],[Punkt B]],1,0)</f>
        <v>1</v>
      </c>
      <c r="E777" s="1">
        <f>IF(pomiar[[#This Row],[Punkt A]]&gt;pomiar[[#This Row],[Punkt B]],1,0)</f>
        <v>0</v>
      </c>
      <c r="F777" s="1">
        <f t="shared" si="24"/>
        <v>6.9444444444444447E-4</v>
      </c>
      <c r="G777" s="1">
        <f>IF(pomiar[[#This Row],[czy z B do A]]=1,pomiar[[#This Row],[Punkt A]]-pomiar[[#This Row],[Punkt B]],pomiar[[#This Row],[Punkt B]]-pomiar[[#This Row],[Punkt A]])</f>
        <v>1.4720000000000011E-3</v>
      </c>
      <c r="H777" s="1" t="str">
        <f>LEFT(pomiar[[#This Row],[numer rejestracyjny]],1)</f>
        <v>C</v>
      </c>
      <c r="I777" s="1">
        <f>IF(pomiar[[#This Row],[pierwsza litera rejestracji]]="Z",pomiar[[#This Row],[ile minut jechał]]/pomiar[[#This Row],[ile to jedna minuta w dobie]],0)</f>
        <v>0</v>
      </c>
      <c r="J777" s="1">
        <f t="shared" si="25"/>
        <v>4.1666666666666664E-2</v>
      </c>
      <c r="K777" s="1">
        <f>pomiar[[#This Row],[ile minut jechał]]/pomiar[[#This Row],[ile h w dobie]]</f>
        <v>3.5328000000000026E-2</v>
      </c>
      <c r="L777" s="1" t="str">
        <f>MID(pomiar[[#This Row],[numer rejestracyjny]],4,2)</f>
        <v>35</v>
      </c>
      <c r="M777" s="3">
        <f>IF(pomiar[[#This Row],[3 i 4 znak rejestracji]]="18",5/pomiar[[#This Row],[ile minut jechał w h]],0)</f>
        <v>0</v>
      </c>
      <c r="N777" s="3">
        <f>5/pomiar[[#This Row],[ile minut jechał w h]]</f>
        <v>141.53079710144917</v>
      </c>
      <c r="O777" s="3">
        <f>IF(pomiar[[#This Row],[prędkość]]&gt;100,1,0)</f>
        <v>1</v>
      </c>
      <c r="P777" s="3">
        <f>IF(pomiar[[#This Row],[prędkość]]&gt;140,1,0)</f>
        <v>1</v>
      </c>
      <c r="Q777" s="3">
        <f>ROUNDDOWN(IF(pomiar[[#This Row],[czy z A do B]]=0,pomiar[[#This Row],[Punkt B]]/pomiar[[#This Row],[ile h w dobie]],pomiar[[#This Row],[Punkt A]]/pomiar[[#This Row],[ile h w dobie]]),0)</f>
        <v>1</v>
      </c>
      <c r="R777" s="3">
        <f>IF(pomiar[[#This Row],[która godzina wyjazdu]]&lt;&gt;24,pomiar[[#This Row],[która godzina wyjazdu]],0)</f>
        <v>1</v>
      </c>
    </row>
    <row r="778" spans="1:18" x14ac:dyDescent="0.25">
      <c r="A778" s="1" t="s">
        <v>202</v>
      </c>
      <c r="B778" s="1">
        <v>0.64594499999999999</v>
      </c>
      <c r="C778" s="1">
        <v>0.649501</v>
      </c>
      <c r="D778" s="1">
        <f>IF(pomiar[[#This Row],[Punkt A]]&lt;pomiar[[#This Row],[Punkt B]],1,0)</f>
        <v>1</v>
      </c>
      <c r="E778" s="1">
        <f>IF(pomiar[[#This Row],[Punkt A]]&gt;pomiar[[#This Row],[Punkt B]],1,0)</f>
        <v>0</v>
      </c>
      <c r="F778" s="1">
        <f t="shared" si="24"/>
        <v>6.9444444444444447E-4</v>
      </c>
      <c r="G778" s="1">
        <f>IF(pomiar[[#This Row],[czy z B do A]]=1,pomiar[[#This Row],[Punkt A]]-pomiar[[#This Row],[Punkt B]],pomiar[[#This Row],[Punkt B]]-pomiar[[#This Row],[Punkt A]])</f>
        <v>3.5560000000000036E-3</v>
      </c>
      <c r="H778" s="1" t="str">
        <f>LEFT(pomiar[[#This Row],[numer rejestracyjny]],1)</f>
        <v>C</v>
      </c>
      <c r="I778" s="1">
        <f>IF(pomiar[[#This Row],[pierwsza litera rejestracji]]="Z",pomiar[[#This Row],[ile minut jechał]]/pomiar[[#This Row],[ile to jedna minuta w dobie]],0)</f>
        <v>0</v>
      </c>
      <c r="J778" s="1">
        <f t="shared" si="25"/>
        <v>4.1666666666666664E-2</v>
      </c>
      <c r="K778" s="1">
        <f>pomiar[[#This Row],[ile minut jechał]]/pomiar[[#This Row],[ile h w dobie]]</f>
        <v>8.5344000000000086E-2</v>
      </c>
      <c r="L778" s="1" t="str">
        <f>MID(pomiar[[#This Row],[numer rejestracyjny]],4,2)</f>
        <v>75</v>
      </c>
      <c r="M778" s="3">
        <f>IF(pomiar[[#This Row],[3 i 4 znak rejestracji]]="18",5/pomiar[[#This Row],[ile minut jechał w h]],0)</f>
        <v>0</v>
      </c>
      <c r="N778" s="3">
        <f>5/pomiar[[#This Row],[ile minut jechał w h]]</f>
        <v>58.586426696662855</v>
      </c>
      <c r="O778" s="3">
        <f>IF(pomiar[[#This Row],[prędkość]]&gt;100,1,0)</f>
        <v>0</v>
      </c>
      <c r="P778" s="3">
        <f>IF(pomiar[[#This Row],[prędkość]]&gt;140,1,0)</f>
        <v>0</v>
      </c>
      <c r="Q778" s="3">
        <f>ROUNDDOWN(IF(pomiar[[#This Row],[czy z A do B]]=0,pomiar[[#This Row],[Punkt B]]/pomiar[[#This Row],[ile h w dobie]],pomiar[[#This Row],[Punkt A]]/pomiar[[#This Row],[ile h w dobie]]),0)</f>
        <v>15</v>
      </c>
      <c r="R778" s="3">
        <f>IF(pomiar[[#This Row],[która godzina wyjazdu]]&lt;&gt;24,pomiar[[#This Row],[która godzina wyjazdu]],0)</f>
        <v>15</v>
      </c>
    </row>
    <row r="779" spans="1:18" x14ac:dyDescent="0.25">
      <c r="A779" s="1" t="s">
        <v>203</v>
      </c>
      <c r="B779" s="1">
        <v>1.3842999999999999E-2</v>
      </c>
      <c r="C779" s="1">
        <v>1.1911E-2</v>
      </c>
      <c r="D779" s="1">
        <f>IF(pomiar[[#This Row],[Punkt A]]&lt;pomiar[[#This Row],[Punkt B]],1,0)</f>
        <v>0</v>
      </c>
      <c r="E779" s="1">
        <f>IF(pomiar[[#This Row],[Punkt A]]&gt;pomiar[[#This Row],[Punkt B]],1,0)</f>
        <v>1</v>
      </c>
      <c r="F779" s="1">
        <f t="shared" si="24"/>
        <v>6.9444444444444447E-4</v>
      </c>
      <c r="G779" s="1">
        <f>IF(pomiar[[#This Row],[czy z B do A]]=1,pomiar[[#This Row],[Punkt A]]-pomiar[[#This Row],[Punkt B]],pomiar[[#This Row],[Punkt B]]-pomiar[[#This Row],[Punkt A]])</f>
        <v>1.9319999999999997E-3</v>
      </c>
      <c r="H779" s="1" t="str">
        <f>LEFT(pomiar[[#This Row],[numer rejestracyjny]],1)</f>
        <v>C</v>
      </c>
      <c r="I779" s="1">
        <f>IF(pomiar[[#This Row],[pierwsza litera rejestracji]]="Z",pomiar[[#This Row],[ile minut jechał]]/pomiar[[#This Row],[ile to jedna minuta w dobie]],0)</f>
        <v>0</v>
      </c>
      <c r="J779" s="1">
        <f t="shared" si="25"/>
        <v>4.1666666666666664E-2</v>
      </c>
      <c r="K779" s="1">
        <f>pomiar[[#This Row],[ile minut jechał]]/pomiar[[#This Row],[ile h w dobie]]</f>
        <v>4.6367999999999993E-2</v>
      </c>
      <c r="L779" s="1" t="str">
        <f>MID(pomiar[[#This Row],[numer rejestracyjny]],4,2)</f>
        <v>85</v>
      </c>
      <c r="M779" s="3">
        <f>IF(pomiar[[#This Row],[3 i 4 znak rejestracji]]="18",5/pomiar[[#This Row],[ile minut jechał w h]],0)</f>
        <v>0</v>
      </c>
      <c r="N779" s="3">
        <f>5/pomiar[[#This Row],[ile minut jechał w h]]</f>
        <v>107.8329882677709</v>
      </c>
      <c r="O779" s="3">
        <f>IF(pomiar[[#This Row],[prędkość]]&gt;100,1,0)</f>
        <v>1</v>
      </c>
      <c r="P779" s="3">
        <f>IF(pomiar[[#This Row],[prędkość]]&gt;140,1,0)</f>
        <v>0</v>
      </c>
      <c r="Q779" s="3">
        <f>ROUNDDOWN(IF(pomiar[[#This Row],[czy z A do B]]=0,pomiar[[#This Row],[Punkt B]]/pomiar[[#This Row],[ile h w dobie]],pomiar[[#This Row],[Punkt A]]/pomiar[[#This Row],[ile h w dobie]]),0)</f>
        <v>0</v>
      </c>
      <c r="R779" s="3">
        <f>IF(pomiar[[#This Row],[która godzina wyjazdu]]&lt;&gt;24,pomiar[[#This Row],[która godzina wyjazdu]],0)</f>
        <v>0</v>
      </c>
    </row>
    <row r="780" spans="1:18" x14ac:dyDescent="0.25">
      <c r="A780" s="1" t="s">
        <v>204</v>
      </c>
      <c r="B780" s="1">
        <v>0.817774</v>
      </c>
      <c r="C780" s="1">
        <v>0.82153799999999999</v>
      </c>
      <c r="D780" s="1">
        <f>IF(pomiar[[#This Row],[Punkt A]]&lt;pomiar[[#This Row],[Punkt B]],1,0)</f>
        <v>1</v>
      </c>
      <c r="E780" s="1">
        <f>IF(pomiar[[#This Row],[Punkt A]]&gt;pomiar[[#This Row],[Punkt B]],1,0)</f>
        <v>0</v>
      </c>
      <c r="F780" s="1">
        <f t="shared" si="24"/>
        <v>6.9444444444444447E-4</v>
      </c>
      <c r="G780" s="1">
        <f>IF(pomiar[[#This Row],[czy z B do A]]=1,pomiar[[#This Row],[Punkt A]]-pomiar[[#This Row],[Punkt B]],pomiar[[#This Row],[Punkt B]]-pomiar[[#This Row],[Punkt A]])</f>
        <v>3.7639999999999896E-3</v>
      </c>
      <c r="H780" s="1" t="str">
        <f>LEFT(pomiar[[#This Row],[numer rejestracyjny]],1)</f>
        <v>C</v>
      </c>
      <c r="I780" s="1">
        <f>IF(pomiar[[#This Row],[pierwsza litera rejestracji]]="Z",pomiar[[#This Row],[ile minut jechał]]/pomiar[[#This Row],[ile to jedna minuta w dobie]],0)</f>
        <v>0</v>
      </c>
      <c r="J780" s="1">
        <f t="shared" si="25"/>
        <v>4.1666666666666664E-2</v>
      </c>
      <c r="K780" s="1">
        <f>pomiar[[#This Row],[ile minut jechał]]/pomiar[[#This Row],[ile h w dobie]]</f>
        <v>9.033599999999975E-2</v>
      </c>
      <c r="L780" s="1" t="str">
        <f>MID(pomiar[[#This Row],[numer rejestracyjny]],4,2)</f>
        <v>83</v>
      </c>
      <c r="M780" s="3">
        <f>IF(pomiar[[#This Row],[3 i 4 znak rejestracji]]="18",5/pomiar[[#This Row],[ile minut jechał w h]],0)</f>
        <v>0</v>
      </c>
      <c r="N780" s="3">
        <f>5/pomiar[[#This Row],[ile minut jechał w h]]</f>
        <v>55.348919589089775</v>
      </c>
      <c r="O780" s="3">
        <f>IF(pomiar[[#This Row],[prędkość]]&gt;100,1,0)</f>
        <v>0</v>
      </c>
      <c r="P780" s="3">
        <f>IF(pomiar[[#This Row],[prędkość]]&gt;140,1,0)</f>
        <v>0</v>
      </c>
      <c r="Q780" s="3">
        <f>ROUNDDOWN(IF(pomiar[[#This Row],[czy z A do B]]=0,pomiar[[#This Row],[Punkt B]]/pomiar[[#This Row],[ile h w dobie]],pomiar[[#This Row],[Punkt A]]/pomiar[[#This Row],[ile h w dobie]]),0)</f>
        <v>19</v>
      </c>
      <c r="R780" s="3">
        <f>IF(pomiar[[#This Row],[która godzina wyjazdu]]&lt;&gt;24,pomiar[[#This Row],[która godzina wyjazdu]],0)</f>
        <v>19</v>
      </c>
    </row>
    <row r="781" spans="1:18" x14ac:dyDescent="0.25">
      <c r="A781" s="1" t="s">
        <v>205</v>
      </c>
      <c r="B781" s="1">
        <v>0.49404599999999999</v>
      </c>
      <c r="C781" s="1">
        <v>0.49249399999999999</v>
      </c>
      <c r="D781" s="1">
        <f>IF(pomiar[[#This Row],[Punkt A]]&lt;pomiar[[#This Row],[Punkt B]],1,0)</f>
        <v>0</v>
      </c>
      <c r="E781" s="1">
        <f>IF(pomiar[[#This Row],[Punkt A]]&gt;pomiar[[#This Row],[Punkt B]],1,0)</f>
        <v>1</v>
      </c>
      <c r="F781" s="1">
        <f t="shared" si="24"/>
        <v>6.9444444444444447E-4</v>
      </c>
      <c r="G781" s="1">
        <f>IF(pomiar[[#This Row],[czy z B do A]]=1,pomiar[[#This Row],[Punkt A]]-pomiar[[#This Row],[Punkt B]],pomiar[[#This Row],[Punkt B]]-pomiar[[#This Row],[Punkt A]])</f>
        <v>1.5519999999999978E-3</v>
      </c>
      <c r="H781" s="1" t="str">
        <f>LEFT(pomiar[[#This Row],[numer rejestracyjny]],1)</f>
        <v>C</v>
      </c>
      <c r="I781" s="1">
        <f>IF(pomiar[[#This Row],[pierwsza litera rejestracji]]="Z",pomiar[[#This Row],[ile minut jechał]]/pomiar[[#This Row],[ile to jedna minuta w dobie]],0)</f>
        <v>0</v>
      </c>
      <c r="J781" s="1">
        <f t="shared" si="25"/>
        <v>4.1666666666666664E-2</v>
      </c>
      <c r="K781" s="1">
        <f>pomiar[[#This Row],[ile minut jechał]]/pomiar[[#This Row],[ile h w dobie]]</f>
        <v>3.7247999999999948E-2</v>
      </c>
      <c r="L781" s="1" t="str">
        <f>MID(pomiar[[#This Row],[numer rejestracyjny]],4,2)</f>
        <v>96</v>
      </c>
      <c r="M781" s="3">
        <f>IF(pomiar[[#This Row],[3 i 4 znak rejestracji]]="18",5/pomiar[[#This Row],[ile minut jechał w h]],0)</f>
        <v>0</v>
      </c>
      <c r="N781" s="3">
        <f>5/pomiar[[#This Row],[ile minut jechał w h]]</f>
        <v>134.23539518900361</v>
      </c>
      <c r="O781" s="3">
        <f>IF(pomiar[[#This Row],[prędkość]]&gt;100,1,0)</f>
        <v>1</v>
      </c>
      <c r="P781" s="3">
        <f>IF(pomiar[[#This Row],[prędkość]]&gt;140,1,0)</f>
        <v>0</v>
      </c>
      <c r="Q781" s="3">
        <f>ROUNDDOWN(IF(pomiar[[#This Row],[czy z A do B]]=0,pomiar[[#This Row],[Punkt B]]/pomiar[[#This Row],[ile h w dobie]],pomiar[[#This Row],[Punkt A]]/pomiar[[#This Row],[ile h w dobie]]),0)</f>
        <v>11</v>
      </c>
      <c r="R781" s="3">
        <f>IF(pomiar[[#This Row],[która godzina wyjazdu]]&lt;&gt;24,pomiar[[#This Row],[która godzina wyjazdu]],0)</f>
        <v>11</v>
      </c>
    </row>
    <row r="782" spans="1:18" x14ac:dyDescent="0.25">
      <c r="A782" s="1" t="s">
        <v>206</v>
      </c>
      <c r="B782" s="1">
        <v>0.62856599999999996</v>
      </c>
      <c r="C782" s="1">
        <v>0.631602</v>
      </c>
      <c r="D782" s="1">
        <f>IF(pomiar[[#This Row],[Punkt A]]&lt;pomiar[[#This Row],[Punkt B]],1,0)</f>
        <v>1</v>
      </c>
      <c r="E782" s="1">
        <f>IF(pomiar[[#This Row],[Punkt A]]&gt;pomiar[[#This Row],[Punkt B]],1,0)</f>
        <v>0</v>
      </c>
      <c r="F782" s="1">
        <f t="shared" si="24"/>
        <v>6.9444444444444447E-4</v>
      </c>
      <c r="G782" s="1">
        <f>IF(pomiar[[#This Row],[czy z B do A]]=1,pomiar[[#This Row],[Punkt A]]-pomiar[[#This Row],[Punkt B]],pomiar[[#This Row],[Punkt B]]-pomiar[[#This Row],[Punkt A]])</f>
        <v>3.0360000000000387E-3</v>
      </c>
      <c r="H782" s="1" t="str">
        <f>LEFT(pomiar[[#This Row],[numer rejestracyjny]],1)</f>
        <v>C</v>
      </c>
      <c r="I782" s="1">
        <f>IF(pomiar[[#This Row],[pierwsza litera rejestracji]]="Z",pomiar[[#This Row],[ile minut jechał]]/pomiar[[#This Row],[ile to jedna minuta w dobie]],0)</f>
        <v>0</v>
      </c>
      <c r="J782" s="1">
        <f t="shared" si="25"/>
        <v>4.1666666666666664E-2</v>
      </c>
      <c r="K782" s="1">
        <f>pomiar[[#This Row],[ile minut jechał]]/pomiar[[#This Row],[ile h w dobie]]</f>
        <v>7.2864000000000928E-2</v>
      </c>
      <c r="L782" s="1" t="str">
        <f>MID(pomiar[[#This Row],[numer rejestracyjny]],4,2)</f>
        <v>85</v>
      </c>
      <c r="M782" s="3">
        <f>IF(pomiar[[#This Row],[3 i 4 znak rejestracji]]="18",5/pomiar[[#This Row],[ile minut jechał w h]],0)</f>
        <v>0</v>
      </c>
      <c r="N782" s="3">
        <f>5/pomiar[[#This Row],[ile minut jechał w h]]</f>
        <v>68.620992534035139</v>
      </c>
      <c r="O782" s="3">
        <f>IF(pomiar[[#This Row],[prędkość]]&gt;100,1,0)</f>
        <v>0</v>
      </c>
      <c r="P782" s="3">
        <f>IF(pomiar[[#This Row],[prędkość]]&gt;140,1,0)</f>
        <v>0</v>
      </c>
      <c r="Q782" s="3">
        <f>ROUNDDOWN(IF(pomiar[[#This Row],[czy z A do B]]=0,pomiar[[#This Row],[Punkt B]]/pomiar[[#This Row],[ile h w dobie]],pomiar[[#This Row],[Punkt A]]/pomiar[[#This Row],[ile h w dobie]]),0)</f>
        <v>15</v>
      </c>
      <c r="R782" s="3">
        <f>IF(pomiar[[#This Row],[która godzina wyjazdu]]&lt;&gt;24,pomiar[[#This Row],[która godzina wyjazdu]],0)</f>
        <v>15</v>
      </c>
    </row>
    <row r="783" spans="1:18" x14ac:dyDescent="0.25">
      <c r="A783" s="1" t="s">
        <v>207</v>
      </c>
      <c r="B783" s="1">
        <v>0.62204599999999999</v>
      </c>
      <c r="C783" s="1">
        <v>0.62412999999999996</v>
      </c>
      <c r="D783" s="1">
        <f>IF(pomiar[[#This Row],[Punkt A]]&lt;pomiar[[#This Row],[Punkt B]],1,0)</f>
        <v>1</v>
      </c>
      <c r="E783" s="1">
        <f>IF(pomiar[[#This Row],[Punkt A]]&gt;pomiar[[#This Row],[Punkt B]],1,0)</f>
        <v>0</v>
      </c>
      <c r="F783" s="1">
        <f t="shared" si="24"/>
        <v>6.9444444444444447E-4</v>
      </c>
      <c r="G783" s="1">
        <f>IF(pomiar[[#This Row],[czy z B do A]]=1,pomiar[[#This Row],[Punkt A]]-pomiar[[#This Row],[Punkt B]],pomiar[[#This Row],[Punkt B]]-pomiar[[#This Row],[Punkt A]])</f>
        <v>2.0839999999999748E-3</v>
      </c>
      <c r="H783" s="1" t="str">
        <f>LEFT(pomiar[[#This Row],[numer rejestracyjny]],1)</f>
        <v>C</v>
      </c>
      <c r="I783" s="1">
        <f>IF(pomiar[[#This Row],[pierwsza litera rejestracji]]="Z",pomiar[[#This Row],[ile minut jechał]]/pomiar[[#This Row],[ile to jedna minuta w dobie]],0)</f>
        <v>0</v>
      </c>
      <c r="J783" s="1">
        <f t="shared" si="25"/>
        <v>4.1666666666666664E-2</v>
      </c>
      <c r="K783" s="1">
        <f>pomiar[[#This Row],[ile minut jechał]]/pomiar[[#This Row],[ile h w dobie]]</f>
        <v>5.0015999999999394E-2</v>
      </c>
      <c r="L783" s="1" t="str">
        <f>MID(pomiar[[#This Row],[numer rejestracyjny]],4,2)</f>
        <v>73</v>
      </c>
      <c r="M783" s="3">
        <f>IF(pomiar[[#This Row],[3 i 4 znak rejestracji]]="18",5/pomiar[[#This Row],[ile minut jechał w h]],0)</f>
        <v>0</v>
      </c>
      <c r="N783" s="3">
        <f>5/pomiar[[#This Row],[ile minut jechał w h]]</f>
        <v>99.968010236725462</v>
      </c>
      <c r="O783" s="3">
        <f>IF(pomiar[[#This Row],[prędkość]]&gt;100,1,0)</f>
        <v>0</v>
      </c>
      <c r="P783" s="3">
        <f>IF(pomiar[[#This Row],[prędkość]]&gt;140,1,0)</f>
        <v>0</v>
      </c>
      <c r="Q783" s="3">
        <f>ROUNDDOWN(IF(pomiar[[#This Row],[czy z A do B]]=0,pomiar[[#This Row],[Punkt B]]/pomiar[[#This Row],[ile h w dobie]],pomiar[[#This Row],[Punkt A]]/pomiar[[#This Row],[ile h w dobie]]),0)</f>
        <v>14</v>
      </c>
      <c r="R783" s="3">
        <f>IF(pomiar[[#This Row],[która godzina wyjazdu]]&lt;&gt;24,pomiar[[#This Row],[która godzina wyjazdu]],0)</f>
        <v>14</v>
      </c>
    </row>
    <row r="784" spans="1:18" x14ac:dyDescent="0.25">
      <c r="A784" s="1" t="s">
        <v>208</v>
      </c>
      <c r="B784" s="1">
        <v>0.65591200000000005</v>
      </c>
      <c r="C784" s="1">
        <v>0.65336000000000005</v>
      </c>
      <c r="D784" s="1">
        <f>IF(pomiar[[#This Row],[Punkt A]]&lt;pomiar[[#This Row],[Punkt B]],1,0)</f>
        <v>0</v>
      </c>
      <c r="E784" s="1">
        <f>IF(pomiar[[#This Row],[Punkt A]]&gt;pomiar[[#This Row],[Punkt B]],1,0)</f>
        <v>1</v>
      </c>
      <c r="F784" s="1">
        <f t="shared" si="24"/>
        <v>6.9444444444444447E-4</v>
      </c>
      <c r="G784" s="1">
        <f>IF(pomiar[[#This Row],[czy z B do A]]=1,pomiar[[#This Row],[Punkt A]]-pomiar[[#This Row],[Punkt B]],pomiar[[#This Row],[Punkt B]]-pomiar[[#This Row],[Punkt A]])</f>
        <v>2.5519999999999987E-3</v>
      </c>
      <c r="H784" s="1" t="str">
        <f>LEFT(pomiar[[#This Row],[numer rejestracyjny]],1)</f>
        <v>C</v>
      </c>
      <c r="I784" s="1">
        <f>IF(pomiar[[#This Row],[pierwsza litera rejestracji]]="Z",pomiar[[#This Row],[ile minut jechał]]/pomiar[[#This Row],[ile to jedna minuta w dobie]],0)</f>
        <v>0</v>
      </c>
      <c r="J784" s="1">
        <f t="shared" si="25"/>
        <v>4.1666666666666664E-2</v>
      </c>
      <c r="K784" s="1">
        <f>pomiar[[#This Row],[ile minut jechał]]/pomiar[[#This Row],[ile h w dobie]]</f>
        <v>6.1247999999999969E-2</v>
      </c>
      <c r="L784" s="1" t="str">
        <f>MID(pomiar[[#This Row],[numer rejestracyjny]],4,2)</f>
        <v>13</v>
      </c>
      <c r="M784" s="3">
        <f>IF(pomiar[[#This Row],[3 i 4 znak rejestracji]]="18",5/pomiar[[#This Row],[ile minut jechał w h]],0)</f>
        <v>0</v>
      </c>
      <c r="N784" s="3">
        <f>5/pomiar[[#This Row],[ile minut jechał w h]]</f>
        <v>81.635318704284259</v>
      </c>
      <c r="O784" s="3">
        <f>IF(pomiar[[#This Row],[prędkość]]&gt;100,1,0)</f>
        <v>0</v>
      </c>
      <c r="P784" s="3">
        <f>IF(pomiar[[#This Row],[prędkość]]&gt;140,1,0)</f>
        <v>0</v>
      </c>
      <c r="Q784" s="3">
        <f>ROUNDDOWN(IF(pomiar[[#This Row],[czy z A do B]]=0,pomiar[[#This Row],[Punkt B]]/pomiar[[#This Row],[ile h w dobie]],pomiar[[#This Row],[Punkt A]]/pomiar[[#This Row],[ile h w dobie]]),0)</f>
        <v>15</v>
      </c>
      <c r="R784" s="3">
        <f>IF(pomiar[[#This Row],[która godzina wyjazdu]]&lt;&gt;24,pomiar[[#This Row],[która godzina wyjazdu]],0)</f>
        <v>15</v>
      </c>
    </row>
    <row r="785" spans="1:18" x14ac:dyDescent="0.25">
      <c r="A785" s="1" t="s">
        <v>209</v>
      </c>
      <c r="B785" s="1">
        <v>0.68479000000000001</v>
      </c>
      <c r="C785" s="1">
        <v>0.68872999999999995</v>
      </c>
      <c r="D785" s="1">
        <f>IF(pomiar[[#This Row],[Punkt A]]&lt;pomiar[[#This Row],[Punkt B]],1,0)</f>
        <v>1</v>
      </c>
      <c r="E785" s="1">
        <f>IF(pomiar[[#This Row],[Punkt A]]&gt;pomiar[[#This Row],[Punkt B]],1,0)</f>
        <v>0</v>
      </c>
      <c r="F785" s="1">
        <f t="shared" si="24"/>
        <v>6.9444444444444447E-4</v>
      </c>
      <c r="G785" s="1">
        <f>IF(pomiar[[#This Row],[czy z B do A]]=1,pomiar[[#This Row],[Punkt A]]-pomiar[[#This Row],[Punkt B]],pomiar[[#This Row],[Punkt B]]-pomiar[[#This Row],[Punkt A]])</f>
        <v>3.9399999999999435E-3</v>
      </c>
      <c r="H785" s="1" t="str">
        <f>LEFT(pomiar[[#This Row],[numer rejestracyjny]],1)</f>
        <v>C</v>
      </c>
      <c r="I785" s="1">
        <f>IF(pomiar[[#This Row],[pierwsza litera rejestracji]]="Z",pomiar[[#This Row],[ile minut jechał]]/pomiar[[#This Row],[ile to jedna minuta w dobie]],0)</f>
        <v>0</v>
      </c>
      <c r="J785" s="1">
        <f t="shared" si="25"/>
        <v>4.1666666666666664E-2</v>
      </c>
      <c r="K785" s="1">
        <f>pomiar[[#This Row],[ile minut jechał]]/pomiar[[#This Row],[ile h w dobie]]</f>
        <v>9.4559999999998645E-2</v>
      </c>
      <c r="L785" s="1" t="str">
        <f>MID(pomiar[[#This Row],[numer rejestracyjny]],4,2)</f>
        <v>33</v>
      </c>
      <c r="M785" s="3">
        <f>IF(pomiar[[#This Row],[3 i 4 znak rejestracji]]="18",5/pomiar[[#This Row],[ile minut jechał w h]],0)</f>
        <v>0</v>
      </c>
      <c r="N785" s="3">
        <f>5/pomiar[[#This Row],[ile minut jechał w h]]</f>
        <v>52.876480541455919</v>
      </c>
      <c r="O785" s="3">
        <f>IF(pomiar[[#This Row],[prędkość]]&gt;100,1,0)</f>
        <v>0</v>
      </c>
      <c r="P785" s="3">
        <f>IF(pomiar[[#This Row],[prędkość]]&gt;140,1,0)</f>
        <v>0</v>
      </c>
      <c r="Q785" s="3">
        <f>ROUNDDOWN(IF(pomiar[[#This Row],[czy z A do B]]=0,pomiar[[#This Row],[Punkt B]]/pomiar[[#This Row],[ile h w dobie]],pomiar[[#This Row],[Punkt A]]/pomiar[[#This Row],[ile h w dobie]]),0)</f>
        <v>16</v>
      </c>
      <c r="R785" s="3">
        <f>IF(pomiar[[#This Row],[która godzina wyjazdu]]&lt;&gt;24,pomiar[[#This Row],[która godzina wyjazdu]],0)</f>
        <v>16</v>
      </c>
    </row>
    <row r="786" spans="1:18" x14ac:dyDescent="0.25">
      <c r="A786" s="1" t="s">
        <v>210</v>
      </c>
      <c r="B786" s="1">
        <v>0.81711299999999998</v>
      </c>
      <c r="C786" s="1">
        <v>0.81896500000000005</v>
      </c>
      <c r="D786" s="1">
        <f>IF(pomiar[[#This Row],[Punkt A]]&lt;pomiar[[#This Row],[Punkt B]],1,0)</f>
        <v>1</v>
      </c>
      <c r="E786" s="1">
        <f>IF(pomiar[[#This Row],[Punkt A]]&gt;pomiar[[#This Row],[Punkt B]],1,0)</f>
        <v>0</v>
      </c>
      <c r="F786" s="1">
        <f t="shared" si="24"/>
        <v>6.9444444444444447E-4</v>
      </c>
      <c r="G786" s="1">
        <f>IF(pomiar[[#This Row],[czy z B do A]]=1,pomiar[[#This Row],[Punkt A]]-pomiar[[#This Row],[Punkt B]],pomiar[[#This Row],[Punkt B]]-pomiar[[#This Row],[Punkt A]])</f>
        <v>1.8520000000000758E-3</v>
      </c>
      <c r="H786" s="1" t="str">
        <f>LEFT(pomiar[[#This Row],[numer rejestracyjny]],1)</f>
        <v>C</v>
      </c>
      <c r="I786" s="1">
        <f>IF(pomiar[[#This Row],[pierwsza litera rejestracji]]="Z",pomiar[[#This Row],[ile minut jechał]]/pomiar[[#This Row],[ile to jedna minuta w dobie]],0)</f>
        <v>0</v>
      </c>
      <c r="J786" s="1">
        <f t="shared" si="25"/>
        <v>4.1666666666666664E-2</v>
      </c>
      <c r="K786" s="1">
        <f>pomiar[[#This Row],[ile minut jechał]]/pomiar[[#This Row],[ile h w dobie]]</f>
        <v>4.4448000000001819E-2</v>
      </c>
      <c r="L786" s="1" t="str">
        <f>MID(pomiar[[#This Row],[numer rejestracyjny]],4,2)</f>
        <v>31</v>
      </c>
      <c r="M786" s="3">
        <f>IF(pomiar[[#This Row],[3 i 4 znak rejestracji]]="18",5/pomiar[[#This Row],[ile minut jechał w h]],0)</f>
        <v>0</v>
      </c>
      <c r="N786" s="3">
        <f>5/pomiar[[#This Row],[ile minut jechał w h]]</f>
        <v>112.4910007199378</v>
      </c>
      <c r="O786" s="3">
        <f>IF(pomiar[[#This Row],[prędkość]]&gt;100,1,0)</f>
        <v>1</v>
      </c>
      <c r="P786" s="3">
        <f>IF(pomiar[[#This Row],[prędkość]]&gt;140,1,0)</f>
        <v>0</v>
      </c>
      <c r="Q786" s="3">
        <f>ROUNDDOWN(IF(pomiar[[#This Row],[czy z A do B]]=0,pomiar[[#This Row],[Punkt B]]/pomiar[[#This Row],[ile h w dobie]],pomiar[[#This Row],[Punkt A]]/pomiar[[#This Row],[ile h w dobie]]),0)</f>
        <v>19</v>
      </c>
      <c r="R786" s="3">
        <f>IF(pomiar[[#This Row],[która godzina wyjazdu]]&lt;&gt;24,pomiar[[#This Row],[która godzina wyjazdu]],0)</f>
        <v>19</v>
      </c>
    </row>
    <row r="787" spans="1:18" x14ac:dyDescent="0.25">
      <c r="A787" s="1" t="s">
        <v>211</v>
      </c>
      <c r="B787" s="1">
        <v>0.40768100000000002</v>
      </c>
      <c r="C787" s="1">
        <v>0.40382499999999999</v>
      </c>
      <c r="D787" s="1">
        <f>IF(pomiar[[#This Row],[Punkt A]]&lt;pomiar[[#This Row],[Punkt B]],1,0)</f>
        <v>0</v>
      </c>
      <c r="E787" s="1">
        <f>IF(pomiar[[#This Row],[Punkt A]]&gt;pomiar[[#This Row],[Punkt B]],1,0)</f>
        <v>1</v>
      </c>
      <c r="F787" s="1">
        <f t="shared" si="24"/>
        <v>6.9444444444444447E-4</v>
      </c>
      <c r="G787" s="1">
        <f>IF(pomiar[[#This Row],[czy z B do A]]=1,pomiar[[#This Row],[Punkt A]]-pomiar[[#This Row],[Punkt B]],pomiar[[#This Row],[Punkt B]]-pomiar[[#This Row],[Punkt A]])</f>
        <v>3.8560000000000261E-3</v>
      </c>
      <c r="H787" s="1" t="str">
        <f>LEFT(pomiar[[#This Row],[numer rejestracyjny]],1)</f>
        <v>D</v>
      </c>
      <c r="I787" s="1">
        <f>IF(pomiar[[#This Row],[pierwsza litera rejestracji]]="Z",pomiar[[#This Row],[ile minut jechał]]/pomiar[[#This Row],[ile to jedna minuta w dobie]],0)</f>
        <v>0</v>
      </c>
      <c r="J787" s="1">
        <f t="shared" si="25"/>
        <v>4.1666666666666664E-2</v>
      </c>
      <c r="K787" s="1">
        <f>pomiar[[#This Row],[ile minut jechał]]/pomiar[[#This Row],[ile h w dobie]]</f>
        <v>9.2544000000000626E-2</v>
      </c>
      <c r="L787" s="1" t="str">
        <f>MID(pomiar[[#This Row],[numer rejestracyjny]],4,2)</f>
        <v>80</v>
      </c>
      <c r="M787" s="3">
        <f>IF(pomiar[[#This Row],[3 i 4 znak rejestracji]]="18",5/pomiar[[#This Row],[ile minut jechał w h]],0)</f>
        <v>0</v>
      </c>
      <c r="N787" s="3">
        <f>5/pomiar[[#This Row],[ile minut jechał w h]]</f>
        <v>54.028354080220936</v>
      </c>
      <c r="O787" s="3">
        <f>IF(pomiar[[#This Row],[prędkość]]&gt;100,1,0)</f>
        <v>0</v>
      </c>
      <c r="P787" s="3">
        <f>IF(pomiar[[#This Row],[prędkość]]&gt;140,1,0)</f>
        <v>0</v>
      </c>
      <c r="Q787" s="3">
        <f>ROUNDDOWN(IF(pomiar[[#This Row],[czy z A do B]]=0,pomiar[[#This Row],[Punkt B]]/pomiar[[#This Row],[ile h w dobie]],pomiar[[#This Row],[Punkt A]]/pomiar[[#This Row],[ile h w dobie]]),0)</f>
        <v>9</v>
      </c>
      <c r="R787" s="3">
        <f>IF(pomiar[[#This Row],[która godzina wyjazdu]]&lt;&gt;24,pomiar[[#This Row],[która godzina wyjazdu]],0)</f>
        <v>9</v>
      </c>
    </row>
    <row r="788" spans="1:18" x14ac:dyDescent="0.25">
      <c r="A788" s="1" t="s">
        <v>212</v>
      </c>
      <c r="B788" s="1">
        <v>0.32662200000000002</v>
      </c>
      <c r="C788" s="1">
        <v>0.32874599999999998</v>
      </c>
      <c r="D788" s="1">
        <f>IF(pomiar[[#This Row],[Punkt A]]&lt;pomiar[[#This Row],[Punkt B]],1,0)</f>
        <v>1</v>
      </c>
      <c r="E788" s="1">
        <f>IF(pomiar[[#This Row],[Punkt A]]&gt;pomiar[[#This Row],[Punkt B]],1,0)</f>
        <v>0</v>
      </c>
      <c r="F788" s="1">
        <f t="shared" si="24"/>
        <v>6.9444444444444447E-4</v>
      </c>
      <c r="G788" s="1">
        <f>IF(pomiar[[#This Row],[czy z B do A]]=1,pomiar[[#This Row],[Punkt A]]-pomiar[[#This Row],[Punkt B]],pomiar[[#This Row],[Punkt B]]-pomiar[[#This Row],[Punkt A]])</f>
        <v>2.1239999999999593E-3</v>
      </c>
      <c r="H788" s="1" t="str">
        <f>LEFT(pomiar[[#This Row],[numer rejestracyjny]],1)</f>
        <v>D</v>
      </c>
      <c r="I788" s="1">
        <f>IF(pomiar[[#This Row],[pierwsza litera rejestracji]]="Z",pomiar[[#This Row],[ile minut jechał]]/pomiar[[#This Row],[ile to jedna minuta w dobie]],0)</f>
        <v>0</v>
      </c>
      <c r="J788" s="1">
        <f t="shared" si="25"/>
        <v>4.1666666666666664E-2</v>
      </c>
      <c r="K788" s="1">
        <f>pomiar[[#This Row],[ile minut jechał]]/pomiar[[#This Row],[ile h w dobie]]</f>
        <v>5.0975999999999022E-2</v>
      </c>
      <c r="L788" s="1" t="str">
        <f>MID(pomiar[[#This Row],[numer rejestracyjny]],4,2)</f>
        <v>28</v>
      </c>
      <c r="M788" s="3">
        <f>IF(pomiar[[#This Row],[3 i 4 znak rejestracji]]="18",5/pomiar[[#This Row],[ile minut jechał w h]],0)</f>
        <v>0</v>
      </c>
      <c r="N788" s="3">
        <f>5/pomiar[[#This Row],[ile minut jechał w h]]</f>
        <v>98.085373509104201</v>
      </c>
      <c r="O788" s="3">
        <f>IF(pomiar[[#This Row],[prędkość]]&gt;100,1,0)</f>
        <v>0</v>
      </c>
      <c r="P788" s="3">
        <f>IF(pomiar[[#This Row],[prędkość]]&gt;140,1,0)</f>
        <v>0</v>
      </c>
      <c r="Q788" s="3">
        <f>ROUNDDOWN(IF(pomiar[[#This Row],[czy z A do B]]=0,pomiar[[#This Row],[Punkt B]]/pomiar[[#This Row],[ile h w dobie]],pomiar[[#This Row],[Punkt A]]/pomiar[[#This Row],[ile h w dobie]]),0)</f>
        <v>7</v>
      </c>
      <c r="R788" s="3">
        <f>IF(pomiar[[#This Row],[która godzina wyjazdu]]&lt;&gt;24,pomiar[[#This Row],[która godzina wyjazdu]],0)</f>
        <v>7</v>
      </c>
    </row>
    <row r="789" spans="1:18" x14ac:dyDescent="0.25">
      <c r="A789" s="1" t="s">
        <v>213</v>
      </c>
      <c r="B789" s="1">
        <v>0.29138900000000001</v>
      </c>
      <c r="C789" s="1">
        <v>0.29344100000000001</v>
      </c>
      <c r="D789" s="1">
        <f>IF(pomiar[[#This Row],[Punkt A]]&lt;pomiar[[#This Row],[Punkt B]],1,0)</f>
        <v>1</v>
      </c>
      <c r="E789" s="1">
        <f>IF(pomiar[[#This Row],[Punkt A]]&gt;pomiar[[#This Row],[Punkt B]],1,0)</f>
        <v>0</v>
      </c>
      <c r="F789" s="1">
        <f t="shared" si="24"/>
        <v>6.9444444444444447E-4</v>
      </c>
      <c r="G789" s="1">
        <f>IF(pomiar[[#This Row],[czy z B do A]]=1,pomiar[[#This Row],[Punkt A]]-pomiar[[#This Row],[Punkt B]],pomiar[[#This Row],[Punkt B]]-pomiar[[#This Row],[Punkt A]])</f>
        <v>2.0519999999999983E-3</v>
      </c>
      <c r="H789" s="1" t="str">
        <f>LEFT(pomiar[[#This Row],[numer rejestracyjny]],1)</f>
        <v>D</v>
      </c>
      <c r="I789" s="1">
        <f>IF(pomiar[[#This Row],[pierwsza litera rejestracji]]="Z",pomiar[[#This Row],[ile minut jechał]]/pomiar[[#This Row],[ile to jedna minuta w dobie]],0)</f>
        <v>0</v>
      </c>
      <c r="J789" s="1">
        <f t="shared" si="25"/>
        <v>4.1666666666666664E-2</v>
      </c>
      <c r="K789" s="1">
        <f>pomiar[[#This Row],[ile minut jechał]]/pomiar[[#This Row],[ile h w dobie]]</f>
        <v>4.9247999999999958E-2</v>
      </c>
      <c r="L789" s="1" t="str">
        <f>MID(pomiar[[#This Row],[numer rejestracyjny]],4,2)</f>
        <v>92</v>
      </c>
      <c r="M789" s="3">
        <f>IF(pomiar[[#This Row],[3 i 4 znak rejestracji]]="18",5/pomiar[[#This Row],[ile minut jechał w h]],0)</f>
        <v>0</v>
      </c>
      <c r="N789" s="3">
        <f>5/pomiar[[#This Row],[ile minut jechał w h]]</f>
        <v>101.52696556205336</v>
      </c>
      <c r="O789" s="3">
        <f>IF(pomiar[[#This Row],[prędkość]]&gt;100,1,0)</f>
        <v>1</v>
      </c>
      <c r="P789" s="3">
        <f>IF(pomiar[[#This Row],[prędkość]]&gt;140,1,0)</f>
        <v>0</v>
      </c>
      <c r="Q789" s="3">
        <f>ROUNDDOWN(IF(pomiar[[#This Row],[czy z A do B]]=0,pomiar[[#This Row],[Punkt B]]/pomiar[[#This Row],[ile h w dobie]],pomiar[[#This Row],[Punkt A]]/pomiar[[#This Row],[ile h w dobie]]),0)</f>
        <v>6</v>
      </c>
      <c r="R789" s="3">
        <f>IF(pomiar[[#This Row],[która godzina wyjazdu]]&lt;&gt;24,pomiar[[#This Row],[która godzina wyjazdu]],0)</f>
        <v>6</v>
      </c>
    </row>
    <row r="790" spans="1:18" x14ac:dyDescent="0.25">
      <c r="A790" s="1" t="s">
        <v>214</v>
      </c>
      <c r="B790" s="1">
        <v>0.15565499999999999</v>
      </c>
      <c r="C790" s="1">
        <v>0.151727</v>
      </c>
      <c r="D790" s="1">
        <f>IF(pomiar[[#This Row],[Punkt A]]&lt;pomiar[[#This Row],[Punkt B]],1,0)</f>
        <v>0</v>
      </c>
      <c r="E790" s="1">
        <f>IF(pomiar[[#This Row],[Punkt A]]&gt;pomiar[[#This Row],[Punkt B]],1,0)</f>
        <v>1</v>
      </c>
      <c r="F790" s="1">
        <f t="shared" si="24"/>
        <v>6.9444444444444447E-4</v>
      </c>
      <c r="G790" s="1">
        <f>IF(pomiar[[#This Row],[czy z B do A]]=1,pomiar[[#This Row],[Punkt A]]-pomiar[[#This Row],[Punkt B]],pomiar[[#This Row],[Punkt B]]-pomiar[[#This Row],[Punkt A]])</f>
        <v>3.9279999999999871E-3</v>
      </c>
      <c r="H790" s="1" t="str">
        <f>LEFT(pomiar[[#This Row],[numer rejestracyjny]],1)</f>
        <v>D</v>
      </c>
      <c r="I790" s="1">
        <f>IF(pomiar[[#This Row],[pierwsza litera rejestracji]]="Z",pomiar[[#This Row],[ile minut jechał]]/pomiar[[#This Row],[ile to jedna minuta w dobie]],0)</f>
        <v>0</v>
      </c>
      <c r="J790" s="1">
        <f t="shared" si="25"/>
        <v>4.1666666666666664E-2</v>
      </c>
      <c r="K790" s="1">
        <f>pomiar[[#This Row],[ile minut jechał]]/pomiar[[#This Row],[ile h w dobie]]</f>
        <v>9.4271999999999689E-2</v>
      </c>
      <c r="L790" s="1" t="str">
        <f>MID(pomiar[[#This Row],[numer rejestracyjny]],4,2)</f>
        <v>59</v>
      </c>
      <c r="M790" s="3">
        <f>IF(pomiar[[#This Row],[3 i 4 znak rejestracji]]="18",5/pomiar[[#This Row],[ile minut jechał w h]],0)</f>
        <v>0</v>
      </c>
      <c r="N790" s="3">
        <f>5/pomiar[[#This Row],[ile minut jechał w h]]</f>
        <v>53.038017651052449</v>
      </c>
      <c r="O790" s="3">
        <f>IF(pomiar[[#This Row],[prędkość]]&gt;100,1,0)</f>
        <v>0</v>
      </c>
      <c r="P790" s="3">
        <f>IF(pomiar[[#This Row],[prędkość]]&gt;140,1,0)</f>
        <v>0</v>
      </c>
      <c r="Q790" s="3">
        <f>ROUNDDOWN(IF(pomiar[[#This Row],[czy z A do B]]=0,pomiar[[#This Row],[Punkt B]]/pomiar[[#This Row],[ile h w dobie]],pomiar[[#This Row],[Punkt A]]/pomiar[[#This Row],[ile h w dobie]]),0)</f>
        <v>3</v>
      </c>
      <c r="R790" s="3">
        <f>IF(pomiar[[#This Row],[która godzina wyjazdu]]&lt;&gt;24,pomiar[[#This Row],[która godzina wyjazdu]],0)</f>
        <v>3</v>
      </c>
    </row>
    <row r="791" spans="1:18" x14ac:dyDescent="0.25">
      <c r="A791" s="1" t="s">
        <v>215</v>
      </c>
      <c r="B791" s="1">
        <v>0.88904300000000003</v>
      </c>
      <c r="C791" s="1">
        <v>0.88658300000000001</v>
      </c>
      <c r="D791" s="1">
        <f>IF(pomiar[[#This Row],[Punkt A]]&lt;pomiar[[#This Row],[Punkt B]],1,0)</f>
        <v>0</v>
      </c>
      <c r="E791" s="1">
        <f>IF(pomiar[[#This Row],[Punkt A]]&gt;pomiar[[#This Row],[Punkt B]],1,0)</f>
        <v>1</v>
      </c>
      <c r="F791" s="1">
        <f t="shared" si="24"/>
        <v>6.9444444444444447E-4</v>
      </c>
      <c r="G791" s="1">
        <f>IF(pomiar[[#This Row],[czy z B do A]]=1,pomiar[[#This Row],[Punkt A]]-pomiar[[#This Row],[Punkt B]],pomiar[[#This Row],[Punkt B]]-pomiar[[#This Row],[Punkt A]])</f>
        <v>2.4600000000000177E-3</v>
      </c>
      <c r="H791" s="1" t="str">
        <f>LEFT(pomiar[[#This Row],[numer rejestracyjny]],1)</f>
        <v>D</v>
      </c>
      <c r="I791" s="1">
        <f>IF(pomiar[[#This Row],[pierwsza litera rejestracji]]="Z",pomiar[[#This Row],[ile minut jechał]]/pomiar[[#This Row],[ile to jedna minuta w dobie]],0)</f>
        <v>0</v>
      </c>
      <c r="J791" s="1">
        <f t="shared" si="25"/>
        <v>4.1666666666666664E-2</v>
      </c>
      <c r="K791" s="1">
        <f>pomiar[[#This Row],[ile minut jechał]]/pomiar[[#This Row],[ile h w dobie]]</f>
        <v>5.9040000000000425E-2</v>
      </c>
      <c r="L791" s="1" t="str">
        <f>MID(pomiar[[#This Row],[numer rejestracyjny]],4,2)</f>
        <v>53</v>
      </c>
      <c r="M791" s="3">
        <f>IF(pomiar[[#This Row],[3 i 4 znak rejestracji]]="18",5/pomiar[[#This Row],[ile minut jechał w h]],0)</f>
        <v>0</v>
      </c>
      <c r="N791" s="3">
        <f>5/pomiar[[#This Row],[ile minut jechał w h]]</f>
        <v>84.688346883468228</v>
      </c>
      <c r="O791" s="3">
        <f>IF(pomiar[[#This Row],[prędkość]]&gt;100,1,0)</f>
        <v>0</v>
      </c>
      <c r="P791" s="3">
        <f>IF(pomiar[[#This Row],[prędkość]]&gt;140,1,0)</f>
        <v>0</v>
      </c>
      <c r="Q791" s="3">
        <f>ROUNDDOWN(IF(pomiar[[#This Row],[czy z A do B]]=0,pomiar[[#This Row],[Punkt B]]/pomiar[[#This Row],[ile h w dobie]],pomiar[[#This Row],[Punkt A]]/pomiar[[#This Row],[ile h w dobie]]),0)</f>
        <v>21</v>
      </c>
      <c r="R791" s="3">
        <f>IF(pomiar[[#This Row],[która godzina wyjazdu]]&lt;&gt;24,pomiar[[#This Row],[która godzina wyjazdu]],0)</f>
        <v>21</v>
      </c>
    </row>
    <row r="792" spans="1:18" x14ac:dyDescent="0.25">
      <c r="A792" s="1" t="s">
        <v>216</v>
      </c>
      <c r="B792" s="1">
        <v>0.64281900000000003</v>
      </c>
      <c r="C792" s="1">
        <v>0.64061900000000005</v>
      </c>
      <c r="D792" s="1">
        <f>IF(pomiar[[#This Row],[Punkt A]]&lt;pomiar[[#This Row],[Punkt B]],1,0)</f>
        <v>0</v>
      </c>
      <c r="E792" s="1">
        <f>IF(pomiar[[#This Row],[Punkt A]]&gt;pomiar[[#This Row],[Punkt B]],1,0)</f>
        <v>1</v>
      </c>
      <c r="F792" s="1">
        <f t="shared" si="24"/>
        <v>6.9444444444444447E-4</v>
      </c>
      <c r="G792" s="1">
        <f>IF(pomiar[[#This Row],[czy z B do A]]=1,pomiar[[#This Row],[Punkt A]]-pomiar[[#This Row],[Punkt B]],pomiar[[#This Row],[Punkt B]]-pomiar[[#This Row],[Punkt A]])</f>
        <v>2.1999999999999797E-3</v>
      </c>
      <c r="H792" s="1" t="str">
        <f>LEFT(pomiar[[#This Row],[numer rejestracyjny]],1)</f>
        <v>D</v>
      </c>
      <c r="I792" s="1">
        <f>IF(pomiar[[#This Row],[pierwsza litera rejestracji]]="Z",pomiar[[#This Row],[ile minut jechał]]/pomiar[[#This Row],[ile to jedna minuta w dobie]],0)</f>
        <v>0</v>
      </c>
      <c r="J792" s="1">
        <f t="shared" si="25"/>
        <v>4.1666666666666664E-2</v>
      </c>
      <c r="K792" s="1">
        <f>pomiar[[#This Row],[ile minut jechał]]/pomiar[[#This Row],[ile h w dobie]]</f>
        <v>5.2799999999999514E-2</v>
      </c>
      <c r="L792" s="1" t="str">
        <f>MID(pomiar[[#This Row],[numer rejestracyjny]],4,2)</f>
        <v>82</v>
      </c>
      <c r="M792" s="3">
        <f>IF(pomiar[[#This Row],[3 i 4 znak rejestracji]]="18",5/pomiar[[#This Row],[ile minut jechał w h]],0)</f>
        <v>0</v>
      </c>
      <c r="N792" s="3">
        <f>5/pomiar[[#This Row],[ile minut jechał w h]]</f>
        <v>94.696969696970569</v>
      </c>
      <c r="O792" s="3">
        <f>IF(pomiar[[#This Row],[prędkość]]&gt;100,1,0)</f>
        <v>0</v>
      </c>
      <c r="P792" s="3">
        <f>IF(pomiar[[#This Row],[prędkość]]&gt;140,1,0)</f>
        <v>0</v>
      </c>
      <c r="Q792" s="3">
        <f>ROUNDDOWN(IF(pomiar[[#This Row],[czy z A do B]]=0,pomiar[[#This Row],[Punkt B]]/pomiar[[#This Row],[ile h w dobie]],pomiar[[#This Row],[Punkt A]]/pomiar[[#This Row],[ile h w dobie]]),0)</f>
        <v>15</v>
      </c>
      <c r="R792" s="3">
        <f>IF(pomiar[[#This Row],[która godzina wyjazdu]]&lt;&gt;24,pomiar[[#This Row],[która godzina wyjazdu]],0)</f>
        <v>15</v>
      </c>
    </row>
    <row r="793" spans="1:18" x14ac:dyDescent="0.25">
      <c r="A793" s="1" t="s">
        <v>217</v>
      </c>
      <c r="B793" s="1">
        <v>0.92084600000000005</v>
      </c>
      <c r="C793" s="1">
        <v>0.924014</v>
      </c>
      <c r="D793" s="1">
        <f>IF(pomiar[[#This Row],[Punkt A]]&lt;pomiar[[#This Row],[Punkt B]],1,0)</f>
        <v>1</v>
      </c>
      <c r="E793" s="1">
        <f>IF(pomiar[[#This Row],[Punkt A]]&gt;pomiar[[#This Row],[Punkt B]],1,0)</f>
        <v>0</v>
      </c>
      <c r="F793" s="1">
        <f t="shared" si="24"/>
        <v>6.9444444444444447E-4</v>
      </c>
      <c r="G793" s="1">
        <f>IF(pomiar[[#This Row],[czy z B do A]]=1,pomiar[[#This Row],[Punkt A]]-pomiar[[#This Row],[Punkt B]],pomiar[[#This Row],[Punkt B]]-pomiar[[#This Row],[Punkt A]])</f>
        <v>3.1679999999999486E-3</v>
      </c>
      <c r="H793" s="1" t="str">
        <f>LEFT(pomiar[[#This Row],[numer rejestracyjny]],1)</f>
        <v>D</v>
      </c>
      <c r="I793" s="1">
        <f>IF(pomiar[[#This Row],[pierwsza litera rejestracji]]="Z",pomiar[[#This Row],[ile minut jechał]]/pomiar[[#This Row],[ile to jedna minuta w dobie]],0)</f>
        <v>0</v>
      </c>
      <c r="J793" s="1">
        <f t="shared" si="25"/>
        <v>4.1666666666666664E-2</v>
      </c>
      <c r="K793" s="1">
        <f>pomiar[[#This Row],[ile minut jechał]]/pomiar[[#This Row],[ile h w dobie]]</f>
        <v>7.6031999999998767E-2</v>
      </c>
      <c r="L793" s="1" t="str">
        <f>MID(pomiar[[#This Row],[numer rejestracyjny]],4,2)</f>
        <v>23</v>
      </c>
      <c r="M793" s="3">
        <f>IF(pomiar[[#This Row],[3 i 4 znak rejestracji]]="18",5/pomiar[[#This Row],[ile minut jechał w h]],0)</f>
        <v>0</v>
      </c>
      <c r="N793" s="3">
        <f>5/pomiar[[#This Row],[ile minut jechał w h]]</f>
        <v>65.761784511785578</v>
      </c>
      <c r="O793" s="3">
        <f>IF(pomiar[[#This Row],[prędkość]]&gt;100,1,0)</f>
        <v>0</v>
      </c>
      <c r="P793" s="3">
        <f>IF(pomiar[[#This Row],[prędkość]]&gt;140,1,0)</f>
        <v>0</v>
      </c>
      <c r="Q793" s="3">
        <f>ROUNDDOWN(IF(pomiar[[#This Row],[czy z A do B]]=0,pomiar[[#This Row],[Punkt B]]/pomiar[[#This Row],[ile h w dobie]],pomiar[[#This Row],[Punkt A]]/pomiar[[#This Row],[ile h w dobie]]),0)</f>
        <v>22</v>
      </c>
      <c r="R793" s="3">
        <f>IF(pomiar[[#This Row],[która godzina wyjazdu]]&lt;&gt;24,pomiar[[#This Row],[która godzina wyjazdu]],0)</f>
        <v>22</v>
      </c>
    </row>
    <row r="794" spans="1:18" x14ac:dyDescent="0.25">
      <c r="A794" s="1" t="s">
        <v>218</v>
      </c>
      <c r="B794" s="1">
        <v>0.21799099999999999</v>
      </c>
      <c r="C794" s="1">
        <v>0.21532299999999999</v>
      </c>
      <c r="D794" s="1">
        <f>IF(pomiar[[#This Row],[Punkt A]]&lt;pomiar[[#This Row],[Punkt B]],1,0)</f>
        <v>0</v>
      </c>
      <c r="E794" s="1">
        <f>IF(pomiar[[#This Row],[Punkt A]]&gt;pomiar[[#This Row],[Punkt B]],1,0)</f>
        <v>1</v>
      </c>
      <c r="F794" s="1">
        <f t="shared" si="24"/>
        <v>6.9444444444444447E-4</v>
      </c>
      <c r="G794" s="1">
        <f>IF(pomiar[[#This Row],[czy z B do A]]=1,pomiar[[#This Row],[Punkt A]]-pomiar[[#This Row],[Punkt B]],pomiar[[#This Row],[Punkt B]]-pomiar[[#This Row],[Punkt A]])</f>
        <v>2.6680000000000037E-3</v>
      </c>
      <c r="H794" s="1" t="str">
        <f>LEFT(pomiar[[#This Row],[numer rejestracyjny]],1)</f>
        <v>D</v>
      </c>
      <c r="I794" s="1">
        <f>IF(pomiar[[#This Row],[pierwsza litera rejestracji]]="Z",pomiar[[#This Row],[ile minut jechał]]/pomiar[[#This Row],[ile to jedna minuta w dobie]],0)</f>
        <v>0</v>
      </c>
      <c r="J794" s="1">
        <f t="shared" si="25"/>
        <v>4.1666666666666664E-2</v>
      </c>
      <c r="K794" s="1">
        <f>pomiar[[#This Row],[ile minut jechał]]/pomiar[[#This Row],[ile h w dobie]]</f>
        <v>6.4032000000000089E-2</v>
      </c>
      <c r="L794" s="1" t="str">
        <f>MID(pomiar[[#This Row],[numer rejestracyjny]],4,2)</f>
        <v>41</v>
      </c>
      <c r="M794" s="3">
        <f>IF(pomiar[[#This Row],[3 i 4 znak rejestracji]]="18",5/pomiar[[#This Row],[ile minut jechał w h]],0)</f>
        <v>0</v>
      </c>
      <c r="N794" s="3">
        <f>5/pomiar[[#This Row],[ile minut jechał w h]]</f>
        <v>78.085957021489151</v>
      </c>
      <c r="O794" s="3">
        <f>IF(pomiar[[#This Row],[prędkość]]&gt;100,1,0)</f>
        <v>0</v>
      </c>
      <c r="P794" s="3">
        <f>IF(pomiar[[#This Row],[prędkość]]&gt;140,1,0)</f>
        <v>0</v>
      </c>
      <c r="Q794" s="3">
        <f>ROUNDDOWN(IF(pomiar[[#This Row],[czy z A do B]]=0,pomiar[[#This Row],[Punkt B]]/pomiar[[#This Row],[ile h w dobie]],pomiar[[#This Row],[Punkt A]]/pomiar[[#This Row],[ile h w dobie]]),0)</f>
        <v>5</v>
      </c>
      <c r="R794" s="3">
        <f>IF(pomiar[[#This Row],[która godzina wyjazdu]]&lt;&gt;24,pomiar[[#This Row],[która godzina wyjazdu]],0)</f>
        <v>5</v>
      </c>
    </row>
    <row r="795" spans="1:18" x14ac:dyDescent="0.25">
      <c r="A795" s="1" t="s">
        <v>219</v>
      </c>
      <c r="B795" s="1">
        <v>9.6702999999999997E-2</v>
      </c>
      <c r="C795" s="1">
        <v>9.4674999999999995E-2</v>
      </c>
      <c r="D795" s="1">
        <f>IF(pomiar[[#This Row],[Punkt A]]&lt;pomiar[[#This Row],[Punkt B]],1,0)</f>
        <v>0</v>
      </c>
      <c r="E795" s="1">
        <f>IF(pomiar[[#This Row],[Punkt A]]&gt;pomiar[[#This Row],[Punkt B]],1,0)</f>
        <v>1</v>
      </c>
      <c r="F795" s="1">
        <f t="shared" si="24"/>
        <v>6.9444444444444447E-4</v>
      </c>
      <c r="G795" s="1">
        <f>IF(pomiar[[#This Row],[czy z B do A]]=1,pomiar[[#This Row],[Punkt A]]-pomiar[[#This Row],[Punkt B]],pomiar[[#This Row],[Punkt B]]-pomiar[[#This Row],[Punkt A]])</f>
        <v>2.028000000000002E-3</v>
      </c>
      <c r="H795" s="1" t="str">
        <f>LEFT(pomiar[[#This Row],[numer rejestracyjny]],1)</f>
        <v>D</v>
      </c>
      <c r="I795" s="1">
        <f>IF(pomiar[[#This Row],[pierwsza litera rejestracji]]="Z",pomiar[[#This Row],[ile minut jechał]]/pomiar[[#This Row],[ile to jedna minuta w dobie]],0)</f>
        <v>0</v>
      </c>
      <c r="J795" s="1">
        <f t="shared" si="25"/>
        <v>4.1666666666666664E-2</v>
      </c>
      <c r="K795" s="1">
        <f>pomiar[[#This Row],[ile minut jechał]]/pomiar[[#This Row],[ile h w dobie]]</f>
        <v>4.8672000000000049E-2</v>
      </c>
      <c r="L795" s="1" t="str">
        <f>MID(pomiar[[#This Row],[numer rejestracyjny]],4,2)</f>
        <v>63</v>
      </c>
      <c r="M795" s="3">
        <f>IF(pomiar[[#This Row],[3 i 4 znak rejestracji]]="18",5/pomiar[[#This Row],[ile minut jechał w h]],0)</f>
        <v>0</v>
      </c>
      <c r="N795" s="3">
        <f>5/pomiar[[#This Row],[ile minut jechał w h]]</f>
        <v>102.72846811308339</v>
      </c>
      <c r="O795" s="3">
        <f>IF(pomiar[[#This Row],[prędkość]]&gt;100,1,0)</f>
        <v>1</v>
      </c>
      <c r="P795" s="3">
        <f>IF(pomiar[[#This Row],[prędkość]]&gt;140,1,0)</f>
        <v>0</v>
      </c>
      <c r="Q795" s="3">
        <f>ROUNDDOWN(IF(pomiar[[#This Row],[czy z A do B]]=0,pomiar[[#This Row],[Punkt B]]/pomiar[[#This Row],[ile h w dobie]],pomiar[[#This Row],[Punkt A]]/pomiar[[#This Row],[ile h w dobie]]),0)</f>
        <v>2</v>
      </c>
      <c r="R795" s="3">
        <f>IF(pomiar[[#This Row],[która godzina wyjazdu]]&lt;&gt;24,pomiar[[#This Row],[która godzina wyjazdu]],0)</f>
        <v>2</v>
      </c>
    </row>
    <row r="796" spans="1:18" x14ac:dyDescent="0.25">
      <c r="A796" s="1" t="s">
        <v>220</v>
      </c>
      <c r="B796" s="1">
        <v>4.9180000000000001E-2</v>
      </c>
      <c r="C796" s="1">
        <v>4.5275999999999997E-2</v>
      </c>
      <c r="D796" s="1">
        <f>IF(pomiar[[#This Row],[Punkt A]]&lt;pomiar[[#This Row],[Punkt B]],1,0)</f>
        <v>0</v>
      </c>
      <c r="E796" s="1">
        <f>IF(pomiar[[#This Row],[Punkt A]]&gt;pomiar[[#This Row],[Punkt B]],1,0)</f>
        <v>1</v>
      </c>
      <c r="F796" s="1">
        <f t="shared" si="24"/>
        <v>6.9444444444444447E-4</v>
      </c>
      <c r="G796" s="1">
        <f>IF(pomiar[[#This Row],[czy z B do A]]=1,pomiar[[#This Row],[Punkt A]]-pomiar[[#This Row],[Punkt B]],pomiar[[#This Row],[Punkt B]]-pomiar[[#This Row],[Punkt A]])</f>
        <v>3.9040000000000047E-3</v>
      </c>
      <c r="H796" s="1" t="str">
        <f>LEFT(pomiar[[#This Row],[numer rejestracyjny]],1)</f>
        <v>E</v>
      </c>
      <c r="I796" s="1">
        <f>IF(pomiar[[#This Row],[pierwsza litera rejestracji]]="Z",pomiar[[#This Row],[ile minut jechał]]/pomiar[[#This Row],[ile to jedna minuta w dobie]],0)</f>
        <v>0</v>
      </c>
      <c r="J796" s="1">
        <f t="shared" si="25"/>
        <v>4.1666666666666664E-2</v>
      </c>
      <c r="K796" s="1">
        <f>pomiar[[#This Row],[ile minut jechał]]/pomiar[[#This Row],[ile h w dobie]]</f>
        <v>9.3696000000000113E-2</v>
      </c>
      <c r="L796" s="1" t="str">
        <f>MID(pomiar[[#This Row],[numer rejestracyjny]],4,2)</f>
        <v>76</v>
      </c>
      <c r="M796" s="3">
        <f>IF(pomiar[[#This Row],[3 i 4 znak rejestracji]]="18",5/pomiar[[#This Row],[ile minut jechał w h]],0)</f>
        <v>0</v>
      </c>
      <c r="N796" s="3">
        <f>5/pomiar[[#This Row],[ile minut jechał w h]]</f>
        <v>53.364071038251303</v>
      </c>
      <c r="O796" s="3">
        <f>IF(pomiar[[#This Row],[prędkość]]&gt;100,1,0)</f>
        <v>0</v>
      </c>
      <c r="P796" s="3">
        <f>IF(pomiar[[#This Row],[prędkość]]&gt;140,1,0)</f>
        <v>0</v>
      </c>
      <c r="Q796" s="3">
        <f>ROUNDDOWN(IF(pomiar[[#This Row],[czy z A do B]]=0,pomiar[[#This Row],[Punkt B]]/pomiar[[#This Row],[ile h w dobie]],pomiar[[#This Row],[Punkt A]]/pomiar[[#This Row],[ile h w dobie]]),0)</f>
        <v>1</v>
      </c>
      <c r="R796" s="3">
        <f>IF(pomiar[[#This Row],[która godzina wyjazdu]]&lt;&gt;24,pomiar[[#This Row],[która godzina wyjazdu]],0)</f>
        <v>1</v>
      </c>
    </row>
    <row r="797" spans="1:18" x14ac:dyDescent="0.25">
      <c r="A797" s="1" t="s">
        <v>221</v>
      </c>
      <c r="B797" s="1">
        <v>0.51214999999999999</v>
      </c>
      <c r="C797" s="1">
        <v>0.50854600000000005</v>
      </c>
      <c r="D797" s="1">
        <f>IF(pomiar[[#This Row],[Punkt A]]&lt;pomiar[[#This Row],[Punkt B]],1,0)</f>
        <v>0</v>
      </c>
      <c r="E797" s="1">
        <f>IF(pomiar[[#This Row],[Punkt A]]&gt;pomiar[[#This Row],[Punkt B]],1,0)</f>
        <v>1</v>
      </c>
      <c r="F797" s="1">
        <f t="shared" si="24"/>
        <v>6.9444444444444447E-4</v>
      </c>
      <c r="G797" s="1">
        <f>IF(pomiar[[#This Row],[czy z B do A]]=1,pomiar[[#This Row],[Punkt A]]-pomiar[[#This Row],[Punkt B]],pomiar[[#This Row],[Punkt B]]-pomiar[[#This Row],[Punkt A]])</f>
        <v>3.6039999999999406E-3</v>
      </c>
      <c r="H797" s="1" t="str">
        <f>LEFT(pomiar[[#This Row],[numer rejestracyjny]],1)</f>
        <v>E</v>
      </c>
      <c r="I797" s="1">
        <f>IF(pomiar[[#This Row],[pierwsza litera rejestracji]]="Z",pomiar[[#This Row],[ile minut jechał]]/pomiar[[#This Row],[ile to jedna minuta w dobie]],0)</f>
        <v>0</v>
      </c>
      <c r="J797" s="1">
        <f t="shared" si="25"/>
        <v>4.1666666666666664E-2</v>
      </c>
      <c r="K797" s="1">
        <f>pomiar[[#This Row],[ile minut jechał]]/pomiar[[#This Row],[ile h w dobie]]</f>
        <v>8.6495999999998574E-2</v>
      </c>
      <c r="L797" s="1" t="str">
        <f>MID(pomiar[[#This Row],[numer rejestracyjny]],4,2)</f>
        <v>42</v>
      </c>
      <c r="M797" s="3">
        <f>IF(pomiar[[#This Row],[3 i 4 znak rejestracji]]="18",5/pomiar[[#This Row],[ile minut jechał w h]],0)</f>
        <v>0</v>
      </c>
      <c r="N797" s="3">
        <f>5/pomiar[[#This Row],[ile minut jechał w h]]</f>
        <v>57.806141324455261</v>
      </c>
      <c r="O797" s="3">
        <f>IF(pomiar[[#This Row],[prędkość]]&gt;100,1,0)</f>
        <v>0</v>
      </c>
      <c r="P797" s="3">
        <f>IF(pomiar[[#This Row],[prędkość]]&gt;140,1,0)</f>
        <v>0</v>
      </c>
      <c r="Q797" s="3">
        <f>ROUNDDOWN(IF(pomiar[[#This Row],[czy z A do B]]=0,pomiar[[#This Row],[Punkt B]]/pomiar[[#This Row],[ile h w dobie]],pomiar[[#This Row],[Punkt A]]/pomiar[[#This Row],[ile h w dobie]]),0)</f>
        <v>12</v>
      </c>
      <c r="R797" s="3">
        <f>IF(pomiar[[#This Row],[która godzina wyjazdu]]&lt;&gt;24,pomiar[[#This Row],[która godzina wyjazdu]],0)</f>
        <v>12</v>
      </c>
    </row>
    <row r="798" spans="1:18" x14ac:dyDescent="0.25">
      <c r="A798" s="1" t="s">
        <v>222</v>
      </c>
      <c r="B798" s="1">
        <v>0.56824699999999995</v>
      </c>
      <c r="C798" s="1">
        <v>0.56993099999999997</v>
      </c>
      <c r="D798" s="1">
        <f>IF(pomiar[[#This Row],[Punkt A]]&lt;pomiar[[#This Row],[Punkt B]],1,0)</f>
        <v>1</v>
      </c>
      <c r="E798" s="1">
        <f>IF(pomiar[[#This Row],[Punkt A]]&gt;pomiar[[#This Row],[Punkt B]],1,0)</f>
        <v>0</v>
      </c>
      <c r="F798" s="1">
        <f t="shared" si="24"/>
        <v>6.9444444444444447E-4</v>
      </c>
      <c r="G798" s="1">
        <f>IF(pomiar[[#This Row],[czy z B do A]]=1,pomiar[[#This Row],[Punkt A]]-pomiar[[#This Row],[Punkt B]],pomiar[[#This Row],[Punkt B]]-pomiar[[#This Row],[Punkt A]])</f>
        <v>1.6840000000000188E-3</v>
      </c>
      <c r="H798" s="1" t="str">
        <f>LEFT(pomiar[[#This Row],[numer rejestracyjny]],1)</f>
        <v>E</v>
      </c>
      <c r="I798" s="1">
        <f>IF(pomiar[[#This Row],[pierwsza litera rejestracji]]="Z",pomiar[[#This Row],[ile minut jechał]]/pomiar[[#This Row],[ile to jedna minuta w dobie]],0)</f>
        <v>0</v>
      </c>
      <c r="J798" s="1">
        <f t="shared" si="25"/>
        <v>4.1666666666666664E-2</v>
      </c>
      <c r="K798" s="1">
        <f>pomiar[[#This Row],[ile minut jechał]]/pomiar[[#This Row],[ile h w dobie]]</f>
        <v>4.0416000000000452E-2</v>
      </c>
      <c r="L798" s="1" t="str">
        <f>MID(pomiar[[#This Row],[numer rejestracyjny]],4,2)</f>
        <v>61</v>
      </c>
      <c r="M798" s="3">
        <f>IF(pomiar[[#This Row],[3 i 4 znak rejestracji]]="18",5/pomiar[[#This Row],[ile minut jechał w h]],0)</f>
        <v>0</v>
      </c>
      <c r="N798" s="3">
        <f>5/pomiar[[#This Row],[ile minut jechał w h]]</f>
        <v>123.71338083927019</v>
      </c>
      <c r="O798" s="3">
        <f>IF(pomiar[[#This Row],[prędkość]]&gt;100,1,0)</f>
        <v>1</v>
      </c>
      <c r="P798" s="3">
        <f>IF(pomiar[[#This Row],[prędkość]]&gt;140,1,0)</f>
        <v>0</v>
      </c>
      <c r="Q798" s="3">
        <f>ROUNDDOWN(IF(pomiar[[#This Row],[czy z A do B]]=0,pomiar[[#This Row],[Punkt B]]/pomiar[[#This Row],[ile h w dobie]],pomiar[[#This Row],[Punkt A]]/pomiar[[#This Row],[ile h w dobie]]),0)</f>
        <v>13</v>
      </c>
      <c r="R798" s="3">
        <f>IF(pomiar[[#This Row],[która godzina wyjazdu]]&lt;&gt;24,pomiar[[#This Row],[która godzina wyjazdu]],0)</f>
        <v>13</v>
      </c>
    </row>
    <row r="799" spans="1:18" x14ac:dyDescent="0.25">
      <c r="A799" s="1" t="s">
        <v>223</v>
      </c>
      <c r="B799" s="1">
        <v>0.83130700000000002</v>
      </c>
      <c r="C799" s="1">
        <v>0.82957099999999995</v>
      </c>
      <c r="D799" s="1">
        <f>IF(pomiar[[#This Row],[Punkt A]]&lt;pomiar[[#This Row],[Punkt B]],1,0)</f>
        <v>0</v>
      </c>
      <c r="E799" s="1">
        <f>IF(pomiar[[#This Row],[Punkt A]]&gt;pomiar[[#This Row],[Punkt B]],1,0)</f>
        <v>1</v>
      </c>
      <c r="F799" s="1">
        <f t="shared" si="24"/>
        <v>6.9444444444444447E-4</v>
      </c>
      <c r="G799" s="1">
        <f>IF(pomiar[[#This Row],[czy z B do A]]=1,pomiar[[#This Row],[Punkt A]]-pomiar[[#This Row],[Punkt B]],pomiar[[#This Row],[Punkt B]]-pomiar[[#This Row],[Punkt A]])</f>
        <v>1.7360000000000708E-3</v>
      </c>
      <c r="H799" s="1" t="str">
        <f>LEFT(pomiar[[#This Row],[numer rejestracyjny]],1)</f>
        <v>E</v>
      </c>
      <c r="I799" s="1">
        <f>IF(pomiar[[#This Row],[pierwsza litera rejestracji]]="Z",pomiar[[#This Row],[ile minut jechał]]/pomiar[[#This Row],[ile to jedna minuta w dobie]],0)</f>
        <v>0</v>
      </c>
      <c r="J799" s="1">
        <f t="shared" si="25"/>
        <v>4.1666666666666664E-2</v>
      </c>
      <c r="K799" s="1">
        <f>pomiar[[#This Row],[ile minut jechał]]/pomiar[[#This Row],[ile h w dobie]]</f>
        <v>4.16640000000017E-2</v>
      </c>
      <c r="L799" s="1" t="str">
        <f>MID(pomiar[[#This Row],[numer rejestracyjny]],4,2)</f>
        <v>60</v>
      </c>
      <c r="M799" s="3">
        <f>IF(pomiar[[#This Row],[3 i 4 znak rejestracji]]="18",5/pomiar[[#This Row],[ile minut jechał w h]],0)</f>
        <v>0</v>
      </c>
      <c r="N799" s="3">
        <f>5/pomiar[[#This Row],[ile minut jechał w h]]</f>
        <v>120.00768049154657</v>
      </c>
      <c r="O799" s="3">
        <f>IF(pomiar[[#This Row],[prędkość]]&gt;100,1,0)</f>
        <v>1</v>
      </c>
      <c r="P799" s="3">
        <f>IF(pomiar[[#This Row],[prędkość]]&gt;140,1,0)</f>
        <v>0</v>
      </c>
      <c r="Q799" s="3">
        <f>ROUNDDOWN(IF(pomiar[[#This Row],[czy z A do B]]=0,pomiar[[#This Row],[Punkt B]]/pomiar[[#This Row],[ile h w dobie]],pomiar[[#This Row],[Punkt A]]/pomiar[[#This Row],[ile h w dobie]]),0)</f>
        <v>19</v>
      </c>
      <c r="R799" s="3">
        <f>IF(pomiar[[#This Row],[która godzina wyjazdu]]&lt;&gt;24,pomiar[[#This Row],[która godzina wyjazdu]],0)</f>
        <v>19</v>
      </c>
    </row>
    <row r="800" spans="1:18" x14ac:dyDescent="0.25">
      <c r="A800" s="1" t="s">
        <v>224</v>
      </c>
      <c r="B800" s="1">
        <v>0.16234899999999999</v>
      </c>
      <c r="C800" s="1">
        <v>0.15942100000000001</v>
      </c>
      <c r="D800" s="1">
        <f>IF(pomiar[[#This Row],[Punkt A]]&lt;pomiar[[#This Row],[Punkt B]],1,0)</f>
        <v>0</v>
      </c>
      <c r="E800" s="1">
        <f>IF(pomiar[[#This Row],[Punkt A]]&gt;pomiar[[#This Row],[Punkt B]],1,0)</f>
        <v>1</v>
      </c>
      <c r="F800" s="1">
        <f t="shared" si="24"/>
        <v>6.9444444444444447E-4</v>
      </c>
      <c r="G800" s="1">
        <f>IF(pomiar[[#This Row],[czy z B do A]]=1,pomiar[[#This Row],[Punkt A]]-pomiar[[#This Row],[Punkt B]],pomiar[[#This Row],[Punkt B]]-pomiar[[#This Row],[Punkt A]])</f>
        <v>2.9279999999999862E-3</v>
      </c>
      <c r="H800" s="1" t="str">
        <f>LEFT(pomiar[[#This Row],[numer rejestracyjny]],1)</f>
        <v>E</v>
      </c>
      <c r="I800" s="1">
        <f>IF(pomiar[[#This Row],[pierwsza litera rejestracji]]="Z",pomiar[[#This Row],[ile minut jechał]]/pomiar[[#This Row],[ile to jedna minuta w dobie]],0)</f>
        <v>0</v>
      </c>
      <c r="J800" s="1">
        <f t="shared" si="25"/>
        <v>4.1666666666666664E-2</v>
      </c>
      <c r="K800" s="1">
        <f>pomiar[[#This Row],[ile minut jechał]]/pomiar[[#This Row],[ile h w dobie]]</f>
        <v>7.0271999999999668E-2</v>
      </c>
      <c r="L800" s="1" t="str">
        <f>MID(pomiar[[#This Row],[numer rejestracyjny]],4,2)</f>
        <v>14</v>
      </c>
      <c r="M800" s="3">
        <f>IF(pomiar[[#This Row],[3 i 4 znak rejestracji]]="18",5/pomiar[[#This Row],[ile minut jechał w h]],0)</f>
        <v>0</v>
      </c>
      <c r="N800" s="3">
        <f>5/pomiar[[#This Row],[ile minut jechał w h]]</f>
        <v>71.152094717668831</v>
      </c>
      <c r="O800" s="3">
        <f>IF(pomiar[[#This Row],[prędkość]]&gt;100,1,0)</f>
        <v>0</v>
      </c>
      <c r="P800" s="3">
        <f>IF(pomiar[[#This Row],[prędkość]]&gt;140,1,0)</f>
        <v>0</v>
      </c>
      <c r="Q800" s="3">
        <f>ROUNDDOWN(IF(pomiar[[#This Row],[czy z A do B]]=0,pomiar[[#This Row],[Punkt B]]/pomiar[[#This Row],[ile h w dobie]],pomiar[[#This Row],[Punkt A]]/pomiar[[#This Row],[ile h w dobie]]),0)</f>
        <v>3</v>
      </c>
      <c r="R800" s="3">
        <f>IF(pomiar[[#This Row],[która godzina wyjazdu]]&lt;&gt;24,pomiar[[#This Row],[która godzina wyjazdu]],0)</f>
        <v>3</v>
      </c>
    </row>
    <row r="801" spans="1:18" x14ac:dyDescent="0.25">
      <c r="A801" s="1" t="s">
        <v>225</v>
      </c>
      <c r="B801" s="1">
        <v>0.66965399999999997</v>
      </c>
      <c r="C801" s="1">
        <v>0.66589399999999999</v>
      </c>
      <c r="D801" s="1">
        <f>IF(pomiar[[#This Row],[Punkt A]]&lt;pomiar[[#This Row],[Punkt B]],1,0)</f>
        <v>0</v>
      </c>
      <c r="E801" s="1">
        <f>IF(pomiar[[#This Row],[Punkt A]]&gt;pomiar[[#This Row],[Punkt B]],1,0)</f>
        <v>1</v>
      </c>
      <c r="F801" s="1">
        <f t="shared" si="24"/>
        <v>6.9444444444444447E-4</v>
      </c>
      <c r="G801" s="1">
        <f>IF(pomiar[[#This Row],[czy z B do A]]=1,pomiar[[#This Row],[Punkt A]]-pomiar[[#This Row],[Punkt B]],pomiar[[#This Row],[Punkt B]]-pomiar[[#This Row],[Punkt A]])</f>
        <v>3.7599999999999856E-3</v>
      </c>
      <c r="H801" s="1" t="str">
        <f>LEFT(pomiar[[#This Row],[numer rejestracyjny]],1)</f>
        <v>E</v>
      </c>
      <c r="I801" s="1">
        <f>IF(pomiar[[#This Row],[pierwsza litera rejestracji]]="Z",pomiar[[#This Row],[ile minut jechał]]/pomiar[[#This Row],[ile to jedna minuta w dobie]],0)</f>
        <v>0</v>
      </c>
      <c r="J801" s="1">
        <f t="shared" si="25"/>
        <v>4.1666666666666664E-2</v>
      </c>
      <c r="K801" s="1">
        <f>pomiar[[#This Row],[ile minut jechał]]/pomiar[[#This Row],[ile h w dobie]]</f>
        <v>9.0239999999999654E-2</v>
      </c>
      <c r="L801" s="1" t="str">
        <f>MID(pomiar[[#This Row],[numer rejestracyjny]],4,2)</f>
        <v>94</v>
      </c>
      <c r="M801" s="3">
        <f>IF(pomiar[[#This Row],[3 i 4 znak rejestracji]]="18",5/pomiar[[#This Row],[ile minut jechał w h]],0)</f>
        <v>0</v>
      </c>
      <c r="N801" s="3">
        <f>5/pomiar[[#This Row],[ile minut jechał w h]]</f>
        <v>55.407801418439931</v>
      </c>
      <c r="O801" s="3">
        <f>IF(pomiar[[#This Row],[prędkość]]&gt;100,1,0)</f>
        <v>0</v>
      </c>
      <c r="P801" s="3">
        <f>IF(pomiar[[#This Row],[prędkość]]&gt;140,1,0)</f>
        <v>0</v>
      </c>
      <c r="Q801" s="3">
        <f>ROUNDDOWN(IF(pomiar[[#This Row],[czy z A do B]]=0,pomiar[[#This Row],[Punkt B]]/pomiar[[#This Row],[ile h w dobie]],pomiar[[#This Row],[Punkt A]]/pomiar[[#This Row],[ile h w dobie]]),0)</f>
        <v>15</v>
      </c>
      <c r="R801" s="3">
        <f>IF(pomiar[[#This Row],[która godzina wyjazdu]]&lt;&gt;24,pomiar[[#This Row],[która godzina wyjazdu]],0)</f>
        <v>15</v>
      </c>
    </row>
    <row r="802" spans="1:18" x14ac:dyDescent="0.25">
      <c r="A802" s="1" t="s">
        <v>226</v>
      </c>
      <c r="B802" s="1">
        <v>0.88523799999999997</v>
      </c>
      <c r="C802" s="1">
        <v>0.88202999999999998</v>
      </c>
      <c r="D802" s="1">
        <f>IF(pomiar[[#This Row],[Punkt A]]&lt;pomiar[[#This Row],[Punkt B]],1,0)</f>
        <v>0</v>
      </c>
      <c r="E802" s="1">
        <f>IF(pomiar[[#This Row],[Punkt A]]&gt;pomiar[[#This Row],[Punkt B]],1,0)</f>
        <v>1</v>
      </c>
      <c r="F802" s="1">
        <f t="shared" si="24"/>
        <v>6.9444444444444447E-4</v>
      </c>
      <c r="G802" s="1">
        <f>IF(pomiar[[#This Row],[czy z B do A]]=1,pomiar[[#This Row],[Punkt A]]-pomiar[[#This Row],[Punkt B]],pomiar[[#This Row],[Punkt B]]-pomiar[[#This Row],[Punkt A]])</f>
        <v>3.2079999999999886E-3</v>
      </c>
      <c r="H802" s="1" t="str">
        <f>LEFT(pomiar[[#This Row],[numer rejestracyjny]],1)</f>
        <v>E</v>
      </c>
      <c r="I802" s="1">
        <f>IF(pomiar[[#This Row],[pierwsza litera rejestracji]]="Z",pomiar[[#This Row],[ile minut jechał]]/pomiar[[#This Row],[ile to jedna minuta w dobie]],0)</f>
        <v>0</v>
      </c>
      <c r="J802" s="1">
        <f t="shared" si="25"/>
        <v>4.1666666666666664E-2</v>
      </c>
      <c r="K802" s="1">
        <f>pomiar[[#This Row],[ile minut jechał]]/pomiar[[#This Row],[ile h w dobie]]</f>
        <v>7.6991999999999727E-2</v>
      </c>
      <c r="L802" s="1" t="str">
        <f>MID(pomiar[[#This Row],[numer rejestracyjny]],4,2)</f>
        <v>15</v>
      </c>
      <c r="M802" s="3">
        <f>IF(pomiar[[#This Row],[3 i 4 znak rejestracji]]="18",5/pomiar[[#This Row],[ile minut jechał w h]],0)</f>
        <v>0</v>
      </c>
      <c r="N802" s="3">
        <f>5/pomiar[[#This Row],[ile minut jechał w h]]</f>
        <v>64.941812136326078</v>
      </c>
      <c r="O802" s="3">
        <f>IF(pomiar[[#This Row],[prędkość]]&gt;100,1,0)</f>
        <v>0</v>
      </c>
      <c r="P802" s="3">
        <f>IF(pomiar[[#This Row],[prędkość]]&gt;140,1,0)</f>
        <v>0</v>
      </c>
      <c r="Q802" s="3">
        <f>ROUNDDOWN(IF(pomiar[[#This Row],[czy z A do B]]=0,pomiar[[#This Row],[Punkt B]]/pomiar[[#This Row],[ile h w dobie]],pomiar[[#This Row],[Punkt A]]/pomiar[[#This Row],[ile h w dobie]]),0)</f>
        <v>21</v>
      </c>
      <c r="R802" s="3">
        <f>IF(pomiar[[#This Row],[która godzina wyjazdu]]&lt;&gt;24,pomiar[[#This Row],[która godzina wyjazdu]],0)</f>
        <v>21</v>
      </c>
    </row>
    <row r="803" spans="1:18" x14ac:dyDescent="0.25">
      <c r="A803" s="1" t="s">
        <v>227</v>
      </c>
      <c r="B803" s="1">
        <v>0.13014400000000001</v>
      </c>
      <c r="C803" s="1">
        <v>0.133712</v>
      </c>
      <c r="D803" s="1">
        <f>IF(pomiar[[#This Row],[Punkt A]]&lt;pomiar[[#This Row],[Punkt B]],1,0)</f>
        <v>1</v>
      </c>
      <c r="E803" s="1">
        <f>IF(pomiar[[#This Row],[Punkt A]]&gt;pomiar[[#This Row],[Punkt B]],1,0)</f>
        <v>0</v>
      </c>
      <c r="F803" s="1">
        <f t="shared" si="24"/>
        <v>6.9444444444444447E-4</v>
      </c>
      <c r="G803" s="1">
        <f>IF(pomiar[[#This Row],[czy z B do A]]=1,pomiar[[#This Row],[Punkt A]]-pomiar[[#This Row],[Punkt B]],pomiar[[#This Row],[Punkt B]]-pomiar[[#This Row],[Punkt A]])</f>
        <v>3.5679999999999878E-3</v>
      </c>
      <c r="H803" s="1" t="str">
        <f>LEFT(pomiar[[#This Row],[numer rejestracyjny]],1)</f>
        <v>E</v>
      </c>
      <c r="I803" s="1">
        <f>IF(pomiar[[#This Row],[pierwsza litera rejestracji]]="Z",pomiar[[#This Row],[ile minut jechał]]/pomiar[[#This Row],[ile to jedna minuta w dobie]],0)</f>
        <v>0</v>
      </c>
      <c r="J803" s="1">
        <f t="shared" si="25"/>
        <v>4.1666666666666664E-2</v>
      </c>
      <c r="K803" s="1">
        <f>pomiar[[#This Row],[ile minut jechał]]/pomiar[[#This Row],[ile h w dobie]]</f>
        <v>8.5631999999999708E-2</v>
      </c>
      <c r="L803" s="1" t="str">
        <f>MID(pomiar[[#This Row],[numer rejestracyjny]],4,2)</f>
        <v>16</v>
      </c>
      <c r="M803" s="3">
        <f>IF(pomiar[[#This Row],[3 i 4 znak rejestracji]]="18",5/pomiar[[#This Row],[ile minut jechał w h]],0)</f>
        <v>0</v>
      </c>
      <c r="N803" s="3">
        <f>5/pomiar[[#This Row],[ile minut jechał w h]]</f>
        <v>58.389387144992725</v>
      </c>
      <c r="O803" s="3">
        <f>IF(pomiar[[#This Row],[prędkość]]&gt;100,1,0)</f>
        <v>0</v>
      </c>
      <c r="P803" s="3">
        <f>IF(pomiar[[#This Row],[prędkość]]&gt;140,1,0)</f>
        <v>0</v>
      </c>
      <c r="Q803" s="3">
        <f>ROUNDDOWN(IF(pomiar[[#This Row],[czy z A do B]]=0,pomiar[[#This Row],[Punkt B]]/pomiar[[#This Row],[ile h w dobie]],pomiar[[#This Row],[Punkt A]]/pomiar[[#This Row],[ile h w dobie]]),0)</f>
        <v>3</v>
      </c>
      <c r="R803" s="3">
        <f>IF(pomiar[[#This Row],[która godzina wyjazdu]]&lt;&gt;24,pomiar[[#This Row],[która godzina wyjazdu]],0)</f>
        <v>3</v>
      </c>
    </row>
    <row r="804" spans="1:18" x14ac:dyDescent="0.25">
      <c r="A804" s="1" t="s">
        <v>228</v>
      </c>
      <c r="B804" s="1">
        <v>0.30818200000000001</v>
      </c>
      <c r="C804" s="1">
        <v>0.30521399999999999</v>
      </c>
      <c r="D804" s="1">
        <f>IF(pomiar[[#This Row],[Punkt A]]&lt;pomiar[[#This Row],[Punkt B]],1,0)</f>
        <v>0</v>
      </c>
      <c r="E804" s="1">
        <f>IF(pomiar[[#This Row],[Punkt A]]&gt;pomiar[[#This Row],[Punkt B]],1,0)</f>
        <v>1</v>
      </c>
      <c r="F804" s="1">
        <f t="shared" si="24"/>
        <v>6.9444444444444447E-4</v>
      </c>
      <c r="G804" s="1">
        <f>IF(pomiar[[#This Row],[czy z B do A]]=1,pomiar[[#This Row],[Punkt A]]-pomiar[[#This Row],[Punkt B]],pomiar[[#This Row],[Punkt B]]-pomiar[[#This Row],[Punkt A]])</f>
        <v>2.9680000000000262E-3</v>
      </c>
      <c r="H804" s="1" t="str">
        <f>LEFT(pomiar[[#This Row],[numer rejestracyjny]],1)</f>
        <v>E</v>
      </c>
      <c r="I804" s="1">
        <f>IF(pomiar[[#This Row],[pierwsza litera rejestracji]]="Z",pomiar[[#This Row],[ile minut jechał]]/pomiar[[#This Row],[ile to jedna minuta w dobie]],0)</f>
        <v>0</v>
      </c>
      <c r="J804" s="1">
        <f t="shared" si="25"/>
        <v>4.1666666666666664E-2</v>
      </c>
      <c r="K804" s="1">
        <f>pomiar[[#This Row],[ile minut jechał]]/pomiar[[#This Row],[ile h w dobie]]</f>
        <v>7.1232000000000628E-2</v>
      </c>
      <c r="L804" s="1" t="str">
        <f>MID(pomiar[[#This Row],[numer rejestracyjny]],4,2)</f>
        <v>81</v>
      </c>
      <c r="M804" s="3">
        <f>IF(pomiar[[#This Row],[3 i 4 znak rejestracji]]="18",5/pomiar[[#This Row],[ile minut jechał w h]],0)</f>
        <v>0</v>
      </c>
      <c r="N804" s="3">
        <f>5/pomiar[[#This Row],[ile minut jechał w h]]</f>
        <v>70.193171608265331</v>
      </c>
      <c r="O804" s="3">
        <f>IF(pomiar[[#This Row],[prędkość]]&gt;100,1,0)</f>
        <v>0</v>
      </c>
      <c r="P804" s="3">
        <f>IF(pomiar[[#This Row],[prędkość]]&gt;140,1,0)</f>
        <v>0</v>
      </c>
      <c r="Q804" s="3">
        <f>ROUNDDOWN(IF(pomiar[[#This Row],[czy z A do B]]=0,pomiar[[#This Row],[Punkt B]]/pomiar[[#This Row],[ile h w dobie]],pomiar[[#This Row],[Punkt A]]/pomiar[[#This Row],[ile h w dobie]]),0)</f>
        <v>7</v>
      </c>
      <c r="R804" s="3">
        <f>IF(pomiar[[#This Row],[która godzina wyjazdu]]&lt;&gt;24,pomiar[[#This Row],[która godzina wyjazdu]],0)</f>
        <v>7</v>
      </c>
    </row>
    <row r="805" spans="1:18" x14ac:dyDescent="0.25">
      <c r="A805" s="1" t="s">
        <v>229</v>
      </c>
      <c r="B805" s="1">
        <v>0.529331</v>
      </c>
      <c r="C805" s="1">
        <v>0.532107</v>
      </c>
      <c r="D805" s="1">
        <f>IF(pomiar[[#This Row],[Punkt A]]&lt;pomiar[[#This Row],[Punkt B]],1,0)</f>
        <v>1</v>
      </c>
      <c r="E805" s="1">
        <f>IF(pomiar[[#This Row],[Punkt A]]&gt;pomiar[[#This Row],[Punkt B]],1,0)</f>
        <v>0</v>
      </c>
      <c r="F805" s="1">
        <f t="shared" si="24"/>
        <v>6.9444444444444447E-4</v>
      </c>
      <c r="G805" s="1">
        <f>IF(pomiar[[#This Row],[czy z B do A]]=1,pomiar[[#This Row],[Punkt A]]-pomiar[[#This Row],[Punkt B]],pomiar[[#This Row],[Punkt B]]-pomiar[[#This Row],[Punkt A]])</f>
        <v>2.7760000000000007E-3</v>
      </c>
      <c r="H805" s="1" t="str">
        <f>LEFT(pomiar[[#This Row],[numer rejestracyjny]],1)</f>
        <v>E</v>
      </c>
      <c r="I805" s="1">
        <f>IF(pomiar[[#This Row],[pierwsza litera rejestracji]]="Z",pomiar[[#This Row],[ile minut jechał]]/pomiar[[#This Row],[ile to jedna minuta w dobie]],0)</f>
        <v>0</v>
      </c>
      <c r="J805" s="1">
        <f t="shared" si="25"/>
        <v>4.1666666666666664E-2</v>
      </c>
      <c r="K805" s="1">
        <f>pomiar[[#This Row],[ile minut jechał]]/pomiar[[#This Row],[ile h w dobie]]</f>
        <v>6.6624000000000017E-2</v>
      </c>
      <c r="L805" s="1" t="str">
        <f>MID(pomiar[[#This Row],[numer rejestracyjny]],4,2)</f>
        <v>45</v>
      </c>
      <c r="M805" s="3">
        <f>IF(pomiar[[#This Row],[3 i 4 znak rejestracji]]="18",5/pomiar[[#This Row],[ile minut jechał w h]],0)</f>
        <v>0</v>
      </c>
      <c r="N805" s="3">
        <f>5/pomiar[[#This Row],[ile minut jechał w h]]</f>
        <v>75.048030739673379</v>
      </c>
      <c r="O805" s="3">
        <f>IF(pomiar[[#This Row],[prędkość]]&gt;100,1,0)</f>
        <v>0</v>
      </c>
      <c r="P805" s="3">
        <f>IF(pomiar[[#This Row],[prędkość]]&gt;140,1,0)</f>
        <v>0</v>
      </c>
      <c r="Q805" s="3">
        <f>ROUNDDOWN(IF(pomiar[[#This Row],[czy z A do B]]=0,pomiar[[#This Row],[Punkt B]]/pomiar[[#This Row],[ile h w dobie]],pomiar[[#This Row],[Punkt A]]/pomiar[[#This Row],[ile h w dobie]]),0)</f>
        <v>12</v>
      </c>
      <c r="R805" s="3">
        <f>IF(pomiar[[#This Row],[która godzina wyjazdu]]&lt;&gt;24,pomiar[[#This Row],[która godzina wyjazdu]],0)</f>
        <v>12</v>
      </c>
    </row>
    <row r="806" spans="1:18" x14ac:dyDescent="0.25">
      <c r="A806" s="1" t="s">
        <v>230</v>
      </c>
      <c r="B806" s="1">
        <v>3.1982999999999998E-2</v>
      </c>
      <c r="C806" s="1">
        <v>3.5730999999999999E-2</v>
      </c>
      <c r="D806" s="1">
        <f>IF(pomiar[[#This Row],[Punkt A]]&lt;pomiar[[#This Row],[Punkt B]],1,0)</f>
        <v>1</v>
      </c>
      <c r="E806" s="1">
        <f>IF(pomiar[[#This Row],[Punkt A]]&gt;pomiar[[#This Row],[Punkt B]],1,0)</f>
        <v>0</v>
      </c>
      <c r="F806" s="1">
        <f t="shared" si="24"/>
        <v>6.9444444444444447E-4</v>
      </c>
      <c r="G806" s="1">
        <f>IF(pomiar[[#This Row],[czy z B do A]]=1,pomiar[[#This Row],[Punkt A]]-pomiar[[#This Row],[Punkt B]],pomiar[[#This Row],[Punkt B]]-pomiar[[#This Row],[Punkt A]])</f>
        <v>3.7480000000000013E-3</v>
      </c>
      <c r="H806" s="1" t="str">
        <f>LEFT(pomiar[[#This Row],[numer rejestracyjny]],1)</f>
        <v>E</v>
      </c>
      <c r="I806" s="1">
        <f>IF(pomiar[[#This Row],[pierwsza litera rejestracji]]="Z",pomiar[[#This Row],[ile minut jechał]]/pomiar[[#This Row],[ile to jedna minuta w dobie]],0)</f>
        <v>0</v>
      </c>
      <c r="J806" s="1">
        <f t="shared" si="25"/>
        <v>4.1666666666666664E-2</v>
      </c>
      <c r="K806" s="1">
        <f>pomiar[[#This Row],[ile minut jechał]]/pomiar[[#This Row],[ile h w dobie]]</f>
        <v>8.9952000000000032E-2</v>
      </c>
      <c r="L806" s="1" t="str">
        <f>MID(pomiar[[#This Row],[numer rejestracyjny]],4,2)</f>
        <v>23</v>
      </c>
      <c r="M806" s="3">
        <f>IF(pomiar[[#This Row],[3 i 4 znak rejestracji]]="18",5/pomiar[[#This Row],[ile minut jechał w h]],0)</f>
        <v>0</v>
      </c>
      <c r="N806" s="3">
        <f>5/pomiar[[#This Row],[ile minut jechał w h]]</f>
        <v>55.585200996086783</v>
      </c>
      <c r="O806" s="3">
        <f>IF(pomiar[[#This Row],[prędkość]]&gt;100,1,0)</f>
        <v>0</v>
      </c>
      <c r="P806" s="3">
        <f>IF(pomiar[[#This Row],[prędkość]]&gt;140,1,0)</f>
        <v>0</v>
      </c>
      <c r="Q806" s="3">
        <f>ROUNDDOWN(IF(pomiar[[#This Row],[czy z A do B]]=0,pomiar[[#This Row],[Punkt B]]/pomiar[[#This Row],[ile h w dobie]],pomiar[[#This Row],[Punkt A]]/pomiar[[#This Row],[ile h w dobie]]),0)</f>
        <v>0</v>
      </c>
      <c r="R806" s="3">
        <f>IF(pomiar[[#This Row],[która godzina wyjazdu]]&lt;&gt;24,pomiar[[#This Row],[która godzina wyjazdu]],0)</f>
        <v>0</v>
      </c>
    </row>
    <row r="807" spans="1:18" x14ac:dyDescent="0.25">
      <c r="A807" s="1" t="s">
        <v>231</v>
      </c>
      <c r="B807" s="1">
        <v>0.119934</v>
      </c>
      <c r="C807" s="1">
        <v>0.11670999999999999</v>
      </c>
      <c r="D807" s="1">
        <f>IF(pomiar[[#This Row],[Punkt A]]&lt;pomiar[[#This Row],[Punkt B]],1,0)</f>
        <v>0</v>
      </c>
      <c r="E807" s="1">
        <f>IF(pomiar[[#This Row],[Punkt A]]&gt;pomiar[[#This Row],[Punkt B]],1,0)</f>
        <v>1</v>
      </c>
      <c r="F807" s="1">
        <f t="shared" si="24"/>
        <v>6.9444444444444447E-4</v>
      </c>
      <c r="G807" s="1">
        <f>IF(pomiar[[#This Row],[czy z B do A]]=1,pomiar[[#This Row],[Punkt A]]-pomiar[[#This Row],[Punkt B]],pomiar[[#This Row],[Punkt B]]-pomiar[[#This Row],[Punkt A]])</f>
        <v>3.2240000000000046E-3</v>
      </c>
      <c r="H807" s="1" t="str">
        <f>LEFT(pomiar[[#This Row],[numer rejestracyjny]],1)</f>
        <v>E</v>
      </c>
      <c r="I807" s="1">
        <f>IF(pomiar[[#This Row],[pierwsza litera rejestracji]]="Z",pomiar[[#This Row],[ile minut jechał]]/pomiar[[#This Row],[ile to jedna minuta w dobie]],0)</f>
        <v>0</v>
      </c>
      <c r="J807" s="1">
        <f t="shared" si="25"/>
        <v>4.1666666666666664E-2</v>
      </c>
      <c r="K807" s="1">
        <f>pomiar[[#This Row],[ile minut jechał]]/pomiar[[#This Row],[ile h w dobie]]</f>
        <v>7.7376000000000111E-2</v>
      </c>
      <c r="L807" s="1" t="str">
        <f>MID(pomiar[[#This Row],[numer rejestracyjny]],4,2)</f>
        <v>98</v>
      </c>
      <c r="M807" s="3">
        <f>IF(pomiar[[#This Row],[3 i 4 znak rejestracji]]="18",5/pomiar[[#This Row],[ile minut jechał w h]],0)</f>
        <v>0</v>
      </c>
      <c r="N807" s="3">
        <f>5/pomiar[[#This Row],[ile minut jechał w h]]</f>
        <v>64.619520264681455</v>
      </c>
      <c r="O807" s="3">
        <f>IF(pomiar[[#This Row],[prędkość]]&gt;100,1,0)</f>
        <v>0</v>
      </c>
      <c r="P807" s="3">
        <f>IF(pomiar[[#This Row],[prędkość]]&gt;140,1,0)</f>
        <v>0</v>
      </c>
      <c r="Q807" s="3">
        <f>ROUNDDOWN(IF(pomiar[[#This Row],[czy z A do B]]=0,pomiar[[#This Row],[Punkt B]]/pomiar[[#This Row],[ile h w dobie]],pomiar[[#This Row],[Punkt A]]/pomiar[[#This Row],[ile h w dobie]]),0)</f>
        <v>2</v>
      </c>
      <c r="R807" s="3">
        <f>IF(pomiar[[#This Row],[która godzina wyjazdu]]&lt;&gt;24,pomiar[[#This Row],[która godzina wyjazdu]],0)</f>
        <v>2</v>
      </c>
    </row>
    <row r="808" spans="1:18" x14ac:dyDescent="0.25">
      <c r="A808" s="1" t="s">
        <v>232</v>
      </c>
      <c r="B808" s="1">
        <v>0.86723899999999998</v>
      </c>
      <c r="C808" s="1">
        <v>0.86434699999999998</v>
      </c>
      <c r="D808" s="1">
        <f>IF(pomiar[[#This Row],[Punkt A]]&lt;pomiar[[#This Row],[Punkt B]],1,0)</f>
        <v>0</v>
      </c>
      <c r="E808" s="1">
        <f>IF(pomiar[[#This Row],[Punkt A]]&gt;pomiar[[#This Row],[Punkt B]],1,0)</f>
        <v>1</v>
      </c>
      <c r="F808" s="1">
        <f t="shared" si="24"/>
        <v>6.9444444444444447E-4</v>
      </c>
      <c r="G808" s="1">
        <f>IF(pomiar[[#This Row],[czy z B do A]]=1,pomiar[[#This Row],[Punkt A]]-pomiar[[#This Row],[Punkt B]],pomiar[[#This Row],[Punkt B]]-pomiar[[#This Row],[Punkt A]])</f>
        <v>2.8920000000000057E-3</v>
      </c>
      <c r="H808" s="1" t="str">
        <f>LEFT(pomiar[[#This Row],[numer rejestracyjny]],1)</f>
        <v>E</v>
      </c>
      <c r="I808" s="1">
        <f>IF(pomiar[[#This Row],[pierwsza litera rejestracji]]="Z",pomiar[[#This Row],[ile minut jechał]]/pomiar[[#This Row],[ile to jedna minuta w dobie]],0)</f>
        <v>0</v>
      </c>
      <c r="J808" s="1">
        <f t="shared" si="25"/>
        <v>4.1666666666666664E-2</v>
      </c>
      <c r="K808" s="1">
        <f>pomiar[[#This Row],[ile minut jechał]]/pomiar[[#This Row],[ile h w dobie]]</f>
        <v>6.9408000000000136E-2</v>
      </c>
      <c r="L808" s="1" t="str">
        <f>MID(pomiar[[#This Row],[numer rejestracyjny]],4,2)</f>
        <v>57</v>
      </c>
      <c r="M808" s="3">
        <f>IF(pomiar[[#This Row],[3 i 4 znak rejestracji]]="18",5/pomiar[[#This Row],[ile minut jechał w h]],0)</f>
        <v>0</v>
      </c>
      <c r="N808" s="3">
        <f>5/pomiar[[#This Row],[ile minut jechał w h]]</f>
        <v>72.037805440294932</v>
      </c>
      <c r="O808" s="3">
        <f>IF(pomiar[[#This Row],[prędkość]]&gt;100,1,0)</f>
        <v>0</v>
      </c>
      <c r="P808" s="3">
        <f>IF(pomiar[[#This Row],[prędkość]]&gt;140,1,0)</f>
        <v>0</v>
      </c>
      <c r="Q808" s="3">
        <f>ROUNDDOWN(IF(pomiar[[#This Row],[czy z A do B]]=0,pomiar[[#This Row],[Punkt B]]/pomiar[[#This Row],[ile h w dobie]],pomiar[[#This Row],[Punkt A]]/pomiar[[#This Row],[ile h w dobie]]),0)</f>
        <v>20</v>
      </c>
      <c r="R808" s="3">
        <f>IF(pomiar[[#This Row],[która godzina wyjazdu]]&lt;&gt;24,pomiar[[#This Row],[która godzina wyjazdu]],0)</f>
        <v>20</v>
      </c>
    </row>
    <row r="809" spans="1:18" x14ac:dyDescent="0.25">
      <c r="A809" s="1" t="s">
        <v>233</v>
      </c>
      <c r="B809" s="1">
        <v>1.7892000000000002E-2</v>
      </c>
      <c r="C809" s="1">
        <v>1.4028000000000001E-2</v>
      </c>
      <c r="D809" s="1">
        <f>IF(pomiar[[#This Row],[Punkt A]]&lt;pomiar[[#This Row],[Punkt B]],1,0)</f>
        <v>0</v>
      </c>
      <c r="E809" s="1">
        <f>IF(pomiar[[#This Row],[Punkt A]]&gt;pomiar[[#This Row],[Punkt B]],1,0)</f>
        <v>1</v>
      </c>
      <c r="F809" s="1">
        <f t="shared" si="24"/>
        <v>6.9444444444444447E-4</v>
      </c>
      <c r="G809" s="1">
        <f>IF(pomiar[[#This Row],[czy z B do A]]=1,pomiar[[#This Row],[Punkt A]]-pomiar[[#This Row],[Punkt B]],pomiar[[#This Row],[Punkt B]]-pomiar[[#This Row],[Punkt A]])</f>
        <v>3.8640000000000011E-3</v>
      </c>
      <c r="H809" s="1" t="str">
        <f>LEFT(pomiar[[#This Row],[numer rejestracyjny]],1)</f>
        <v>F</v>
      </c>
      <c r="I809" s="1">
        <f>IF(pomiar[[#This Row],[pierwsza litera rejestracji]]="Z",pomiar[[#This Row],[ile minut jechał]]/pomiar[[#This Row],[ile to jedna minuta w dobie]],0)</f>
        <v>0</v>
      </c>
      <c r="J809" s="1">
        <f t="shared" si="25"/>
        <v>4.1666666666666664E-2</v>
      </c>
      <c r="K809" s="1">
        <f>pomiar[[#This Row],[ile minut jechał]]/pomiar[[#This Row],[ile h w dobie]]</f>
        <v>9.2736000000000027E-2</v>
      </c>
      <c r="L809" s="1" t="str">
        <f>MID(pomiar[[#This Row],[numer rejestracyjny]],4,2)</f>
        <v>95</v>
      </c>
      <c r="M809" s="3">
        <f>IF(pomiar[[#This Row],[3 i 4 znak rejestracji]]="18",5/pomiar[[#This Row],[ile minut jechał w h]],0)</f>
        <v>0</v>
      </c>
      <c r="N809" s="3">
        <f>5/pomiar[[#This Row],[ile minut jechał w h]]</f>
        <v>53.916494133885422</v>
      </c>
      <c r="O809" s="3">
        <f>IF(pomiar[[#This Row],[prędkość]]&gt;100,1,0)</f>
        <v>0</v>
      </c>
      <c r="P809" s="3">
        <f>IF(pomiar[[#This Row],[prędkość]]&gt;140,1,0)</f>
        <v>0</v>
      </c>
      <c r="Q809" s="3">
        <f>ROUNDDOWN(IF(pomiar[[#This Row],[czy z A do B]]=0,pomiar[[#This Row],[Punkt B]]/pomiar[[#This Row],[ile h w dobie]],pomiar[[#This Row],[Punkt A]]/pomiar[[#This Row],[ile h w dobie]]),0)</f>
        <v>0</v>
      </c>
      <c r="R809" s="3">
        <f>IF(pomiar[[#This Row],[która godzina wyjazdu]]&lt;&gt;24,pomiar[[#This Row],[która godzina wyjazdu]],0)</f>
        <v>0</v>
      </c>
    </row>
    <row r="810" spans="1:18" x14ac:dyDescent="0.25">
      <c r="A810" s="1" t="s">
        <v>234</v>
      </c>
      <c r="B810" s="1">
        <v>0.29889700000000002</v>
      </c>
      <c r="C810" s="1">
        <v>0.29667300000000002</v>
      </c>
      <c r="D810" s="1">
        <f>IF(pomiar[[#This Row],[Punkt A]]&lt;pomiar[[#This Row],[Punkt B]],1,0)</f>
        <v>0</v>
      </c>
      <c r="E810" s="1">
        <f>IF(pomiar[[#This Row],[Punkt A]]&gt;pomiar[[#This Row],[Punkt B]],1,0)</f>
        <v>1</v>
      </c>
      <c r="F810" s="1">
        <f t="shared" si="24"/>
        <v>6.9444444444444447E-4</v>
      </c>
      <c r="G810" s="1">
        <f>IF(pomiar[[#This Row],[czy z B do A]]=1,pomiar[[#This Row],[Punkt A]]-pomiar[[#This Row],[Punkt B]],pomiar[[#This Row],[Punkt B]]-pomiar[[#This Row],[Punkt A]])</f>
        <v>2.2240000000000038E-3</v>
      </c>
      <c r="H810" s="1" t="str">
        <f>LEFT(pomiar[[#This Row],[numer rejestracyjny]],1)</f>
        <v>F</v>
      </c>
      <c r="I810" s="1">
        <f>IF(pomiar[[#This Row],[pierwsza litera rejestracji]]="Z",pomiar[[#This Row],[ile minut jechał]]/pomiar[[#This Row],[ile to jedna minuta w dobie]],0)</f>
        <v>0</v>
      </c>
      <c r="J810" s="1">
        <f t="shared" si="25"/>
        <v>4.1666666666666664E-2</v>
      </c>
      <c r="K810" s="1">
        <f>pomiar[[#This Row],[ile minut jechał]]/pomiar[[#This Row],[ile h w dobie]]</f>
        <v>5.337600000000009E-2</v>
      </c>
      <c r="L810" s="1" t="str">
        <f>MID(pomiar[[#This Row],[numer rejestracyjny]],4,2)</f>
        <v>69</v>
      </c>
      <c r="M810" s="3">
        <f>IF(pomiar[[#This Row],[3 i 4 znak rejestracji]]="18",5/pomiar[[#This Row],[ile minut jechał w h]],0)</f>
        <v>0</v>
      </c>
      <c r="N810" s="3">
        <f>5/pomiar[[#This Row],[ile minut jechał w h]]</f>
        <v>93.675059952038211</v>
      </c>
      <c r="O810" s="3">
        <f>IF(pomiar[[#This Row],[prędkość]]&gt;100,1,0)</f>
        <v>0</v>
      </c>
      <c r="P810" s="3">
        <f>IF(pomiar[[#This Row],[prędkość]]&gt;140,1,0)</f>
        <v>0</v>
      </c>
      <c r="Q810" s="3">
        <f>ROUNDDOWN(IF(pomiar[[#This Row],[czy z A do B]]=0,pomiar[[#This Row],[Punkt B]]/pomiar[[#This Row],[ile h w dobie]],pomiar[[#This Row],[Punkt A]]/pomiar[[#This Row],[ile h w dobie]]),0)</f>
        <v>7</v>
      </c>
      <c r="R810" s="3">
        <f>IF(pomiar[[#This Row],[która godzina wyjazdu]]&lt;&gt;24,pomiar[[#This Row],[która godzina wyjazdu]],0)</f>
        <v>7</v>
      </c>
    </row>
    <row r="811" spans="1:18" x14ac:dyDescent="0.25">
      <c r="A811" s="1" t="s">
        <v>235</v>
      </c>
      <c r="B811" s="1">
        <v>0.423147</v>
      </c>
      <c r="C811" s="1">
        <v>0.419211</v>
      </c>
      <c r="D811" s="1">
        <f>IF(pomiar[[#This Row],[Punkt A]]&lt;pomiar[[#This Row],[Punkt B]],1,0)</f>
        <v>0</v>
      </c>
      <c r="E811" s="1">
        <f>IF(pomiar[[#This Row],[Punkt A]]&gt;pomiar[[#This Row],[Punkt B]],1,0)</f>
        <v>1</v>
      </c>
      <c r="F811" s="1">
        <f t="shared" si="24"/>
        <v>6.9444444444444447E-4</v>
      </c>
      <c r="G811" s="1">
        <f>IF(pomiar[[#This Row],[czy z B do A]]=1,pomiar[[#This Row],[Punkt A]]-pomiar[[#This Row],[Punkt B]],pomiar[[#This Row],[Punkt B]]-pomiar[[#This Row],[Punkt A]])</f>
        <v>3.9359999999999951E-3</v>
      </c>
      <c r="H811" s="1" t="str">
        <f>LEFT(pomiar[[#This Row],[numer rejestracyjny]],1)</f>
        <v>F</v>
      </c>
      <c r="I811" s="1">
        <f>IF(pomiar[[#This Row],[pierwsza litera rejestracji]]="Z",pomiar[[#This Row],[ile minut jechał]]/pomiar[[#This Row],[ile to jedna minuta w dobie]],0)</f>
        <v>0</v>
      </c>
      <c r="J811" s="1">
        <f t="shared" si="25"/>
        <v>4.1666666666666664E-2</v>
      </c>
      <c r="K811" s="1">
        <f>pomiar[[#This Row],[ile minut jechał]]/pomiar[[#This Row],[ile h w dobie]]</f>
        <v>9.4463999999999881E-2</v>
      </c>
      <c r="L811" s="1" t="str">
        <f>MID(pomiar[[#This Row],[numer rejestracyjny]],4,2)</f>
        <v>51</v>
      </c>
      <c r="M811" s="3">
        <f>IF(pomiar[[#This Row],[3 i 4 znak rejestracji]]="18",5/pomiar[[#This Row],[ile minut jechał w h]],0)</f>
        <v>0</v>
      </c>
      <c r="N811" s="3">
        <f>5/pomiar[[#This Row],[ile minut jechał w h]]</f>
        <v>52.93021680216809</v>
      </c>
      <c r="O811" s="3">
        <f>IF(pomiar[[#This Row],[prędkość]]&gt;100,1,0)</f>
        <v>0</v>
      </c>
      <c r="P811" s="3">
        <f>IF(pomiar[[#This Row],[prędkość]]&gt;140,1,0)</f>
        <v>0</v>
      </c>
      <c r="Q811" s="3">
        <f>ROUNDDOWN(IF(pomiar[[#This Row],[czy z A do B]]=0,pomiar[[#This Row],[Punkt B]]/pomiar[[#This Row],[ile h w dobie]],pomiar[[#This Row],[Punkt A]]/pomiar[[#This Row],[ile h w dobie]]),0)</f>
        <v>10</v>
      </c>
      <c r="R811" s="3">
        <f>IF(pomiar[[#This Row],[która godzina wyjazdu]]&lt;&gt;24,pomiar[[#This Row],[która godzina wyjazdu]],0)</f>
        <v>10</v>
      </c>
    </row>
    <row r="812" spans="1:18" x14ac:dyDescent="0.25">
      <c r="A812" s="1" t="s">
        <v>236</v>
      </c>
      <c r="B812" s="1">
        <v>0.53744899999999995</v>
      </c>
      <c r="C812" s="1">
        <v>0.53895300000000002</v>
      </c>
      <c r="D812" s="1">
        <f>IF(pomiar[[#This Row],[Punkt A]]&lt;pomiar[[#This Row],[Punkt B]],1,0)</f>
        <v>1</v>
      </c>
      <c r="E812" s="1">
        <f>IF(pomiar[[#This Row],[Punkt A]]&gt;pomiar[[#This Row],[Punkt B]],1,0)</f>
        <v>0</v>
      </c>
      <c r="F812" s="1">
        <f t="shared" si="24"/>
        <v>6.9444444444444447E-4</v>
      </c>
      <c r="G812" s="1">
        <f>IF(pomiar[[#This Row],[czy z B do A]]=1,pomiar[[#This Row],[Punkt A]]-pomiar[[#This Row],[Punkt B]],pomiar[[#This Row],[Punkt B]]-pomiar[[#This Row],[Punkt A]])</f>
        <v>1.5040000000000608E-3</v>
      </c>
      <c r="H812" s="1" t="str">
        <f>LEFT(pomiar[[#This Row],[numer rejestracyjny]],1)</f>
        <v>F</v>
      </c>
      <c r="I812" s="1">
        <f>IF(pomiar[[#This Row],[pierwsza litera rejestracji]]="Z",pomiar[[#This Row],[ile minut jechał]]/pomiar[[#This Row],[ile to jedna minuta w dobie]],0)</f>
        <v>0</v>
      </c>
      <c r="J812" s="1">
        <f t="shared" si="25"/>
        <v>4.1666666666666664E-2</v>
      </c>
      <c r="K812" s="1">
        <f>pomiar[[#This Row],[ile minut jechał]]/pomiar[[#This Row],[ile h w dobie]]</f>
        <v>3.609600000000146E-2</v>
      </c>
      <c r="L812" s="1" t="str">
        <f>MID(pomiar[[#This Row],[numer rejestracyjny]],4,2)</f>
        <v>75</v>
      </c>
      <c r="M812" s="3">
        <f>IF(pomiar[[#This Row],[3 i 4 znak rejestracji]]="18",5/pomiar[[#This Row],[ile minut jechał w h]],0)</f>
        <v>0</v>
      </c>
      <c r="N812" s="3">
        <f>5/pomiar[[#This Row],[ile minut jechał w h]]</f>
        <v>138.51950354609369</v>
      </c>
      <c r="O812" s="3">
        <f>IF(pomiar[[#This Row],[prędkość]]&gt;100,1,0)</f>
        <v>1</v>
      </c>
      <c r="P812" s="3">
        <f>IF(pomiar[[#This Row],[prędkość]]&gt;140,1,0)</f>
        <v>0</v>
      </c>
      <c r="Q812" s="3">
        <f>ROUNDDOWN(IF(pomiar[[#This Row],[czy z A do B]]=0,pomiar[[#This Row],[Punkt B]]/pomiar[[#This Row],[ile h w dobie]],pomiar[[#This Row],[Punkt A]]/pomiar[[#This Row],[ile h w dobie]]),0)</f>
        <v>12</v>
      </c>
      <c r="R812" s="3">
        <f>IF(pomiar[[#This Row],[która godzina wyjazdu]]&lt;&gt;24,pomiar[[#This Row],[która godzina wyjazdu]],0)</f>
        <v>12</v>
      </c>
    </row>
    <row r="813" spans="1:18" x14ac:dyDescent="0.25">
      <c r="A813" s="1" t="s">
        <v>237</v>
      </c>
      <c r="B813" s="1">
        <v>0.24182600000000001</v>
      </c>
      <c r="C813" s="1">
        <v>0.23921000000000001</v>
      </c>
      <c r="D813" s="1">
        <f>IF(pomiar[[#This Row],[Punkt A]]&lt;pomiar[[#This Row],[Punkt B]],1,0)</f>
        <v>0</v>
      </c>
      <c r="E813" s="1">
        <f>IF(pomiar[[#This Row],[Punkt A]]&gt;pomiar[[#This Row],[Punkt B]],1,0)</f>
        <v>1</v>
      </c>
      <c r="F813" s="1">
        <f t="shared" si="24"/>
        <v>6.9444444444444447E-4</v>
      </c>
      <c r="G813" s="1">
        <f>IF(pomiar[[#This Row],[czy z B do A]]=1,pomiar[[#This Row],[Punkt A]]-pomiar[[#This Row],[Punkt B]],pomiar[[#This Row],[Punkt B]]-pomiar[[#This Row],[Punkt A]])</f>
        <v>2.6160000000000072E-3</v>
      </c>
      <c r="H813" s="1" t="str">
        <f>LEFT(pomiar[[#This Row],[numer rejestracyjny]],1)</f>
        <v>F</v>
      </c>
      <c r="I813" s="1">
        <f>IF(pomiar[[#This Row],[pierwsza litera rejestracji]]="Z",pomiar[[#This Row],[ile minut jechał]]/pomiar[[#This Row],[ile to jedna minuta w dobie]],0)</f>
        <v>0</v>
      </c>
      <c r="J813" s="1">
        <f t="shared" si="25"/>
        <v>4.1666666666666664E-2</v>
      </c>
      <c r="K813" s="1">
        <f>pomiar[[#This Row],[ile minut jechał]]/pomiar[[#This Row],[ile h w dobie]]</f>
        <v>6.2784000000000173E-2</v>
      </c>
      <c r="L813" s="1" t="str">
        <f>MID(pomiar[[#This Row],[numer rejestracyjny]],4,2)</f>
        <v>59</v>
      </c>
      <c r="M813" s="3">
        <f>IF(pomiar[[#This Row],[3 i 4 znak rejestracji]]="18",5/pomiar[[#This Row],[ile minut jechał w h]],0)</f>
        <v>0</v>
      </c>
      <c r="N813" s="3">
        <f>5/pomiar[[#This Row],[ile minut jechał w h]]</f>
        <v>79.638124362894786</v>
      </c>
      <c r="O813" s="3">
        <f>IF(pomiar[[#This Row],[prędkość]]&gt;100,1,0)</f>
        <v>0</v>
      </c>
      <c r="P813" s="3">
        <f>IF(pomiar[[#This Row],[prędkość]]&gt;140,1,0)</f>
        <v>0</v>
      </c>
      <c r="Q813" s="3">
        <f>ROUNDDOWN(IF(pomiar[[#This Row],[czy z A do B]]=0,pomiar[[#This Row],[Punkt B]]/pomiar[[#This Row],[ile h w dobie]],pomiar[[#This Row],[Punkt A]]/pomiar[[#This Row],[ile h w dobie]]),0)</f>
        <v>5</v>
      </c>
      <c r="R813" s="3">
        <f>IF(pomiar[[#This Row],[która godzina wyjazdu]]&lt;&gt;24,pomiar[[#This Row],[która godzina wyjazdu]],0)</f>
        <v>5</v>
      </c>
    </row>
    <row r="814" spans="1:18" x14ac:dyDescent="0.25">
      <c r="A814" s="1" t="s">
        <v>238</v>
      </c>
      <c r="B814" s="1">
        <v>0.74470800000000004</v>
      </c>
      <c r="C814" s="1">
        <v>0.74641199999999996</v>
      </c>
      <c r="D814" s="1">
        <f>IF(pomiar[[#This Row],[Punkt A]]&lt;pomiar[[#This Row],[Punkt B]],1,0)</f>
        <v>1</v>
      </c>
      <c r="E814" s="1">
        <f>IF(pomiar[[#This Row],[Punkt A]]&gt;pomiar[[#This Row],[Punkt B]],1,0)</f>
        <v>0</v>
      </c>
      <c r="F814" s="1">
        <f t="shared" si="24"/>
        <v>6.9444444444444447E-4</v>
      </c>
      <c r="G814" s="1">
        <f>IF(pomiar[[#This Row],[czy z B do A]]=1,pomiar[[#This Row],[Punkt A]]-pomiar[[#This Row],[Punkt B]],pomiar[[#This Row],[Punkt B]]-pomiar[[#This Row],[Punkt A]])</f>
        <v>1.7039999999999278E-3</v>
      </c>
      <c r="H814" s="1" t="str">
        <f>LEFT(pomiar[[#This Row],[numer rejestracyjny]],1)</f>
        <v>F</v>
      </c>
      <c r="I814" s="1">
        <f>IF(pomiar[[#This Row],[pierwsza litera rejestracji]]="Z",pomiar[[#This Row],[ile minut jechał]]/pomiar[[#This Row],[ile to jedna minuta w dobie]],0)</f>
        <v>0</v>
      </c>
      <c r="J814" s="1">
        <f t="shared" si="25"/>
        <v>4.1666666666666664E-2</v>
      </c>
      <c r="K814" s="1">
        <f>pomiar[[#This Row],[ile minut jechał]]/pomiar[[#This Row],[ile h w dobie]]</f>
        <v>4.0895999999998267E-2</v>
      </c>
      <c r="L814" s="1" t="str">
        <f>MID(pomiar[[#This Row],[numer rejestracyjny]],4,2)</f>
        <v>22</v>
      </c>
      <c r="M814" s="3">
        <f>IF(pomiar[[#This Row],[3 i 4 znak rejestracji]]="18",5/pomiar[[#This Row],[ile minut jechał w h]],0)</f>
        <v>0</v>
      </c>
      <c r="N814" s="3">
        <f>5/pomiar[[#This Row],[ile minut jechał w h]]</f>
        <v>122.26134585290033</v>
      </c>
      <c r="O814" s="3">
        <f>IF(pomiar[[#This Row],[prędkość]]&gt;100,1,0)</f>
        <v>1</v>
      </c>
      <c r="P814" s="3">
        <f>IF(pomiar[[#This Row],[prędkość]]&gt;140,1,0)</f>
        <v>0</v>
      </c>
      <c r="Q814" s="3">
        <f>ROUNDDOWN(IF(pomiar[[#This Row],[czy z A do B]]=0,pomiar[[#This Row],[Punkt B]]/pomiar[[#This Row],[ile h w dobie]],pomiar[[#This Row],[Punkt A]]/pomiar[[#This Row],[ile h w dobie]]),0)</f>
        <v>17</v>
      </c>
      <c r="R814" s="3">
        <f>IF(pomiar[[#This Row],[która godzina wyjazdu]]&lt;&gt;24,pomiar[[#This Row],[która godzina wyjazdu]],0)</f>
        <v>17</v>
      </c>
    </row>
    <row r="815" spans="1:18" x14ac:dyDescent="0.25">
      <c r="A815" s="1" t="s">
        <v>239</v>
      </c>
      <c r="B815" s="1">
        <v>0.83006999999999997</v>
      </c>
      <c r="C815" s="1">
        <v>0.82670600000000005</v>
      </c>
      <c r="D815" s="1">
        <f>IF(pomiar[[#This Row],[Punkt A]]&lt;pomiar[[#This Row],[Punkt B]],1,0)</f>
        <v>0</v>
      </c>
      <c r="E815" s="1">
        <f>IF(pomiar[[#This Row],[Punkt A]]&gt;pomiar[[#This Row],[Punkt B]],1,0)</f>
        <v>1</v>
      </c>
      <c r="F815" s="1">
        <f t="shared" si="24"/>
        <v>6.9444444444444447E-4</v>
      </c>
      <c r="G815" s="1">
        <f>IF(pomiar[[#This Row],[czy z B do A]]=1,pomiar[[#This Row],[Punkt A]]-pomiar[[#This Row],[Punkt B]],pomiar[[#This Row],[Punkt B]]-pomiar[[#This Row],[Punkt A]])</f>
        <v>3.3639999999999226E-3</v>
      </c>
      <c r="H815" s="1" t="str">
        <f>LEFT(pomiar[[#This Row],[numer rejestracyjny]],1)</f>
        <v>F</v>
      </c>
      <c r="I815" s="1">
        <f>IF(pomiar[[#This Row],[pierwsza litera rejestracji]]="Z",pomiar[[#This Row],[ile minut jechał]]/pomiar[[#This Row],[ile to jedna minuta w dobie]],0)</f>
        <v>0</v>
      </c>
      <c r="J815" s="1">
        <f t="shared" si="25"/>
        <v>4.1666666666666664E-2</v>
      </c>
      <c r="K815" s="1">
        <f>pomiar[[#This Row],[ile minut jechał]]/pomiar[[#This Row],[ile h w dobie]]</f>
        <v>8.0735999999998143E-2</v>
      </c>
      <c r="L815" s="1" t="str">
        <f>MID(pomiar[[#This Row],[numer rejestracyjny]],4,2)</f>
        <v>70</v>
      </c>
      <c r="M815" s="3">
        <f>IF(pomiar[[#This Row],[3 i 4 znak rejestracji]]="18",5/pomiar[[#This Row],[ile minut jechał w h]],0)</f>
        <v>0</v>
      </c>
      <c r="N815" s="3">
        <f>5/pomiar[[#This Row],[ile minut jechał w h]]</f>
        <v>61.930241775665316</v>
      </c>
      <c r="O815" s="3">
        <f>IF(pomiar[[#This Row],[prędkość]]&gt;100,1,0)</f>
        <v>0</v>
      </c>
      <c r="P815" s="3">
        <f>IF(pomiar[[#This Row],[prędkość]]&gt;140,1,0)</f>
        <v>0</v>
      </c>
      <c r="Q815" s="3">
        <f>ROUNDDOWN(IF(pomiar[[#This Row],[czy z A do B]]=0,pomiar[[#This Row],[Punkt B]]/pomiar[[#This Row],[ile h w dobie]],pomiar[[#This Row],[Punkt A]]/pomiar[[#This Row],[ile h w dobie]]),0)</f>
        <v>19</v>
      </c>
      <c r="R815" s="3">
        <f>IF(pomiar[[#This Row],[która godzina wyjazdu]]&lt;&gt;24,pomiar[[#This Row],[która godzina wyjazdu]],0)</f>
        <v>19</v>
      </c>
    </row>
    <row r="816" spans="1:18" x14ac:dyDescent="0.25">
      <c r="A816" s="1" t="s">
        <v>240</v>
      </c>
      <c r="B816" s="1">
        <v>3.8924E-2</v>
      </c>
      <c r="C816" s="1">
        <v>3.7212000000000002E-2</v>
      </c>
      <c r="D816" s="1">
        <f>IF(pomiar[[#This Row],[Punkt A]]&lt;pomiar[[#This Row],[Punkt B]],1,0)</f>
        <v>0</v>
      </c>
      <c r="E816" s="1">
        <f>IF(pomiar[[#This Row],[Punkt A]]&gt;pomiar[[#This Row],[Punkt B]],1,0)</f>
        <v>1</v>
      </c>
      <c r="F816" s="1">
        <f t="shared" si="24"/>
        <v>6.9444444444444447E-4</v>
      </c>
      <c r="G816" s="1">
        <f>IF(pomiar[[#This Row],[czy z B do A]]=1,pomiar[[#This Row],[Punkt A]]-pomiar[[#This Row],[Punkt B]],pomiar[[#This Row],[Punkt B]]-pomiar[[#This Row],[Punkt A]])</f>
        <v>1.7119999999999982E-3</v>
      </c>
      <c r="H816" s="1" t="str">
        <f>LEFT(pomiar[[#This Row],[numer rejestracyjny]],1)</f>
        <v>F</v>
      </c>
      <c r="I816" s="1">
        <f>IF(pomiar[[#This Row],[pierwsza litera rejestracji]]="Z",pomiar[[#This Row],[ile minut jechał]]/pomiar[[#This Row],[ile to jedna minuta w dobie]],0)</f>
        <v>0</v>
      </c>
      <c r="J816" s="1">
        <f t="shared" si="25"/>
        <v>4.1666666666666664E-2</v>
      </c>
      <c r="K816" s="1">
        <f>pomiar[[#This Row],[ile minut jechał]]/pomiar[[#This Row],[ile h w dobie]]</f>
        <v>4.1087999999999958E-2</v>
      </c>
      <c r="L816" s="1" t="str">
        <f>MID(pomiar[[#This Row],[numer rejestracyjny]],4,2)</f>
        <v>99</v>
      </c>
      <c r="M816" s="3">
        <f>IF(pomiar[[#This Row],[3 i 4 znak rejestracji]]="18",5/pomiar[[#This Row],[ile minut jechał w h]],0)</f>
        <v>0</v>
      </c>
      <c r="N816" s="3">
        <f>5/pomiar[[#This Row],[ile minut jechał w h]]</f>
        <v>121.6900311526481</v>
      </c>
      <c r="O816" s="3">
        <f>IF(pomiar[[#This Row],[prędkość]]&gt;100,1,0)</f>
        <v>1</v>
      </c>
      <c r="P816" s="3">
        <f>IF(pomiar[[#This Row],[prędkość]]&gt;140,1,0)</f>
        <v>0</v>
      </c>
      <c r="Q816" s="3">
        <f>ROUNDDOWN(IF(pomiar[[#This Row],[czy z A do B]]=0,pomiar[[#This Row],[Punkt B]]/pomiar[[#This Row],[ile h w dobie]],pomiar[[#This Row],[Punkt A]]/pomiar[[#This Row],[ile h w dobie]]),0)</f>
        <v>0</v>
      </c>
      <c r="R816" s="3">
        <f>IF(pomiar[[#This Row],[która godzina wyjazdu]]&lt;&gt;24,pomiar[[#This Row],[która godzina wyjazdu]],0)</f>
        <v>0</v>
      </c>
    </row>
    <row r="817" spans="1:18" x14ac:dyDescent="0.25">
      <c r="A817" s="1" t="s">
        <v>241</v>
      </c>
      <c r="B817" s="1">
        <v>0.346945</v>
      </c>
      <c r="C817" s="1">
        <v>0.35031299999999999</v>
      </c>
      <c r="D817" s="1">
        <f>IF(pomiar[[#This Row],[Punkt A]]&lt;pomiar[[#This Row],[Punkt B]],1,0)</f>
        <v>1</v>
      </c>
      <c r="E817" s="1">
        <f>IF(pomiar[[#This Row],[Punkt A]]&gt;pomiar[[#This Row],[Punkt B]],1,0)</f>
        <v>0</v>
      </c>
      <c r="F817" s="1">
        <f t="shared" si="24"/>
        <v>6.9444444444444447E-4</v>
      </c>
      <c r="G817" s="1">
        <f>IF(pomiar[[#This Row],[czy z B do A]]=1,pomiar[[#This Row],[Punkt A]]-pomiar[[#This Row],[Punkt B]],pomiar[[#This Row],[Punkt B]]-pomiar[[#This Row],[Punkt A]])</f>
        <v>3.3679999999999821E-3</v>
      </c>
      <c r="H817" s="1" t="str">
        <f>LEFT(pomiar[[#This Row],[numer rejestracyjny]],1)</f>
        <v>F</v>
      </c>
      <c r="I817" s="1">
        <f>IF(pomiar[[#This Row],[pierwsza litera rejestracji]]="Z",pomiar[[#This Row],[ile minut jechał]]/pomiar[[#This Row],[ile to jedna minuta w dobie]],0)</f>
        <v>0</v>
      </c>
      <c r="J817" s="1">
        <f t="shared" si="25"/>
        <v>4.1666666666666664E-2</v>
      </c>
      <c r="K817" s="1">
        <f>pomiar[[#This Row],[ile minut jechał]]/pomiar[[#This Row],[ile h w dobie]]</f>
        <v>8.0831999999999571E-2</v>
      </c>
      <c r="L817" s="1" t="str">
        <f>MID(pomiar[[#This Row],[numer rejestracyjny]],4,2)</f>
        <v>43</v>
      </c>
      <c r="M817" s="3">
        <f>IF(pomiar[[#This Row],[3 i 4 znak rejestracji]]="18",5/pomiar[[#This Row],[ile minut jechał w h]],0)</f>
        <v>0</v>
      </c>
      <c r="N817" s="3">
        <f>5/pomiar[[#This Row],[ile minut jechał w h]]</f>
        <v>61.856690419636116</v>
      </c>
      <c r="O817" s="3">
        <f>IF(pomiar[[#This Row],[prędkość]]&gt;100,1,0)</f>
        <v>0</v>
      </c>
      <c r="P817" s="3">
        <f>IF(pomiar[[#This Row],[prędkość]]&gt;140,1,0)</f>
        <v>0</v>
      </c>
      <c r="Q817" s="3">
        <f>ROUNDDOWN(IF(pomiar[[#This Row],[czy z A do B]]=0,pomiar[[#This Row],[Punkt B]]/pomiar[[#This Row],[ile h w dobie]],pomiar[[#This Row],[Punkt A]]/pomiar[[#This Row],[ile h w dobie]]),0)</f>
        <v>8</v>
      </c>
      <c r="R817" s="3">
        <f>IF(pomiar[[#This Row],[która godzina wyjazdu]]&lt;&gt;24,pomiar[[#This Row],[która godzina wyjazdu]],0)</f>
        <v>8</v>
      </c>
    </row>
    <row r="818" spans="1:18" x14ac:dyDescent="0.25">
      <c r="A818" s="1" t="s">
        <v>242</v>
      </c>
      <c r="B818" s="1">
        <v>0.76658499999999996</v>
      </c>
      <c r="C818" s="1">
        <v>0.763181</v>
      </c>
      <c r="D818" s="1">
        <f>IF(pomiar[[#This Row],[Punkt A]]&lt;pomiar[[#This Row],[Punkt B]],1,0)</f>
        <v>0</v>
      </c>
      <c r="E818" s="1">
        <f>IF(pomiar[[#This Row],[Punkt A]]&gt;pomiar[[#This Row],[Punkt B]],1,0)</f>
        <v>1</v>
      </c>
      <c r="F818" s="1">
        <f t="shared" si="24"/>
        <v>6.9444444444444447E-4</v>
      </c>
      <c r="G818" s="1">
        <f>IF(pomiar[[#This Row],[czy z B do A]]=1,pomiar[[#This Row],[Punkt A]]-pomiar[[#This Row],[Punkt B]],pomiar[[#This Row],[Punkt B]]-pomiar[[#This Row],[Punkt A]])</f>
        <v>3.4039999999999626E-3</v>
      </c>
      <c r="H818" s="1" t="str">
        <f>LEFT(pomiar[[#This Row],[numer rejestracyjny]],1)</f>
        <v>F</v>
      </c>
      <c r="I818" s="1">
        <f>IF(pomiar[[#This Row],[pierwsza litera rejestracji]]="Z",pomiar[[#This Row],[ile minut jechał]]/pomiar[[#This Row],[ile to jedna minuta w dobie]],0)</f>
        <v>0</v>
      </c>
      <c r="J818" s="1">
        <f t="shared" si="25"/>
        <v>4.1666666666666664E-2</v>
      </c>
      <c r="K818" s="1">
        <f>pomiar[[#This Row],[ile minut jechał]]/pomiar[[#This Row],[ile h w dobie]]</f>
        <v>8.1695999999999103E-2</v>
      </c>
      <c r="L818" s="1" t="str">
        <f>MID(pomiar[[#This Row],[numer rejestracyjny]],4,2)</f>
        <v>49</v>
      </c>
      <c r="M818" s="3">
        <f>IF(pomiar[[#This Row],[3 i 4 znak rejestracji]]="18",5/pomiar[[#This Row],[ile minut jechał w h]],0)</f>
        <v>0</v>
      </c>
      <c r="N818" s="3">
        <f>5/pomiar[[#This Row],[ile minut jechał w h]]</f>
        <v>61.202506854681438</v>
      </c>
      <c r="O818" s="3">
        <f>IF(pomiar[[#This Row],[prędkość]]&gt;100,1,0)</f>
        <v>0</v>
      </c>
      <c r="P818" s="3">
        <f>IF(pomiar[[#This Row],[prędkość]]&gt;140,1,0)</f>
        <v>0</v>
      </c>
      <c r="Q818" s="3">
        <f>ROUNDDOWN(IF(pomiar[[#This Row],[czy z A do B]]=0,pomiar[[#This Row],[Punkt B]]/pomiar[[#This Row],[ile h w dobie]],pomiar[[#This Row],[Punkt A]]/pomiar[[#This Row],[ile h w dobie]]),0)</f>
        <v>18</v>
      </c>
      <c r="R818" s="3">
        <f>IF(pomiar[[#This Row],[która godzina wyjazdu]]&lt;&gt;24,pomiar[[#This Row],[która godzina wyjazdu]],0)</f>
        <v>18</v>
      </c>
    </row>
    <row r="819" spans="1:18" x14ac:dyDescent="0.25">
      <c r="A819" s="1" t="s">
        <v>243</v>
      </c>
      <c r="B819" s="1">
        <v>0.12286</v>
      </c>
      <c r="C819" s="1">
        <v>0.12078800000000001</v>
      </c>
      <c r="D819" s="1">
        <f>IF(pomiar[[#This Row],[Punkt A]]&lt;pomiar[[#This Row],[Punkt B]],1,0)</f>
        <v>0</v>
      </c>
      <c r="E819" s="1">
        <f>IF(pomiar[[#This Row],[Punkt A]]&gt;pomiar[[#This Row],[Punkt B]],1,0)</f>
        <v>1</v>
      </c>
      <c r="F819" s="1">
        <f t="shared" si="24"/>
        <v>6.9444444444444447E-4</v>
      </c>
      <c r="G819" s="1">
        <f>IF(pomiar[[#This Row],[czy z B do A]]=1,pomiar[[#This Row],[Punkt A]]-pomiar[[#This Row],[Punkt B]],pomiar[[#This Row],[Punkt B]]-pomiar[[#This Row],[Punkt A]])</f>
        <v>2.0719999999999905E-3</v>
      </c>
      <c r="H819" s="1" t="str">
        <f>LEFT(pomiar[[#This Row],[numer rejestracyjny]],1)</f>
        <v>G</v>
      </c>
      <c r="I819" s="1">
        <f>IF(pomiar[[#This Row],[pierwsza litera rejestracji]]="Z",pomiar[[#This Row],[ile minut jechał]]/pomiar[[#This Row],[ile to jedna minuta w dobie]],0)</f>
        <v>0</v>
      </c>
      <c r="J819" s="1">
        <f t="shared" si="25"/>
        <v>4.1666666666666664E-2</v>
      </c>
      <c r="K819" s="1">
        <f>pomiar[[#This Row],[ile minut jechał]]/pomiar[[#This Row],[ile h w dobie]]</f>
        <v>4.9727999999999772E-2</v>
      </c>
      <c r="L819" s="1" t="str">
        <f>MID(pomiar[[#This Row],[numer rejestracyjny]],4,2)</f>
        <v>07</v>
      </c>
      <c r="M819" s="3">
        <f>IF(pomiar[[#This Row],[3 i 4 znak rejestracji]]="18",5/pomiar[[#This Row],[ile minut jechał w h]],0)</f>
        <v>0</v>
      </c>
      <c r="N819" s="3">
        <f>5/pomiar[[#This Row],[ile minut jechał w h]]</f>
        <v>100.546975546976</v>
      </c>
      <c r="O819" s="3">
        <f>IF(pomiar[[#This Row],[prędkość]]&gt;100,1,0)</f>
        <v>1</v>
      </c>
      <c r="P819" s="3">
        <f>IF(pomiar[[#This Row],[prędkość]]&gt;140,1,0)</f>
        <v>0</v>
      </c>
      <c r="Q819" s="3">
        <f>ROUNDDOWN(IF(pomiar[[#This Row],[czy z A do B]]=0,pomiar[[#This Row],[Punkt B]]/pomiar[[#This Row],[ile h w dobie]],pomiar[[#This Row],[Punkt A]]/pomiar[[#This Row],[ile h w dobie]]),0)</f>
        <v>2</v>
      </c>
      <c r="R819" s="3">
        <f>IF(pomiar[[#This Row],[która godzina wyjazdu]]&lt;&gt;24,pomiar[[#This Row],[która godzina wyjazdu]],0)</f>
        <v>2</v>
      </c>
    </row>
    <row r="820" spans="1:18" x14ac:dyDescent="0.25">
      <c r="A820" s="1" t="s">
        <v>244</v>
      </c>
      <c r="B820" s="1">
        <v>0.29494700000000001</v>
      </c>
      <c r="C820" s="1">
        <v>0.29311900000000002</v>
      </c>
      <c r="D820" s="1">
        <f>IF(pomiar[[#This Row],[Punkt A]]&lt;pomiar[[#This Row],[Punkt B]],1,0)</f>
        <v>0</v>
      </c>
      <c r="E820" s="1">
        <f>IF(pomiar[[#This Row],[Punkt A]]&gt;pomiar[[#This Row],[Punkt B]],1,0)</f>
        <v>1</v>
      </c>
      <c r="F820" s="1">
        <f t="shared" si="24"/>
        <v>6.9444444444444447E-4</v>
      </c>
      <c r="G820" s="1">
        <f>IF(pomiar[[#This Row],[czy z B do A]]=1,pomiar[[#This Row],[Punkt A]]-pomiar[[#This Row],[Punkt B]],pomiar[[#This Row],[Punkt B]]-pomiar[[#This Row],[Punkt A]])</f>
        <v>1.8279999999999963E-3</v>
      </c>
      <c r="H820" s="1" t="str">
        <f>LEFT(pomiar[[#This Row],[numer rejestracyjny]],1)</f>
        <v>G</v>
      </c>
      <c r="I820" s="1">
        <f>IF(pomiar[[#This Row],[pierwsza litera rejestracji]]="Z",pomiar[[#This Row],[ile minut jechał]]/pomiar[[#This Row],[ile to jedna minuta w dobie]],0)</f>
        <v>0</v>
      </c>
      <c r="J820" s="1">
        <f t="shared" si="25"/>
        <v>4.1666666666666664E-2</v>
      </c>
      <c r="K820" s="1">
        <f>pomiar[[#This Row],[ile minut jechał]]/pomiar[[#This Row],[ile h w dobie]]</f>
        <v>4.3871999999999911E-2</v>
      </c>
      <c r="L820" s="1" t="str">
        <f>MID(pomiar[[#This Row],[numer rejestracyjny]],4,2)</f>
        <v>69</v>
      </c>
      <c r="M820" s="3">
        <f>IF(pomiar[[#This Row],[3 i 4 znak rejestracji]]="18",5/pomiar[[#This Row],[ile minut jechał w h]],0)</f>
        <v>0</v>
      </c>
      <c r="N820" s="3">
        <f>5/pomiar[[#This Row],[ile minut jechał w h]]</f>
        <v>113.96790663749111</v>
      </c>
      <c r="O820" s="3">
        <f>IF(pomiar[[#This Row],[prędkość]]&gt;100,1,0)</f>
        <v>1</v>
      </c>
      <c r="P820" s="3">
        <f>IF(pomiar[[#This Row],[prędkość]]&gt;140,1,0)</f>
        <v>0</v>
      </c>
      <c r="Q820" s="3">
        <f>ROUNDDOWN(IF(pomiar[[#This Row],[czy z A do B]]=0,pomiar[[#This Row],[Punkt B]]/pomiar[[#This Row],[ile h w dobie]],pomiar[[#This Row],[Punkt A]]/pomiar[[#This Row],[ile h w dobie]]),0)</f>
        <v>7</v>
      </c>
      <c r="R820" s="3">
        <f>IF(pomiar[[#This Row],[która godzina wyjazdu]]&lt;&gt;24,pomiar[[#This Row],[która godzina wyjazdu]],0)</f>
        <v>7</v>
      </c>
    </row>
    <row r="821" spans="1:18" x14ac:dyDescent="0.25">
      <c r="A821" s="1" t="s">
        <v>245</v>
      </c>
      <c r="B821" s="1">
        <v>0.32779999999999998</v>
      </c>
      <c r="C821" s="1">
        <v>0.32583200000000001</v>
      </c>
      <c r="D821" s="1">
        <f>IF(pomiar[[#This Row],[Punkt A]]&lt;pomiar[[#This Row],[Punkt B]],1,0)</f>
        <v>0</v>
      </c>
      <c r="E821" s="1">
        <f>IF(pomiar[[#This Row],[Punkt A]]&gt;pomiar[[#This Row],[Punkt B]],1,0)</f>
        <v>1</v>
      </c>
      <c r="F821" s="1">
        <f t="shared" si="24"/>
        <v>6.9444444444444447E-4</v>
      </c>
      <c r="G821" s="1">
        <f>IF(pomiar[[#This Row],[czy z B do A]]=1,pomiar[[#This Row],[Punkt A]]-pomiar[[#This Row],[Punkt B]],pomiar[[#This Row],[Punkt B]]-pomiar[[#This Row],[Punkt A]])</f>
        <v>1.9679999999999698E-3</v>
      </c>
      <c r="H821" s="1" t="str">
        <f>LEFT(pomiar[[#This Row],[numer rejestracyjny]],1)</f>
        <v>G</v>
      </c>
      <c r="I821" s="1">
        <f>IF(pomiar[[#This Row],[pierwsza litera rejestracji]]="Z",pomiar[[#This Row],[ile minut jechał]]/pomiar[[#This Row],[ile to jedna minuta w dobie]],0)</f>
        <v>0</v>
      </c>
      <c r="J821" s="1">
        <f t="shared" si="25"/>
        <v>4.1666666666666664E-2</v>
      </c>
      <c r="K821" s="1">
        <f>pomiar[[#This Row],[ile minut jechał]]/pomiar[[#This Row],[ile h w dobie]]</f>
        <v>4.7231999999999275E-2</v>
      </c>
      <c r="L821" s="1" t="str">
        <f>MID(pomiar[[#This Row],[numer rejestracyjny]],4,2)</f>
        <v>68</v>
      </c>
      <c r="M821" s="3">
        <f>IF(pomiar[[#This Row],[3 i 4 znak rejestracji]]="18",5/pomiar[[#This Row],[ile minut jechał w h]],0)</f>
        <v>0</v>
      </c>
      <c r="N821" s="3">
        <f>5/pomiar[[#This Row],[ile minut jechał w h]]</f>
        <v>105.86043360433767</v>
      </c>
      <c r="O821" s="3">
        <f>IF(pomiar[[#This Row],[prędkość]]&gt;100,1,0)</f>
        <v>1</v>
      </c>
      <c r="P821" s="3">
        <f>IF(pomiar[[#This Row],[prędkość]]&gt;140,1,0)</f>
        <v>0</v>
      </c>
      <c r="Q821" s="3">
        <f>ROUNDDOWN(IF(pomiar[[#This Row],[czy z A do B]]=0,pomiar[[#This Row],[Punkt B]]/pomiar[[#This Row],[ile h w dobie]],pomiar[[#This Row],[Punkt A]]/pomiar[[#This Row],[ile h w dobie]]),0)</f>
        <v>7</v>
      </c>
      <c r="R821" s="3">
        <f>IF(pomiar[[#This Row],[która godzina wyjazdu]]&lt;&gt;24,pomiar[[#This Row],[która godzina wyjazdu]],0)</f>
        <v>7</v>
      </c>
    </row>
    <row r="822" spans="1:18" x14ac:dyDescent="0.25">
      <c r="A822" s="1" t="s">
        <v>246</v>
      </c>
      <c r="B822" s="1">
        <v>0.71818000000000004</v>
      </c>
      <c r="C822" s="1">
        <v>0.714916</v>
      </c>
      <c r="D822" s="1">
        <f>IF(pomiar[[#This Row],[Punkt A]]&lt;pomiar[[#This Row],[Punkt B]],1,0)</f>
        <v>0</v>
      </c>
      <c r="E822" s="1">
        <f>IF(pomiar[[#This Row],[Punkt A]]&gt;pomiar[[#This Row],[Punkt B]],1,0)</f>
        <v>1</v>
      </c>
      <c r="F822" s="1">
        <f t="shared" si="24"/>
        <v>6.9444444444444447E-4</v>
      </c>
      <c r="G822" s="1">
        <f>IF(pomiar[[#This Row],[czy z B do A]]=1,pomiar[[#This Row],[Punkt A]]-pomiar[[#This Row],[Punkt B]],pomiar[[#This Row],[Punkt B]]-pomiar[[#This Row],[Punkt A]])</f>
        <v>3.2640000000000446E-3</v>
      </c>
      <c r="H822" s="1" t="str">
        <f>LEFT(pomiar[[#This Row],[numer rejestracyjny]],1)</f>
        <v>G</v>
      </c>
      <c r="I822" s="1">
        <f>IF(pomiar[[#This Row],[pierwsza litera rejestracji]]="Z",pomiar[[#This Row],[ile minut jechał]]/pomiar[[#This Row],[ile to jedna minuta w dobie]],0)</f>
        <v>0</v>
      </c>
      <c r="J822" s="1">
        <f t="shared" si="25"/>
        <v>4.1666666666666664E-2</v>
      </c>
      <c r="K822" s="1">
        <f>pomiar[[#This Row],[ile minut jechał]]/pomiar[[#This Row],[ile h w dobie]]</f>
        <v>7.8336000000001071E-2</v>
      </c>
      <c r="L822" s="1" t="str">
        <f>MID(pomiar[[#This Row],[numer rejestracyjny]],4,2)</f>
        <v>26</v>
      </c>
      <c r="M822" s="3">
        <f>IF(pomiar[[#This Row],[3 i 4 znak rejestracji]]="18",5/pomiar[[#This Row],[ile minut jechał w h]],0)</f>
        <v>0</v>
      </c>
      <c r="N822" s="3">
        <f>5/pomiar[[#This Row],[ile minut jechał w h]]</f>
        <v>63.827614379084096</v>
      </c>
      <c r="O822" s="3">
        <f>IF(pomiar[[#This Row],[prędkość]]&gt;100,1,0)</f>
        <v>0</v>
      </c>
      <c r="P822" s="3">
        <f>IF(pomiar[[#This Row],[prędkość]]&gt;140,1,0)</f>
        <v>0</v>
      </c>
      <c r="Q822" s="3">
        <f>ROUNDDOWN(IF(pomiar[[#This Row],[czy z A do B]]=0,pomiar[[#This Row],[Punkt B]]/pomiar[[#This Row],[ile h w dobie]],pomiar[[#This Row],[Punkt A]]/pomiar[[#This Row],[ile h w dobie]]),0)</f>
        <v>17</v>
      </c>
      <c r="R822" s="3">
        <f>IF(pomiar[[#This Row],[która godzina wyjazdu]]&lt;&gt;24,pomiar[[#This Row],[która godzina wyjazdu]],0)</f>
        <v>17</v>
      </c>
    </row>
    <row r="823" spans="1:18" x14ac:dyDescent="0.25">
      <c r="A823" s="1" t="s">
        <v>247</v>
      </c>
      <c r="B823" s="1">
        <v>0.57927600000000001</v>
      </c>
      <c r="C823" s="1">
        <v>0.58151200000000003</v>
      </c>
      <c r="D823" s="1">
        <f>IF(pomiar[[#This Row],[Punkt A]]&lt;pomiar[[#This Row],[Punkt B]],1,0)</f>
        <v>1</v>
      </c>
      <c r="E823" s="1">
        <f>IF(pomiar[[#This Row],[Punkt A]]&gt;pomiar[[#This Row],[Punkt B]],1,0)</f>
        <v>0</v>
      </c>
      <c r="F823" s="1">
        <f t="shared" si="24"/>
        <v>6.9444444444444447E-4</v>
      </c>
      <c r="G823" s="1">
        <f>IF(pomiar[[#This Row],[czy z B do A]]=1,pomiar[[#This Row],[Punkt A]]-pomiar[[#This Row],[Punkt B]],pomiar[[#This Row],[Punkt B]]-pomiar[[#This Row],[Punkt A]])</f>
        <v>2.2360000000000158E-3</v>
      </c>
      <c r="H823" s="1" t="str">
        <f>LEFT(pomiar[[#This Row],[numer rejestracyjny]],1)</f>
        <v>G</v>
      </c>
      <c r="I823" s="1">
        <f>IF(pomiar[[#This Row],[pierwsza litera rejestracji]]="Z",pomiar[[#This Row],[ile minut jechał]]/pomiar[[#This Row],[ile to jedna minuta w dobie]],0)</f>
        <v>0</v>
      </c>
      <c r="J823" s="1">
        <f t="shared" si="25"/>
        <v>4.1666666666666664E-2</v>
      </c>
      <c r="K823" s="1">
        <f>pomiar[[#This Row],[ile minut jechał]]/pomiar[[#This Row],[ile h w dobie]]</f>
        <v>5.3664000000000378E-2</v>
      </c>
      <c r="L823" s="1" t="str">
        <f>MID(pomiar[[#This Row],[numer rejestracyjny]],4,2)</f>
        <v>63</v>
      </c>
      <c r="M823" s="3">
        <f>IF(pomiar[[#This Row],[3 i 4 znak rejestracji]]="18",5/pomiar[[#This Row],[ile minut jechał w h]],0)</f>
        <v>0</v>
      </c>
      <c r="N823" s="3">
        <f>5/pomiar[[#This Row],[ile minut jechał w h]]</f>
        <v>93.172331544423912</v>
      </c>
      <c r="O823" s="3">
        <f>IF(pomiar[[#This Row],[prędkość]]&gt;100,1,0)</f>
        <v>0</v>
      </c>
      <c r="P823" s="3">
        <f>IF(pomiar[[#This Row],[prędkość]]&gt;140,1,0)</f>
        <v>0</v>
      </c>
      <c r="Q823" s="3">
        <f>ROUNDDOWN(IF(pomiar[[#This Row],[czy z A do B]]=0,pomiar[[#This Row],[Punkt B]]/pomiar[[#This Row],[ile h w dobie]],pomiar[[#This Row],[Punkt A]]/pomiar[[#This Row],[ile h w dobie]]),0)</f>
        <v>13</v>
      </c>
      <c r="R823" s="3">
        <f>IF(pomiar[[#This Row],[która godzina wyjazdu]]&lt;&gt;24,pomiar[[#This Row],[która godzina wyjazdu]],0)</f>
        <v>13</v>
      </c>
    </row>
    <row r="824" spans="1:18" x14ac:dyDescent="0.25">
      <c r="A824" s="1" t="s">
        <v>248</v>
      </c>
      <c r="B824" s="1">
        <v>0.55222700000000002</v>
      </c>
      <c r="C824" s="1">
        <v>0.550759</v>
      </c>
      <c r="D824" s="1">
        <f>IF(pomiar[[#This Row],[Punkt A]]&lt;pomiar[[#This Row],[Punkt B]],1,0)</f>
        <v>0</v>
      </c>
      <c r="E824" s="1">
        <f>IF(pomiar[[#This Row],[Punkt A]]&gt;pomiar[[#This Row],[Punkt B]],1,0)</f>
        <v>1</v>
      </c>
      <c r="F824" s="1">
        <f t="shared" si="24"/>
        <v>6.9444444444444447E-4</v>
      </c>
      <c r="G824" s="1">
        <f>IF(pomiar[[#This Row],[czy z B do A]]=1,pomiar[[#This Row],[Punkt A]]-pomiar[[#This Row],[Punkt B]],pomiar[[#This Row],[Punkt B]]-pomiar[[#This Row],[Punkt A]])</f>
        <v>1.4680000000000248E-3</v>
      </c>
      <c r="H824" s="1" t="str">
        <f>LEFT(pomiar[[#This Row],[numer rejestracyjny]],1)</f>
        <v>G</v>
      </c>
      <c r="I824" s="1">
        <f>IF(pomiar[[#This Row],[pierwsza litera rejestracji]]="Z",pomiar[[#This Row],[ile minut jechał]]/pomiar[[#This Row],[ile to jedna minuta w dobie]],0)</f>
        <v>0</v>
      </c>
      <c r="J824" s="1">
        <f t="shared" si="25"/>
        <v>4.1666666666666664E-2</v>
      </c>
      <c r="K824" s="1">
        <f>pomiar[[#This Row],[ile minut jechał]]/pomiar[[#This Row],[ile h w dobie]]</f>
        <v>3.5232000000000596E-2</v>
      </c>
      <c r="L824" s="1" t="str">
        <f>MID(pomiar[[#This Row],[numer rejestracyjny]],4,2)</f>
        <v>28</v>
      </c>
      <c r="M824" s="3">
        <f>IF(pomiar[[#This Row],[3 i 4 znak rejestracji]]="18",5/pomiar[[#This Row],[ile minut jechał w h]],0)</f>
        <v>0</v>
      </c>
      <c r="N824" s="3">
        <f>5/pomiar[[#This Row],[ile minut jechał w h]]</f>
        <v>141.91643960036092</v>
      </c>
      <c r="O824" s="3">
        <f>IF(pomiar[[#This Row],[prędkość]]&gt;100,1,0)</f>
        <v>1</v>
      </c>
      <c r="P824" s="3">
        <f>IF(pomiar[[#This Row],[prędkość]]&gt;140,1,0)</f>
        <v>1</v>
      </c>
      <c r="Q824" s="3">
        <f>ROUNDDOWN(IF(pomiar[[#This Row],[czy z A do B]]=0,pomiar[[#This Row],[Punkt B]]/pomiar[[#This Row],[ile h w dobie]],pomiar[[#This Row],[Punkt A]]/pomiar[[#This Row],[ile h w dobie]]),0)</f>
        <v>13</v>
      </c>
      <c r="R824" s="3">
        <f>IF(pomiar[[#This Row],[która godzina wyjazdu]]&lt;&gt;24,pomiar[[#This Row],[która godzina wyjazdu]],0)</f>
        <v>13</v>
      </c>
    </row>
    <row r="825" spans="1:18" x14ac:dyDescent="0.25">
      <c r="A825" s="1" t="s">
        <v>249</v>
      </c>
      <c r="B825" s="1">
        <v>0.30108499999999999</v>
      </c>
      <c r="C825" s="1">
        <v>0.29910100000000001</v>
      </c>
      <c r="D825" s="1">
        <f>IF(pomiar[[#This Row],[Punkt A]]&lt;pomiar[[#This Row],[Punkt B]],1,0)</f>
        <v>0</v>
      </c>
      <c r="E825" s="1">
        <f>IF(pomiar[[#This Row],[Punkt A]]&gt;pomiar[[#This Row],[Punkt B]],1,0)</f>
        <v>1</v>
      </c>
      <c r="F825" s="1">
        <f t="shared" si="24"/>
        <v>6.9444444444444447E-4</v>
      </c>
      <c r="G825" s="1">
        <f>IF(pomiar[[#This Row],[czy z B do A]]=1,pomiar[[#This Row],[Punkt A]]-pomiar[[#This Row],[Punkt B]],pomiar[[#This Row],[Punkt B]]-pomiar[[#This Row],[Punkt A]])</f>
        <v>1.9839999999999858E-3</v>
      </c>
      <c r="H825" s="1" t="str">
        <f>LEFT(pomiar[[#This Row],[numer rejestracyjny]],1)</f>
        <v>G</v>
      </c>
      <c r="I825" s="1">
        <f>IF(pomiar[[#This Row],[pierwsza litera rejestracji]]="Z",pomiar[[#This Row],[ile minut jechał]]/pomiar[[#This Row],[ile to jedna minuta w dobie]],0)</f>
        <v>0</v>
      </c>
      <c r="J825" s="1">
        <f t="shared" si="25"/>
        <v>4.1666666666666664E-2</v>
      </c>
      <c r="K825" s="1">
        <f>pomiar[[#This Row],[ile minut jechał]]/pomiar[[#This Row],[ile h w dobie]]</f>
        <v>4.7615999999999659E-2</v>
      </c>
      <c r="L825" s="1" t="str">
        <f>MID(pomiar[[#This Row],[numer rejestracyjny]],4,2)</f>
        <v>69</v>
      </c>
      <c r="M825" s="3">
        <f>IF(pomiar[[#This Row],[3 i 4 znak rejestracji]]="18",5/pomiar[[#This Row],[ile minut jechał w h]],0)</f>
        <v>0</v>
      </c>
      <c r="N825" s="3">
        <f>5/pomiar[[#This Row],[ile minut jechał w h]]</f>
        <v>105.00672043010827</v>
      </c>
      <c r="O825" s="3">
        <f>IF(pomiar[[#This Row],[prędkość]]&gt;100,1,0)</f>
        <v>1</v>
      </c>
      <c r="P825" s="3">
        <f>IF(pomiar[[#This Row],[prędkość]]&gt;140,1,0)</f>
        <v>0</v>
      </c>
      <c r="Q825" s="3">
        <f>ROUNDDOWN(IF(pomiar[[#This Row],[czy z A do B]]=0,pomiar[[#This Row],[Punkt B]]/pomiar[[#This Row],[ile h w dobie]],pomiar[[#This Row],[Punkt A]]/pomiar[[#This Row],[ile h w dobie]]),0)</f>
        <v>7</v>
      </c>
      <c r="R825" s="3">
        <f>IF(pomiar[[#This Row],[która godzina wyjazdu]]&lt;&gt;24,pomiar[[#This Row],[która godzina wyjazdu]],0)</f>
        <v>7</v>
      </c>
    </row>
    <row r="826" spans="1:18" x14ac:dyDescent="0.25">
      <c r="A826" s="1" t="s">
        <v>250</v>
      </c>
      <c r="B826" s="1">
        <v>0.27788099999999999</v>
      </c>
      <c r="C826" s="1">
        <v>0.280553</v>
      </c>
      <c r="D826" s="1">
        <f>IF(pomiar[[#This Row],[Punkt A]]&lt;pomiar[[#This Row],[Punkt B]],1,0)</f>
        <v>1</v>
      </c>
      <c r="E826" s="1">
        <f>IF(pomiar[[#This Row],[Punkt A]]&gt;pomiar[[#This Row],[Punkt B]],1,0)</f>
        <v>0</v>
      </c>
      <c r="F826" s="1">
        <f t="shared" si="24"/>
        <v>6.9444444444444447E-4</v>
      </c>
      <c r="G826" s="1">
        <f>IF(pomiar[[#This Row],[czy z B do A]]=1,pomiar[[#This Row],[Punkt A]]-pomiar[[#This Row],[Punkt B]],pomiar[[#This Row],[Punkt B]]-pomiar[[#This Row],[Punkt A]])</f>
        <v>2.6720000000000077E-3</v>
      </c>
      <c r="H826" s="1" t="str">
        <f>LEFT(pomiar[[#This Row],[numer rejestracyjny]],1)</f>
        <v>G</v>
      </c>
      <c r="I826" s="1">
        <f>IF(pomiar[[#This Row],[pierwsza litera rejestracji]]="Z",pomiar[[#This Row],[ile minut jechał]]/pomiar[[#This Row],[ile to jedna minuta w dobie]],0)</f>
        <v>0</v>
      </c>
      <c r="J826" s="1">
        <f t="shared" si="25"/>
        <v>4.1666666666666664E-2</v>
      </c>
      <c r="K826" s="1">
        <f>pomiar[[#This Row],[ile minut jechał]]/pomiar[[#This Row],[ile h w dobie]]</f>
        <v>6.4128000000000185E-2</v>
      </c>
      <c r="L826" s="1" t="str">
        <f>MID(pomiar[[#This Row],[numer rejestracyjny]],4,2)</f>
        <v>73</v>
      </c>
      <c r="M826" s="3">
        <f>IF(pomiar[[#This Row],[3 i 4 znak rejestracji]]="18",5/pomiar[[#This Row],[ile minut jechał w h]],0)</f>
        <v>0</v>
      </c>
      <c r="N826" s="3">
        <f>5/pomiar[[#This Row],[ile minut jechał w h]]</f>
        <v>77.969061876247281</v>
      </c>
      <c r="O826" s="3">
        <f>IF(pomiar[[#This Row],[prędkość]]&gt;100,1,0)</f>
        <v>0</v>
      </c>
      <c r="P826" s="3">
        <f>IF(pomiar[[#This Row],[prędkość]]&gt;140,1,0)</f>
        <v>0</v>
      </c>
      <c r="Q826" s="3">
        <f>ROUNDDOWN(IF(pomiar[[#This Row],[czy z A do B]]=0,pomiar[[#This Row],[Punkt B]]/pomiar[[#This Row],[ile h w dobie]],pomiar[[#This Row],[Punkt A]]/pomiar[[#This Row],[ile h w dobie]]),0)</f>
        <v>6</v>
      </c>
      <c r="R826" s="3">
        <f>IF(pomiar[[#This Row],[która godzina wyjazdu]]&lt;&gt;24,pomiar[[#This Row],[która godzina wyjazdu]],0)</f>
        <v>6</v>
      </c>
    </row>
    <row r="827" spans="1:18" x14ac:dyDescent="0.25">
      <c r="A827" s="1" t="s">
        <v>251</v>
      </c>
      <c r="B827" s="1">
        <v>0.261075</v>
      </c>
      <c r="C827" s="1">
        <v>0.257411</v>
      </c>
      <c r="D827" s="1">
        <f>IF(pomiar[[#This Row],[Punkt A]]&lt;pomiar[[#This Row],[Punkt B]],1,0)</f>
        <v>0</v>
      </c>
      <c r="E827" s="1">
        <f>IF(pomiar[[#This Row],[Punkt A]]&gt;pomiar[[#This Row],[Punkt B]],1,0)</f>
        <v>1</v>
      </c>
      <c r="F827" s="1">
        <f t="shared" si="24"/>
        <v>6.9444444444444447E-4</v>
      </c>
      <c r="G827" s="1">
        <f>IF(pomiar[[#This Row],[czy z B do A]]=1,pomiar[[#This Row],[Punkt A]]-pomiar[[#This Row],[Punkt B]],pomiar[[#This Row],[Punkt B]]-pomiar[[#This Row],[Punkt A]])</f>
        <v>3.6640000000000006E-3</v>
      </c>
      <c r="H827" s="1" t="str">
        <f>LEFT(pomiar[[#This Row],[numer rejestracyjny]],1)</f>
        <v>G</v>
      </c>
      <c r="I827" s="1">
        <f>IF(pomiar[[#This Row],[pierwsza litera rejestracji]]="Z",pomiar[[#This Row],[ile minut jechał]]/pomiar[[#This Row],[ile to jedna minuta w dobie]],0)</f>
        <v>0</v>
      </c>
      <c r="J827" s="1">
        <f t="shared" si="25"/>
        <v>4.1666666666666664E-2</v>
      </c>
      <c r="K827" s="1">
        <f>pomiar[[#This Row],[ile minut jechał]]/pomiar[[#This Row],[ile h w dobie]]</f>
        <v>8.7936000000000014E-2</v>
      </c>
      <c r="L827" s="1" t="str">
        <f>MID(pomiar[[#This Row],[numer rejestracyjny]],4,2)</f>
        <v>70</v>
      </c>
      <c r="M827" s="3">
        <f>IF(pomiar[[#This Row],[3 i 4 znak rejestracji]]="18",5/pomiar[[#This Row],[ile minut jechał w h]],0)</f>
        <v>0</v>
      </c>
      <c r="N827" s="3">
        <f>5/pomiar[[#This Row],[ile minut jechał w h]]</f>
        <v>56.85953420669577</v>
      </c>
      <c r="O827" s="3">
        <f>IF(pomiar[[#This Row],[prędkość]]&gt;100,1,0)</f>
        <v>0</v>
      </c>
      <c r="P827" s="3">
        <f>IF(pomiar[[#This Row],[prędkość]]&gt;140,1,0)</f>
        <v>0</v>
      </c>
      <c r="Q827" s="3">
        <f>ROUNDDOWN(IF(pomiar[[#This Row],[czy z A do B]]=0,pomiar[[#This Row],[Punkt B]]/pomiar[[#This Row],[ile h w dobie]],pomiar[[#This Row],[Punkt A]]/pomiar[[#This Row],[ile h w dobie]]),0)</f>
        <v>6</v>
      </c>
      <c r="R827" s="3">
        <f>IF(pomiar[[#This Row],[która godzina wyjazdu]]&lt;&gt;24,pomiar[[#This Row],[która godzina wyjazdu]],0)</f>
        <v>6</v>
      </c>
    </row>
    <row r="828" spans="1:18" x14ac:dyDescent="0.25">
      <c r="A828" s="1" t="s">
        <v>252</v>
      </c>
      <c r="B828" s="1">
        <v>0.69297900000000001</v>
      </c>
      <c r="C828" s="1">
        <v>0.69500300000000004</v>
      </c>
      <c r="D828" s="1">
        <f>IF(pomiar[[#This Row],[Punkt A]]&lt;pomiar[[#This Row],[Punkt B]],1,0)</f>
        <v>1</v>
      </c>
      <c r="E828" s="1">
        <f>IF(pomiar[[#This Row],[Punkt A]]&gt;pomiar[[#This Row],[Punkt B]],1,0)</f>
        <v>0</v>
      </c>
      <c r="F828" s="1">
        <f t="shared" si="24"/>
        <v>6.9444444444444447E-4</v>
      </c>
      <c r="G828" s="1">
        <f>IF(pomiar[[#This Row],[czy z B do A]]=1,pomiar[[#This Row],[Punkt A]]-pomiar[[#This Row],[Punkt B]],pomiar[[#This Row],[Punkt B]]-pomiar[[#This Row],[Punkt A]])</f>
        <v>2.0240000000000258E-3</v>
      </c>
      <c r="H828" s="1" t="str">
        <f>LEFT(pomiar[[#This Row],[numer rejestracyjny]],1)</f>
        <v>K</v>
      </c>
      <c r="I828" s="1">
        <f>IF(pomiar[[#This Row],[pierwsza litera rejestracji]]="Z",pomiar[[#This Row],[ile minut jechał]]/pomiar[[#This Row],[ile to jedna minuta w dobie]],0)</f>
        <v>0</v>
      </c>
      <c r="J828" s="1">
        <f t="shared" si="25"/>
        <v>4.1666666666666664E-2</v>
      </c>
      <c r="K828" s="1">
        <f>pomiar[[#This Row],[ile minut jechał]]/pomiar[[#This Row],[ile h w dobie]]</f>
        <v>4.8576000000000619E-2</v>
      </c>
      <c r="L828" s="1" t="str">
        <f>MID(pomiar[[#This Row],[numer rejestracyjny]],4,2)</f>
        <v>22</v>
      </c>
      <c r="M828" s="3">
        <f>IF(pomiar[[#This Row],[3 i 4 znak rejestracji]]="18",5/pomiar[[#This Row],[ile minut jechał w h]],0)</f>
        <v>0</v>
      </c>
      <c r="N828" s="3">
        <f>5/pomiar[[#This Row],[ile minut jechał w h]]</f>
        <v>102.93148880105271</v>
      </c>
      <c r="O828" s="3">
        <f>IF(pomiar[[#This Row],[prędkość]]&gt;100,1,0)</f>
        <v>1</v>
      </c>
      <c r="P828" s="3">
        <f>IF(pomiar[[#This Row],[prędkość]]&gt;140,1,0)</f>
        <v>0</v>
      </c>
      <c r="Q828" s="3">
        <f>ROUNDDOWN(IF(pomiar[[#This Row],[czy z A do B]]=0,pomiar[[#This Row],[Punkt B]]/pomiar[[#This Row],[ile h w dobie]],pomiar[[#This Row],[Punkt A]]/pomiar[[#This Row],[ile h w dobie]]),0)</f>
        <v>16</v>
      </c>
      <c r="R828" s="3">
        <f>IF(pomiar[[#This Row],[która godzina wyjazdu]]&lt;&gt;24,pomiar[[#This Row],[która godzina wyjazdu]],0)</f>
        <v>16</v>
      </c>
    </row>
    <row r="829" spans="1:18" x14ac:dyDescent="0.25">
      <c r="A829" s="1" t="s">
        <v>253</v>
      </c>
      <c r="B829" s="1">
        <v>5.1720000000000002E-2</v>
      </c>
      <c r="C829" s="1">
        <v>5.4052000000000003E-2</v>
      </c>
      <c r="D829" s="1">
        <f>IF(pomiar[[#This Row],[Punkt A]]&lt;pomiar[[#This Row],[Punkt B]],1,0)</f>
        <v>1</v>
      </c>
      <c r="E829" s="1">
        <f>IF(pomiar[[#This Row],[Punkt A]]&gt;pomiar[[#This Row],[Punkt B]],1,0)</f>
        <v>0</v>
      </c>
      <c r="F829" s="1">
        <f t="shared" si="24"/>
        <v>6.9444444444444447E-4</v>
      </c>
      <c r="G829" s="1">
        <f>IF(pomiar[[#This Row],[czy z B do A]]=1,pomiar[[#This Row],[Punkt A]]-pomiar[[#This Row],[Punkt B]],pomiar[[#This Row],[Punkt B]]-pomiar[[#This Row],[Punkt A]])</f>
        <v>2.3320000000000007E-3</v>
      </c>
      <c r="H829" s="1" t="str">
        <f>LEFT(pomiar[[#This Row],[numer rejestracyjny]],1)</f>
        <v>K</v>
      </c>
      <c r="I829" s="1">
        <f>IF(pomiar[[#This Row],[pierwsza litera rejestracji]]="Z",pomiar[[#This Row],[ile minut jechał]]/pomiar[[#This Row],[ile to jedna minuta w dobie]],0)</f>
        <v>0</v>
      </c>
      <c r="J829" s="1">
        <f t="shared" si="25"/>
        <v>4.1666666666666664E-2</v>
      </c>
      <c r="K829" s="1">
        <f>pomiar[[#This Row],[ile minut jechał]]/pomiar[[#This Row],[ile h w dobie]]</f>
        <v>5.5968000000000018E-2</v>
      </c>
      <c r="L829" s="1" t="str">
        <f>MID(pomiar[[#This Row],[numer rejestracyjny]],4,2)</f>
        <v>79</v>
      </c>
      <c r="M829" s="3">
        <f>IF(pomiar[[#This Row],[3 i 4 znak rejestracji]]="18",5/pomiar[[#This Row],[ile minut jechał w h]],0)</f>
        <v>0</v>
      </c>
      <c r="N829" s="3">
        <f>5/pomiar[[#This Row],[ile minut jechał w h]]</f>
        <v>89.33676386506572</v>
      </c>
      <c r="O829" s="3">
        <f>IF(pomiar[[#This Row],[prędkość]]&gt;100,1,0)</f>
        <v>0</v>
      </c>
      <c r="P829" s="3">
        <f>IF(pomiar[[#This Row],[prędkość]]&gt;140,1,0)</f>
        <v>0</v>
      </c>
      <c r="Q829" s="3">
        <f>ROUNDDOWN(IF(pomiar[[#This Row],[czy z A do B]]=0,pomiar[[#This Row],[Punkt B]]/pomiar[[#This Row],[ile h w dobie]],pomiar[[#This Row],[Punkt A]]/pomiar[[#This Row],[ile h w dobie]]),0)</f>
        <v>1</v>
      </c>
      <c r="R829" s="3">
        <f>IF(pomiar[[#This Row],[która godzina wyjazdu]]&lt;&gt;24,pomiar[[#This Row],[która godzina wyjazdu]],0)</f>
        <v>1</v>
      </c>
    </row>
    <row r="830" spans="1:18" x14ac:dyDescent="0.25">
      <c r="A830" s="1" t="s">
        <v>254</v>
      </c>
      <c r="B830" s="1">
        <v>0.40370400000000001</v>
      </c>
      <c r="C830" s="1">
        <v>0.40213199999999999</v>
      </c>
      <c r="D830" s="1">
        <f>IF(pomiar[[#This Row],[Punkt A]]&lt;pomiar[[#This Row],[Punkt B]],1,0)</f>
        <v>0</v>
      </c>
      <c r="E830" s="1">
        <f>IF(pomiar[[#This Row],[Punkt A]]&gt;pomiar[[#This Row],[Punkt B]],1,0)</f>
        <v>1</v>
      </c>
      <c r="F830" s="1">
        <f t="shared" si="24"/>
        <v>6.9444444444444447E-4</v>
      </c>
      <c r="G830" s="1">
        <f>IF(pomiar[[#This Row],[czy z B do A]]=1,pomiar[[#This Row],[Punkt A]]-pomiar[[#This Row],[Punkt B]],pomiar[[#This Row],[Punkt B]]-pomiar[[#This Row],[Punkt A]])</f>
        <v>1.5720000000000178E-3</v>
      </c>
      <c r="H830" s="1" t="str">
        <f>LEFT(pomiar[[#This Row],[numer rejestracyjny]],1)</f>
        <v>K</v>
      </c>
      <c r="I830" s="1">
        <f>IF(pomiar[[#This Row],[pierwsza litera rejestracji]]="Z",pomiar[[#This Row],[ile minut jechał]]/pomiar[[#This Row],[ile to jedna minuta w dobie]],0)</f>
        <v>0</v>
      </c>
      <c r="J830" s="1">
        <f t="shared" si="25"/>
        <v>4.1666666666666664E-2</v>
      </c>
      <c r="K830" s="1">
        <f>pomiar[[#This Row],[ile minut jechał]]/pomiar[[#This Row],[ile h w dobie]]</f>
        <v>3.7728000000000428E-2</v>
      </c>
      <c r="L830" s="1" t="str">
        <f>MID(pomiar[[#This Row],[numer rejestracyjny]],4,2)</f>
        <v>88</v>
      </c>
      <c r="M830" s="3">
        <f>IF(pomiar[[#This Row],[3 i 4 znak rejestracji]]="18",5/pomiar[[#This Row],[ile minut jechał w h]],0)</f>
        <v>0</v>
      </c>
      <c r="N830" s="3">
        <f>5/pomiar[[#This Row],[ile minut jechał w h]]</f>
        <v>132.52756573367111</v>
      </c>
      <c r="O830" s="3">
        <f>IF(pomiar[[#This Row],[prędkość]]&gt;100,1,0)</f>
        <v>1</v>
      </c>
      <c r="P830" s="3">
        <f>IF(pomiar[[#This Row],[prędkość]]&gt;140,1,0)</f>
        <v>0</v>
      </c>
      <c r="Q830" s="3">
        <f>ROUNDDOWN(IF(pomiar[[#This Row],[czy z A do B]]=0,pomiar[[#This Row],[Punkt B]]/pomiar[[#This Row],[ile h w dobie]],pomiar[[#This Row],[Punkt A]]/pomiar[[#This Row],[ile h w dobie]]),0)</f>
        <v>9</v>
      </c>
      <c r="R830" s="3">
        <f>IF(pomiar[[#This Row],[która godzina wyjazdu]]&lt;&gt;24,pomiar[[#This Row],[która godzina wyjazdu]],0)</f>
        <v>9</v>
      </c>
    </row>
    <row r="831" spans="1:18" x14ac:dyDescent="0.25">
      <c r="A831" s="1" t="s">
        <v>255</v>
      </c>
      <c r="B831" s="1">
        <v>0.56004299999999996</v>
      </c>
      <c r="C831" s="1">
        <v>0.55661499999999997</v>
      </c>
      <c r="D831" s="1">
        <f>IF(pomiar[[#This Row],[Punkt A]]&lt;pomiar[[#This Row],[Punkt B]],1,0)</f>
        <v>0</v>
      </c>
      <c r="E831" s="1">
        <f>IF(pomiar[[#This Row],[Punkt A]]&gt;pomiar[[#This Row],[Punkt B]],1,0)</f>
        <v>1</v>
      </c>
      <c r="F831" s="1">
        <f t="shared" si="24"/>
        <v>6.9444444444444447E-4</v>
      </c>
      <c r="G831" s="1">
        <f>IF(pomiar[[#This Row],[czy z B do A]]=1,pomiar[[#This Row],[Punkt A]]-pomiar[[#This Row],[Punkt B]],pomiar[[#This Row],[Punkt B]]-pomiar[[#This Row],[Punkt A]])</f>
        <v>3.4279999999999866E-3</v>
      </c>
      <c r="H831" s="1" t="str">
        <f>LEFT(pomiar[[#This Row],[numer rejestracyjny]],1)</f>
        <v>K</v>
      </c>
      <c r="I831" s="1">
        <f>IF(pomiar[[#This Row],[pierwsza litera rejestracji]]="Z",pomiar[[#This Row],[ile minut jechał]]/pomiar[[#This Row],[ile to jedna minuta w dobie]],0)</f>
        <v>0</v>
      </c>
      <c r="J831" s="1">
        <f t="shared" si="25"/>
        <v>4.1666666666666664E-2</v>
      </c>
      <c r="K831" s="1">
        <f>pomiar[[#This Row],[ile minut jechał]]/pomiar[[#This Row],[ile h w dobie]]</f>
        <v>8.2271999999999679E-2</v>
      </c>
      <c r="L831" s="1" t="str">
        <f>MID(pomiar[[#This Row],[numer rejestracyjny]],4,2)</f>
        <v>96</v>
      </c>
      <c r="M831" s="3">
        <f>IF(pomiar[[#This Row],[3 i 4 znak rejestracji]]="18",5/pomiar[[#This Row],[ile minut jechał w h]],0)</f>
        <v>0</v>
      </c>
      <c r="N831" s="3">
        <f>5/pomiar[[#This Row],[ile minut jechał w h]]</f>
        <v>60.774017891871104</v>
      </c>
      <c r="O831" s="3">
        <f>IF(pomiar[[#This Row],[prędkość]]&gt;100,1,0)</f>
        <v>0</v>
      </c>
      <c r="P831" s="3">
        <f>IF(pomiar[[#This Row],[prędkość]]&gt;140,1,0)</f>
        <v>0</v>
      </c>
      <c r="Q831" s="3">
        <f>ROUNDDOWN(IF(pomiar[[#This Row],[czy z A do B]]=0,pomiar[[#This Row],[Punkt B]]/pomiar[[#This Row],[ile h w dobie]],pomiar[[#This Row],[Punkt A]]/pomiar[[#This Row],[ile h w dobie]]),0)</f>
        <v>13</v>
      </c>
      <c r="R831" s="3">
        <f>IF(pomiar[[#This Row],[która godzina wyjazdu]]&lt;&gt;24,pomiar[[#This Row],[która godzina wyjazdu]],0)</f>
        <v>13</v>
      </c>
    </row>
    <row r="832" spans="1:18" x14ac:dyDescent="0.25">
      <c r="A832" s="1" t="s">
        <v>256</v>
      </c>
      <c r="B832" s="1">
        <v>0.74694899999999997</v>
      </c>
      <c r="C832" s="1">
        <v>0.74481299999999995</v>
      </c>
      <c r="D832" s="1">
        <f>IF(pomiar[[#This Row],[Punkt A]]&lt;pomiar[[#This Row],[Punkt B]],1,0)</f>
        <v>0</v>
      </c>
      <c r="E832" s="1">
        <f>IF(pomiar[[#This Row],[Punkt A]]&gt;pomiar[[#This Row],[Punkt B]],1,0)</f>
        <v>1</v>
      </c>
      <c r="F832" s="1">
        <f t="shared" si="24"/>
        <v>6.9444444444444447E-4</v>
      </c>
      <c r="G832" s="1">
        <f>IF(pomiar[[#This Row],[czy z B do A]]=1,pomiar[[#This Row],[Punkt A]]-pomiar[[#This Row],[Punkt B]],pomiar[[#This Row],[Punkt B]]-pomiar[[#This Row],[Punkt A]])</f>
        <v>2.1360000000000268E-3</v>
      </c>
      <c r="H832" s="1" t="str">
        <f>LEFT(pomiar[[#This Row],[numer rejestracyjny]],1)</f>
        <v>K</v>
      </c>
      <c r="I832" s="1">
        <f>IF(pomiar[[#This Row],[pierwsza litera rejestracji]]="Z",pomiar[[#This Row],[ile minut jechał]]/pomiar[[#This Row],[ile to jedna minuta w dobie]],0)</f>
        <v>0</v>
      </c>
      <c r="J832" s="1">
        <f t="shared" si="25"/>
        <v>4.1666666666666664E-2</v>
      </c>
      <c r="K832" s="1">
        <f>pomiar[[#This Row],[ile minut jechał]]/pomiar[[#This Row],[ile h w dobie]]</f>
        <v>5.1264000000000642E-2</v>
      </c>
      <c r="L832" s="1" t="str">
        <f>MID(pomiar[[#This Row],[numer rejestracyjny]],4,2)</f>
        <v>91</v>
      </c>
      <c r="M832" s="3">
        <f>IF(pomiar[[#This Row],[3 i 4 znak rejestracji]]="18",5/pomiar[[#This Row],[ile minut jechał w h]],0)</f>
        <v>0</v>
      </c>
      <c r="N832" s="3">
        <f>5/pomiar[[#This Row],[ile minut jechał w h]]</f>
        <v>97.534332084892654</v>
      </c>
      <c r="O832" s="3">
        <f>IF(pomiar[[#This Row],[prędkość]]&gt;100,1,0)</f>
        <v>0</v>
      </c>
      <c r="P832" s="3">
        <f>IF(pomiar[[#This Row],[prędkość]]&gt;140,1,0)</f>
        <v>0</v>
      </c>
      <c r="Q832" s="3">
        <f>ROUNDDOWN(IF(pomiar[[#This Row],[czy z A do B]]=0,pomiar[[#This Row],[Punkt B]]/pomiar[[#This Row],[ile h w dobie]],pomiar[[#This Row],[Punkt A]]/pomiar[[#This Row],[ile h w dobie]]),0)</f>
        <v>17</v>
      </c>
      <c r="R832" s="3">
        <f>IF(pomiar[[#This Row],[która godzina wyjazdu]]&lt;&gt;24,pomiar[[#This Row],[która godzina wyjazdu]],0)</f>
        <v>17</v>
      </c>
    </row>
    <row r="833" spans="1:18" x14ac:dyDescent="0.25">
      <c r="A833" s="1" t="s">
        <v>257</v>
      </c>
      <c r="B833" s="1">
        <v>0.20783799999999999</v>
      </c>
      <c r="C833" s="1">
        <v>0.20622599999999999</v>
      </c>
      <c r="D833" s="1">
        <f>IF(pomiar[[#This Row],[Punkt A]]&lt;pomiar[[#This Row],[Punkt B]],1,0)</f>
        <v>0</v>
      </c>
      <c r="E833" s="1">
        <f>IF(pomiar[[#This Row],[Punkt A]]&gt;pomiar[[#This Row],[Punkt B]],1,0)</f>
        <v>1</v>
      </c>
      <c r="F833" s="1">
        <f t="shared" si="24"/>
        <v>6.9444444444444447E-4</v>
      </c>
      <c r="G833" s="1">
        <f>IF(pomiar[[#This Row],[czy z B do A]]=1,pomiar[[#This Row],[Punkt A]]-pomiar[[#This Row],[Punkt B]],pomiar[[#This Row],[Punkt B]]-pomiar[[#This Row],[Punkt A]])</f>
        <v>1.6120000000000023E-3</v>
      </c>
      <c r="H833" s="1" t="str">
        <f>LEFT(pomiar[[#This Row],[numer rejestracyjny]],1)</f>
        <v>L</v>
      </c>
      <c r="I833" s="1">
        <f>IF(pomiar[[#This Row],[pierwsza litera rejestracji]]="Z",pomiar[[#This Row],[ile minut jechał]]/pomiar[[#This Row],[ile to jedna minuta w dobie]],0)</f>
        <v>0</v>
      </c>
      <c r="J833" s="1">
        <f t="shared" si="25"/>
        <v>4.1666666666666664E-2</v>
      </c>
      <c r="K833" s="1">
        <f>pomiar[[#This Row],[ile minut jechał]]/pomiar[[#This Row],[ile h w dobie]]</f>
        <v>3.8688000000000056E-2</v>
      </c>
      <c r="L833" s="1" t="str">
        <f>MID(pomiar[[#This Row],[numer rejestracyjny]],4,2)</f>
        <v>41</v>
      </c>
      <c r="M833" s="3">
        <f>IF(pomiar[[#This Row],[3 i 4 znak rejestracji]]="18",5/pomiar[[#This Row],[ile minut jechał w h]],0)</f>
        <v>0</v>
      </c>
      <c r="N833" s="3">
        <f>5/pomiar[[#This Row],[ile minut jechał w h]]</f>
        <v>129.23904052936291</v>
      </c>
      <c r="O833" s="3">
        <f>IF(pomiar[[#This Row],[prędkość]]&gt;100,1,0)</f>
        <v>1</v>
      </c>
      <c r="P833" s="3">
        <f>IF(pomiar[[#This Row],[prędkość]]&gt;140,1,0)</f>
        <v>0</v>
      </c>
      <c r="Q833" s="3">
        <f>ROUNDDOWN(IF(pomiar[[#This Row],[czy z A do B]]=0,pomiar[[#This Row],[Punkt B]]/pomiar[[#This Row],[ile h w dobie]],pomiar[[#This Row],[Punkt A]]/pomiar[[#This Row],[ile h w dobie]]),0)</f>
        <v>4</v>
      </c>
      <c r="R833" s="3">
        <f>IF(pomiar[[#This Row],[która godzina wyjazdu]]&lt;&gt;24,pomiar[[#This Row],[która godzina wyjazdu]],0)</f>
        <v>4</v>
      </c>
    </row>
    <row r="834" spans="1:18" x14ac:dyDescent="0.25">
      <c r="A834" s="1" t="s">
        <v>258</v>
      </c>
      <c r="B834" s="1">
        <v>0.25523400000000002</v>
      </c>
      <c r="C834" s="1">
        <v>0.25786199999999998</v>
      </c>
      <c r="D834" s="1">
        <f>IF(pomiar[[#This Row],[Punkt A]]&lt;pomiar[[#This Row],[Punkt B]],1,0)</f>
        <v>1</v>
      </c>
      <c r="E834" s="1">
        <f>IF(pomiar[[#This Row],[Punkt A]]&gt;pomiar[[#This Row],[Punkt B]],1,0)</f>
        <v>0</v>
      </c>
      <c r="F834" s="1">
        <f t="shared" ref="F834:F897" si="26">1/(24*60)</f>
        <v>6.9444444444444447E-4</v>
      </c>
      <c r="G834" s="1">
        <f>IF(pomiar[[#This Row],[czy z B do A]]=1,pomiar[[#This Row],[Punkt A]]-pomiar[[#This Row],[Punkt B]],pomiar[[#This Row],[Punkt B]]-pomiar[[#This Row],[Punkt A]])</f>
        <v>2.6279999999999637E-3</v>
      </c>
      <c r="H834" s="1" t="str">
        <f>LEFT(pomiar[[#This Row],[numer rejestracyjny]],1)</f>
        <v>L</v>
      </c>
      <c r="I834" s="1">
        <f>IF(pomiar[[#This Row],[pierwsza litera rejestracji]]="Z",pomiar[[#This Row],[ile minut jechał]]/pomiar[[#This Row],[ile to jedna minuta w dobie]],0)</f>
        <v>0</v>
      </c>
      <c r="J834" s="1">
        <f t="shared" ref="J834:J897" si="27">1/24</f>
        <v>4.1666666666666664E-2</v>
      </c>
      <c r="K834" s="1">
        <f>pomiar[[#This Row],[ile minut jechał]]/pomiar[[#This Row],[ile h w dobie]]</f>
        <v>6.3071999999999129E-2</v>
      </c>
      <c r="L834" s="1" t="str">
        <f>MID(pomiar[[#This Row],[numer rejestracyjny]],4,2)</f>
        <v>55</v>
      </c>
      <c r="M834" s="3">
        <f>IF(pomiar[[#This Row],[3 i 4 znak rejestracji]]="18",5/pomiar[[#This Row],[ile minut jechał w h]],0)</f>
        <v>0</v>
      </c>
      <c r="N834" s="3">
        <f>5/pomiar[[#This Row],[ile minut jechał w h]]</f>
        <v>79.27447995941256</v>
      </c>
      <c r="O834" s="3">
        <f>IF(pomiar[[#This Row],[prędkość]]&gt;100,1,0)</f>
        <v>0</v>
      </c>
      <c r="P834" s="3">
        <f>IF(pomiar[[#This Row],[prędkość]]&gt;140,1,0)</f>
        <v>0</v>
      </c>
      <c r="Q834" s="3">
        <f>ROUNDDOWN(IF(pomiar[[#This Row],[czy z A do B]]=0,pomiar[[#This Row],[Punkt B]]/pomiar[[#This Row],[ile h w dobie]],pomiar[[#This Row],[Punkt A]]/pomiar[[#This Row],[ile h w dobie]]),0)</f>
        <v>6</v>
      </c>
      <c r="R834" s="3">
        <f>IF(pomiar[[#This Row],[która godzina wyjazdu]]&lt;&gt;24,pomiar[[#This Row],[która godzina wyjazdu]],0)</f>
        <v>6</v>
      </c>
    </row>
    <row r="835" spans="1:18" x14ac:dyDescent="0.25">
      <c r="A835" s="1" t="s">
        <v>259</v>
      </c>
      <c r="B835" s="1">
        <v>0.72481799999999996</v>
      </c>
      <c r="C835" s="1">
        <v>0.72209800000000002</v>
      </c>
      <c r="D835" s="1">
        <f>IF(pomiar[[#This Row],[Punkt A]]&lt;pomiar[[#This Row],[Punkt B]],1,0)</f>
        <v>0</v>
      </c>
      <c r="E835" s="1">
        <f>IF(pomiar[[#This Row],[Punkt A]]&gt;pomiar[[#This Row],[Punkt B]],1,0)</f>
        <v>1</v>
      </c>
      <c r="F835" s="1">
        <f t="shared" si="26"/>
        <v>6.9444444444444447E-4</v>
      </c>
      <c r="G835" s="1">
        <f>IF(pomiar[[#This Row],[czy z B do A]]=1,pomiar[[#This Row],[Punkt A]]-pomiar[[#This Row],[Punkt B]],pomiar[[#This Row],[Punkt B]]-pomiar[[#This Row],[Punkt A]])</f>
        <v>2.7199999999999447E-3</v>
      </c>
      <c r="H835" s="1" t="str">
        <f>LEFT(pomiar[[#This Row],[numer rejestracyjny]],1)</f>
        <v>L</v>
      </c>
      <c r="I835" s="1">
        <f>IF(pomiar[[#This Row],[pierwsza litera rejestracji]]="Z",pomiar[[#This Row],[ile minut jechał]]/pomiar[[#This Row],[ile to jedna minuta w dobie]],0)</f>
        <v>0</v>
      </c>
      <c r="J835" s="1">
        <f t="shared" si="27"/>
        <v>4.1666666666666664E-2</v>
      </c>
      <c r="K835" s="1">
        <f>pomiar[[#This Row],[ile minut jechał]]/pomiar[[#This Row],[ile h w dobie]]</f>
        <v>6.5279999999998672E-2</v>
      </c>
      <c r="L835" s="1" t="str">
        <f>MID(pomiar[[#This Row],[numer rejestracyjny]],4,2)</f>
        <v>10</v>
      </c>
      <c r="M835" s="3">
        <f>IF(pomiar[[#This Row],[3 i 4 znak rejestracji]]="18",5/pomiar[[#This Row],[ile minut jechał w h]],0)</f>
        <v>0</v>
      </c>
      <c r="N835" s="3">
        <f>5/pomiar[[#This Row],[ile minut jechał w h]]</f>
        <v>76.593137254903525</v>
      </c>
      <c r="O835" s="3">
        <f>IF(pomiar[[#This Row],[prędkość]]&gt;100,1,0)</f>
        <v>0</v>
      </c>
      <c r="P835" s="3">
        <f>IF(pomiar[[#This Row],[prędkość]]&gt;140,1,0)</f>
        <v>0</v>
      </c>
      <c r="Q835" s="3">
        <f>ROUNDDOWN(IF(pomiar[[#This Row],[czy z A do B]]=0,pomiar[[#This Row],[Punkt B]]/pomiar[[#This Row],[ile h w dobie]],pomiar[[#This Row],[Punkt A]]/pomiar[[#This Row],[ile h w dobie]]),0)</f>
        <v>17</v>
      </c>
      <c r="R835" s="3">
        <f>IF(pomiar[[#This Row],[która godzina wyjazdu]]&lt;&gt;24,pomiar[[#This Row],[która godzina wyjazdu]],0)</f>
        <v>17</v>
      </c>
    </row>
    <row r="836" spans="1:18" x14ac:dyDescent="0.25">
      <c r="A836" s="1" t="s">
        <v>260</v>
      </c>
      <c r="B836" s="1">
        <v>0.66598000000000002</v>
      </c>
      <c r="C836" s="1">
        <v>0.66393599999999997</v>
      </c>
      <c r="D836" s="1">
        <f>IF(pomiar[[#This Row],[Punkt A]]&lt;pomiar[[#This Row],[Punkt B]],1,0)</f>
        <v>0</v>
      </c>
      <c r="E836" s="1">
        <f>IF(pomiar[[#This Row],[Punkt A]]&gt;pomiar[[#This Row],[Punkt B]],1,0)</f>
        <v>1</v>
      </c>
      <c r="F836" s="1">
        <f t="shared" si="26"/>
        <v>6.9444444444444447E-4</v>
      </c>
      <c r="G836" s="1">
        <f>IF(pomiar[[#This Row],[czy z B do A]]=1,pomiar[[#This Row],[Punkt A]]-pomiar[[#This Row],[Punkt B]],pomiar[[#This Row],[Punkt B]]-pomiar[[#This Row],[Punkt A]])</f>
        <v>2.0440000000000458E-3</v>
      </c>
      <c r="H836" s="1" t="str">
        <f>LEFT(pomiar[[#This Row],[numer rejestracyjny]],1)</f>
        <v>L</v>
      </c>
      <c r="I836" s="1">
        <f>IF(pomiar[[#This Row],[pierwsza litera rejestracji]]="Z",pomiar[[#This Row],[ile minut jechał]]/pomiar[[#This Row],[ile to jedna minuta w dobie]],0)</f>
        <v>0</v>
      </c>
      <c r="J836" s="1">
        <f t="shared" si="27"/>
        <v>4.1666666666666664E-2</v>
      </c>
      <c r="K836" s="1">
        <f>pomiar[[#This Row],[ile minut jechał]]/pomiar[[#This Row],[ile h w dobie]]</f>
        <v>4.9056000000001099E-2</v>
      </c>
      <c r="L836" s="1" t="str">
        <f>MID(pomiar[[#This Row],[numer rejestracyjny]],4,2)</f>
        <v>74</v>
      </c>
      <c r="M836" s="3">
        <f>IF(pomiar[[#This Row],[3 i 4 znak rejestracji]]="18",5/pomiar[[#This Row],[ile minut jechał w h]],0)</f>
        <v>0</v>
      </c>
      <c r="N836" s="3">
        <f>5/pomiar[[#This Row],[ile minut jechał w h]]</f>
        <v>101.92433137638389</v>
      </c>
      <c r="O836" s="3">
        <f>IF(pomiar[[#This Row],[prędkość]]&gt;100,1,0)</f>
        <v>1</v>
      </c>
      <c r="P836" s="3">
        <f>IF(pomiar[[#This Row],[prędkość]]&gt;140,1,0)</f>
        <v>0</v>
      </c>
      <c r="Q836" s="3">
        <f>ROUNDDOWN(IF(pomiar[[#This Row],[czy z A do B]]=0,pomiar[[#This Row],[Punkt B]]/pomiar[[#This Row],[ile h w dobie]],pomiar[[#This Row],[Punkt A]]/pomiar[[#This Row],[ile h w dobie]]),0)</f>
        <v>15</v>
      </c>
      <c r="R836" s="3">
        <f>IF(pomiar[[#This Row],[która godzina wyjazdu]]&lt;&gt;24,pomiar[[#This Row],[która godzina wyjazdu]],0)</f>
        <v>15</v>
      </c>
    </row>
    <row r="837" spans="1:18" x14ac:dyDescent="0.25">
      <c r="A837" s="1" t="s">
        <v>261</v>
      </c>
      <c r="B837" s="1">
        <v>0.75965099999999997</v>
      </c>
      <c r="C837" s="1">
        <v>0.76272300000000004</v>
      </c>
      <c r="D837" s="1">
        <f>IF(pomiar[[#This Row],[Punkt A]]&lt;pomiar[[#This Row],[Punkt B]],1,0)</f>
        <v>1</v>
      </c>
      <c r="E837" s="1">
        <f>IF(pomiar[[#This Row],[Punkt A]]&gt;pomiar[[#This Row],[Punkt B]],1,0)</f>
        <v>0</v>
      </c>
      <c r="F837" s="1">
        <f t="shared" si="26"/>
        <v>6.9444444444444447E-4</v>
      </c>
      <c r="G837" s="1">
        <f>IF(pomiar[[#This Row],[czy z B do A]]=1,pomiar[[#This Row],[Punkt A]]-pomiar[[#This Row],[Punkt B]],pomiar[[#This Row],[Punkt B]]-pomiar[[#This Row],[Punkt A]])</f>
        <v>3.0720000000000747E-3</v>
      </c>
      <c r="H837" s="1" t="str">
        <f>LEFT(pomiar[[#This Row],[numer rejestracyjny]],1)</f>
        <v>L</v>
      </c>
      <c r="I837" s="1">
        <f>IF(pomiar[[#This Row],[pierwsza litera rejestracji]]="Z",pomiar[[#This Row],[ile minut jechał]]/pomiar[[#This Row],[ile to jedna minuta w dobie]],0)</f>
        <v>0</v>
      </c>
      <c r="J837" s="1">
        <f t="shared" si="27"/>
        <v>4.1666666666666664E-2</v>
      </c>
      <c r="K837" s="1">
        <f>pomiar[[#This Row],[ile minut jechał]]/pomiar[[#This Row],[ile h w dobie]]</f>
        <v>7.3728000000001792E-2</v>
      </c>
      <c r="L837" s="1" t="str">
        <f>MID(pomiar[[#This Row],[numer rejestracyjny]],4,2)</f>
        <v>49</v>
      </c>
      <c r="M837" s="3">
        <f>IF(pomiar[[#This Row],[3 i 4 znak rejestracji]]="18",5/pomiar[[#This Row],[ile minut jechał w h]],0)</f>
        <v>0</v>
      </c>
      <c r="N837" s="3">
        <f>5/pomiar[[#This Row],[ile minut jechał w h]]</f>
        <v>67.816840277776123</v>
      </c>
      <c r="O837" s="3">
        <f>IF(pomiar[[#This Row],[prędkość]]&gt;100,1,0)</f>
        <v>0</v>
      </c>
      <c r="P837" s="3">
        <f>IF(pomiar[[#This Row],[prędkość]]&gt;140,1,0)</f>
        <v>0</v>
      </c>
      <c r="Q837" s="3">
        <f>ROUNDDOWN(IF(pomiar[[#This Row],[czy z A do B]]=0,pomiar[[#This Row],[Punkt B]]/pomiar[[#This Row],[ile h w dobie]],pomiar[[#This Row],[Punkt A]]/pomiar[[#This Row],[ile h w dobie]]),0)</f>
        <v>18</v>
      </c>
      <c r="R837" s="3">
        <f>IF(pomiar[[#This Row],[która godzina wyjazdu]]&lt;&gt;24,pomiar[[#This Row],[która godzina wyjazdu]],0)</f>
        <v>18</v>
      </c>
    </row>
    <row r="838" spans="1:18" x14ac:dyDescent="0.25">
      <c r="A838" s="1" t="s">
        <v>262</v>
      </c>
      <c r="B838" s="1">
        <v>0.72672199999999998</v>
      </c>
      <c r="C838" s="1">
        <v>0.72446999999999995</v>
      </c>
      <c r="D838" s="1">
        <f>IF(pomiar[[#This Row],[Punkt A]]&lt;pomiar[[#This Row],[Punkt B]],1,0)</f>
        <v>0</v>
      </c>
      <c r="E838" s="1">
        <f>IF(pomiar[[#This Row],[Punkt A]]&gt;pomiar[[#This Row],[Punkt B]],1,0)</f>
        <v>1</v>
      </c>
      <c r="F838" s="1">
        <f t="shared" si="26"/>
        <v>6.9444444444444447E-4</v>
      </c>
      <c r="G838" s="1">
        <f>IF(pomiar[[#This Row],[czy z B do A]]=1,pomiar[[#This Row],[Punkt A]]-pomiar[[#This Row],[Punkt B]],pomiar[[#This Row],[Punkt B]]-pomiar[[#This Row],[Punkt A]])</f>
        <v>2.2520000000000318E-3</v>
      </c>
      <c r="H838" s="1" t="str">
        <f>LEFT(pomiar[[#This Row],[numer rejestracyjny]],1)</f>
        <v>L</v>
      </c>
      <c r="I838" s="1">
        <f>IF(pomiar[[#This Row],[pierwsza litera rejestracji]]="Z",pomiar[[#This Row],[ile minut jechał]]/pomiar[[#This Row],[ile to jedna minuta w dobie]],0)</f>
        <v>0</v>
      </c>
      <c r="J838" s="1">
        <f t="shared" si="27"/>
        <v>4.1666666666666664E-2</v>
      </c>
      <c r="K838" s="1">
        <f>pomiar[[#This Row],[ile minut jechał]]/pomiar[[#This Row],[ile h w dobie]]</f>
        <v>5.4048000000000762E-2</v>
      </c>
      <c r="L838" s="1" t="str">
        <f>MID(pomiar[[#This Row],[numer rejestracyjny]],4,2)</f>
        <v>76</v>
      </c>
      <c r="M838" s="3">
        <f>IF(pomiar[[#This Row],[3 i 4 znak rejestracji]]="18",5/pomiar[[#This Row],[ile minut jechał w h]],0)</f>
        <v>0</v>
      </c>
      <c r="N838" s="3">
        <f>5/pomiar[[#This Row],[ile minut jechał w h]]</f>
        <v>92.510361160448667</v>
      </c>
      <c r="O838" s="3">
        <f>IF(pomiar[[#This Row],[prędkość]]&gt;100,1,0)</f>
        <v>0</v>
      </c>
      <c r="P838" s="3">
        <f>IF(pomiar[[#This Row],[prędkość]]&gt;140,1,0)</f>
        <v>0</v>
      </c>
      <c r="Q838" s="3">
        <f>ROUNDDOWN(IF(pomiar[[#This Row],[czy z A do B]]=0,pomiar[[#This Row],[Punkt B]]/pomiar[[#This Row],[ile h w dobie]],pomiar[[#This Row],[Punkt A]]/pomiar[[#This Row],[ile h w dobie]]),0)</f>
        <v>17</v>
      </c>
      <c r="R838" s="3">
        <f>IF(pomiar[[#This Row],[która godzina wyjazdu]]&lt;&gt;24,pomiar[[#This Row],[która godzina wyjazdu]],0)</f>
        <v>17</v>
      </c>
    </row>
    <row r="839" spans="1:18" x14ac:dyDescent="0.25">
      <c r="A839" s="1" t="s">
        <v>263</v>
      </c>
      <c r="B839" s="1">
        <v>0.38089400000000001</v>
      </c>
      <c r="C839" s="1">
        <v>0.37707400000000002</v>
      </c>
      <c r="D839" s="1">
        <f>IF(pomiar[[#This Row],[Punkt A]]&lt;pomiar[[#This Row],[Punkt B]],1,0)</f>
        <v>0</v>
      </c>
      <c r="E839" s="1">
        <f>IF(pomiar[[#This Row],[Punkt A]]&gt;pomiar[[#This Row],[Punkt B]],1,0)</f>
        <v>1</v>
      </c>
      <c r="F839" s="1">
        <f t="shared" si="26"/>
        <v>6.9444444444444447E-4</v>
      </c>
      <c r="G839" s="1">
        <f>IF(pomiar[[#This Row],[czy z B do A]]=1,pomiar[[#This Row],[Punkt A]]-pomiar[[#This Row],[Punkt B]],pomiar[[#This Row],[Punkt B]]-pomiar[[#This Row],[Punkt A]])</f>
        <v>3.8199999999999901E-3</v>
      </c>
      <c r="H839" s="1" t="str">
        <f>LEFT(pomiar[[#This Row],[numer rejestracyjny]],1)</f>
        <v>N</v>
      </c>
      <c r="I839" s="1">
        <f>IF(pomiar[[#This Row],[pierwsza litera rejestracji]]="Z",pomiar[[#This Row],[ile minut jechał]]/pomiar[[#This Row],[ile to jedna minuta w dobie]],0)</f>
        <v>0</v>
      </c>
      <c r="J839" s="1">
        <f t="shared" si="27"/>
        <v>4.1666666666666664E-2</v>
      </c>
      <c r="K839" s="1">
        <f>pomiar[[#This Row],[ile minut jechał]]/pomiar[[#This Row],[ile h w dobie]]</f>
        <v>9.1679999999999762E-2</v>
      </c>
      <c r="L839" s="1" t="str">
        <f>MID(pomiar[[#This Row],[numer rejestracyjny]],4,2)</f>
        <v>76</v>
      </c>
      <c r="M839" s="3">
        <f>IF(pomiar[[#This Row],[3 i 4 znak rejestracji]]="18",5/pomiar[[#This Row],[ile minut jechał w h]],0)</f>
        <v>0</v>
      </c>
      <c r="N839" s="3">
        <f>5/pomiar[[#This Row],[ile minut jechał w h]]</f>
        <v>54.537521815008866</v>
      </c>
      <c r="O839" s="3">
        <f>IF(pomiar[[#This Row],[prędkość]]&gt;100,1,0)</f>
        <v>0</v>
      </c>
      <c r="P839" s="3">
        <f>IF(pomiar[[#This Row],[prędkość]]&gt;140,1,0)</f>
        <v>0</v>
      </c>
      <c r="Q839" s="3">
        <f>ROUNDDOWN(IF(pomiar[[#This Row],[czy z A do B]]=0,pomiar[[#This Row],[Punkt B]]/pomiar[[#This Row],[ile h w dobie]],pomiar[[#This Row],[Punkt A]]/pomiar[[#This Row],[ile h w dobie]]),0)</f>
        <v>9</v>
      </c>
      <c r="R839" s="3">
        <f>IF(pomiar[[#This Row],[która godzina wyjazdu]]&lt;&gt;24,pomiar[[#This Row],[która godzina wyjazdu]],0)</f>
        <v>9</v>
      </c>
    </row>
    <row r="840" spans="1:18" x14ac:dyDescent="0.25">
      <c r="A840" s="1" t="s">
        <v>264</v>
      </c>
      <c r="B840" s="1">
        <v>0.34346399999999999</v>
      </c>
      <c r="C840" s="1">
        <v>0.34604400000000002</v>
      </c>
      <c r="D840" s="1">
        <f>IF(pomiar[[#This Row],[Punkt A]]&lt;pomiar[[#This Row],[Punkt B]],1,0)</f>
        <v>1</v>
      </c>
      <c r="E840" s="1">
        <f>IF(pomiar[[#This Row],[Punkt A]]&gt;pomiar[[#This Row],[Punkt B]],1,0)</f>
        <v>0</v>
      </c>
      <c r="F840" s="1">
        <f t="shared" si="26"/>
        <v>6.9444444444444447E-4</v>
      </c>
      <c r="G840" s="1">
        <f>IF(pomiar[[#This Row],[czy z B do A]]=1,pomiar[[#This Row],[Punkt A]]-pomiar[[#This Row],[Punkt B]],pomiar[[#This Row],[Punkt B]]-pomiar[[#This Row],[Punkt A]])</f>
        <v>2.5800000000000267E-3</v>
      </c>
      <c r="H840" s="1" t="str">
        <f>LEFT(pomiar[[#This Row],[numer rejestracyjny]],1)</f>
        <v>N</v>
      </c>
      <c r="I840" s="1">
        <f>IF(pomiar[[#This Row],[pierwsza litera rejestracji]]="Z",pomiar[[#This Row],[ile minut jechał]]/pomiar[[#This Row],[ile to jedna minuta w dobie]],0)</f>
        <v>0</v>
      </c>
      <c r="J840" s="1">
        <f t="shared" si="27"/>
        <v>4.1666666666666664E-2</v>
      </c>
      <c r="K840" s="1">
        <f>pomiar[[#This Row],[ile minut jechał]]/pomiar[[#This Row],[ile h w dobie]]</f>
        <v>6.1920000000000641E-2</v>
      </c>
      <c r="L840" s="1" t="str">
        <f>MID(pomiar[[#This Row],[numer rejestracyjny]],4,2)</f>
        <v>90</v>
      </c>
      <c r="M840" s="3">
        <f>IF(pomiar[[#This Row],[3 i 4 znak rejestracji]]="18",5/pomiar[[#This Row],[ile minut jechał w h]],0)</f>
        <v>0</v>
      </c>
      <c r="N840" s="3">
        <f>5/pomiar[[#This Row],[ile minut jechał w h]]</f>
        <v>80.74935400516712</v>
      </c>
      <c r="O840" s="3">
        <f>IF(pomiar[[#This Row],[prędkość]]&gt;100,1,0)</f>
        <v>0</v>
      </c>
      <c r="P840" s="3">
        <f>IF(pomiar[[#This Row],[prędkość]]&gt;140,1,0)</f>
        <v>0</v>
      </c>
      <c r="Q840" s="3">
        <f>ROUNDDOWN(IF(pomiar[[#This Row],[czy z A do B]]=0,pomiar[[#This Row],[Punkt B]]/pomiar[[#This Row],[ile h w dobie]],pomiar[[#This Row],[Punkt A]]/pomiar[[#This Row],[ile h w dobie]]),0)</f>
        <v>8</v>
      </c>
      <c r="R840" s="3">
        <f>IF(pomiar[[#This Row],[która godzina wyjazdu]]&lt;&gt;24,pomiar[[#This Row],[która godzina wyjazdu]],0)</f>
        <v>8</v>
      </c>
    </row>
    <row r="841" spans="1:18" x14ac:dyDescent="0.25">
      <c r="A841" s="1" t="s">
        <v>265</v>
      </c>
      <c r="B841" s="1">
        <v>6.8135000000000001E-2</v>
      </c>
      <c r="C841" s="1">
        <v>7.0362999999999995E-2</v>
      </c>
      <c r="D841" s="1">
        <f>IF(pomiar[[#This Row],[Punkt A]]&lt;pomiar[[#This Row],[Punkt B]],1,0)</f>
        <v>1</v>
      </c>
      <c r="E841" s="1">
        <f>IF(pomiar[[#This Row],[Punkt A]]&gt;pomiar[[#This Row],[Punkt B]],1,0)</f>
        <v>0</v>
      </c>
      <c r="F841" s="1">
        <f t="shared" si="26"/>
        <v>6.9444444444444447E-4</v>
      </c>
      <c r="G841" s="1">
        <f>IF(pomiar[[#This Row],[czy z B do A]]=1,pomiar[[#This Row],[Punkt A]]-pomiar[[#This Row],[Punkt B]],pomiar[[#This Row],[Punkt B]]-pomiar[[#This Row],[Punkt A]])</f>
        <v>2.2279999999999939E-3</v>
      </c>
      <c r="H841" s="1" t="str">
        <f>LEFT(pomiar[[#This Row],[numer rejestracyjny]],1)</f>
        <v>N</v>
      </c>
      <c r="I841" s="1">
        <f>IF(pomiar[[#This Row],[pierwsza litera rejestracji]]="Z",pomiar[[#This Row],[ile minut jechał]]/pomiar[[#This Row],[ile to jedna minuta w dobie]],0)</f>
        <v>0</v>
      </c>
      <c r="J841" s="1">
        <f t="shared" si="27"/>
        <v>4.1666666666666664E-2</v>
      </c>
      <c r="K841" s="1">
        <f>pomiar[[#This Row],[ile minut jechał]]/pomiar[[#This Row],[ile h w dobie]]</f>
        <v>5.3471999999999853E-2</v>
      </c>
      <c r="L841" s="1" t="str">
        <f>MID(pomiar[[#This Row],[numer rejestracyjny]],4,2)</f>
        <v>38</v>
      </c>
      <c r="M841" s="3">
        <f>IF(pomiar[[#This Row],[3 i 4 znak rejestracji]]="18",5/pomiar[[#This Row],[ile minut jechał w h]],0)</f>
        <v>0</v>
      </c>
      <c r="N841" s="3">
        <f>5/pomiar[[#This Row],[ile minut jechał w h]]</f>
        <v>93.506882106523292</v>
      </c>
      <c r="O841" s="3">
        <f>IF(pomiar[[#This Row],[prędkość]]&gt;100,1,0)</f>
        <v>0</v>
      </c>
      <c r="P841" s="3">
        <f>IF(pomiar[[#This Row],[prędkość]]&gt;140,1,0)</f>
        <v>0</v>
      </c>
      <c r="Q841" s="3">
        <f>ROUNDDOWN(IF(pomiar[[#This Row],[czy z A do B]]=0,pomiar[[#This Row],[Punkt B]]/pomiar[[#This Row],[ile h w dobie]],pomiar[[#This Row],[Punkt A]]/pomiar[[#This Row],[ile h w dobie]]),0)</f>
        <v>1</v>
      </c>
      <c r="R841" s="3">
        <f>IF(pomiar[[#This Row],[która godzina wyjazdu]]&lt;&gt;24,pomiar[[#This Row],[która godzina wyjazdu]],0)</f>
        <v>1</v>
      </c>
    </row>
    <row r="842" spans="1:18" x14ac:dyDescent="0.25">
      <c r="A842" s="1" t="s">
        <v>266</v>
      </c>
      <c r="B842" s="1">
        <v>3.39E-2</v>
      </c>
      <c r="C842" s="1">
        <v>3.2155999999999997E-2</v>
      </c>
      <c r="D842" s="1">
        <f>IF(pomiar[[#This Row],[Punkt A]]&lt;pomiar[[#This Row],[Punkt B]],1,0)</f>
        <v>0</v>
      </c>
      <c r="E842" s="1">
        <f>IF(pomiar[[#This Row],[Punkt A]]&gt;pomiar[[#This Row],[Punkt B]],1,0)</f>
        <v>1</v>
      </c>
      <c r="F842" s="1">
        <f t="shared" si="26"/>
        <v>6.9444444444444447E-4</v>
      </c>
      <c r="G842" s="1">
        <f>IF(pomiar[[#This Row],[czy z B do A]]=1,pomiar[[#This Row],[Punkt A]]-pomiar[[#This Row],[Punkt B]],pomiar[[#This Row],[Punkt B]]-pomiar[[#This Row],[Punkt A]])</f>
        <v>1.7440000000000025E-3</v>
      </c>
      <c r="H842" s="1" t="str">
        <f>LEFT(pomiar[[#This Row],[numer rejestracyjny]],1)</f>
        <v>N</v>
      </c>
      <c r="I842" s="1">
        <f>IF(pomiar[[#This Row],[pierwsza litera rejestracji]]="Z",pomiar[[#This Row],[ile minut jechał]]/pomiar[[#This Row],[ile to jedna minuta w dobie]],0)</f>
        <v>0</v>
      </c>
      <c r="J842" s="1">
        <f t="shared" si="27"/>
        <v>4.1666666666666664E-2</v>
      </c>
      <c r="K842" s="1">
        <f>pomiar[[#This Row],[ile minut jechał]]/pomiar[[#This Row],[ile h w dobie]]</f>
        <v>4.185600000000006E-2</v>
      </c>
      <c r="L842" s="1" t="str">
        <f>MID(pomiar[[#This Row],[numer rejestracyjny]],4,2)</f>
        <v>32</v>
      </c>
      <c r="M842" s="3">
        <f>IF(pomiar[[#This Row],[3 i 4 znak rejestracji]]="18",5/pomiar[[#This Row],[ile minut jechał w h]],0)</f>
        <v>0</v>
      </c>
      <c r="N842" s="3">
        <f>5/pomiar[[#This Row],[ile minut jechał w h]]</f>
        <v>119.45718654434233</v>
      </c>
      <c r="O842" s="3">
        <f>IF(pomiar[[#This Row],[prędkość]]&gt;100,1,0)</f>
        <v>1</v>
      </c>
      <c r="P842" s="3">
        <f>IF(pomiar[[#This Row],[prędkość]]&gt;140,1,0)</f>
        <v>0</v>
      </c>
      <c r="Q842" s="3">
        <f>ROUNDDOWN(IF(pomiar[[#This Row],[czy z A do B]]=0,pomiar[[#This Row],[Punkt B]]/pomiar[[#This Row],[ile h w dobie]],pomiar[[#This Row],[Punkt A]]/pomiar[[#This Row],[ile h w dobie]]),0)</f>
        <v>0</v>
      </c>
      <c r="R842" s="3">
        <f>IF(pomiar[[#This Row],[która godzina wyjazdu]]&lt;&gt;24,pomiar[[#This Row],[która godzina wyjazdu]],0)</f>
        <v>0</v>
      </c>
    </row>
    <row r="843" spans="1:18" x14ac:dyDescent="0.25">
      <c r="A843" s="1" t="s">
        <v>267</v>
      </c>
      <c r="B843" s="1">
        <v>0.54122899999999996</v>
      </c>
      <c r="C843" s="1">
        <v>0.54350900000000002</v>
      </c>
      <c r="D843" s="1">
        <f>IF(pomiar[[#This Row],[Punkt A]]&lt;pomiar[[#This Row],[Punkt B]],1,0)</f>
        <v>1</v>
      </c>
      <c r="E843" s="1">
        <f>IF(pomiar[[#This Row],[Punkt A]]&gt;pomiar[[#This Row],[Punkt B]],1,0)</f>
        <v>0</v>
      </c>
      <c r="F843" s="1">
        <f t="shared" si="26"/>
        <v>6.9444444444444447E-4</v>
      </c>
      <c r="G843" s="1">
        <f>IF(pomiar[[#This Row],[czy z B do A]]=1,pomiar[[#This Row],[Punkt A]]-pomiar[[#This Row],[Punkt B]],pomiar[[#This Row],[Punkt B]]-pomiar[[#This Row],[Punkt A]])</f>
        <v>2.2800000000000598E-3</v>
      </c>
      <c r="H843" s="1" t="str">
        <f>LEFT(pomiar[[#This Row],[numer rejestracyjny]],1)</f>
        <v>N</v>
      </c>
      <c r="I843" s="1">
        <f>IF(pomiar[[#This Row],[pierwsza litera rejestracji]]="Z",pomiar[[#This Row],[ile minut jechał]]/pomiar[[#This Row],[ile to jedna minuta w dobie]],0)</f>
        <v>0</v>
      </c>
      <c r="J843" s="1">
        <f t="shared" si="27"/>
        <v>4.1666666666666664E-2</v>
      </c>
      <c r="K843" s="1">
        <f>pomiar[[#This Row],[ile minut jechał]]/pomiar[[#This Row],[ile h w dobie]]</f>
        <v>5.4720000000001434E-2</v>
      </c>
      <c r="L843" s="1" t="str">
        <f>MID(pomiar[[#This Row],[numer rejestracyjny]],4,2)</f>
        <v>42</v>
      </c>
      <c r="M843" s="3">
        <f>IF(pomiar[[#This Row],[3 i 4 znak rejestracji]]="18",5/pomiar[[#This Row],[ile minut jechał w h]],0)</f>
        <v>0</v>
      </c>
      <c r="N843" s="3">
        <f>5/pomiar[[#This Row],[ile minut jechał w h]]</f>
        <v>91.374269005845562</v>
      </c>
      <c r="O843" s="3">
        <f>IF(pomiar[[#This Row],[prędkość]]&gt;100,1,0)</f>
        <v>0</v>
      </c>
      <c r="P843" s="3">
        <f>IF(pomiar[[#This Row],[prędkość]]&gt;140,1,0)</f>
        <v>0</v>
      </c>
      <c r="Q843" s="3">
        <f>ROUNDDOWN(IF(pomiar[[#This Row],[czy z A do B]]=0,pomiar[[#This Row],[Punkt B]]/pomiar[[#This Row],[ile h w dobie]],pomiar[[#This Row],[Punkt A]]/pomiar[[#This Row],[ile h w dobie]]),0)</f>
        <v>12</v>
      </c>
      <c r="R843" s="3">
        <f>IF(pomiar[[#This Row],[która godzina wyjazdu]]&lt;&gt;24,pomiar[[#This Row],[która godzina wyjazdu]],0)</f>
        <v>12</v>
      </c>
    </row>
    <row r="844" spans="1:18" x14ac:dyDescent="0.25">
      <c r="A844" s="1" t="s">
        <v>268</v>
      </c>
      <c r="B844" s="1">
        <v>0.34791800000000001</v>
      </c>
      <c r="C844" s="1">
        <v>0.350962</v>
      </c>
      <c r="D844" s="1">
        <f>IF(pomiar[[#This Row],[Punkt A]]&lt;pomiar[[#This Row],[Punkt B]],1,0)</f>
        <v>1</v>
      </c>
      <c r="E844" s="1">
        <f>IF(pomiar[[#This Row],[Punkt A]]&gt;pomiar[[#This Row],[Punkt B]],1,0)</f>
        <v>0</v>
      </c>
      <c r="F844" s="1">
        <f t="shared" si="26"/>
        <v>6.9444444444444447E-4</v>
      </c>
      <c r="G844" s="1">
        <f>IF(pomiar[[#This Row],[czy z B do A]]=1,pomiar[[#This Row],[Punkt A]]-pomiar[[#This Row],[Punkt B]],pomiar[[#This Row],[Punkt B]]-pomiar[[#This Row],[Punkt A]])</f>
        <v>3.0439999999999912E-3</v>
      </c>
      <c r="H844" s="1" t="str">
        <f>LEFT(pomiar[[#This Row],[numer rejestracyjny]],1)</f>
        <v>N</v>
      </c>
      <c r="I844" s="1">
        <f>IF(pomiar[[#This Row],[pierwsza litera rejestracji]]="Z",pomiar[[#This Row],[ile minut jechał]]/pomiar[[#This Row],[ile to jedna minuta w dobie]],0)</f>
        <v>0</v>
      </c>
      <c r="J844" s="1">
        <f t="shared" si="27"/>
        <v>4.1666666666666664E-2</v>
      </c>
      <c r="K844" s="1">
        <f>pomiar[[#This Row],[ile minut jechał]]/pomiar[[#This Row],[ile h w dobie]]</f>
        <v>7.3055999999999788E-2</v>
      </c>
      <c r="L844" s="1" t="str">
        <f>MID(pomiar[[#This Row],[numer rejestracyjny]],4,2)</f>
        <v>20</v>
      </c>
      <c r="M844" s="3">
        <f>IF(pomiar[[#This Row],[3 i 4 znak rejestracji]]="18",5/pomiar[[#This Row],[ile minut jechał w h]],0)</f>
        <v>0</v>
      </c>
      <c r="N844" s="3">
        <f>5/pomiar[[#This Row],[ile minut jechał w h]]</f>
        <v>68.440648269820613</v>
      </c>
      <c r="O844" s="3">
        <f>IF(pomiar[[#This Row],[prędkość]]&gt;100,1,0)</f>
        <v>0</v>
      </c>
      <c r="P844" s="3">
        <f>IF(pomiar[[#This Row],[prędkość]]&gt;140,1,0)</f>
        <v>0</v>
      </c>
      <c r="Q844" s="3">
        <f>ROUNDDOWN(IF(pomiar[[#This Row],[czy z A do B]]=0,pomiar[[#This Row],[Punkt B]]/pomiar[[#This Row],[ile h w dobie]],pomiar[[#This Row],[Punkt A]]/pomiar[[#This Row],[ile h w dobie]]),0)</f>
        <v>8</v>
      </c>
      <c r="R844" s="3">
        <f>IF(pomiar[[#This Row],[która godzina wyjazdu]]&lt;&gt;24,pomiar[[#This Row],[która godzina wyjazdu]],0)</f>
        <v>8</v>
      </c>
    </row>
    <row r="845" spans="1:18" x14ac:dyDescent="0.25">
      <c r="A845" s="1" t="s">
        <v>269</v>
      </c>
      <c r="B845" s="1">
        <v>0.431591</v>
      </c>
      <c r="C845" s="1">
        <v>0.43324699999999999</v>
      </c>
      <c r="D845" s="1">
        <f>IF(pomiar[[#This Row],[Punkt A]]&lt;pomiar[[#This Row],[Punkt B]],1,0)</f>
        <v>1</v>
      </c>
      <c r="E845" s="1">
        <f>IF(pomiar[[#This Row],[Punkt A]]&gt;pomiar[[#This Row],[Punkt B]],1,0)</f>
        <v>0</v>
      </c>
      <c r="F845" s="1">
        <f t="shared" si="26"/>
        <v>6.9444444444444447E-4</v>
      </c>
      <c r="G845" s="1">
        <f>IF(pomiar[[#This Row],[czy z B do A]]=1,pomiar[[#This Row],[Punkt A]]-pomiar[[#This Row],[Punkt B]],pomiar[[#This Row],[Punkt B]]-pomiar[[#This Row],[Punkt A]])</f>
        <v>1.6559999999999908E-3</v>
      </c>
      <c r="H845" s="1" t="str">
        <f>LEFT(pomiar[[#This Row],[numer rejestracyjny]],1)</f>
        <v>N</v>
      </c>
      <c r="I845" s="1">
        <f>IF(pomiar[[#This Row],[pierwsza litera rejestracji]]="Z",pomiar[[#This Row],[ile minut jechał]]/pomiar[[#This Row],[ile to jedna minuta w dobie]],0)</f>
        <v>0</v>
      </c>
      <c r="J845" s="1">
        <f t="shared" si="27"/>
        <v>4.1666666666666664E-2</v>
      </c>
      <c r="K845" s="1">
        <f>pomiar[[#This Row],[ile minut jechał]]/pomiar[[#This Row],[ile h w dobie]]</f>
        <v>3.974399999999978E-2</v>
      </c>
      <c r="L845" s="1" t="str">
        <f>MID(pomiar[[#This Row],[numer rejestracyjny]],4,2)</f>
        <v>33</v>
      </c>
      <c r="M845" s="3">
        <f>IF(pomiar[[#This Row],[3 i 4 znak rejestracji]]="18",5/pomiar[[#This Row],[ile minut jechał w h]],0)</f>
        <v>0</v>
      </c>
      <c r="N845" s="3">
        <f>5/pomiar[[#This Row],[ile minut jechał w h]]</f>
        <v>125.80515297906672</v>
      </c>
      <c r="O845" s="3">
        <f>IF(pomiar[[#This Row],[prędkość]]&gt;100,1,0)</f>
        <v>1</v>
      </c>
      <c r="P845" s="3">
        <f>IF(pomiar[[#This Row],[prędkość]]&gt;140,1,0)</f>
        <v>0</v>
      </c>
      <c r="Q845" s="3">
        <f>ROUNDDOWN(IF(pomiar[[#This Row],[czy z A do B]]=0,pomiar[[#This Row],[Punkt B]]/pomiar[[#This Row],[ile h w dobie]],pomiar[[#This Row],[Punkt A]]/pomiar[[#This Row],[ile h w dobie]]),0)</f>
        <v>10</v>
      </c>
      <c r="R845" s="3">
        <f>IF(pomiar[[#This Row],[która godzina wyjazdu]]&lt;&gt;24,pomiar[[#This Row],[która godzina wyjazdu]],0)</f>
        <v>10</v>
      </c>
    </row>
    <row r="846" spans="1:18" x14ac:dyDescent="0.25">
      <c r="A846" s="1" t="s">
        <v>270</v>
      </c>
      <c r="B846" s="1">
        <v>0.25780399999999998</v>
      </c>
      <c r="C846" s="1">
        <v>0.25446000000000002</v>
      </c>
      <c r="D846" s="1">
        <f>IF(pomiar[[#This Row],[Punkt A]]&lt;pomiar[[#This Row],[Punkt B]],1,0)</f>
        <v>0</v>
      </c>
      <c r="E846" s="1">
        <f>IF(pomiar[[#This Row],[Punkt A]]&gt;pomiar[[#This Row],[Punkt B]],1,0)</f>
        <v>1</v>
      </c>
      <c r="F846" s="1">
        <f t="shared" si="26"/>
        <v>6.9444444444444447E-4</v>
      </c>
      <c r="G846" s="1">
        <f>IF(pomiar[[#This Row],[czy z B do A]]=1,pomiar[[#This Row],[Punkt A]]-pomiar[[#This Row],[Punkt B]],pomiar[[#This Row],[Punkt B]]-pomiar[[#This Row],[Punkt A]])</f>
        <v>3.3439999999999581E-3</v>
      </c>
      <c r="H846" s="1" t="str">
        <f>LEFT(pomiar[[#This Row],[numer rejestracyjny]],1)</f>
        <v>N</v>
      </c>
      <c r="I846" s="1">
        <f>IF(pomiar[[#This Row],[pierwsza litera rejestracji]]="Z",pomiar[[#This Row],[ile minut jechał]]/pomiar[[#This Row],[ile to jedna minuta w dobie]],0)</f>
        <v>0</v>
      </c>
      <c r="J846" s="1">
        <f t="shared" si="27"/>
        <v>4.1666666666666664E-2</v>
      </c>
      <c r="K846" s="1">
        <f>pomiar[[#This Row],[ile minut jechał]]/pomiar[[#This Row],[ile h w dobie]]</f>
        <v>8.0255999999998995E-2</v>
      </c>
      <c r="L846" s="1" t="str">
        <f>MID(pomiar[[#This Row],[numer rejestracyjny]],4,2)</f>
        <v>24</v>
      </c>
      <c r="M846" s="3">
        <f>IF(pomiar[[#This Row],[3 i 4 znak rejestracji]]="18",5/pomiar[[#This Row],[ile minut jechał w h]],0)</f>
        <v>0</v>
      </c>
      <c r="N846" s="3">
        <f>5/pomiar[[#This Row],[ile minut jechał w h]]</f>
        <v>62.300637958533478</v>
      </c>
      <c r="O846" s="3">
        <f>IF(pomiar[[#This Row],[prędkość]]&gt;100,1,0)</f>
        <v>0</v>
      </c>
      <c r="P846" s="3">
        <f>IF(pomiar[[#This Row],[prędkość]]&gt;140,1,0)</f>
        <v>0</v>
      </c>
      <c r="Q846" s="3">
        <f>ROUNDDOWN(IF(pomiar[[#This Row],[czy z A do B]]=0,pomiar[[#This Row],[Punkt B]]/pomiar[[#This Row],[ile h w dobie]],pomiar[[#This Row],[Punkt A]]/pomiar[[#This Row],[ile h w dobie]]),0)</f>
        <v>6</v>
      </c>
      <c r="R846" s="3">
        <f>IF(pomiar[[#This Row],[która godzina wyjazdu]]&lt;&gt;24,pomiar[[#This Row],[która godzina wyjazdu]],0)</f>
        <v>6</v>
      </c>
    </row>
    <row r="847" spans="1:18" x14ac:dyDescent="0.25">
      <c r="A847" s="1" t="s">
        <v>61</v>
      </c>
      <c r="B847" s="1">
        <v>5.7468999999999999E-2</v>
      </c>
      <c r="C847" s="1">
        <v>5.4021E-2</v>
      </c>
      <c r="D847" s="1">
        <f>IF(pomiar[[#This Row],[Punkt A]]&lt;pomiar[[#This Row],[Punkt B]],1,0)</f>
        <v>0</v>
      </c>
      <c r="E847" s="1">
        <f>IF(pomiar[[#This Row],[Punkt A]]&gt;pomiar[[#This Row],[Punkt B]],1,0)</f>
        <v>1</v>
      </c>
      <c r="F847" s="1">
        <f t="shared" si="26"/>
        <v>6.9444444444444447E-4</v>
      </c>
      <c r="G847" s="1">
        <f>IF(pomiar[[#This Row],[czy z B do A]]=1,pomiar[[#This Row],[Punkt A]]-pomiar[[#This Row],[Punkt B]],pomiar[[#This Row],[Punkt B]]-pomiar[[#This Row],[Punkt A]])</f>
        <v>3.4479999999999997E-3</v>
      </c>
      <c r="H847" s="1" t="str">
        <f>LEFT(pomiar[[#This Row],[numer rejestracyjny]],1)</f>
        <v>N</v>
      </c>
      <c r="I847" s="1">
        <f>IF(pomiar[[#This Row],[pierwsza litera rejestracji]]="Z",pomiar[[#This Row],[ile minut jechał]]/pomiar[[#This Row],[ile to jedna minuta w dobie]],0)</f>
        <v>0</v>
      </c>
      <c r="J847" s="1">
        <f t="shared" si="27"/>
        <v>4.1666666666666664E-2</v>
      </c>
      <c r="K847" s="1">
        <f>pomiar[[#This Row],[ile minut jechał]]/pomiar[[#This Row],[ile h w dobie]]</f>
        <v>8.2751999999999992E-2</v>
      </c>
      <c r="L847" s="1" t="str">
        <f>MID(pomiar[[#This Row],[numer rejestracyjny]],4,2)</f>
        <v>35</v>
      </c>
      <c r="M847" s="3">
        <f>IF(pomiar[[#This Row],[3 i 4 znak rejestracji]]="18",5/pomiar[[#This Row],[ile minut jechał w h]],0)</f>
        <v>0</v>
      </c>
      <c r="N847" s="3">
        <f>5/pomiar[[#This Row],[ile minut jechał w h]]</f>
        <v>60.421500386697609</v>
      </c>
      <c r="O847" s="3">
        <f>IF(pomiar[[#This Row],[prędkość]]&gt;100,1,0)</f>
        <v>0</v>
      </c>
      <c r="P847" s="3">
        <f>IF(pomiar[[#This Row],[prędkość]]&gt;140,1,0)</f>
        <v>0</v>
      </c>
      <c r="Q847" s="3">
        <f>ROUNDDOWN(IF(pomiar[[#This Row],[czy z A do B]]=0,pomiar[[#This Row],[Punkt B]]/pomiar[[#This Row],[ile h w dobie]],pomiar[[#This Row],[Punkt A]]/pomiar[[#This Row],[ile h w dobie]]),0)</f>
        <v>1</v>
      </c>
      <c r="R847" s="3">
        <f>IF(pomiar[[#This Row],[która godzina wyjazdu]]&lt;&gt;24,pomiar[[#This Row],[która godzina wyjazdu]],0)</f>
        <v>1</v>
      </c>
    </row>
    <row r="848" spans="1:18" x14ac:dyDescent="0.25">
      <c r="A848" s="1" t="s">
        <v>12</v>
      </c>
      <c r="B848" s="1">
        <v>0.93074100000000004</v>
      </c>
      <c r="C848" s="1">
        <v>0.92855299999999996</v>
      </c>
      <c r="D848" s="1">
        <f>IF(pomiar[[#This Row],[Punkt A]]&lt;pomiar[[#This Row],[Punkt B]],1,0)</f>
        <v>0</v>
      </c>
      <c r="E848" s="1">
        <f>IF(pomiar[[#This Row],[Punkt A]]&gt;pomiar[[#This Row],[Punkt B]],1,0)</f>
        <v>1</v>
      </c>
      <c r="F848" s="1">
        <f t="shared" si="26"/>
        <v>6.9444444444444447E-4</v>
      </c>
      <c r="G848" s="1">
        <f>IF(pomiar[[#This Row],[czy z B do A]]=1,pomiar[[#This Row],[Punkt A]]-pomiar[[#This Row],[Punkt B]],pomiar[[#This Row],[Punkt B]]-pomiar[[#This Row],[Punkt A]])</f>
        <v>2.1880000000000788E-3</v>
      </c>
      <c r="H848" s="1" t="str">
        <f>LEFT(pomiar[[#This Row],[numer rejestracyjny]],1)</f>
        <v>N</v>
      </c>
      <c r="I848" s="1">
        <f>IF(pomiar[[#This Row],[pierwsza litera rejestracji]]="Z",pomiar[[#This Row],[ile minut jechał]]/pomiar[[#This Row],[ile to jedna minuta w dobie]],0)</f>
        <v>0</v>
      </c>
      <c r="J848" s="1">
        <f t="shared" si="27"/>
        <v>4.1666666666666664E-2</v>
      </c>
      <c r="K848" s="1">
        <f>pomiar[[#This Row],[ile minut jechał]]/pomiar[[#This Row],[ile h w dobie]]</f>
        <v>5.251200000000189E-2</v>
      </c>
      <c r="L848" s="1" t="str">
        <f>MID(pomiar[[#This Row],[numer rejestracyjny]],4,2)</f>
        <v>93</v>
      </c>
      <c r="M848" s="3">
        <f>IF(pomiar[[#This Row],[3 i 4 znak rejestracji]]="18",5/pomiar[[#This Row],[ile minut jechał w h]],0)</f>
        <v>0</v>
      </c>
      <c r="N848" s="3">
        <f>5/pomiar[[#This Row],[ile minut jechał w h]]</f>
        <v>95.216331505176342</v>
      </c>
      <c r="O848" s="3">
        <f>IF(pomiar[[#This Row],[prędkość]]&gt;100,1,0)</f>
        <v>0</v>
      </c>
      <c r="P848" s="3">
        <f>IF(pomiar[[#This Row],[prędkość]]&gt;140,1,0)</f>
        <v>0</v>
      </c>
      <c r="Q848" s="3">
        <f>ROUNDDOWN(IF(pomiar[[#This Row],[czy z A do B]]=0,pomiar[[#This Row],[Punkt B]]/pomiar[[#This Row],[ile h w dobie]],pomiar[[#This Row],[Punkt A]]/pomiar[[#This Row],[ile h w dobie]]),0)</f>
        <v>22</v>
      </c>
      <c r="R848" s="3">
        <f>IF(pomiar[[#This Row],[która godzina wyjazdu]]&lt;&gt;24,pomiar[[#This Row],[która godzina wyjazdu]],0)</f>
        <v>22</v>
      </c>
    </row>
    <row r="849" spans="1:18" x14ac:dyDescent="0.25">
      <c r="A849" s="1" t="s">
        <v>271</v>
      </c>
      <c r="B849" s="1">
        <v>0.926319</v>
      </c>
      <c r="C849" s="1">
        <v>0.92290700000000003</v>
      </c>
      <c r="D849" s="1">
        <f>IF(pomiar[[#This Row],[Punkt A]]&lt;pomiar[[#This Row],[Punkt B]],1,0)</f>
        <v>0</v>
      </c>
      <c r="E849" s="1">
        <f>IF(pomiar[[#This Row],[Punkt A]]&gt;pomiar[[#This Row],[Punkt B]],1,0)</f>
        <v>1</v>
      </c>
      <c r="F849" s="1">
        <f t="shared" si="26"/>
        <v>6.9444444444444447E-4</v>
      </c>
      <c r="G849" s="1">
        <f>IF(pomiar[[#This Row],[czy z B do A]]=1,pomiar[[#This Row],[Punkt A]]-pomiar[[#This Row],[Punkt B]],pomiar[[#This Row],[Punkt B]]-pomiar[[#This Row],[Punkt A]])</f>
        <v>3.4119999999999706E-3</v>
      </c>
      <c r="H849" s="1" t="str">
        <f>LEFT(pomiar[[#This Row],[numer rejestracyjny]],1)</f>
        <v>N</v>
      </c>
      <c r="I849" s="1">
        <f>IF(pomiar[[#This Row],[pierwsza litera rejestracji]]="Z",pomiar[[#This Row],[ile minut jechał]]/pomiar[[#This Row],[ile to jedna minuta w dobie]],0)</f>
        <v>0</v>
      </c>
      <c r="J849" s="1">
        <f t="shared" si="27"/>
        <v>4.1666666666666664E-2</v>
      </c>
      <c r="K849" s="1">
        <f>pomiar[[#This Row],[ile minut jechał]]/pomiar[[#This Row],[ile h w dobie]]</f>
        <v>8.1887999999999295E-2</v>
      </c>
      <c r="L849" s="1" t="str">
        <f>MID(pomiar[[#This Row],[numer rejestracyjny]],4,2)</f>
        <v>17</v>
      </c>
      <c r="M849" s="3">
        <f>IF(pomiar[[#This Row],[3 i 4 znak rejestracji]]="18",5/pomiar[[#This Row],[ile minut jechał w h]],0)</f>
        <v>0</v>
      </c>
      <c r="N849" s="3">
        <f>5/pomiar[[#This Row],[ile minut jechał w h]]</f>
        <v>61.059007424775828</v>
      </c>
      <c r="O849" s="3">
        <f>IF(pomiar[[#This Row],[prędkość]]&gt;100,1,0)</f>
        <v>0</v>
      </c>
      <c r="P849" s="3">
        <f>IF(pomiar[[#This Row],[prędkość]]&gt;140,1,0)</f>
        <v>0</v>
      </c>
      <c r="Q849" s="3">
        <f>ROUNDDOWN(IF(pomiar[[#This Row],[czy z A do B]]=0,pomiar[[#This Row],[Punkt B]]/pomiar[[#This Row],[ile h w dobie]],pomiar[[#This Row],[Punkt A]]/pomiar[[#This Row],[ile h w dobie]]),0)</f>
        <v>22</v>
      </c>
      <c r="R849" s="3">
        <f>IF(pomiar[[#This Row],[która godzina wyjazdu]]&lt;&gt;24,pomiar[[#This Row],[która godzina wyjazdu]],0)</f>
        <v>22</v>
      </c>
    </row>
    <row r="850" spans="1:18" x14ac:dyDescent="0.25">
      <c r="A850" s="1" t="s">
        <v>272</v>
      </c>
      <c r="B850" s="1">
        <v>0.53266400000000003</v>
      </c>
      <c r="C850" s="1">
        <v>0.534856</v>
      </c>
      <c r="D850" s="1">
        <f>IF(pomiar[[#This Row],[Punkt A]]&lt;pomiar[[#This Row],[Punkt B]],1,0)</f>
        <v>1</v>
      </c>
      <c r="E850" s="1">
        <f>IF(pomiar[[#This Row],[Punkt A]]&gt;pomiar[[#This Row],[Punkt B]],1,0)</f>
        <v>0</v>
      </c>
      <c r="F850" s="1">
        <f t="shared" si="26"/>
        <v>6.9444444444444447E-4</v>
      </c>
      <c r="G850" s="1">
        <f>IF(pomiar[[#This Row],[czy z B do A]]=1,pomiar[[#This Row],[Punkt A]]-pomiar[[#This Row],[Punkt B]],pomiar[[#This Row],[Punkt B]]-pomiar[[#This Row],[Punkt A]])</f>
        <v>2.1919999999999717E-3</v>
      </c>
      <c r="H850" s="1" t="str">
        <f>LEFT(pomiar[[#This Row],[numer rejestracyjny]],1)</f>
        <v>N</v>
      </c>
      <c r="I850" s="1">
        <f>IF(pomiar[[#This Row],[pierwsza litera rejestracji]]="Z",pomiar[[#This Row],[ile minut jechał]]/pomiar[[#This Row],[ile to jedna minuta w dobie]],0)</f>
        <v>0</v>
      </c>
      <c r="J850" s="1">
        <f t="shared" si="27"/>
        <v>4.1666666666666664E-2</v>
      </c>
      <c r="K850" s="1">
        <f>pomiar[[#This Row],[ile minut jechał]]/pomiar[[#This Row],[ile h w dobie]]</f>
        <v>5.2607999999999322E-2</v>
      </c>
      <c r="L850" s="1" t="str">
        <f>MID(pomiar[[#This Row],[numer rejestracyjny]],4,2)</f>
        <v>42</v>
      </c>
      <c r="M850" s="3">
        <f>IF(pomiar[[#This Row],[3 i 4 znak rejestracji]]="18",5/pomiar[[#This Row],[ile minut jechał w h]],0)</f>
        <v>0</v>
      </c>
      <c r="N850" s="3">
        <f>5/pomiar[[#This Row],[ile minut jechał w h]]</f>
        <v>95.042579075427014</v>
      </c>
      <c r="O850" s="3">
        <f>IF(pomiar[[#This Row],[prędkość]]&gt;100,1,0)</f>
        <v>0</v>
      </c>
      <c r="P850" s="3">
        <f>IF(pomiar[[#This Row],[prędkość]]&gt;140,1,0)</f>
        <v>0</v>
      </c>
      <c r="Q850" s="3">
        <f>ROUNDDOWN(IF(pomiar[[#This Row],[czy z A do B]]=0,pomiar[[#This Row],[Punkt B]]/pomiar[[#This Row],[ile h w dobie]],pomiar[[#This Row],[Punkt A]]/pomiar[[#This Row],[ile h w dobie]]),0)</f>
        <v>12</v>
      </c>
      <c r="R850" s="3">
        <f>IF(pomiar[[#This Row],[która godzina wyjazdu]]&lt;&gt;24,pomiar[[#This Row],[która godzina wyjazdu]],0)</f>
        <v>12</v>
      </c>
    </row>
    <row r="851" spans="1:18" x14ac:dyDescent="0.25">
      <c r="A851" s="1" t="s">
        <v>273</v>
      </c>
      <c r="B851" s="1">
        <v>0.88112500000000005</v>
      </c>
      <c r="C851" s="1">
        <v>0.87737299999999996</v>
      </c>
      <c r="D851" s="1">
        <f>IF(pomiar[[#This Row],[Punkt A]]&lt;pomiar[[#This Row],[Punkt B]],1,0)</f>
        <v>0</v>
      </c>
      <c r="E851" s="1">
        <f>IF(pomiar[[#This Row],[Punkt A]]&gt;pomiar[[#This Row],[Punkt B]],1,0)</f>
        <v>1</v>
      </c>
      <c r="F851" s="1">
        <f t="shared" si="26"/>
        <v>6.9444444444444447E-4</v>
      </c>
      <c r="G851" s="1">
        <f>IF(pomiar[[#This Row],[czy z B do A]]=1,pomiar[[#This Row],[Punkt A]]-pomiar[[#This Row],[Punkt B]],pomiar[[#This Row],[Punkt B]]-pomiar[[#This Row],[Punkt A]])</f>
        <v>3.7520000000000886E-3</v>
      </c>
      <c r="H851" s="1" t="str">
        <f>LEFT(pomiar[[#This Row],[numer rejestracyjny]],1)</f>
        <v>N</v>
      </c>
      <c r="I851" s="1">
        <f>IF(pomiar[[#This Row],[pierwsza litera rejestracji]]="Z",pomiar[[#This Row],[ile minut jechał]]/pomiar[[#This Row],[ile to jedna minuta w dobie]],0)</f>
        <v>0</v>
      </c>
      <c r="J851" s="1">
        <f t="shared" si="27"/>
        <v>4.1666666666666664E-2</v>
      </c>
      <c r="K851" s="1">
        <f>pomiar[[#This Row],[ile minut jechał]]/pomiar[[#This Row],[ile h w dobie]]</f>
        <v>9.0048000000002126E-2</v>
      </c>
      <c r="L851" s="1" t="str">
        <f>MID(pomiar[[#This Row],[numer rejestracyjny]],4,2)</f>
        <v>63</v>
      </c>
      <c r="M851" s="3">
        <f>IF(pomiar[[#This Row],[3 i 4 znak rejestracji]]="18",5/pomiar[[#This Row],[ile minut jechał w h]],0)</f>
        <v>0</v>
      </c>
      <c r="N851" s="3">
        <f>5/pomiar[[#This Row],[ile minut jechał w h]]</f>
        <v>55.525941719970263</v>
      </c>
      <c r="O851" s="3">
        <f>IF(pomiar[[#This Row],[prędkość]]&gt;100,1,0)</f>
        <v>0</v>
      </c>
      <c r="P851" s="3">
        <f>IF(pomiar[[#This Row],[prędkość]]&gt;140,1,0)</f>
        <v>0</v>
      </c>
      <c r="Q851" s="3">
        <f>ROUNDDOWN(IF(pomiar[[#This Row],[czy z A do B]]=0,pomiar[[#This Row],[Punkt B]]/pomiar[[#This Row],[ile h w dobie]],pomiar[[#This Row],[Punkt A]]/pomiar[[#This Row],[ile h w dobie]]),0)</f>
        <v>21</v>
      </c>
      <c r="R851" s="3">
        <f>IF(pomiar[[#This Row],[która godzina wyjazdu]]&lt;&gt;24,pomiar[[#This Row],[która godzina wyjazdu]],0)</f>
        <v>21</v>
      </c>
    </row>
    <row r="852" spans="1:18" x14ac:dyDescent="0.25">
      <c r="A852" s="1" t="s">
        <v>274</v>
      </c>
      <c r="B852" s="1">
        <v>0.906107</v>
      </c>
      <c r="C852" s="1">
        <v>0.90796699999999997</v>
      </c>
      <c r="D852" s="1">
        <f>IF(pomiar[[#This Row],[Punkt A]]&lt;pomiar[[#This Row],[Punkt B]],1,0)</f>
        <v>1</v>
      </c>
      <c r="E852" s="1">
        <f>IF(pomiar[[#This Row],[Punkt A]]&gt;pomiar[[#This Row],[Punkt B]],1,0)</f>
        <v>0</v>
      </c>
      <c r="F852" s="1">
        <f t="shared" si="26"/>
        <v>6.9444444444444447E-4</v>
      </c>
      <c r="G852" s="1">
        <f>IF(pomiar[[#This Row],[czy z B do A]]=1,pomiar[[#This Row],[Punkt A]]-pomiar[[#This Row],[Punkt B]],pomiar[[#This Row],[Punkt B]]-pomiar[[#This Row],[Punkt A]])</f>
        <v>1.8599999999999728E-3</v>
      </c>
      <c r="H852" s="1" t="str">
        <f>LEFT(pomiar[[#This Row],[numer rejestracyjny]],1)</f>
        <v>N</v>
      </c>
      <c r="I852" s="1">
        <f>IF(pomiar[[#This Row],[pierwsza litera rejestracji]]="Z",pomiar[[#This Row],[ile minut jechał]]/pomiar[[#This Row],[ile to jedna minuta w dobie]],0)</f>
        <v>0</v>
      </c>
      <c r="J852" s="1">
        <f t="shared" si="27"/>
        <v>4.1666666666666664E-2</v>
      </c>
      <c r="K852" s="1">
        <f>pomiar[[#This Row],[ile minut jechał]]/pomiar[[#This Row],[ile h w dobie]]</f>
        <v>4.4639999999999347E-2</v>
      </c>
      <c r="L852" s="1" t="str">
        <f>MID(pomiar[[#This Row],[numer rejestracyjny]],4,2)</f>
        <v>95</v>
      </c>
      <c r="M852" s="3">
        <f>IF(pomiar[[#This Row],[3 i 4 znak rejestracji]]="18",5/pomiar[[#This Row],[ile minut jechał w h]],0)</f>
        <v>0</v>
      </c>
      <c r="N852" s="3">
        <f>5/pomiar[[#This Row],[ile minut jechał w h]]</f>
        <v>112.007168458783</v>
      </c>
      <c r="O852" s="3">
        <f>IF(pomiar[[#This Row],[prędkość]]&gt;100,1,0)</f>
        <v>1</v>
      </c>
      <c r="P852" s="3">
        <f>IF(pomiar[[#This Row],[prędkość]]&gt;140,1,0)</f>
        <v>0</v>
      </c>
      <c r="Q852" s="3">
        <f>ROUNDDOWN(IF(pomiar[[#This Row],[czy z A do B]]=0,pomiar[[#This Row],[Punkt B]]/pomiar[[#This Row],[ile h w dobie]],pomiar[[#This Row],[Punkt A]]/pomiar[[#This Row],[ile h w dobie]]),0)</f>
        <v>21</v>
      </c>
      <c r="R852" s="3">
        <f>IF(pomiar[[#This Row],[która godzina wyjazdu]]&lt;&gt;24,pomiar[[#This Row],[która godzina wyjazdu]],0)</f>
        <v>21</v>
      </c>
    </row>
    <row r="853" spans="1:18" x14ac:dyDescent="0.25">
      <c r="A853" s="1" t="s">
        <v>275</v>
      </c>
      <c r="B853" s="1">
        <v>0.52357299999999996</v>
      </c>
      <c r="C853" s="1">
        <v>0.52576100000000003</v>
      </c>
      <c r="D853" s="1">
        <f>IF(pomiar[[#This Row],[Punkt A]]&lt;pomiar[[#This Row],[Punkt B]],1,0)</f>
        <v>1</v>
      </c>
      <c r="E853" s="1">
        <f>IF(pomiar[[#This Row],[Punkt A]]&gt;pomiar[[#This Row],[Punkt B]],1,0)</f>
        <v>0</v>
      </c>
      <c r="F853" s="1">
        <f t="shared" si="26"/>
        <v>6.9444444444444447E-4</v>
      </c>
      <c r="G853" s="1">
        <f>IF(pomiar[[#This Row],[czy z B do A]]=1,pomiar[[#This Row],[Punkt A]]-pomiar[[#This Row],[Punkt B]],pomiar[[#This Row],[Punkt B]]-pomiar[[#This Row],[Punkt A]])</f>
        <v>2.1880000000000788E-3</v>
      </c>
      <c r="H853" s="1" t="str">
        <f>LEFT(pomiar[[#This Row],[numer rejestracyjny]],1)</f>
        <v>N</v>
      </c>
      <c r="I853" s="1">
        <f>IF(pomiar[[#This Row],[pierwsza litera rejestracji]]="Z",pomiar[[#This Row],[ile minut jechał]]/pomiar[[#This Row],[ile to jedna minuta w dobie]],0)</f>
        <v>0</v>
      </c>
      <c r="J853" s="1">
        <f t="shared" si="27"/>
        <v>4.1666666666666664E-2</v>
      </c>
      <c r="K853" s="1">
        <f>pomiar[[#This Row],[ile minut jechał]]/pomiar[[#This Row],[ile h w dobie]]</f>
        <v>5.251200000000189E-2</v>
      </c>
      <c r="L853" s="1" t="str">
        <f>MID(pomiar[[#This Row],[numer rejestracyjny]],4,2)</f>
        <v>33</v>
      </c>
      <c r="M853" s="3">
        <f>IF(pomiar[[#This Row],[3 i 4 znak rejestracji]]="18",5/pomiar[[#This Row],[ile minut jechał w h]],0)</f>
        <v>0</v>
      </c>
      <c r="N853" s="3">
        <f>5/pomiar[[#This Row],[ile minut jechał w h]]</f>
        <v>95.216331505176342</v>
      </c>
      <c r="O853" s="3">
        <f>IF(pomiar[[#This Row],[prędkość]]&gt;100,1,0)</f>
        <v>0</v>
      </c>
      <c r="P853" s="3">
        <f>IF(pomiar[[#This Row],[prędkość]]&gt;140,1,0)</f>
        <v>0</v>
      </c>
      <c r="Q853" s="3">
        <f>ROUNDDOWN(IF(pomiar[[#This Row],[czy z A do B]]=0,pomiar[[#This Row],[Punkt B]]/pomiar[[#This Row],[ile h w dobie]],pomiar[[#This Row],[Punkt A]]/pomiar[[#This Row],[ile h w dobie]]),0)</f>
        <v>12</v>
      </c>
      <c r="R853" s="3">
        <f>IF(pomiar[[#This Row],[która godzina wyjazdu]]&lt;&gt;24,pomiar[[#This Row],[która godzina wyjazdu]],0)</f>
        <v>12</v>
      </c>
    </row>
    <row r="854" spans="1:18" x14ac:dyDescent="0.25">
      <c r="A854" s="1" t="s">
        <v>276</v>
      </c>
      <c r="B854" s="1">
        <v>0.62061200000000005</v>
      </c>
      <c r="C854" s="1">
        <v>0.62377199999999999</v>
      </c>
      <c r="D854" s="1">
        <f>IF(pomiar[[#This Row],[Punkt A]]&lt;pomiar[[#This Row],[Punkt B]],1,0)</f>
        <v>1</v>
      </c>
      <c r="E854" s="1">
        <f>IF(pomiar[[#This Row],[Punkt A]]&gt;pomiar[[#This Row],[Punkt B]],1,0)</f>
        <v>0</v>
      </c>
      <c r="F854" s="1">
        <f t="shared" si="26"/>
        <v>6.9444444444444447E-4</v>
      </c>
      <c r="G854" s="1">
        <f>IF(pomiar[[#This Row],[czy z B do A]]=1,pomiar[[#This Row],[Punkt A]]-pomiar[[#This Row],[Punkt B]],pomiar[[#This Row],[Punkt B]]-pomiar[[#This Row],[Punkt A]])</f>
        <v>3.1599999999999406E-3</v>
      </c>
      <c r="H854" s="1" t="str">
        <f>LEFT(pomiar[[#This Row],[numer rejestracyjny]],1)</f>
        <v>N</v>
      </c>
      <c r="I854" s="1">
        <f>IF(pomiar[[#This Row],[pierwsza litera rejestracji]]="Z",pomiar[[#This Row],[ile minut jechał]]/pomiar[[#This Row],[ile to jedna minuta w dobie]],0)</f>
        <v>0</v>
      </c>
      <c r="J854" s="1">
        <f t="shared" si="27"/>
        <v>4.1666666666666664E-2</v>
      </c>
      <c r="K854" s="1">
        <f>pomiar[[#This Row],[ile minut jechał]]/pomiar[[#This Row],[ile h w dobie]]</f>
        <v>7.5839999999998575E-2</v>
      </c>
      <c r="L854" s="1" t="str">
        <f>MID(pomiar[[#This Row],[numer rejestracyjny]],4,2)</f>
        <v>83</v>
      </c>
      <c r="M854" s="3">
        <f>IF(pomiar[[#This Row],[3 i 4 znak rejestracji]]="18",5/pomiar[[#This Row],[ile minut jechał w h]],0)</f>
        <v>0</v>
      </c>
      <c r="N854" s="3">
        <f>5/pomiar[[#This Row],[ile minut jechał w h]]</f>
        <v>65.928270042195336</v>
      </c>
      <c r="O854" s="3">
        <f>IF(pomiar[[#This Row],[prędkość]]&gt;100,1,0)</f>
        <v>0</v>
      </c>
      <c r="P854" s="3">
        <f>IF(pomiar[[#This Row],[prędkość]]&gt;140,1,0)</f>
        <v>0</v>
      </c>
      <c r="Q854" s="3">
        <f>ROUNDDOWN(IF(pomiar[[#This Row],[czy z A do B]]=0,pomiar[[#This Row],[Punkt B]]/pomiar[[#This Row],[ile h w dobie]],pomiar[[#This Row],[Punkt A]]/pomiar[[#This Row],[ile h w dobie]]),0)</f>
        <v>14</v>
      </c>
      <c r="R854" s="3">
        <f>IF(pomiar[[#This Row],[która godzina wyjazdu]]&lt;&gt;24,pomiar[[#This Row],[która godzina wyjazdu]],0)</f>
        <v>14</v>
      </c>
    </row>
    <row r="855" spans="1:18" x14ac:dyDescent="0.25">
      <c r="A855" s="1" t="s">
        <v>277</v>
      </c>
      <c r="B855" s="1">
        <v>0.47454200000000002</v>
      </c>
      <c r="C855" s="1">
        <v>0.47071400000000002</v>
      </c>
      <c r="D855" s="1">
        <f>IF(pomiar[[#This Row],[Punkt A]]&lt;pomiar[[#This Row],[Punkt B]],1,0)</f>
        <v>0</v>
      </c>
      <c r="E855" s="1">
        <f>IF(pomiar[[#This Row],[Punkt A]]&gt;pomiar[[#This Row],[Punkt B]],1,0)</f>
        <v>1</v>
      </c>
      <c r="F855" s="1">
        <f t="shared" si="26"/>
        <v>6.9444444444444447E-4</v>
      </c>
      <c r="G855" s="1">
        <f>IF(pomiar[[#This Row],[czy z B do A]]=1,pomiar[[#This Row],[Punkt A]]-pomiar[[#This Row],[Punkt B]],pomiar[[#This Row],[Punkt B]]-pomiar[[#This Row],[Punkt A]])</f>
        <v>3.8279999999999981E-3</v>
      </c>
      <c r="H855" s="1" t="str">
        <f>LEFT(pomiar[[#This Row],[numer rejestracyjny]],1)</f>
        <v>N</v>
      </c>
      <c r="I855" s="1">
        <f>IF(pomiar[[#This Row],[pierwsza litera rejestracji]]="Z",pomiar[[#This Row],[ile minut jechał]]/pomiar[[#This Row],[ile to jedna minuta w dobie]],0)</f>
        <v>0</v>
      </c>
      <c r="J855" s="1">
        <f t="shared" si="27"/>
        <v>4.1666666666666664E-2</v>
      </c>
      <c r="K855" s="1">
        <f>pomiar[[#This Row],[ile minut jechał]]/pomiar[[#This Row],[ile h w dobie]]</f>
        <v>9.1871999999999954E-2</v>
      </c>
      <c r="L855" s="1" t="str">
        <f>MID(pomiar[[#This Row],[numer rejestracyjny]],4,2)</f>
        <v>48</v>
      </c>
      <c r="M855" s="3">
        <f>IF(pomiar[[#This Row],[3 i 4 znak rejestracji]]="18",5/pomiar[[#This Row],[ile minut jechał w h]],0)</f>
        <v>0</v>
      </c>
      <c r="N855" s="3">
        <f>5/pomiar[[#This Row],[ile minut jechał w h]]</f>
        <v>54.423545802856175</v>
      </c>
      <c r="O855" s="3">
        <f>IF(pomiar[[#This Row],[prędkość]]&gt;100,1,0)</f>
        <v>0</v>
      </c>
      <c r="P855" s="3">
        <f>IF(pomiar[[#This Row],[prędkość]]&gt;140,1,0)</f>
        <v>0</v>
      </c>
      <c r="Q855" s="3">
        <f>ROUNDDOWN(IF(pomiar[[#This Row],[czy z A do B]]=0,pomiar[[#This Row],[Punkt B]]/pomiar[[#This Row],[ile h w dobie]],pomiar[[#This Row],[Punkt A]]/pomiar[[#This Row],[ile h w dobie]]),0)</f>
        <v>11</v>
      </c>
      <c r="R855" s="3">
        <f>IF(pomiar[[#This Row],[która godzina wyjazdu]]&lt;&gt;24,pomiar[[#This Row],[która godzina wyjazdu]],0)</f>
        <v>11</v>
      </c>
    </row>
    <row r="856" spans="1:18" x14ac:dyDescent="0.25">
      <c r="A856" s="1" t="s">
        <v>278</v>
      </c>
      <c r="B856" s="1">
        <v>0.94390099999999999</v>
      </c>
      <c r="C856" s="1">
        <v>0.94228100000000004</v>
      </c>
      <c r="D856" s="1">
        <f>IF(pomiar[[#This Row],[Punkt A]]&lt;pomiar[[#This Row],[Punkt B]],1,0)</f>
        <v>0</v>
      </c>
      <c r="E856" s="1">
        <f>IF(pomiar[[#This Row],[Punkt A]]&gt;pomiar[[#This Row],[Punkt B]],1,0)</f>
        <v>1</v>
      </c>
      <c r="F856" s="1">
        <f t="shared" si="26"/>
        <v>6.9444444444444447E-4</v>
      </c>
      <c r="G856" s="1">
        <f>IF(pomiar[[#This Row],[czy z B do A]]=1,pomiar[[#This Row],[Punkt A]]-pomiar[[#This Row],[Punkt B]],pomiar[[#This Row],[Punkt B]]-pomiar[[#This Row],[Punkt A]])</f>
        <v>1.6199999999999548E-3</v>
      </c>
      <c r="H856" s="1" t="str">
        <f>LEFT(pomiar[[#This Row],[numer rejestracyjny]],1)</f>
        <v>N</v>
      </c>
      <c r="I856" s="1">
        <f>IF(pomiar[[#This Row],[pierwsza litera rejestracji]]="Z",pomiar[[#This Row],[ile minut jechał]]/pomiar[[#This Row],[ile to jedna minuta w dobie]],0)</f>
        <v>0</v>
      </c>
      <c r="J856" s="1">
        <f t="shared" si="27"/>
        <v>4.1666666666666664E-2</v>
      </c>
      <c r="K856" s="1">
        <f>pomiar[[#This Row],[ile minut jechał]]/pomiar[[#This Row],[ile h w dobie]]</f>
        <v>3.8879999999998915E-2</v>
      </c>
      <c r="L856" s="1" t="str">
        <f>MID(pomiar[[#This Row],[numer rejestracyjny]],4,2)</f>
        <v>50</v>
      </c>
      <c r="M856" s="3">
        <f>IF(pomiar[[#This Row],[3 i 4 znak rejestracji]]="18",5/pomiar[[#This Row],[ile minut jechał w h]],0)</f>
        <v>0</v>
      </c>
      <c r="N856" s="3">
        <f>5/pomiar[[#This Row],[ile minut jechał w h]]</f>
        <v>128.60082304527108</v>
      </c>
      <c r="O856" s="3">
        <f>IF(pomiar[[#This Row],[prędkość]]&gt;100,1,0)</f>
        <v>1</v>
      </c>
      <c r="P856" s="3">
        <f>IF(pomiar[[#This Row],[prędkość]]&gt;140,1,0)</f>
        <v>0</v>
      </c>
      <c r="Q856" s="3">
        <f>ROUNDDOWN(IF(pomiar[[#This Row],[czy z A do B]]=0,pomiar[[#This Row],[Punkt B]]/pomiar[[#This Row],[ile h w dobie]],pomiar[[#This Row],[Punkt A]]/pomiar[[#This Row],[ile h w dobie]]),0)</f>
        <v>22</v>
      </c>
      <c r="R856" s="3">
        <f>IF(pomiar[[#This Row],[która godzina wyjazdu]]&lt;&gt;24,pomiar[[#This Row],[która godzina wyjazdu]],0)</f>
        <v>22</v>
      </c>
    </row>
    <row r="857" spans="1:18" x14ac:dyDescent="0.25">
      <c r="A857" s="1" t="s">
        <v>279</v>
      </c>
      <c r="B857" s="1">
        <v>0.90642999999999996</v>
      </c>
      <c r="C857" s="1">
        <v>0.90972200000000003</v>
      </c>
      <c r="D857" s="1">
        <f>IF(pomiar[[#This Row],[Punkt A]]&lt;pomiar[[#This Row],[Punkt B]],1,0)</f>
        <v>1</v>
      </c>
      <c r="E857" s="1">
        <f>IF(pomiar[[#This Row],[Punkt A]]&gt;pomiar[[#This Row],[Punkt B]],1,0)</f>
        <v>0</v>
      </c>
      <c r="F857" s="1">
        <f t="shared" si="26"/>
        <v>6.9444444444444447E-4</v>
      </c>
      <c r="G857" s="1">
        <f>IF(pomiar[[#This Row],[czy z B do A]]=1,pomiar[[#This Row],[Punkt A]]-pomiar[[#This Row],[Punkt B]],pomiar[[#This Row],[Punkt B]]-pomiar[[#This Row],[Punkt A]])</f>
        <v>3.2920000000000726E-3</v>
      </c>
      <c r="H857" s="1" t="str">
        <f>LEFT(pomiar[[#This Row],[numer rejestracyjny]],1)</f>
        <v>N</v>
      </c>
      <c r="I857" s="1">
        <f>IF(pomiar[[#This Row],[pierwsza litera rejestracji]]="Z",pomiar[[#This Row],[ile minut jechał]]/pomiar[[#This Row],[ile to jedna minuta w dobie]],0)</f>
        <v>0</v>
      </c>
      <c r="J857" s="1">
        <f t="shared" si="27"/>
        <v>4.1666666666666664E-2</v>
      </c>
      <c r="K857" s="1">
        <f>pomiar[[#This Row],[ile minut jechał]]/pomiar[[#This Row],[ile h w dobie]]</f>
        <v>7.9008000000001744E-2</v>
      </c>
      <c r="L857" s="1" t="str">
        <f>MID(pomiar[[#This Row],[numer rejestracyjny]],4,2)</f>
        <v>94</v>
      </c>
      <c r="M857" s="3">
        <f>IF(pomiar[[#This Row],[3 i 4 znak rejestracji]]="18",5/pomiar[[#This Row],[ile minut jechał w h]],0)</f>
        <v>0</v>
      </c>
      <c r="N857" s="3">
        <f>5/pomiar[[#This Row],[ile minut jechał w h]]</f>
        <v>63.284730660184913</v>
      </c>
      <c r="O857" s="3">
        <f>IF(pomiar[[#This Row],[prędkość]]&gt;100,1,0)</f>
        <v>0</v>
      </c>
      <c r="P857" s="3">
        <f>IF(pomiar[[#This Row],[prędkość]]&gt;140,1,0)</f>
        <v>0</v>
      </c>
      <c r="Q857" s="3">
        <f>ROUNDDOWN(IF(pomiar[[#This Row],[czy z A do B]]=0,pomiar[[#This Row],[Punkt B]]/pomiar[[#This Row],[ile h w dobie]],pomiar[[#This Row],[Punkt A]]/pomiar[[#This Row],[ile h w dobie]]),0)</f>
        <v>21</v>
      </c>
      <c r="R857" s="3">
        <f>IF(pomiar[[#This Row],[która godzina wyjazdu]]&lt;&gt;24,pomiar[[#This Row],[która godzina wyjazdu]],0)</f>
        <v>21</v>
      </c>
    </row>
    <row r="858" spans="1:18" x14ac:dyDescent="0.25">
      <c r="A858" s="1" t="s">
        <v>280</v>
      </c>
      <c r="B858" s="1">
        <v>0.344642</v>
      </c>
      <c r="C858" s="1">
        <v>0.34694999999999998</v>
      </c>
      <c r="D858" s="1">
        <f>IF(pomiar[[#This Row],[Punkt A]]&lt;pomiar[[#This Row],[Punkt B]],1,0)</f>
        <v>1</v>
      </c>
      <c r="E858" s="1">
        <f>IF(pomiar[[#This Row],[Punkt A]]&gt;pomiar[[#This Row],[Punkt B]],1,0)</f>
        <v>0</v>
      </c>
      <c r="F858" s="1">
        <f t="shared" si="26"/>
        <v>6.9444444444444447E-4</v>
      </c>
      <c r="G858" s="1">
        <f>IF(pomiar[[#This Row],[czy z B do A]]=1,pomiar[[#This Row],[Punkt A]]-pomiar[[#This Row],[Punkt B]],pomiar[[#This Row],[Punkt B]]-pomiar[[#This Row],[Punkt A]])</f>
        <v>2.3079999999999767E-3</v>
      </c>
      <c r="H858" s="1" t="str">
        <f>LEFT(pomiar[[#This Row],[numer rejestracyjny]],1)</f>
        <v>N</v>
      </c>
      <c r="I858" s="1">
        <f>IF(pomiar[[#This Row],[pierwsza litera rejestracji]]="Z",pomiar[[#This Row],[ile minut jechał]]/pomiar[[#This Row],[ile to jedna minuta w dobie]],0)</f>
        <v>0</v>
      </c>
      <c r="J858" s="1">
        <f t="shared" si="27"/>
        <v>4.1666666666666664E-2</v>
      </c>
      <c r="K858" s="1">
        <f>pomiar[[#This Row],[ile minut jechał]]/pomiar[[#This Row],[ile h w dobie]]</f>
        <v>5.5391999999999442E-2</v>
      </c>
      <c r="L858" s="1" t="str">
        <f>MID(pomiar[[#This Row],[numer rejestracyjny]],4,2)</f>
        <v>20</v>
      </c>
      <c r="M858" s="3">
        <f>IF(pomiar[[#This Row],[3 i 4 znak rejestracji]]="18",5/pomiar[[#This Row],[ile minut jechał w h]],0)</f>
        <v>0</v>
      </c>
      <c r="N858" s="3">
        <f>5/pomiar[[#This Row],[ile minut jechał w h]]</f>
        <v>90.265742345465952</v>
      </c>
      <c r="O858" s="3">
        <f>IF(pomiar[[#This Row],[prędkość]]&gt;100,1,0)</f>
        <v>0</v>
      </c>
      <c r="P858" s="3">
        <f>IF(pomiar[[#This Row],[prędkość]]&gt;140,1,0)</f>
        <v>0</v>
      </c>
      <c r="Q858" s="3">
        <f>ROUNDDOWN(IF(pomiar[[#This Row],[czy z A do B]]=0,pomiar[[#This Row],[Punkt B]]/pomiar[[#This Row],[ile h w dobie]],pomiar[[#This Row],[Punkt A]]/pomiar[[#This Row],[ile h w dobie]]),0)</f>
        <v>8</v>
      </c>
      <c r="R858" s="3">
        <f>IF(pomiar[[#This Row],[która godzina wyjazdu]]&lt;&gt;24,pomiar[[#This Row],[która godzina wyjazdu]],0)</f>
        <v>8</v>
      </c>
    </row>
    <row r="859" spans="1:18" x14ac:dyDescent="0.25">
      <c r="A859" s="1" t="s">
        <v>281</v>
      </c>
      <c r="B859" s="1">
        <v>0.29603000000000002</v>
      </c>
      <c r="C859" s="1">
        <v>0.29230200000000001</v>
      </c>
      <c r="D859" s="1">
        <f>IF(pomiar[[#This Row],[Punkt A]]&lt;pomiar[[#This Row],[Punkt B]],1,0)</f>
        <v>0</v>
      </c>
      <c r="E859" s="1">
        <f>IF(pomiar[[#This Row],[Punkt A]]&gt;pomiar[[#This Row],[Punkt B]],1,0)</f>
        <v>1</v>
      </c>
      <c r="F859" s="1">
        <f t="shared" si="26"/>
        <v>6.9444444444444447E-4</v>
      </c>
      <c r="G859" s="1">
        <f>IF(pomiar[[#This Row],[czy z B do A]]=1,pomiar[[#This Row],[Punkt A]]-pomiar[[#This Row],[Punkt B]],pomiar[[#This Row],[Punkt B]]-pomiar[[#This Row],[Punkt A]])</f>
        <v>3.7280000000000091E-3</v>
      </c>
      <c r="H859" s="1" t="str">
        <f>LEFT(pomiar[[#This Row],[numer rejestracyjny]],1)</f>
        <v>N</v>
      </c>
      <c r="I859" s="1">
        <f>IF(pomiar[[#This Row],[pierwsza litera rejestracji]]="Z",pomiar[[#This Row],[ile minut jechał]]/pomiar[[#This Row],[ile to jedna minuta w dobie]],0)</f>
        <v>0</v>
      </c>
      <c r="J859" s="1">
        <f t="shared" si="27"/>
        <v>4.1666666666666664E-2</v>
      </c>
      <c r="K859" s="1">
        <f>pomiar[[#This Row],[ile minut jechał]]/pomiar[[#This Row],[ile h w dobie]]</f>
        <v>8.9472000000000218E-2</v>
      </c>
      <c r="L859" s="1" t="str">
        <f>MID(pomiar[[#This Row],[numer rejestracyjny]],4,2)</f>
        <v>18</v>
      </c>
      <c r="M859" s="3">
        <f>IF(pomiar[[#This Row],[3 i 4 znak rejestracji]]="18",5/pomiar[[#This Row],[ile minut jechał w h]],0)</f>
        <v>55.883404864091425</v>
      </c>
      <c r="N859" s="3">
        <f>5/pomiar[[#This Row],[ile minut jechał w h]]</f>
        <v>55.883404864091425</v>
      </c>
      <c r="O859" s="3">
        <f>IF(pomiar[[#This Row],[prędkość]]&gt;100,1,0)</f>
        <v>0</v>
      </c>
      <c r="P859" s="3">
        <f>IF(pomiar[[#This Row],[prędkość]]&gt;140,1,0)</f>
        <v>0</v>
      </c>
      <c r="Q859" s="3">
        <f>ROUNDDOWN(IF(pomiar[[#This Row],[czy z A do B]]=0,pomiar[[#This Row],[Punkt B]]/pomiar[[#This Row],[ile h w dobie]],pomiar[[#This Row],[Punkt A]]/pomiar[[#This Row],[ile h w dobie]]),0)</f>
        <v>7</v>
      </c>
      <c r="R859" s="3">
        <f>IF(pomiar[[#This Row],[która godzina wyjazdu]]&lt;&gt;24,pomiar[[#This Row],[która godzina wyjazdu]],0)</f>
        <v>7</v>
      </c>
    </row>
    <row r="860" spans="1:18" x14ac:dyDescent="0.25">
      <c r="A860" s="1" t="s">
        <v>282</v>
      </c>
      <c r="B860" s="1">
        <v>0.20541999999999999</v>
      </c>
      <c r="C860" s="1">
        <v>0.20174800000000001</v>
      </c>
      <c r="D860" s="1">
        <f>IF(pomiar[[#This Row],[Punkt A]]&lt;pomiar[[#This Row],[Punkt B]],1,0)</f>
        <v>0</v>
      </c>
      <c r="E860" s="1">
        <f>IF(pomiar[[#This Row],[Punkt A]]&gt;pomiar[[#This Row],[Punkt B]],1,0)</f>
        <v>1</v>
      </c>
      <c r="F860" s="1">
        <f t="shared" si="26"/>
        <v>6.9444444444444447E-4</v>
      </c>
      <c r="G860" s="1">
        <f>IF(pomiar[[#This Row],[czy z B do A]]=1,pomiar[[#This Row],[Punkt A]]-pomiar[[#This Row],[Punkt B]],pomiar[[#This Row],[Punkt B]]-pomiar[[#This Row],[Punkt A]])</f>
        <v>3.6719999999999808E-3</v>
      </c>
      <c r="H860" s="1" t="str">
        <f>LEFT(pomiar[[#This Row],[numer rejestracyjny]],1)</f>
        <v>N</v>
      </c>
      <c r="I860" s="1">
        <f>IF(pomiar[[#This Row],[pierwsza litera rejestracji]]="Z",pomiar[[#This Row],[ile minut jechał]]/pomiar[[#This Row],[ile to jedna minuta w dobie]],0)</f>
        <v>0</v>
      </c>
      <c r="J860" s="1">
        <f t="shared" si="27"/>
        <v>4.1666666666666664E-2</v>
      </c>
      <c r="K860" s="1">
        <f>pomiar[[#This Row],[ile minut jechał]]/pomiar[[#This Row],[ile h w dobie]]</f>
        <v>8.812799999999954E-2</v>
      </c>
      <c r="L860" s="1" t="str">
        <f>MID(pomiar[[#This Row],[numer rejestracyjny]],4,2)</f>
        <v>53</v>
      </c>
      <c r="M860" s="3">
        <f>IF(pomiar[[#This Row],[3 i 4 znak rejestracji]]="18",5/pomiar[[#This Row],[ile minut jechał w h]],0)</f>
        <v>0</v>
      </c>
      <c r="N860" s="3">
        <f>5/pomiar[[#This Row],[ile minut jechał w h]]</f>
        <v>56.7356572258536</v>
      </c>
      <c r="O860" s="3">
        <f>IF(pomiar[[#This Row],[prędkość]]&gt;100,1,0)</f>
        <v>0</v>
      </c>
      <c r="P860" s="3">
        <f>IF(pomiar[[#This Row],[prędkość]]&gt;140,1,0)</f>
        <v>0</v>
      </c>
      <c r="Q860" s="3">
        <f>ROUNDDOWN(IF(pomiar[[#This Row],[czy z A do B]]=0,pomiar[[#This Row],[Punkt B]]/pomiar[[#This Row],[ile h w dobie]],pomiar[[#This Row],[Punkt A]]/pomiar[[#This Row],[ile h w dobie]]),0)</f>
        <v>4</v>
      </c>
      <c r="R860" s="3">
        <f>IF(pomiar[[#This Row],[która godzina wyjazdu]]&lt;&gt;24,pomiar[[#This Row],[która godzina wyjazdu]],0)</f>
        <v>4</v>
      </c>
    </row>
    <row r="861" spans="1:18" x14ac:dyDescent="0.25">
      <c r="A861" s="1" t="s">
        <v>283</v>
      </c>
      <c r="B861" s="1">
        <v>8.2901000000000002E-2</v>
      </c>
      <c r="C861" s="1">
        <v>8.4425E-2</v>
      </c>
      <c r="D861" s="1">
        <f>IF(pomiar[[#This Row],[Punkt A]]&lt;pomiar[[#This Row],[Punkt B]],1,0)</f>
        <v>1</v>
      </c>
      <c r="E861" s="1">
        <f>IF(pomiar[[#This Row],[Punkt A]]&gt;pomiar[[#This Row],[Punkt B]],1,0)</f>
        <v>0</v>
      </c>
      <c r="F861" s="1">
        <f t="shared" si="26"/>
        <v>6.9444444444444447E-4</v>
      </c>
      <c r="G861" s="1">
        <f>IF(pomiar[[#This Row],[czy z B do A]]=1,pomiar[[#This Row],[Punkt A]]-pomiar[[#This Row],[Punkt B]],pomiar[[#This Row],[Punkt B]]-pomiar[[#This Row],[Punkt A]])</f>
        <v>1.5239999999999976E-3</v>
      </c>
      <c r="H861" s="1" t="str">
        <f>LEFT(pomiar[[#This Row],[numer rejestracyjny]],1)</f>
        <v>O</v>
      </c>
      <c r="I861" s="1">
        <f>IF(pomiar[[#This Row],[pierwsza litera rejestracji]]="Z",pomiar[[#This Row],[ile minut jechał]]/pomiar[[#This Row],[ile to jedna minuta w dobie]],0)</f>
        <v>0</v>
      </c>
      <c r="J861" s="1">
        <f t="shared" si="27"/>
        <v>4.1666666666666664E-2</v>
      </c>
      <c r="K861" s="1">
        <f>pomiar[[#This Row],[ile minut jechał]]/pomiar[[#This Row],[ile h w dobie]]</f>
        <v>3.6575999999999942E-2</v>
      </c>
      <c r="L861" s="1" t="str">
        <f>MID(pomiar[[#This Row],[numer rejestracyjny]],4,2)</f>
        <v>44</v>
      </c>
      <c r="M861" s="3">
        <f>IF(pomiar[[#This Row],[3 i 4 znak rejestracji]]="18",5/pomiar[[#This Row],[ile minut jechał w h]],0)</f>
        <v>0</v>
      </c>
      <c r="N861" s="3">
        <f>5/pomiar[[#This Row],[ile minut jechał w h]]</f>
        <v>136.70166229221368</v>
      </c>
      <c r="O861" s="3">
        <f>IF(pomiar[[#This Row],[prędkość]]&gt;100,1,0)</f>
        <v>1</v>
      </c>
      <c r="P861" s="3">
        <f>IF(pomiar[[#This Row],[prędkość]]&gt;140,1,0)</f>
        <v>0</v>
      </c>
      <c r="Q861" s="3">
        <f>ROUNDDOWN(IF(pomiar[[#This Row],[czy z A do B]]=0,pomiar[[#This Row],[Punkt B]]/pomiar[[#This Row],[ile h w dobie]],pomiar[[#This Row],[Punkt A]]/pomiar[[#This Row],[ile h w dobie]]),0)</f>
        <v>1</v>
      </c>
      <c r="R861" s="3">
        <f>IF(pomiar[[#This Row],[która godzina wyjazdu]]&lt;&gt;24,pomiar[[#This Row],[która godzina wyjazdu]],0)</f>
        <v>1</v>
      </c>
    </row>
    <row r="862" spans="1:18" x14ac:dyDescent="0.25">
      <c r="A862" s="1" t="s">
        <v>284</v>
      </c>
      <c r="B862" s="1">
        <v>0.66776400000000002</v>
      </c>
      <c r="C862" s="1">
        <v>0.66424799999999995</v>
      </c>
      <c r="D862" s="1">
        <f>IF(pomiar[[#This Row],[Punkt A]]&lt;pomiar[[#This Row],[Punkt B]],1,0)</f>
        <v>0</v>
      </c>
      <c r="E862" s="1">
        <f>IF(pomiar[[#This Row],[Punkt A]]&gt;pomiar[[#This Row],[Punkt B]],1,0)</f>
        <v>1</v>
      </c>
      <c r="F862" s="1">
        <f t="shared" si="26"/>
        <v>6.9444444444444447E-4</v>
      </c>
      <c r="G862" s="1">
        <f>IF(pomiar[[#This Row],[czy z B do A]]=1,pomiar[[#This Row],[Punkt A]]-pomiar[[#This Row],[Punkt B]],pomiar[[#This Row],[Punkt B]]-pomiar[[#This Row],[Punkt A]])</f>
        <v>3.5160000000000746E-3</v>
      </c>
      <c r="H862" s="1" t="str">
        <f>LEFT(pomiar[[#This Row],[numer rejestracyjny]],1)</f>
        <v>O</v>
      </c>
      <c r="I862" s="1">
        <f>IF(pomiar[[#This Row],[pierwsza litera rejestracji]]="Z",pomiar[[#This Row],[ile minut jechał]]/pomiar[[#This Row],[ile to jedna minuta w dobie]],0)</f>
        <v>0</v>
      </c>
      <c r="J862" s="1">
        <f t="shared" si="27"/>
        <v>4.1666666666666664E-2</v>
      </c>
      <c r="K862" s="1">
        <f>pomiar[[#This Row],[ile minut jechał]]/pomiar[[#This Row],[ile h w dobie]]</f>
        <v>8.4384000000001791E-2</v>
      </c>
      <c r="L862" s="1" t="str">
        <f>MID(pomiar[[#This Row],[numer rejestracyjny]],4,2)</f>
        <v>78</v>
      </c>
      <c r="M862" s="3">
        <f>IF(pomiar[[#This Row],[3 i 4 znak rejestracji]]="18",5/pomiar[[#This Row],[ile minut jechał w h]],0)</f>
        <v>0</v>
      </c>
      <c r="N862" s="3">
        <f>5/pomiar[[#This Row],[ile minut jechał w h]]</f>
        <v>59.252938945770453</v>
      </c>
      <c r="O862" s="3">
        <f>IF(pomiar[[#This Row],[prędkość]]&gt;100,1,0)</f>
        <v>0</v>
      </c>
      <c r="P862" s="3">
        <f>IF(pomiar[[#This Row],[prędkość]]&gt;140,1,0)</f>
        <v>0</v>
      </c>
      <c r="Q862" s="3">
        <f>ROUNDDOWN(IF(pomiar[[#This Row],[czy z A do B]]=0,pomiar[[#This Row],[Punkt B]]/pomiar[[#This Row],[ile h w dobie]],pomiar[[#This Row],[Punkt A]]/pomiar[[#This Row],[ile h w dobie]]),0)</f>
        <v>15</v>
      </c>
      <c r="R862" s="3">
        <f>IF(pomiar[[#This Row],[która godzina wyjazdu]]&lt;&gt;24,pomiar[[#This Row],[która godzina wyjazdu]],0)</f>
        <v>15</v>
      </c>
    </row>
    <row r="863" spans="1:18" x14ac:dyDescent="0.25">
      <c r="A863" s="1" t="s">
        <v>285</v>
      </c>
      <c r="B863" s="1">
        <v>8.2269999999999999E-3</v>
      </c>
      <c r="C863" s="1">
        <v>1.0375000000000001E-2</v>
      </c>
      <c r="D863" s="1">
        <f>IF(pomiar[[#This Row],[Punkt A]]&lt;pomiar[[#This Row],[Punkt B]],1,0)</f>
        <v>1</v>
      </c>
      <c r="E863" s="1">
        <f>IF(pomiar[[#This Row],[Punkt A]]&gt;pomiar[[#This Row],[Punkt B]],1,0)</f>
        <v>0</v>
      </c>
      <c r="F863" s="1">
        <f t="shared" si="26"/>
        <v>6.9444444444444447E-4</v>
      </c>
      <c r="G863" s="1">
        <f>IF(pomiar[[#This Row],[czy z B do A]]=1,pomiar[[#This Row],[Punkt A]]-pomiar[[#This Row],[Punkt B]],pomiar[[#This Row],[Punkt B]]-pomiar[[#This Row],[Punkt A]])</f>
        <v>2.1480000000000006E-3</v>
      </c>
      <c r="H863" s="1" t="str">
        <f>LEFT(pomiar[[#This Row],[numer rejestracyjny]],1)</f>
        <v>O</v>
      </c>
      <c r="I863" s="1">
        <f>IF(pomiar[[#This Row],[pierwsza litera rejestracji]]="Z",pomiar[[#This Row],[ile minut jechał]]/pomiar[[#This Row],[ile to jedna minuta w dobie]],0)</f>
        <v>0</v>
      </c>
      <c r="J863" s="1">
        <f t="shared" si="27"/>
        <v>4.1666666666666664E-2</v>
      </c>
      <c r="K863" s="1">
        <f>pomiar[[#This Row],[ile minut jechał]]/pomiar[[#This Row],[ile h w dobie]]</f>
        <v>5.1552000000000014E-2</v>
      </c>
      <c r="L863" s="1" t="str">
        <f>MID(pomiar[[#This Row],[numer rejestracyjny]],4,2)</f>
        <v>37</v>
      </c>
      <c r="M863" s="3">
        <f>IF(pomiar[[#This Row],[3 i 4 znak rejestracji]]="18",5/pomiar[[#This Row],[ile minut jechał w h]],0)</f>
        <v>0</v>
      </c>
      <c r="N863" s="3">
        <f>5/pomiar[[#This Row],[ile minut jechał w h]]</f>
        <v>96.989447548106739</v>
      </c>
      <c r="O863" s="3">
        <f>IF(pomiar[[#This Row],[prędkość]]&gt;100,1,0)</f>
        <v>0</v>
      </c>
      <c r="P863" s="3">
        <f>IF(pomiar[[#This Row],[prędkość]]&gt;140,1,0)</f>
        <v>0</v>
      </c>
      <c r="Q863" s="3">
        <f>ROUNDDOWN(IF(pomiar[[#This Row],[czy z A do B]]=0,pomiar[[#This Row],[Punkt B]]/pomiar[[#This Row],[ile h w dobie]],pomiar[[#This Row],[Punkt A]]/pomiar[[#This Row],[ile h w dobie]]),0)</f>
        <v>0</v>
      </c>
      <c r="R863" s="3">
        <f>IF(pomiar[[#This Row],[która godzina wyjazdu]]&lt;&gt;24,pomiar[[#This Row],[która godzina wyjazdu]],0)</f>
        <v>0</v>
      </c>
    </row>
    <row r="864" spans="1:18" x14ac:dyDescent="0.25">
      <c r="A864" s="1" t="s">
        <v>286</v>
      </c>
      <c r="B864" s="1">
        <v>0.16709599999999999</v>
      </c>
      <c r="C864" s="1">
        <v>0.16858000000000001</v>
      </c>
      <c r="D864" s="1">
        <f>IF(pomiar[[#This Row],[Punkt A]]&lt;pomiar[[#This Row],[Punkt B]],1,0)</f>
        <v>1</v>
      </c>
      <c r="E864" s="1">
        <f>IF(pomiar[[#This Row],[Punkt A]]&gt;pomiar[[#This Row],[Punkt B]],1,0)</f>
        <v>0</v>
      </c>
      <c r="F864" s="1">
        <f t="shared" si="26"/>
        <v>6.9444444444444447E-4</v>
      </c>
      <c r="G864" s="1">
        <f>IF(pomiar[[#This Row],[czy z B do A]]=1,pomiar[[#This Row],[Punkt A]]-pomiar[[#This Row],[Punkt B]],pomiar[[#This Row],[Punkt B]]-pomiar[[#This Row],[Punkt A]])</f>
        <v>1.4840000000000131E-3</v>
      </c>
      <c r="H864" s="1" t="str">
        <f>LEFT(pomiar[[#This Row],[numer rejestracyjny]],1)</f>
        <v>P</v>
      </c>
      <c r="I864" s="1">
        <f>IF(pomiar[[#This Row],[pierwsza litera rejestracji]]="Z",pomiar[[#This Row],[ile minut jechał]]/pomiar[[#This Row],[ile to jedna minuta w dobie]],0)</f>
        <v>0</v>
      </c>
      <c r="J864" s="1">
        <f t="shared" si="27"/>
        <v>4.1666666666666664E-2</v>
      </c>
      <c r="K864" s="1">
        <f>pomiar[[#This Row],[ile minut jechał]]/pomiar[[#This Row],[ile h w dobie]]</f>
        <v>3.5616000000000314E-2</v>
      </c>
      <c r="L864" s="1" t="str">
        <f>MID(pomiar[[#This Row],[numer rejestracyjny]],4,2)</f>
        <v>65</v>
      </c>
      <c r="M864" s="3">
        <f>IF(pomiar[[#This Row],[3 i 4 znak rejestracji]]="18",5/pomiar[[#This Row],[ile minut jechał w h]],0)</f>
        <v>0</v>
      </c>
      <c r="N864" s="3">
        <f>5/pomiar[[#This Row],[ile minut jechał w h]]</f>
        <v>140.38634321653066</v>
      </c>
      <c r="O864" s="3">
        <f>IF(pomiar[[#This Row],[prędkość]]&gt;100,1,0)</f>
        <v>1</v>
      </c>
      <c r="P864" s="3">
        <f>IF(pomiar[[#This Row],[prędkość]]&gt;140,1,0)</f>
        <v>1</v>
      </c>
      <c r="Q864" s="3">
        <f>ROUNDDOWN(IF(pomiar[[#This Row],[czy z A do B]]=0,pomiar[[#This Row],[Punkt B]]/pomiar[[#This Row],[ile h w dobie]],pomiar[[#This Row],[Punkt A]]/pomiar[[#This Row],[ile h w dobie]]),0)</f>
        <v>4</v>
      </c>
      <c r="R864" s="3">
        <f>IF(pomiar[[#This Row],[która godzina wyjazdu]]&lt;&gt;24,pomiar[[#This Row],[która godzina wyjazdu]],0)</f>
        <v>4</v>
      </c>
    </row>
    <row r="865" spans="1:18" x14ac:dyDescent="0.25">
      <c r="A865" s="1" t="s">
        <v>287</v>
      </c>
      <c r="B865" s="1">
        <v>0.466858</v>
      </c>
      <c r="C865" s="1">
        <v>0.47053</v>
      </c>
      <c r="D865" s="1">
        <f>IF(pomiar[[#This Row],[Punkt A]]&lt;pomiar[[#This Row],[Punkt B]],1,0)</f>
        <v>1</v>
      </c>
      <c r="E865" s="1">
        <f>IF(pomiar[[#This Row],[Punkt A]]&gt;pomiar[[#This Row],[Punkt B]],1,0)</f>
        <v>0</v>
      </c>
      <c r="F865" s="1">
        <f t="shared" si="26"/>
        <v>6.9444444444444447E-4</v>
      </c>
      <c r="G865" s="1">
        <f>IF(pomiar[[#This Row],[czy z B do A]]=1,pomiar[[#This Row],[Punkt A]]-pomiar[[#This Row],[Punkt B]],pomiar[[#This Row],[Punkt B]]-pomiar[[#This Row],[Punkt A]])</f>
        <v>3.6720000000000086E-3</v>
      </c>
      <c r="H865" s="1" t="str">
        <f>LEFT(pomiar[[#This Row],[numer rejestracyjny]],1)</f>
        <v>P</v>
      </c>
      <c r="I865" s="1">
        <f>IF(pomiar[[#This Row],[pierwsza litera rejestracji]]="Z",pomiar[[#This Row],[ile minut jechał]]/pomiar[[#This Row],[ile to jedna minuta w dobie]],0)</f>
        <v>0</v>
      </c>
      <c r="J865" s="1">
        <f t="shared" si="27"/>
        <v>4.1666666666666664E-2</v>
      </c>
      <c r="K865" s="1">
        <f>pomiar[[#This Row],[ile minut jechał]]/pomiar[[#This Row],[ile h w dobie]]</f>
        <v>8.8128000000000206E-2</v>
      </c>
      <c r="L865" s="1" t="str">
        <f>MID(pomiar[[#This Row],[numer rejestracyjny]],4,2)</f>
        <v>63</v>
      </c>
      <c r="M865" s="3">
        <f>IF(pomiar[[#This Row],[3 i 4 znak rejestracji]]="18",5/pomiar[[#This Row],[ile minut jechał w h]],0)</f>
        <v>0</v>
      </c>
      <c r="N865" s="3">
        <f>5/pomiar[[#This Row],[ile minut jechał w h]]</f>
        <v>56.735657225853174</v>
      </c>
      <c r="O865" s="3">
        <f>IF(pomiar[[#This Row],[prędkość]]&gt;100,1,0)</f>
        <v>0</v>
      </c>
      <c r="P865" s="3">
        <f>IF(pomiar[[#This Row],[prędkość]]&gt;140,1,0)</f>
        <v>0</v>
      </c>
      <c r="Q865" s="3">
        <f>ROUNDDOWN(IF(pomiar[[#This Row],[czy z A do B]]=0,pomiar[[#This Row],[Punkt B]]/pomiar[[#This Row],[ile h w dobie]],pomiar[[#This Row],[Punkt A]]/pomiar[[#This Row],[ile h w dobie]]),0)</f>
        <v>11</v>
      </c>
      <c r="R865" s="3">
        <f>IF(pomiar[[#This Row],[która godzina wyjazdu]]&lt;&gt;24,pomiar[[#This Row],[która godzina wyjazdu]],0)</f>
        <v>11</v>
      </c>
    </row>
    <row r="866" spans="1:18" x14ac:dyDescent="0.25">
      <c r="A866" s="1" t="s">
        <v>288</v>
      </c>
      <c r="B866" s="1">
        <v>0.58929100000000001</v>
      </c>
      <c r="C866" s="1">
        <v>0.59181099999999998</v>
      </c>
      <c r="D866" s="1">
        <f>IF(pomiar[[#This Row],[Punkt A]]&lt;pomiar[[#This Row],[Punkt B]],1,0)</f>
        <v>1</v>
      </c>
      <c r="E866" s="1">
        <f>IF(pomiar[[#This Row],[Punkt A]]&gt;pomiar[[#This Row],[Punkt B]],1,0)</f>
        <v>0</v>
      </c>
      <c r="F866" s="1">
        <f t="shared" si="26"/>
        <v>6.9444444444444447E-4</v>
      </c>
      <c r="G866" s="1">
        <f>IF(pomiar[[#This Row],[czy z B do A]]=1,pomiar[[#This Row],[Punkt A]]-pomiar[[#This Row],[Punkt B]],pomiar[[#This Row],[Punkt B]]-pomiar[[#This Row],[Punkt A]])</f>
        <v>2.5199999999999667E-3</v>
      </c>
      <c r="H866" s="1" t="str">
        <f>LEFT(pomiar[[#This Row],[numer rejestracyjny]],1)</f>
        <v>P</v>
      </c>
      <c r="I866" s="1">
        <f>IF(pomiar[[#This Row],[pierwsza litera rejestracji]]="Z",pomiar[[#This Row],[ile minut jechał]]/pomiar[[#This Row],[ile to jedna minuta w dobie]],0)</f>
        <v>0</v>
      </c>
      <c r="J866" s="1">
        <f t="shared" si="27"/>
        <v>4.1666666666666664E-2</v>
      </c>
      <c r="K866" s="1">
        <f>pomiar[[#This Row],[ile minut jechał]]/pomiar[[#This Row],[ile h w dobie]]</f>
        <v>6.0479999999999201E-2</v>
      </c>
      <c r="L866" s="1" t="str">
        <f>MID(pomiar[[#This Row],[numer rejestracyjny]],4,2)</f>
        <v>66</v>
      </c>
      <c r="M866" s="3">
        <f>IF(pomiar[[#This Row],[3 i 4 znak rejestracji]]="18",5/pomiar[[#This Row],[ile minut jechał w h]],0)</f>
        <v>0</v>
      </c>
      <c r="N866" s="3">
        <f>5/pomiar[[#This Row],[ile minut jechał w h]]</f>
        <v>82.671957671958765</v>
      </c>
      <c r="O866" s="3">
        <f>IF(pomiar[[#This Row],[prędkość]]&gt;100,1,0)</f>
        <v>0</v>
      </c>
      <c r="P866" s="3">
        <f>IF(pomiar[[#This Row],[prędkość]]&gt;140,1,0)</f>
        <v>0</v>
      </c>
      <c r="Q866" s="3">
        <f>ROUNDDOWN(IF(pomiar[[#This Row],[czy z A do B]]=0,pomiar[[#This Row],[Punkt B]]/pomiar[[#This Row],[ile h w dobie]],pomiar[[#This Row],[Punkt A]]/pomiar[[#This Row],[ile h w dobie]]),0)</f>
        <v>14</v>
      </c>
      <c r="R866" s="3">
        <f>IF(pomiar[[#This Row],[która godzina wyjazdu]]&lt;&gt;24,pomiar[[#This Row],[która godzina wyjazdu]],0)</f>
        <v>14</v>
      </c>
    </row>
    <row r="867" spans="1:18" x14ac:dyDescent="0.25">
      <c r="A867" s="1" t="s">
        <v>289</v>
      </c>
      <c r="B867" s="1">
        <v>4.9029000000000003E-2</v>
      </c>
      <c r="C867" s="1">
        <v>5.2520999999999998E-2</v>
      </c>
      <c r="D867" s="1">
        <f>IF(pomiar[[#This Row],[Punkt A]]&lt;pomiar[[#This Row],[Punkt B]],1,0)</f>
        <v>1</v>
      </c>
      <c r="E867" s="1">
        <f>IF(pomiar[[#This Row],[Punkt A]]&gt;pomiar[[#This Row],[Punkt B]],1,0)</f>
        <v>0</v>
      </c>
      <c r="F867" s="1">
        <f t="shared" si="26"/>
        <v>6.9444444444444447E-4</v>
      </c>
      <c r="G867" s="1">
        <f>IF(pomiar[[#This Row],[czy z B do A]]=1,pomiar[[#This Row],[Punkt A]]-pomiar[[#This Row],[Punkt B]],pomiar[[#This Row],[Punkt B]]-pomiar[[#This Row],[Punkt A]])</f>
        <v>3.4919999999999951E-3</v>
      </c>
      <c r="H867" s="1" t="str">
        <f>LEFT(pomiar[[#This Row],[numer rejestracyjny]],1)</f>
        <v>R</v>
      </c>
      <c r="I867" s="1">
        <f>IF(pomiar[[#This Row],[pierwsza litera rejestracji]]="Z",pomiar[[#This Row],[ile minut jechał]]/pomiar[[#This Row],[ile to jedna minuta w dobie]],0)</f>
        <v>0</v>
      </c>
      <c r="J867" s="1">
        <f t="shared" si="27"/>
        <v>4.1666666666666664E-2</v>
      </c>
      <c r="K867" s="1">
        <f>pomiar[[#This Row],[ile minut jechał]]/pomiar[[#This Row],[ile h w dobie]]</f>
        <v>8.3807999999999883E-2</v>
      </c>
      <c r="L867" s="1" t="str">
        <f>MID(pomiar[[#This Row],[numer rejestracyjny]],4,2)</f>
        <v>79</v>
      </c>
      <c r="M867" s="3">
        <f>IF(pomiar[[#This Row],[3 i 4 znak rejestracji]]="18",5/pomiar[[#This Row],[ile minut jechał w h]],0)</f>
        <v>0</v>
      </c>
      <c r="N867" s="3">
        <f>5/pomiar[[#This Row],[ile minut jechał w h]]</f>
        <v>59.660175639557167</v>
      </c>
      <c r="O867" s="3">
        <f>IF(pomiar[[#This Row],[prędkość]]&gt;100,1,0)</f>
        <v>0</v>
      </c>
      <c r="P867" s="3">
        <f>IF(pomiar[[#This Row],[prędkość]]&gt;140,1,0)</f>
        <v>0</v>
      </c>
      <c r="Q867" s="3">
        <f>ROUNDDOWN(IF(pomiar[[#This Row],[czy z A do B]]=0,pomiar[[#This Row],[Punkt B]]/pomiar[[#This Row],[ile h w dobie]],pomiar[[#This Row],[Punkt A]]/pomiar[[#This Row],[ile h w dobie]]),0)</f>
        <v>1</v>
      </c>
      <c r="R867" s="3">
        <f>IF(pomiar[[#This Row],[która godzina wyjazdu]]&lt;&gt;24,pomiar[[#This Row],[która godzina wyjazdu]],0)</f>
        <v>1</v>
      </c>
    </row>
    <row r="868" spans="1:18" x14ac:dyDescent="0.25">
      <c r="A868" s="1" t="s">
        <v>290</v>
      </c>
      <c r="B868" s="1">
        <v>0.81754599999999999</v>
      </c>
      <c r="C868" s="1">
        <v>0.814446</v>
      </c>
      <c r="D868" s="1">
        <f>IF(pomiar[[#This Row],[Punkt A]]&lt;pomiar[[#This Row],[Punkt B]],1,0)</f>
        <v>0</v>
      </c>
      <c r="E868" s="1">
        <f>IF(pomiar[[#This Row],[Punkt A]]&gt;pomiar[[#This Row],[Punkt B]],1,0)</f>
        <v>1</v>
      </c>
      <c r="F868" s="1">
        <f t="shared" si="26"/>
        <v>6.9444444444444447E-4</v>
      </c>
      <c r="G868" s="1">
        <f>IF(pomiar[[#This Row],[czy z B do A]]=1,pomiar[[#This Row],[Punkt A]]-pomiar[[#This Row],[Punkt B]],pomiar[[#This Row],[Punkt B]]-pomiar[[#This Row],[Punkt A]])</f>
        <v>3.0999999999999917E-3</v>
      </c>
      <c r="H868" s="1" t="str">
        <f>LEFT(pomiar[[#This Row],[numer rejestracyjny]],1)</f>
        <v>R</v>
      </c>
      <c r="I868" s="1">
        <f>IF(pomiar[[#This Row],[pierwsza litera rejestracji]]="Z",pomiar[[#This Row],[ile minut jechał]]/pomiar[[#This Row],[ile to jedna minuta w dobie]],0)</f>
        <v>0</v>
      </c>
      <c r="J868" s="1">
        <f t="shared" si="27"/>
        <v>4.1666666666666664E-2</v>
      </c>
      <c r="K868" s="1">
        <f>pomiar[[#This Row],[ile minut jechał]]/pomiar[[#This Row],[ile h w dobie]]</f>
        <v>7.43999999999998E-2</v>
      </c>
      <c r="L868" s="1" t="str">
        <f>MID(pomiar[[#This Row],[numer rejestracyjny]],4,2)</f>
        <v>30</v>
      </c>
      <c r="M868" s="3">
        <f>IF(pomiar[[#This Row],[3 i 4 znak rejestracji]]="18",5/pomiar[[#This Row],[ile minut jechał w h]],0)</f>
        <v>0</v>
      </c>
      <c r="N868" s="3">
        <f>5/pomiar[[#This Row],[ile minut jechał w h]]</f>
        <v>67.204301075269001</v>
      </c>
      <c r="O868" s="3">
        <f>IF(pomiar[[#This Row],[prędkość]]&gt;100,1,0)</f>
        <v>0</v>
      </c>
      <c r="P868" s="3">
        <f>IF(pomiar[[#This Row],[prędkość]]&gt;140,1,0)</f>
        <v>0</v>
      </c>
      <c r="Q868" s="3">
        <f>ROUNDDOWN(IF(pomiar[[#This Row],[czy z A do B]]=0,pomiar[[#This Row],[Punkt B]]/pomiar[[#This Row],[ile h w dobie]],pomiar[[#This Row],[Punkt A]]/pomiar[[#This Row],[ile h w dobie]]),0)</f>
        <v>19</v>
      </c>
      <c r="R868" s="3">
        <f>IF(pomiar[[#This Row],[która godzina wyjazdu]]&lt;&gt;24,pomiar[[#This Row],[która godzina wyjazdu]],0)</f>
        <v>19</v>
      </c>
    </row>
    <row r="869" spans="1:18" x14ac:dyDescent="0.25">
      <c r="A869" s="1" t="s">
        <v>291</v>
      </c>
      <c r="B869" s="1">
        <v>9.7457000000000002E-2</v>
      </c>
      <c r="C869" s="1">
        <v>9.9600999999999995E-2</v>
      </c>
      <c r="D869" s="1">
        <f>IF(pomiar[[#This Row],[Punkt A]]&lt;pomiar[[#This Row],[Punkt B]],1,0)</f>
        <v>1</v>
      </c>
      <c r="E869" s="1">
        <f>IF(pomiar[[#This Row],[Punkt A]]&gt;pomiar[[#This Row],[Punkt B]],1,0)</f>
        <v>0</v>
      </c>
      <c r="F869" s="1">
        <f t="shared" si="26"/>
        <v>6.9444444444444447E-4</v>
      </c>
      <c r="G869" s="1">
        <f>IF(pomiar[[#This Row],[czy z B do A]]=1,pomiar[[#This Row],[Punkt A]]-pomiar[[#This Row],[Punkt B]],pomiar[[#This Row],[Punkt B]]-pomiar[[#This Row],[Punkt A]])</f>
        <v>2.1439999999999931E-3</v>
      </c>
      <c r="H869" s="1" t="str">
        <f>LEFT(pomiar[[#This Row],[numer rejestracyjny]],1)</f>
        <v>R</v>
      </c>
      <c r="I869" s="1">
        <f>IF(pomiar[[#This Row],[pierwsza litera rejestracji]]="Z",pomiar[[#This Row],[ile minut jechał]]/pomiar[[#This Row],[ile to jedna minuta w dobie]],0)</f>
        <v>0</v>
      </c>
      <c r="J869" s="1">
        <f t="shared" si="27"/>
        <v>4.1666666666666664E-2</v>
      </c>
      <c r="K869" s="1">
        <f>pomiar[[#This Row],[ile minut jechał]]/pomiar[[#This Row],[ile h w dobie]]</f>
        <v>5.1455999999999835E-2</v>
      </c>
      <c r="L869" s="1" t="str">
        <f>MID(pomiar[[#This Row],[numer rejestracyjny]],4,2)</f>
        <v>59</v>
      </c>
      <c r="M869" s="3">
        <f>IF(pomiar[[#This Row],[3 i 4 znak rejestracji]]="18",5/pomiar[[#This Row],[ile minut jechał w h]],0)</f>
        <v>0</v>
      </c>
      <c r="N869" s="3">
        <f>5/pomiar[[#This Row],[ile minut jechał w h]]</f>
        <v>97.17039800995056</v>
      </c>
      <c r="O869" s="3">
        <f>IF(pomiar[[#This Row],[prędkość]]&gt;100,1,0)</f>
        <v>0</v>
      </c>
      <c r="P869" s="3">
        <f>IF(pomiar[[#This Row],[prędkość]]&gt;140,1,0)</f>
        <v>0</v>
      </c>
      <c r="Q869" s="3">
        <f>ROUNDDOWN(IF(pomiar[[#This Row],[czy z A do B]]=0,pomiar[[#This Row],[Punkt B]]/pomiar[[#This Row],[ile h w dobie]],pomiar[[#This Row],[Punkt A]]/pomiar[[#This Row],[ile h w dobie]]),0)</f>
        <v>2</v>
      </c>
      <c r="R869" s="3">
        <f>IF(pomiar[[#This Row],[która godzina wyjazdu]]&lt;&gt;24,pomiar[[#This Row],[która godzina wyjazdu]],0)</f>
        <v>2</v>
      </c>
    </row>
    <row r="870" spans="1:18" x14ac:dyDescent="0.25">
      <c r="A870" s="1" t="s">
        <v>292</v>
      </c>
      <c r="B870" s="1">
        <v>0.260156</v>
      </c>
      <c r="C870" s="1">
        <v>0.25726399999999999</v>
      </c>
      <c r="D870" s="1">
        <f>IF(pomiar[[#This Row],[Punkt A]]&lt;pomiar[[#This Row],[Punkt B]],1,0)</f>
        <v>0</v>
      </c>
      <c r="E870" s="1">
        <f>IF(pomiar[[#This Row],[Punkt A]]&gt;pomiar[[#This Row],[Punkt B]],1,0)</f>
        <v>1</v>
      </c>
      <c r="F870" s="1">
        <f t="shared" si="26"/>
        <v>6.9444444444444447E-4</v>
      </c>
      <c r="G870" s="1">
        <f>IF(pomiar[[#This Row],[czy z B do A]]=1,pomiar[[#This Row],[Punkt A]]-pomiar[[#This Row],[Punkt B]],pomiar[[#This Row],[Punkt B]]-pomiar[[#This Row],[Punkt A]])</f>
        <v>2.8920000000000057E-3</v>
      </c>
      <c r="H870" s="1" t="str">
        <f>LEFT(pomiar[[#This Row],[numer rejestracyjny]],1)</f>
        <v>R</v>
      </c>
      <c r="I870" s="1">
        <f>IF(pomiar[[#This Row],[pierwsza litera rejestracji]]="Z",pomiar[[#This Row],[ile minut jechał]]/pomiar[[#This Row],[ile to jedna minuta w dobie]],0)</f>
        <v>0</v>
      </c>
      <c r="J870" s="1">
        <f t="shared" si="27"/>
        <v>4.1666666666666664E-2</v>
      </c>
      <c r="K870" s="1">
        <f>pomiar[[#This Row],[ile minut jechał]]/pomiar[[#This Row],[ile h w dobie]]</f>
        <v>6.9408000000000136E-2</v>
      </c>
      <c r="L870" s="1" t="str">
        <f>MID(pomiar[[#This Row],[numer rejestracyjny]],4,2)</f>
        <v>30</v>
      </c>
      <c r="M870" s="3">
        <f>IF(pomiar[[#This Row],[3 i 4 znak rejestracji]]="18",5/pomiar[[#This Row],[ile minut jechał w h]],0)</f>
        <v>0</v>
      </c>
      <c r="N870" s="3">
        <f>5/pomiar[[#This Row],[ile minut jechał w h]]</f>
        <v>72.037805440294932</v>
      </c>
      <c r="O870" s="3">
        <f>IF(pomiar[[#This Row],[prędkość]]&gt;100,1,0)</f>
        <v>0</v>
      </c>
      <c r="P870" s="3">
        <f>IF(pomiar[[#This Row],[prędkość]]&gt;140,1,0)</f>
        <v>0</v>
      </c>
      <c r="Q870" s="3">
        <f>ROUNDDOWN(IF(pomiar[[#This Row],[czy z A do B]]=0,pomiar[[#This Row],[Punkt B]]/pomiar[[#This Row],[ile h w dobie]],pomiar[[#This Row],[Punkt A]]/pomiar[[#This Row],[ile h w dobie]]),0)</f>
        <v>6</v>
      </c>
      <c r="R870" s="3">
        <f>IF(pomiar[[#This Row],[która godzina wyjazdu]]&lt;&gt;24,pomiar[[#This Row],[która godzina wyjazdu]],0)</f>
        <v>6</v>
      </c>
    </row>
    <row r="871" spans="1:18" x14ac:dyDescent="0.25">
      <c r="A871" s="1" t="s">
        <v>293</v>
      </c>
      <c r="B871" s="1">
        <v>0.78090099999999996</v>
      </c>
      <c r="C871" s="1">
        <v>0.77821700000000005</v>
      </c>
      <c r="D871" s="1">
        <f>IF(pomiar[[#This Row],[Punkt A]]&lt;pomiar[[#This Row],[Punkt B]],1,0)</f>
        <v>0</v>
      </c>
      <c r="E871" s="1">
        <f>IF(pomiar[[#This Row],[Punkt A]]&gt;pomiar[[#This Row],[Punkt B]],1,0)</f>
        <v>1</v>
      </c>
      <c r="F871" s="1">
        <f t="shared" si="26"/>
        <v>6.9444444444444447E-4</v>
      </c>
      <c r="G871" s="1">
        <f>IF(pomiar[[#This Row],[czy z B do A]]=1,pomiar[[#This Row],[Punkt A]]-pomiar[[#This Row],[Punkt B]],pomiar[[#This Row],[Punkt B]]-pomiar[[#This Row],[Punkt A]])</f>
        <v>2.6839999999999087E-3</v>
      </c>
      <c r="H871" s="1" t="str">
        <f>LEFT(pomiar[[#This Row],[numer rejestracyjny]],1)</f>
        <v>R</v>
      </c>
      <c r="I871" s="1">
        <f>IF(pomiar[[#This Row],[pierwsza litera rejestracji]]="Z",pomiar[[#This Row],[ile minut jechał]]/pomiar[[#This Row],[ile to jedna minuta w dobie]],0)</f>
        <v>0</v>
      </c>
      <c r="J871" s="1">
        <f t="shared" si="27"/>
        <v>4.1666666666666664E-2</v>
      </c>
      <c r="K871" s="1">
        <f>pomiar[[#This Row],[ile minut jechał]]/pomiar[[#This Row],[ile h w dobie]]</f>
        <v>6.4415999999997808E-2</v>
      </c>
      <c r="L871" s="1" t="str">
        <f>MID(pomiar[[#This Row],[numer rejestracyjny]],4,2)</f>
        <v>59</v>
      </c>
      <c r="M871" s="3">
        <f>IF(pomiar[[#This Row],[3 i 4 znak rejestracji]]="18",5/pomiar[[#This Row],[ile minut jechał w h]],0)</f>
        <v>0</v>
      </c>
      <c r="N871" s="3">
        <f>5/pomiar[[#This Row],[ile minut jechał w h]]</f>
        <v>77.620466964731904</v>
      </c>
      <c r="O871" s="3">
        <f>IF(pomiar[[#This Row],[prędkość]]&gt;100,1,0)</f>
        <v>0</v>
      </c>
      <c r="P871" s="3">
        <f>IF(pomiar[[#This Row],[prędkość]]&gt;140,1,0)</f>
        <v>0</v>
      </c>
      <c r="Q871" s="3">
        <f>ROUNDDOWN(IF(pomiar[[#This Row],[czy z A do B]]=0,pomiar[[#This Row],[Punkt B]]/pomiar[[#This Row],[ile h w dobie]],pomiar[[#This Row],[Punkt A]]/pomiar[[#This Row],[ile h w dobie]]),0)</f>
        <v>18</v>
      </c>
      <c r="R871" s="3">
        <f>IF(pomiar[[#This Row],[która godzina wyjazdu]]&lt;&gt;24,pomiar[[#This Row],[która godzina wyjazdu]],0)</f>
        <v>18</v>
      </c>
    </row>
    <row r="872" spans="1:18" x14ac:dyDescent="0.25">
      <c r="A872" s="1" t="s">
        <v>294</v>
      </c>
      <c r="B872" s="1">
        <v>0.72183600000000003</v>
      </c>
      <c r="C872" s="1">
        <v>0.72330399999999995</v>
      </c>
      <c r="D872" s="1">
        <f>IF(pomiar[[#This Row],[Punkt A]]&lt;pomiar[[#This Row],[Punkt B]],1,0)</f>
        <v>1</v>
      </c>
      <c r="E872" s="1">
        <f>IF(pomiar[[#This Row],[Punkt A]]&gt;pomiar[[#This Row],[Punkt B]],1,0)</f>
        <v>0</v>
      </c>
      <c r="F872" s="1">
        <f t="shared" si="26"/>
        <v>6.9444444444444447E-4</v>
      </c>
      <c r="G872" s="1">
        <f>IF(pomiar[[#This Row],[czy z B do A]]=1,pomiar[[#This Row],[Punkt A]]-pomiar[[#This Row],[Punkt B]],pomiar[[#This Row],[Punkt B]]-pomiar[[#This Row],[Punkt A]])</f>
        <v>1.4679999999999138E-3</v>
      </c>
      <c r="H872" s="1" t="str">
        <f>LEFT(pomiar[[#This Row],[numer rejestracyjny]],1)</f>
        <v>R</v>
      </c>
      <c r="I872" s="1">
        <f>IF(pomiar[[#This Row],[pierwsza litera rejestracji]]="Z",pomiar[[#This Row],[ile minut jechał]]/pomiar[[#This Row],[ile to jedna minuta w dobie]],0)</f>
        <v>0</v>
      </c>
      <c r="J872" s="1">
        <f t="shared" si="27"/>
        <v>4.1666666666666664E-2</v>
      </c>
      <c r="K872" s="1">
        <f>pomiar[[#This Row],[ile minut jechał]]/pomiar[[#This Row],[ile h w dobie]]</f>
        <v>3.5231999999997932E-2</v>
      </c>
      <c r="L872" s="1" t="str">
        <f>MID(pomiar[[#This Row],[numer rejestracyjny]],4,2)</f>
        <v>33</v>
      </c>
      <c r="M872" s="3">
        <f>IF(pomiar[[#This Row],[3 i 4 znak rejestracji]]="18",5/pomiar[[#This Row],[ile minut jechał w h]],0)</f>
        <v>0</v>
      </c>
      <c r="N872" s="3">
        <f>5/pomiar[[#This Row],[ile minut jechał w h]]</f>
        <v>141.91643960037163</v>
      </c>
      <c r="O872" s="3">
        <f>IF(pomiar[[#This Row],[prędkość]]&gt;100,1,0)</f>
        <v>1</v>
      </c>
      <c r="P872" s="3">
        <f>IF(pomiar[[#This Row],[prędkość]]&gt;140,1,0)</f>
        <v>1</v>
      </c>
      <c r="Q872" s="3">
        <f>ROUNDDOWN(IF(pomiar[[#This Row],[czy z A do B]]=0,pomiar[[#This Row],[Punkt B]]/pomiar[[#This Row],[ile h w dobie]],pomiar[[#This Row],[Punkt A]]/pomiar[[#This Row],[ile h w dobie]]),0)</f>
        <v>17</v>
      </c>
      <c r="R872" s="3">
        <f>IF(pomiar[[#This Row],[która godzina wyjazdu]]&lt;&gt;24,pomiar[[#This Row],[która godzina wyjazdu]],0)</f>
        <v>17</v>
      </c>
    </row>
    <row r="873" spans="1:18" x14ac:dyDescent="0.25">
      <c r="A873" s="1" t="s">
        <v>295</v>
      </c>
      <c r="B873" s="1">
        <v>0.62462799999999996</v>
      </c>
      <c r="C873" s="1">
        <v>0.62682800000000005</v>
      </c>
      <c r="D873" s="1">
        <f>IF(pomiar[[#This Row],[Punkt A]]&lt;pomiar[[#This Row],[Punkt B]],1,0)</f>
        <v>1</v>
      </c>
      <c r="E873" s="1">
        <f>IF(pomiar[[#This Row],[Punkt A]]&gt;pomiar[[#This Row],[Punkt B]],1,0)</f>
        <v>0</v>
      </c>
      <c r="F873" s="1">
        <f t="shared" si="26"/>
        <v>6.9444444444444447E-4</v>
      </c>
      <c r="G873" s="1">
        <f>IF(pomiar[[#This Row],[czy z B do A]]=1,pomiar[[#This Row],[Punkt A]]-pomiar[[#This Row],[Punkt B]],pomiar[[#This Row],[Punkt B]]-pomiar[[#This Row],[Punkt A]])</f>
        <v>2.2000000000000908E-3</v>
      </c>
      <c r="H873" s="1" t="str">
        <f>LEFT(pomiar[[#This Row],[numer rejestracyjny]],1)</f>
        <v>R</v>
      </c>
      <c r="I873" s="1">
        <f>IF(pomiar[[#This Row],[pierwsza litera rejestracji]]="Z",pomiar[[#This Row],[ile minut jechał]]/pomiar[[#This Row],[ile to jedna minuta w dobie]],0)</f>
        <v>0</v>
      </c>
      <c r="J873" s="1">
        <f t="shared" si="27"/>
        <v>4.1666666666666664E-2</v>
      </c>
      <c r="K873" s="1">
        <f>pomiar[[#This Row],[ile minut jechał]]/pomiar[[#This Row],[ile h w dobie]]</f>
        <v>5.2800000000002179E-2</v>
      </c>
      <c r="L873" s="1" t="str">
        <f>MID(pomiar[[#This Row],[numer rejestracyjny]],4,2)</f>
        <v>31</v>
      </c>
      <c r="M873" s="3">
        <f>IF(pomiar[[#This Row],[3 i 4 znak rejestracji]]="18",5/pomiar[[#This Row],[ile minut jechał w h]],0)</f>
        <v>0</v>
      </c>
      <c r="N873" s="3">
        <f>5/pomiar[[#This Row],[ile minut jechał w h]]</f>
        <v>94.696969696965795</v>
      </c>
      <c r="O873" s="3">
        <f>IF(pomiar[[#This Row],[prędkość]]&gt;100,1,0)</f>
        <v>0</v>
      </c>
      <c r="P873" s="3">
        <f>IF(pomiar[[#This Row],[prędkość]]&gt;140,1,0)</f>
        <v>0</v>
      </c>
      <c r="Q873" s="3">
        <f>ROUNDDOWN(IF(pomiar[[#This Row],[czy z A do B]]=0,pomiar[[#This Row],[Punkt B]]/pomiar[[#This Row],[ile h w dobie]],pomiar[[#This Row],[Punkt A]]/pomiar[[#This Row],[ile h w dobie]]),0)</f>
        <v>14</v>
      </c>
      <c r="R873" s="3">
        <f>IF(pomiar[[#This Row],[która godzina wyjazdu]]&lt;&gt;24,pomiar[[#This Row],[która godzina wyjazdu]],0)</f>
        <v>14</v>
      </c>
    </row>
    <row r="874" spans="1:18" x14ac:dyDescent="0.25">
      <c r="A874" s="1" t="s">
        <v>296</v>
      </c>
      <c r="B874" s="1">
        <v>0.55314399999999997</v>
      </c>
      <c r="C874" s="1">
        <v>0.55515999999999999</v>
      </c>
      <c r="D874" s="1">
        <f>IF(pomiar[[#This Row],[Punkt A]]&lt;pomiar[[#This Row],[Punkt B]],1,0)</f>
        <v>1</v>
      </c>
      <c r="E874" s="1">
        <f>IF(pomiar[[#This Row],[Punkt A]]&gt;pomiar[[#This Row],[Punkt B]],1,0)</f>
        <v>0</v>
      </c>
      <c r="F874" s="1">
        <f t="shared" si="26"/>
        <v>6.9444444444444447E-4</v>
      </c>
      <c r="G874" s="1">
        <f>IF(pomiar[[#This Row],[czy z B do A]]=1,pomiar[[#This Row],[Punkt A]]-pomiar[[#This Row],[Punkt B]],pomiar[[#This Row],[Punkt B]]-pomiar[[#This Row],[Punkt A]])</f>
        <v>2.0160000000000178E-3</v>
      </c>
      <c r="H874" s="1" t="str">
        <f>LEFT(pomiar[[#This Row],[numer rejestracyjny]],1)</f>
        <v>R</v>
      </c>
      <c r="I874" s="1">
        <f>IF(pomiar[[#This Row],[pierwsza litera rejestracji]]="Z",pomiar[[#This Row],[ile minut jechał]]/pomiar[[#This Row],[ile to jedna minuta w dobie]],0)</f>
        <v>0</v>
      </c>
      <c r="J874" s="1">
        <f t="shared" si="27"/>
        <v>4.1666666666666664E-2</v>
      </c>
      <c r="K874" s="1">
        <f>pomiar[[#This Row],[ile minut jechał]]/pomiar[[#This Row],[ile h w dobie]]</f>
        <v>4.8384000000000427E-2</v>
      </c>
      <c r="L874" s="1" t="str">
        <f>MID(pomiar[[#This Row],[numer rejestracyjny]],4,2)</f>
        <v>46</v>
      </c>
      <c r="M874" s="3">
        <f>IF(pomiar[[#This Row],[3 i 4 znak rejestracji]]="18",5/pomiar[[#This Row],[ile minut jechał w h]],0)</f>
        <v>0</v>
      </c>
      <c r="N874" s="3">
        <f>5/pomiar[[#This Row],[ile minut jechał w h]]</f>
        <v>103.33994708994618</v>
      </c>
      <c r="O874" s="3">
        <f>IF(pomiar[[#This Row],[prędkość]]&gt;100,1,0)</f>
        <v>1</v>
      </c>
      <c r="P874" s="3">
        <f>IF(pomiar[[#This Row],[prędkość]]&gt;140,1,0)</f>
        <v>0</v>
      </c>
      <c r="Q874" s="3">
        <f>ROUNDDOWN(IF(pomiar[[#This Row],[czy z A do B]]=0,pomiar[[#This Row],[Punkt B]]/pomiar[[#This Row],[ile h w dobie]],pomiar[[#This Row],[Punkt A]]/pomiar[[#This Row],[ile h w dobie]]),0)</f>
        <v>13</v>
      </c>
      <c r="R874" s="3">
        <f>IF(pomiar[[#This Row],[która godzina wyjazdu]]&lt;&gt;24,pomiar[[#This Row],[która godzina wyjazdu]],0)</f>
        <v>13</v>
      </c>
    </row>
    <row r="875" spans="1:18" x14ac:dyDescent="0.25">
      <c r="A875" s="1" t="s">
        <v>88</v>
      </c>
      <c r="B875" s="1">
        <v>0.48994100000000002</v>
      </c>
      <c r="C875" s="1">
        <v>0.49311300000000002</v>
      </c>
      <c r="D875" s="1">
        <f>IF(pomiar[[#This Row],[Punkt A]]&lt;pomiar[[#This Row],[Punkt B]],1,0)</f>
        <v>1</v>
      </c>
      <c r="E875" s="1">
        <f>IF(pomiar[[#This Row],[Punkt A]]&gt;pomiar[[#This Row],[Punkt B]],1,0)</f>
        <v>0</v>
      </c>
      <c r="F875" s="1">
        <f t="shared" si="26"/>
        <v>6.9444444444444447E-4</v>
      </c>
      <c r="G875" s="1">
        <f>IF(pomiar[[#This Row],[czy z B do A]]=1,pomiar[[#This Row],[Punkt A]]-pomiar[[#This Row],[Punkt B]],pomiar[[#This Row],[Punkt B]]-pomiar[[#This Row],[Punkt A]])</f>
        <v>3.1720000000000081E-3</v>
      </c>
      <c r="H875" s="1" t="str">
        <f>LEFT(pomiar[[#This Row],[numer rejestracyjny]],1)</f>
        <v>R</v>
      </c>
      <c r="I875" s="1">
        <f>IF(pomiar[[#This Row],[pierwsza litera rejestracji]]="Z",pomiar[[#This Row],[ile minut jechał]]/pomiar[[#This Row],[ile to jedna minuta w dobie]],0)</f>
        <v>0</v>
      </c>
      <c r="J875" s="1">
        <f t="shared" si="27"/>
        <v>4.1666666666666664E-2</v>
      </c>
      <c r="K875" s="1">
        <f>pomiar[[#This Row],[ile minut jechał]]/pomiar[[#This Row],[ile h w dobie]]</f>
        <v>7.6128000000000196E-2</v>
      </c>
      <c r="L875" s="1" t="str">
        <f>MID(pomiar[[#This Row],[numer rejestracyjny]],4,2)</f>
        <v>71</v>
      </c>
      <c r="M875" s="3">
        <f>IF(pomiar[[#This Row],[3 i 4 znak rejestracji]]="18",5/pomiar[[#This Row],[ile minut jechał w h]],0)</f>
        <v>0</v>
      </c>
      <c r="N875" s="3">
        <f>5/pomiar[[#This Row],[ile minut jechał w h]]</f>
        <v>65.678856662463048</v>
      </c>
      <c r="O875" s="3">
        <f>IF(pomiar[[#This Row],[prędkość]]&gt;100,1,0)</f>
        <v>0</v>
      </c>
      <c r="P875" s="3">
        <f>IF(pomiar[[#This Row],[prędkość]]&gt;140,1,0)</f>
        <v>0</v>
      </c>
      <c r="Q875" s="3">
        <f>ROUNDDOWN(IF(pomiar[[#This Row],[czy z A do B]]=0,pomiar[[#This Row],[Punkt B]]/pomiar[[#This Row],[ile h w dobie]],pomiar[[#This Row],[Punkt A]]/pomiar[[#This Row],[ile h w dobie]]),0)</f>
        <v>11</v>
      </c>
      <c r="R875" s="3">
        <f>IF(pomiar[[#This Row],[która godzina wyjazdu]]&lt;&gt;24,pomiar[[#This Row],[która godzina wyjazdu]],0)</f>
        <v>11</v>
      </c>
    </row>
    <row r="876" spans="1:18" x14ac:dyDescent="0.25">
      <c r="A876" s="1" t="s">
        <v>88</v>
      </c>
      <c r="B876" s="1">
        <v>0.75573800000000002</v>
      </c>
      <c r="C876" s="1">
        <v>0.75292599999999998</v>
      </c>
      <c r="D876" s="1">
        <f>IF(pomiar[[#This Row],[Punkt A]]&lt;pomiar[[#This Row],[Punkt B]],1,0)</f>
        <v>0</v>
      </c>
      <c r="E876" s="1">
        <f>IF(pomiar[[#This Row],[Punkt A]]&gt;pomiar[[#This Row],[Punkt B]],1,0)</f>
        <v>1</v>
      </c>
      <c r="F876" s="1">
        <f t="shared" si="26"/>
        <v>6.9444444444444447E-4</v>
      </c>
      <c r="G876" s="1">
        <f>IF(pomiar[[#This Row],[czy z B do A]]=1,pomiar[[#This Row],[Punkt A]]-pomiar[[#This Row],[Punkt B]],pomiar[[#This Row],[Punkt B]]-pomiar[[#This Row],[Punkt A]])</f>
        <v>2.8120000000000367E-3</v>
      </c>
      <c r="H876" s="1" t="str">
        <f>LEFT(pomiar[[#This Row],[numer rejestracyjny]],1)</f>
        <v>R</v>
      </c>
      <c r="I876" s="1">
        <f>IF(pomiar[[#This Row],[pierwsza litera rejestracji]]="Z",pomiar[[#This Row],[ile minut jechał]]/pomiar[[#This Row],[ile to jedna minuta w dobie]],0)</f>
        <v>0</v>
      </c>
      <c r="J876" s="1">
        <f t="shared" si="27"/>
        <v>4.1666666666666664E-2</v>
      </c>
      <c r="K876" s="1">
        <f>pomiar[[#This Row],[ile minut jechał]]/pomiar[[#This Row],[ile h w dobie]]</f>
        <v>6.7488000000000881E-2</v>
      </c>
      <c r="L876" s="1" t="str">
        <f>MID(pomiar[[#This Row],[numer rejestracyjny]],4,2)</f>
        <v>71</v>
      </c>
      <c r="M876" s="3">
        <f>IF(pomiar[[#This Row],[3 i 4 znak rejestracji]]="18",5/pomiar[[#This Row],[ile minut jechał w h]],0)</f>
        <v>0</v>
      </c>
      <c r="N876" s="3">
        <f>5/pomiar[[#This Row],[ile minut jechał w h]]</f>
        <v>74.087245139875748</v>
      </c>
      <c r="O876" s="3">
        <f>IF(pomiar[[#This Row],[prędkość]]&gt;100,1,0)</f>
        <v>0</v>
      </c>
      <c r="P876" s="3">
        <f>IF(pomiar[[#This Row],[prędkość]]&gt;140,1,0)</f>
        <v>0</v>
      </c>
      <c r="Q876" s="3">
        <f>ROUNDDOWN(IF(pomiar[[#This Row],[czy z A do B]]=0,pomiar[[#This Row],[Punkt B]]/pomiar[[#This Row],[ile h w dobie]],pomiar[[#This Row],[Punkt A]]/pomiar[[#This Row],[ile h w dobie]]),0)</f>
        <v>18</v>
      </c>
      <c r="R876" s="3">
        <f>IF(pomiar[[#This Row],[która godzina wyjazdu]]&lt;&gt;24,pomiar[[#This Row],[która godzina wyjazdu]],0)</f>
        <v>18</v>
      </c>
    </row>
    <row r="877" spans="1:18" x14ac:dyDescent="0.25">
      <c r="A877" s="1" t="s">
        <v>297</v>
      </c>
      <c r="B877" s="1">
        <v>0.956812</v>
      </c>
      <c r="C877" s="1">
        <v>0.95374800000000004</v>
      </c>
      <c r="D877" s="1">
        <f>IF(pomiar[[#This Row],[Punkt A]]&lt;pomiar[[#This Row],[Punkt B]],1,0)</f>
        <v>0</v>
      </c>
      <c r="E877" s="1">
        <f>IF(pomiar[[#This Row],[Punkt A]]&gt;pomiar[[#This Row],[Punkt B]],1,0)</f>
        <v>1</v>
      </c>
      <c r="F877" s="1">
        <f t="shared" si="26"/>
        <v>6.9444444444444447E-4</v>
      </c>
      <c r="G877" s="1">
        <f>IF(pomiar[[#This Row],[czy z B do A]]=1,pomiar[[#This Row],[Punkt A]]-pomiar[[#This Row],[Punkt B]],pomiar[[#This Row],[Punkt B]]-pomiar[[#This Row],[Punkt A]])</f>
        <v>3.0639999999999556E-3</v>
      </c>
      <c r="H877" s="1" t="str">
        <f>LEFT(pomiar[[#This Row],[numer rejestracyjny]],1)</f>
        <v>S</v>
      </c>
      <c r="I877" s="1">
        <f>IF(pomiar[[#This Row],[pierwsza litera rejestracji]]="Z",pomiar[[#This Row],[ile minut jechał]]/pomiar[[#This Row],[ile to jedna minuta w dobie]],0)</f>
        <v>0</v>
      </c>
      <c r="J877" s="1">
        <f t="shared" si="27"/>
        <v>4.1666666666666664E-2</v>
      </c>
      <c r="K877" s="1">
        <f>pomiar[[#This Row],[ile minut jechał]]/pomiar[[#This Row],[ile h w dobie]]</f>
        <v>7.3535999999998936E-2</v>
      </c>
      <c r="L877" s="1" t="str">
        <f>MID(pomiar[[#This Row],[numer rejestracyjny]],4,2)</f>
        <v>88</v>
      </c>
      <c r="M877" s="3">
        <f>IF(pomiar[[#This Row],[3 i 4 znak rejestracji]]="18",5/pomiar[[#This Row],[ile minut jechał w h]],0)</f>
        <v>0</v>
      </c>
      <c r="N877" s="3">
        <f>5/pomiar[[#This Row],[ile minut jechał w h]]</f>
        <v>67.993907745866949</v>
      </c>
      <c r="O877" s="3">
        <f>IF(pomiar[[#This Row],[prędkość]]&gt;100,1,0)</f>
        <v>0</v>
      </c>
      <c r="P877" s="3">
        <f>IF(pomiar[[#This Row],[prędkość]]&gt;140,1,0)</f>
        <v>0</v>
      </c>
      <c r="Q877" s="3">
        <f>ROUNDDOWN(IF(pomiar[[#This Row],[czy z A do B]]=0,pomiar[[#This Row],[Punkt B]]/pomiar[[#This Row],[ile h w dobie]],pomiar[[#This Row],[Punkt A]]/pomiar[[#This Row],[ile h w dobie]]),0)</f>
        <v>22</v>
      </c>
      <c r="R877" s="3">
        <f>IF(pomiar[[#This Row],[która godzina wyjazdu]]&lt;&gt;24,pomiar[[#This Row],[która godzina wyjazdu]],0)</f>
        <v>22</v>
      </c>
    </row>
    <row r="878" spans="1:18" x14ac:dyDescent="0.25">
      <c r="A878" s="1" t="s">
        <v>298</v>
      </c>
      <c r="B878" s="1">
        <v>0.609267</v>
      </c>
      <c r="C878" s="1">
        <v>0.60625099999999998</v>
      </c>
      <c r="D878" s="1">
        <f>IF(pomiar[[#This Row],[Punkt A]]&lt;pomiar[[#This Row],[Punkt B]],1,0)</f>
        <v>0</v>
      </c>
      <c r="E878" s="1">
        <f>IF(pomiar[[#This Row],[Punkt A]]&gt;pomiar[[#This Row],[Punkt B]],1,0)</f>
        <v>1</v>
      </c>
      <c r="F878" s="1">
        <f t="shared" si="26"/>
        <v>6.9444444444444447E-4</v>
      </c>
      <c r="G878" s="1">
        <f>IF(pomiar[[#This Row],[czy z B do A]]=1,pomiar[[#This Row],[Punkt A]]-pomiar[[#This Row],[Punkt B]],pomiar[[#This Row],[Punkt B]]-pomiar[[#This Row],[Punkt A]])</f>
        <v>3.0160000000000187E-3</v>
      </c>
      <c r="H878" s="1" t="str">
        <f>LEFT(pomiar[[#This Row],[numer rejestracyjny]],1)</f>
        <v>S</v>
      </c>
      <c r="I878" s="1">
        <f>IF(pomiar[[#This Row],[pierwsza litera rejestracji]]="Z",pomiar[[#This Row],[ile minut jechał]]/pomiar[[#This Row],[ile to jedna minuta w dobie]],0)</f>
        <v>0</v>
      </c>
      <c r="J878" s="1">
        <f t="shared" si="27"/>
        <v>4.1666666666666664E-2</v>
      </c>
      <c r="K878" s="1">
        <f>pomiar[[#This Row],[ile minut jechał]]/pomiar[[#This Row],[ile h w dobie]]</f>
        <v>7.2384000000000448E-2</v>
      </c>
      <c r="L878" s="1" t="str">
        <f>MID(pomiar[[#This Row],[numer rejestracyjny]],4,2)</f>
        <v>25</v>
      </c>
      <c r="M878" s="3">
        <f>IF(pomiar[[#This Row],[3 i 4 znak rejestracji]]="18",5/pomiar[[#This Row],[ile minut jechał w h]],0)</f>
        <v>0</v>
      </c>
      <c r="N878" s="3">
        <f>5/pomiar[[#This Row],[ile minut jechał w h]]</f>
        <v>69.076038903624678</v>
      </c>
      <c r="O878" s="3">
        <f>IF(pomiar[[#This Row],[prędkość]]&gt;100,1,0)</f>
        <v>0</v>
      </c>
      <c r="P878" s="3">
        <f>IF(pomiar[[#This Row],[prędkość]]&gt;140,1,0)</f>
        <v>0</v>
      </c>
      <c r="Q878" s="3">
        <f>ROUNDDOWN(IF(pomiar[[#This Row],[czy z A do B]]=0,pomiar[[#This Row],[Punkt B]]/pomiar[[#This Row],[ile h w dobie]],pomiar[[#This Row],[Punkt A]]/pomiar[[#This Row],[ile h w dobie]]),0)</f>
        <v>14</v>
      </c>
      <c r="R878" s="3">
        <f>IF(pomiar[[#This Row],[która godzina wyjazdu]]&lt;&gt;24,pomiar[[#This Row],[która godzina wyjazdu]],0)</f>
        <v>14</v>
      </c>
    </row>
    <row r="879" spans="1:18" x14ac:dyDescent="0.25">
      <c r="A879" s="1" t="s">
        <v>299</v>
      </c>
      <c r="B879" s="1">
        <v>0.48624499999999998</v>
      </c>
      <c r="C879" s="1">
        <v>0.48857299999999998</v>
      </c>
      <c r="D879" s="1">
        <f>IF(pomiar[[#This Row],[Punkt A]]&lt;pomiar[[#This Row],[Punkt B]],1,0)</f>
        <v>1</v>
      </c>
      <c r="E879" s="1">
        <f>IF(pomiar[[#This Row],[Punkt A]]&gt;pomiar[[#This Row],[Punkt B]],1,0)</f>
        <v>0</v>
      </c>
      <c r="F879" s="1">
        <f t="shared" si="26"/>
        <v>6.9444444444444447E-4</v>
      </c>
      <c r="G879" s="1">
        <f>IF(pomiar[[#This Row],[czy z B do A]]=1,pomiar[[#This Row],[Punkt A]]-pomiar[[#This Row],[Punkt B]],pomiar[[#This Row],[Punkt B]]-pomiar[[#This Row],[Punkt A]])</f>
        <v>2.3279999999999967E-3</v>
      </c>
      <c r="H879" s="1" t="str">
        <f>LEFT(pomiar[[#This Row],[numer rejestracyjny]],1)</f>
        <v>S</v>
      </c>
      <c r="I879" s="1">
        <f>IF(pomiar[[#This Row],[pierwsza litera rejestracji]]="Z",pomiar[[#This Row],[ile minut jechał]]/pomiar[[#This Row],[ile to jedna minuta w dobie]],0)</f>
        <v>0</v>
      </c>
      <c r="J879" s="1">
        <f t="shared" si="27"/>
        <v>4.1666666666666664E-2</v>
      </c>
      <c r="K879" s="1">
        <f>pomiar[[#This Row],[ile minut jechał]]/pomiar[[#This Row],[ile h w dobie]]</f>
        <v>5.5871999999999922E-2</v>
      </c>
      <c r="L879" s="1" t="str">
        <f>MID(pomiar[[#This Row],[numer rejestracyjny]],4,2)</f>
        <v>98</v>
      </c>
      <c r="M879" s="3">
        <f>IF(pomiar[[#This Row],[3 i 4 znak rejestracji]]="18",5/pomiar[[#This Row],[ile minut jechał w h]],0)</f>
        <v>0</v>
      </c>
      <c r="N879" s="3">
        <f>5/pomiar[[#This Row],[ile minut jechał w h]]</f>
        <v>89.49026345933575</v>
      </c>
      <c r="O879" s="3">
        <f>IF(pomiar[[#This Row],[prędkość]]&gt;100,1,0)</f>
        <v>0</v>
      </c>
      <c r="P879" s="3">
        <f>IF(pomiar[[#This Row],[prędkość]]&gt;140,1,0)</f>
        <v>0</v>
      </c>
      <c r="Q879" s="3">
        <f>ROUNDDOWN(IF(pomiar[[#This Row],[czy z A do B]]=0,pomiar[[#This Row],[Punkt B]]/pomiar[[#This Row],[ile h w dobie]],pomiar[[#This Row],[Punkt A]]/pomiar[[#This Row],[ile h w dobie]]),0)</f>
        <v>11</v>
      </c>
      <c r="R879" s="3">
        <f>IF(pomiar[[#This Row],[która godzina wyjazdu]]&lt;&gt;24,pomiar[[#This Row],[która godzina wyjazdu]],0)</f>
        <v>11</v>
      </c>
    </row>
    <row r="880" spans="1:18" x14ac:dyDescent="0.25">
      <c r="A880" s="1" t="s">
        <v>300</v>
      </c>
      <c r="B880" s="1">
        <v>0.63311200000000001</v>
      </c>
      <c r="C880" s="1">
        <v>0.63467600000000002</v>
      </c>
      <c r="D880" s="1">
        <f>IF(pomiar[[#This Row],[Punkt A]]&lt;pomiar[[#This Row],[Punkt B]],1,0)</f>
        <v>1</v>
      </c>
      <c r="E880" s="1">
        <f>IF(pomiar[[#This Row],[Punkt A]]&gt;pomiar[[#This Row],[Punkt B]],1,0)</f>
        <v>0</v>
      </c>
      <c r="F880" s="1">
        <f t="shared" si="26"/>
        <v>6.9444444444444447E-4</v>
      </c>
      <c r="G880" s="1">
        <f>IF(pomiar[[#This Row],[czy z B do A]]=1,pomiar[[#This Row],[Punkt A]]-pomiar[[#This Row],[Punkt B]],pomiar[[#This Row],[Punkt B]]-pomiar[[#This Row],[Punkt A]])</f>
        <v>1.5640000000000098E-3</v>
      </c>
      <c r="H880" s="1" t="str">
        <f>LEFT(pomiar[[#This Row],[numer rejestracyjny]],1)</f>
        <v>S</v>
      </c>
      <c r="I880" s="1">
        <f>IF(pomiar[[#This Row],[pierwsza litera rejestracji]]="Z",pomiar[[#This Row],[ile minut jechał]]/pomiar[[#This Row],[ile to jedna minuta w dobie]],0)</f>
        <v>0</v>
      </c>
      <c r="J880" s="1">
        <f t="shared" si="27"/>
        <v>4.1666666666666664E-2</v>
      </c>
      <c r="K880" s="1">
        <f>pomiar[[#This Row],[ile minut jechał]]/pomiar[[#This Row],[ile h w dobie]]</f>
        <v>3.7536000000000236E-2</v>
      </c>
      <c r="L880" s="1" t="str">
        <f>MID(pomiar[[#This Row],[numer rejestracyjny]],4,2)</f>
        <v>02</v>
      </c>
      <c r="M880" s="3">
        <f>IF(pomiar[[#This Row],[3 i 4 znak rejestracji]]="18",5/pomiar[[#This Row],[ile minut jechał w h]],0)</f>
        <v>0</v>
      </c>
      <c r="N880" s="3">
        <f>5/pomiar[[#This Row],[ile minut jechał w h]]</f>
        <v>133.20545609548083</v>
      </c>
      <c r="O880" s="3">
        <f>IF(pomiar[[#This Row],[prędkość]]&gt;100,1,0)</f>
        <v>1</v>
      </c>
      <c r="P880" s="3">
        <f>IF(pomiar[[#This Row],[prędkość]]&gt;140,1,0)</f>
        <v>0</v>
      </c>
      <c r="Q880" s="3">
        <f>ROUNDDOWN(IF(pomiar[[#This Row],[czy z A do B]]=0,pomiar[[#This Row],[Punkt B]]/pomiar[[#This Row],[ile h w dobie]],pomiar[[#This Row],[Punkt A]]/pomiar[[#This Row],[ile h w dobie]]),0)</f>
        <v>15</v>
      </c>
      <c r="R880" s="3">
        <f>IF(pomiar[[#This Row],[która godzina wyjazdu]]&lt;&gt;24,pomiar[[#This Row],[która godzina wyjazdu]],0)</f>
        <v>15</v>
      </c>
    </row>
    <row r="881" spans="1:18" x14ac:dyDescent="0.25">
      <c r="A881" s="1" t="s">
        <v>301</v>
      </c>
      <c r="B881" s="1">
        <v>0.71425300000000003</v>
      </c>
      <c r="C881" s="1">
        <v>0.71617299999999995</v>
      </c>
      <c r="D881" s="1">
        <f>IF(pomiar[[#This Row],[Punkt A]]&lt;pomiar[[#This Row],[Punkt B]],1,0)</f>
        <v>1</v>
      </c>
      <c r="E881" s="1">
        <f>IF(pomiar[[#This Row],[Punkt A]]&gt;pomiar[[#This Row],[Punkt B]],1,0)</f>
        <v>0</v>
      </c>
      <c r="F881" s="1">
        <f t="shared" si="26"/>
        <v>6.9444444444444447E-4</v>
      </c>
      <c r="G881" s="1">
        <f>IF(pomiar[[#This Row],[czy z B do A]]=1,pomiar[[#This Row],[Punkt A]]-pomiar[[#This Row],[Punkt B]],pomiar[[#This Row],[Punkt B]]-pomiar[[#This Row],[Punkt A]])</f>
        <v>1.9199999999999218E-3</v>
      </c>
      <c r="H881" s="1" t="str">
        <f>LEFT(pomiar[[#This Row],[numer rejestracyjny]],1)</f>
        <v>S</v>
      </c>
      <c r="I881" s="1">
        <f>IF(pomiar[[#This Row],[pierwsza litera rejestracji]]="Z",pomiar[[#This Row],[ile minut jechał]]/pomiar[[#This Row],[ile to jedna minuta w dobie]],0)</f>
        <v>0</v>
      </c>
      <c r="J881" s="1">
        <f t="shared" si="27"/>
        <v>4.1666666666666664E-2</v>
      </c>
      <c r="K881" s="1">
        <f>pomiar[[#This Row],[ile minut jechał]]/pomiar[[#This Row],[ile h w dobie]]</f>
        <v>4.6079999999998122E-2</v>
      </c>
      <c r="L881" s="1" t="str">
        <f>MID(pomiar[[#This Row],[numer rejestracyjny]],4,2)</f>
        <v>18</v>
      </c>
      <c r="M881" s="3">
        <f>IF(pomiar[[#This Row],[3 i 4 znak rejestracji]]="18",5/pomiar[[#This Row],[ile minut jechał w h]],0)</f>
        <v>108.50694444444886</v>
      </c>
      <c r="N881" s="3">
        <f>5/pomiar[[#This Row],[ile minut jechał w h]]</f>
        <v>108.50694444444886</v>
      </c>
      <c r="O881" s="3">
        <f>IF(pomiar[[#This Row],[prędkość]]&gt;100,1,0)</f>
        <v>1</v>
      </c>
      <c r="P881" s="3">
        <f>IF(pomiar[[#This Row],[prędkość]]&gt;140,1,0)</f>
        <v>0</v>
      </c>
      <c r="Q881" s="3">
        <f>ROUNDDOWN(IF(pomiar[[#This Row],[czy z A do B]]=0,pomiar[[#This Row],[Punkt B]]/pomiar[[#This Row],[ile h w dobie]],pomiar[[#This Row],[Punkt A]]/pomiar[[#This Row],[ile h w dobie]]),0)</f>
        <v>17</v>
      </c>
      <c r="R881" s="3">
        <f>IF(pomiar[[#This Row],[która godzina wyjazdu]]&lt;&gt;24,pomiar[[#This Row],[która godzina wyjazdu]],0)</f>
        <v>17</v>
      </c>
    </row>
    <row r="882" spans="1:18" x14ac:dyDescent="0.25">
      <c r="A882" s="1" t="s">
        <v>302</v>
      </c>
      <c r="B882" s="1">
        <v>0.58881899999999998</v>
      </c>
      <c r="C882" s="1">
        <v>0.58577100000000004</v>
      </c>
      <c r="D882" s="1">
        <f>IF(pomiar[[#This Row],[Punkt A]]&lt;pomiar[[#This Row],[Punkt B]],1,0)</f>
        <v>0</v>
      </c>
      <c r="E882" s="1">
        <f>IF(pomiar[[#This Row],[Punkt A]]&gt;pomiar[[#This Row],[Punkt B]],1,0)</f>
        <v>1</v>
      </c>
      <c r="F882" s="1">
        <f t="shared" si="26"/>
        <v>6.9444444444444447E-4</v>
      </c>
      <c r="G882" s="1">
        <f>IF(pomiar[[#This Row],[czy z B do A]]=1,pomiar[[#This Row],[Punkt A]]-pomiar[[#This Row],[Punkt B]],pomiar[[#This Row],[Punkt B]]-pomiar[[#This Row],[Punkt A]])</f>
        <v>3.0479999999999396E-3</v>
      </c>
      <c r="H882" s="1" t="str">
        <f>LEFT(pomiar[[#This Row],[numer rejestracyjny]],1)</f>
        <v>S</v>
      </c>
      <c r="I882" s="1">
        <f>IF(pomiar[[#This Row],[pierwsza litera rejestracji]]="Z",pomiar[[#This Row],[ile minut jechał]]/pomiar[[#This Row],[ile to jedna minuta w dobie]],0)</f>
        <v>0</v>
      </c>
      <c r="J882" s="1">
        <f t="shared" si="27"/>
        <v>4.1666666666666664E-2</v>
      </c>
      <c r="K882" s="1">
        <f>pomiar[[#This Row],[ile minut jechał]]/pomiar[[#This Row],[ile h w dobie]]</f>
        <v>7.3151999999998552E-2</v>
      </c>
      <c r="L882" s="1" t="str">
        <f>MID(pomiar[[#This Row],[numer rejestracyjny]],4,2)</f>
        <v>61</v>
      </c>
      <c r="M882" s="3">
        <f>IF(pomiar[[#This Row],[3 i 4 znak rejestracji]]="18",5/pomiar[[#This Row],[ile minut jechał w h]],0)</f>
        <v>0</v>
      </c>
      <c r="N882" s="3">
        <f>5/pomiar[[#This Row],[ile minut jechał w h]]</f>
        <v>68.350831146108092</v>
      </c>
      <c r="O882" s="3">
        <f>IF(pomiar[[#This Row],[prędkość]]&gt;100,1,0)</f>
        <v>0</v>
      </c>
      <c r="P882" s="3">
        <f>IF(pomiar[[#This Row],[prędkość]]&gt;140,1,0)</f>
        <v>0</v>
      </c>
      <c r="Q882" s="3">
        <f>ROUNDDOWN(IF(pomiar[[#This Row],[czy z A do B]]=0,pomiar[[#This Row],[Punkt B]]/pomiar[[#This Row],[ile h w dobie]],pomiar[[#This Row],[Punkt A]]/pomiar[[#This Row],[ile h w dobie]]),0)</f>
        <v>14</v>
      </c>
      <c r="R882" s="3">
        <f>IF(pomiar[[#This Row],[która godzina wyjazdu]]&lt;&gt;24,pomiar[[#This Row],[która godzina wyjazdu]],0)</f>
        <v>14</v>
      </c>
    </row>
    <row r="883" spans="1:18" x14ac:dyDescent="0.25">
      <c r="A883" s="1" t="s">
        <v>303</v>
      </c>
      <c r="B883" s="1">
        <v>0.21463699999999999</v>
      </c>
      <c r="C883" s="1">
        <v>0.21702099999999999</v>
      </c>
      <c r="D883" s="1">
        <f>IF(pomiar[[#This Row],[Punkt A]]&lt;pomiar[[#This Row],[Punkt B]],1,0)</f>
        <v>1</v>
      </c>
      <c r="E883" s="1">
        <f>IF(pomiar[[#This Row],[Punkt A]]&gt;pomiar[[#This Row],[Punkt B]],1,0)</f>
        <v>0</v>
      </c>
      <c r="F883" s="1">
        <f t="shared" si="26"/>
        <v>6.9444444444444447E-4</v>
      </c>
      <c r="G883" s="1">
        <f>IF(pomiar[[#This Row],[czy z B do A]]=1,pomiar[[#This Row],[Punkt A]]-pomiar[[#This Row],[Punkt B]],pomiar[[#This Row],[Punkt B]]-pomiar[[#This Row],[Punkt A]])</f>
        <v>2.3839999999999972E-3</v>
      </c>
      <c r="H883" s="1" t="str">
        <f>LEFT(pomiar[[#This Row],[numer rejestracyjny]],1)</f>
        <v>S</v>
      </c>
      <c r="I883" s="1">
        <f>IF(pomiar[[#This Row],[pierwsza litera rejestracji]]="Z",pomiar[[#This Row],[ile minut jechał]]/pomiar[[#This Row],[ile to jedna minuta w dobie]],0)</f>
        <v>0</v>
      </c>
      <c r="J883" s="1">
        <f t="shared" si="27"/>
        <v>4.1666666666666664E-2</v>
      </c>
      <c r="K883" s="1">
        <f>pomiar[[#This Row],[ile minut jechał]]/pomiar[[#This Row],[ile h w dobie]]</f>
        <v>5.7215999999999934E-2</v>
      </c>
      <c r="L883" s="1" t="str">
        <f>MID(pomiar[[#This Row],[numer rejestracyjny]],4,2)</f>
        <v>70</v>
      </c>
      <c r="M883" s="3">
        <f>IF(pomiar[[#This Row],[3 i 4 znak rejestracji]]="18",5/pomiar[[#This Row],[ile minut jechał w h]],0)</f>
        <v>0</v>
      </c>
      <c r="N883" s="3">
        <f>5/pomiar[[#This Row],[ile minut jechał w h]]</f>
        <v>87.388143176733877</v>
      </c>
      <c r="O883" s="3">
        <f>IF(pomiar[[#This Row],[prędkość]]&gt;100,1,0)</f>
        <v>0</v>
      </c>
      <c r="P883" s="3">
        <f>IF(pomiar[[#This Row],[prędkość]]&gt;140,1,0)</f>
        <v>0</v>
      </c>
      <c r="Q883" s="3">
        <f>ROUNDDOWN(IF(pomiar[[#This Row],[czy z A do B]]=0,pomiar[[#This Row],[Punkt B]]/pomiar[[#This Row],[ile h w dobie]],pomiar[[#This Row],[Punkt A]]/pomiar[[#This Row],[ile h w dobie]]),0)</f>
        <v>5</v>
      </c>
      <c r="R883" s="3">
        <f>IF(pomiar[[#This Row],[która godzina wyjazdu]]&lt;&gt;24,pomiar[[#This Row],[która godzina wyjazdu]],0)</f>
        <v>5</v>
      </c>
    </row>
    <row r="884" spans="1:18" x14ac:dyDescent="0.25">
      <c r="A884" s="1" t="s">
        <v>304</v>
      </c>
      <c r="B884" s="1">
        <v>4.1440000000000001E-3</v>
      </c>
      <c r="C884" s="1">
        <v>2.196E-3</v>
      </c>
      <c r="D884" s="1">
        <f>IF(pomiar[[#This Row],[Punkt A]]&lt;pomiar[[#This Row],[Punkt B]],1,0)</f>
        <v>0</v>
      </c>
      <c r="E884" s="1">
        <f>IF(pomiar[[#This Row],[Punkt A]]&gt;pomiar[[#This Row],[Punkt B]],1,0)</f>
        <v>1</v>
      </c>
      <c r="F884" s="1">
        <f t="shared" si="26"/>
        <v>6.9444444444444447E-4</v>
      </c>
      <c r="G884" s="1">
        <f>IF(pomiar[[#This Row],[czy z B do A]]=1,pomiar[[#This Row],[Punkt A]]-pomiar[[#This Row],[Punkt B]],pomiar[[#This Row],[Punkt B]]-pomiar[[#This Row],[Punkt A]])</f>
        <v>1.9480000000000001E-3</v>
      </c>
      <c r="H884" s="1" t="str">
        <f>LEFT(pomiar[[#This Row],[numer rejestracyjny]],1)</f>
        <v>S</v>
      </c>
      <c r="I884" s="1">
        <f>IF(pomiar[[#This Row],[pierwsza litera rejestracji]]="Z",pomiar[[#This Row],[ile minut jechał]]/pomiar[[#This Row],[ile to jedna minuta w dobie]],0)</f>
        <v>0</v>
      </c>
      <c r="J884" s="1">
        <f t="shared" si="27"/>
        <v>4.1666666666666664E-2</v>
      </c>
      <c r="K884" s="1">
        <f>pomiar[[#This Row],[ile minut jechał]]/pomiar[[#This Row],[ile h w dobie]]</f>
        <v>4.6752000000000002E-2</v>
      </c>
      <c r="L884" s="1" t="str">
        <f>MID(pomiar[[#This Row],[numer rejestracyjny]],4,2)</f>
        <v>47</v>
      </c>
      <c r="M884" s="3">
        <f>IF(pomiar[[#This Row],[3 i 4 znak rejestracji]]="18",5/pomiar[[#This Row],[ile minut jechał w h]],0)</f>
        <v>0</v>
      </c>
      <c r="N884" s="3">
        <f>5/pomiar[[#This Row],[ile minut jechał w h]]</f>
        <v>106.94729637234771</v>
      </c>
      <c r="O884" s="3">
        <f>IF(pomiar[[#This Row],[prędkość]]&gt;100,1,0)</f>
        <v>1</v>
      </c>
      <c r="P884" s="3">
        <f>IF(pomiar[[#This Row],[prędkość]]&gt;140,1,0)</f>
        <v>0</v>
      </c>
      <c r="Q884" s="3">
        <f>ROUNDDOWN(IF(pomiar[[#This Row],[czy z A do B]]=0,pomiar[[#This Row],[Punkt B]]/pomiar[[#This Row],[ile h w dobie]],pomiar[[#This Row],[Punkt A]]/pomiar[[#This Row],[ile h w dobie]]),0)</f>
        <v>0</v>
      </c>
      <c r="R884" s="3">
        <f>IF(pomiar[[#This Row],[która godzina wyjazdu]]&lt;&gt;24,pomiar[[#This Row],[która godzina wyjazdu]],0)</f>
        <v>0</v>
      </c>
    </row>
    <row r="885" spans="1:18" x14ac:dyDescent="0.25">
      <c r="A885" s="1" t="s">
        <v>305</v>
      </c>
      <c r="B885" s="1">
        <v>0.38372699999999998</v>
      </c>
      <c r="C885" s="1">
        <v>0.38029099999999999</v>
      </c>
      <c r="D885" s="1">
        <f>IF(pomiar[[#This Row],[Punkt A]]&lt;pomiar[[#This Row],[Punkt B]],1,0)</f>
        <v>0</v>
      </c>
      <c r="E885" s="1">
        <f>IF(pomiar[[#This Row],[Punkt A]]&gt;pomiar[[#This Row],[Punkt B]],1,0)</f>
        <v>1</v>
      </c>
      <c r="F885" s="1">
        <f t="shared" si="26"/>
        <v>6.9444444444444447E-4</v>
      </c>
      <c r="G885" s="1">
        <f>IF(pomiar[[#This Row],[czy z B do A]]=1,pomiar[[#This Row],[Punkt A]]-pomiar[[#This Row],[Punkt B]],pomiar[[#This Row],[Punkt B]]-pomiar[[#This Row],[Punkt A]])</f>
        <v>3.4359999999999946E-3</v>
      </c>
      <c r="H885" s="1" t="str">
        <f>LEFT(pomiar[[#This Row],[numer rejestracyjny]],1)</f>
        <v>S</v>
      </c>
      <c r="I885" s="1">
        <f>IF(pomiar[[#This Row],[pierwsza litera rejestracji]]="Z",pomiar[[#This Row],[ile minut jechał]]/pomiar[[#This Row],[ile to jedna minuta w dobie]],0)</f>
        <v>0</v>
      </c>
      <c r="J885" s="1">
        <f t="shared" si="27"/>
        <v>4.1666666666666664E-2</v>
      </c>
      <c r="K885" s="1">
        <f>pomiar[[#This Row],[ile minut jechał]]/pomiar[[#This Row],[ile h w dobie]]</f>
        <v>8.2463999999999871E-2</v>
      </c>
      <c r="L885" s="1" t="str">
        <f>MID(pomiar[[#This Row],[numer rejestracyjny]],4,2)</f>
        <v>68</v>
      </c>
      <c r="M885" s="3">
        <f>IF(pomiar[[#This Row],[3 i 4 znak rejestracji]]="18",5/pomiar[[#This Row],[ile minut jechał w h]],0)</f>
        <v>0</v>
      </c>
      <c r="N885" s="3">
        <f>5/pomiar[[#This Row],[ile minut jechał w h]]</f>
        <v>60.6325184322857</v>
      </c>
      <c r="O885" s="3">
        <f>IF(pomiar[[#This Row],[prędkość]]&gt;100,1,0)</f>
        <v>0</v>
      </c>
      <c r="P885" s="3">
        <f>IF(pomiar[[#This Row],[prędkość]]&gt;140,1,0)</f>
        <v>0</v>
      </c>
      <c r="Q885" s="3">
        <f>ROUNDDOWN(IF(pomiar[[#This Row],[czy z A do B]]=0,pomiar[[#This Row],[Punkt B]]/pomiar[[#This Row],[ile h w dobie]],pomiar[[#This Row],[Punkt A]]/pomiar[[#This Row],[ile h w dobie]]),0)</f>
        <v>9</v>
      </c>
      <c r="R885" s="3">
        <f>IF(pomiar[[#This Row],[która godzina wyjazdu]]&lt;&gt;24,pomiar[[#This Row],[która godzina wyjazdu]],0)</f>
        <v>9</v>
      </c>
    </row>
    <row r="886" spans="1:18" x14ac:dyDescent="0.25">
      <c r="A886" s="1" t="s">
        <v>306</v>
      </c>
      <c r="B886" s="1">
        <v>0.16837199999999999</v>
      </c>
      <c r="C886" s="1">
        <v>0.17019599999999999</v>
      </c>
      <c r="D886" s="1">
        <f>IF(pomiar[[#This Row],[Punkt A]]&lt;pomiar[[#This Row],[Punkt B]],1,0)</f>
        <v>1</v>
      </c>
      <c r="E886" s="1">
        <f>IF(pomiar[[#This Row],[Punkt A]]&gt;pomiar[[#This Row],[Punkt B]],1,0)</f>
        <v>0</v>
      </c>
      <c r="F886" s="1">
        <f t="shared" si="26"/>
        <v>6.9444444444444447E-4</v>
      </c>
      <c r="G886" s="1">
        <f>IF(pomiar[[#This Row],[czy z B do A]]=1,pomiar[[#This Row],[Punkt A]]-pomiar[[#This Row],[Punkt B]],pomiar[[#This Row],[Punkt B]]-pomiar[[#This Row],[Punkt A]])</f>
        <v>1.8239999999999923E-3</v>
      </c>
      <c r="H886" s="1" t="str">
        <f>LEFT(pomiar[[#This Row],[numer rejestracyjny]],1)</f>
        <v>S</v>
      </c>
      <c r="I886" s="1">
        <f>IF(pomiar[[#This Row],[pierwsza litera rejestracji]]="Z",pomiar[[#This Row],[ile minut jechał]]/pomiar[[#This Row],[ile to jedna minuta w dobie]],0)</f>
        <v>0</v>
      </c>
      <c r="J886" s="1">
        <f t="shared" si="27"/>
        <v>4.1666666666666664E-2</v>
      </c>
      <c r="K886" s="1">
        <f>pomiar[[#This Row],[ile minut jechał]]/pomiar[[#This Row],[ile h w dobie]]</f>
        <v>4.3775999999999815E-2</v>
      </c>
      <c r="L886" s="1" t="str">
        <f>MID(pomiar[[#This Row],[numer rejestracyjny]],4,2)</f>
        <v>56</v>
      </c>
      <c r="M886" s="3">
        <f>IF(pomiar[[#This Row],[3 i 4 znak rejestracji]]="18",5/pomiar[[#This Row],[ile minut jechał w h]],0)</f>
        <v>0</v>
      </c>
      <c r="N886" s="3">
        <f>5/pomiar[[#This Row],[ile minut jechał w h]]</f>
        <v>114.21783625731042</v>
      </c>
      <c r="O886" s="3">
        <f>IF(pomiar[[#This Row],[prędkość]]&gt;100,1,0)</f>
        <v>1</v>
      </c>
      <c r="P886" s="3">
        <f>IF(pomiar[[#This Row],[prędkość]]&gt;140,1,0)</f>
        <v>0</v>
      </c>
      <c r="Q886" s="3">
        <f>ROUNDDOWN(IF(pomiar[[#This Row],[czy z A do B]]=0,pomiar[[#This Row],[Punkt B]]/pomiar[[#This Row],[ile h w dobie]],pomiar[[#This Row],[Punkt A]]/pomiar[[#This Row],[ile h w dobie]]),0)</f>
        <v>4</v>
      </c>
      <c r="R886" s="3">
        <f>IF(pomiar[[#This Row],[która godzina wyjazdu]]&lt;&gt;24,pomiar[[#This Row],[która godzina wyjazdu]],0)</f>
        <v>4</v>
      </c>
    </row>
    <row r="887" spans="1:18" x14ac:dyDescent="0.25">
      <c r="A887" s="1" t="s">
        <v>307</v>
      </c>
      <c r="B887" s="1">
        <v>0.11633300000000001</v>
      </c>
      <c r="C887" s="1">
        <v>0.113373</v>
      </c>
      <c r="D887" s="1">
        <f>IF(pomiar[[#This Row],[Punkt A]]&lt;pomiar[[#This Row],[Punkt B]],1,0)</f>
        <v>0</v>
      </c>
      <c r="E887" s="1">
        <f>IF(pomiar[[#This Row],[Punkt A]]&gt;pomiar[[#This Row],[Punkt B]],1,0)</f>
        <v>1</v>
      </c>
      <c r="F887" s="1">
        <f t="shared" si="26"/>
        <v>6.9444444444444447E-4</v>
      </c>
      <c r="G887" s="1">
        <f>IF(pomiar[[#This Row],[czy z B do A]]=1,pomiar[[#This Row],[Punkt A]]-pomiar[[#This Row],[Punkt B]],pomiar[[#This Row],[Punkt B]]-pomiar[[#This Row],[Punkt A]])</f>
        <v>2.9600000000000043E-3</v>
      </c>
      <c r="H887" s="1" t="str">
        <f>LEFT(pomiar[[#This Row],[numer rejestracyjny]],1)</f>
        <v>S</v>
      </c>
      <c r="I887" s="1">
        <f>IF(pomiar[[#This Row],[pierwsza litera rejestracji]]="Z",pomiar[[#This Row],[ile minut jechał]]/pomiar[[#This Row],[ile to jedna minuta w dobie]],0)</f>
        <v>0</v>
      </c>
      <c r="J887" s="1">
        <f t="shared" si="27"/>
        <v>4.1666666666666664E-2</v>
      </c>
      <c r="K887" s="1">
        <f>pomiar[[#This Row],[ile minut jechał]]/pomiar[[#This Row],[ile h w dobie]]</f>
        <v>7.1040000000000103E-2</v>
      </c>
      <c r="L887" s="1" t="str">
        <f>MID(pomiar[[#This Row],[numer rejestracyjny]],4,2)</f>
        <v>61</v>
      </c>
      <c r="M887" s="3">
        <f>IF(pomiar[[#This Row],[3 i 4 znak rejestracji]]="18",5/pomiar[[#This Row],[ile minut jechał w h]],0)</f>
        <v>0</v>
      </c>
      <c r="N887" s="3">
        <f>5/pomiar[[#This Row],[ile minut jechał w h]]</f>
        <v>70.382882882882782</v>
      </c>
      <c r="O887" s="3">
        <f>IF(pomiar[[#This Row],[prędkość]]&gt;100,1,0)</f>
        <v>0</v>
      </c>
      <c r="P887" s="3">
        <f>IF(pomiar[[#This Row],[prędkość]]&gt;140,1,0)</f>
        <v>0</v>
      </c>
      <c r="Q887" s="3">
        <f>ROUNDDOWN(IF(pomiar[[#This Row],[czy z A do B]]=0,pomiar[[#This Row],[Punkt B]]/pomiar[[#This Row],[ile h w dobie]],pomiar[[#This Row],[Punkt A]]/pomiar[[#This Row],[ile h w dobie]]),0)</f>
        <v>2</v>
      </c>
      <c r="R887" s="3">
        <f>IF(pomiar[[#This Row],[która godzina wyjazdu]]&lt;&gt;24,pomiar[[#This Row],[która godzina wyjazdu]],0)</f>
        <v>2</v>
      </c>
    </row>
    <row r="888" spans="1:18" x14ac:dyDescent="0.25">
      <c r="A888" s="1" t="s">
        <v>308</v>
      </c>
      <c r="B888" s="1">
        <v>0.90426600000000001</v>
      </c>
      <c r="C888" s="1">
        <v>0.90610999999999997</v>
      </c>
      <c r="D888" s="1">
        <f>IF(pomiar[[#This Row],[Punkt A]]&lt;pomiar[[#This Row],[Punkt B]],1,0)</f>
        <v>1</v>
      </c>
      <c r="E888" s="1">
        <f>IF(pomiar[[#This Row],[Punkt A]]&gt;pomiar[[#This Row],[Punkt B]],1,0)</f>
        <v>0</v>
      </c>
      <c r="F888" s="1">
        <f t="shared" si="26"/>
        <v>6.9444444444444447E-4</v>
      </c>
      <c r="G888" s="1">
        <f>IF(pomiar[[#This Row],[czy z B do A]]=1,pomiar[[#This Row],[Punkt A]]-pomiar[[#This Row],[Punkt B]],pomiar[[#This Row],[Punkt B]]-pomiar[[#This Row],[Punkt A]])</f>
        <v>1.8439999999999568E-3</v>
      </c>
      <c r="H888" s="1" t="str">
        <f>LEFT(pomiar[[#This Row],[numer rejestracyjny]],1)</f>
        <v>S</v>
      </c>
      <c r="I888" s="1">
        <f>IF(pomiar[[#This Row],[pierwsza litera rejestracji]]="Z",pomiar[[#This Row],[ile minut jechał]]/pomiar[[#This Row],[ile to jedna minuta w dobie]],0)</f>
        <v>0</v>
      </c>
      <c r="J888" s="1">
        <f t="shared" si="27"/>
        <v>4.1666666666666664E-2</v>
      </c>
      <c r="K888" s="1">
        <f>pomiar[[#This Row],[ile minut jechał]]/pomiar[[#This Row],[ile h w dobie]]</f>
        <v>4.4255999999998963E-2</v>
      </c>
      <c r="L888" s="1" t="str">
        <f>MID(pomiar[[#This Row],[numer rejestracyjny]],4,2)</f>
        <v>86</v>
      </c>
      <c r="M888" s="3">
        <f>IF(pomiar[[#This Row],[3 i 4 znak rejestracji]]="18",5/pomiar[[#This Row],[ile minut jechał w h]],0)</f>
        <v>0</v>
      </c>
      <c r="N888" s="3">
        <f>5/pomiar[[#This Row],[ile minut jechał w h]]</f>
        <v>112.979031091832</v>
      </c>
      <c r="O888" s="3">
        <f>IF(pomiar[[#This Row],[prędkość]]&gt;100,1,0)</f>
        <v>1</v>
      </c>
      <c r="P888" s="3">
        <f>IF(pomiar[[#This Row],[prędkość]]&gt;140,1,0)</f>
        <v>0</v>
      </c>
      <c r="Q888" s="3">
        <f>ROUNDDOWN(IF(pomiar[[#This Row],[czy z A do B]]=0,pomiar[[#This Row],[Punkt B]]/pomiar[[#This Row],[ile h w dobie]],pomiar[[#This Row],[Punkt A]]/pomiar[[#This Row],[ile h w dobie]]),0)</f>
        <v>21</v>
      </c>
      <c r="R888" s="3">
        <f>IF(pomiar[[#This Row],[która godzina wyjazdu]]&lt;&gt;24,pomiar[[#This Row],[która godzina wyjazdu]],0)</f>
        <v>21</v>
      </c>
    </row>
    <row r="889" spans="1:18" x14ac:dyDescent="0.25">
      <c r="A889" s="1" t="s">
        <v>309</v>
      </c>
      <c r="B889" s="1">
        <v>0.71706700000000001</v>
      </c>
      <c r="C889" s="1">
        <v>0.71400300000000005</v>
      </c>
      <c r="D889" s="1">
        <f>IF(pomiar[[#This Row],[Punkt A]]&lt;pomiar[[#This Row],[Punkt B]],1,0)</f>
        <v>0</v>
      </c>
      <c r="E889" s="1">
        <f>IF(pomiar[[#This Row],[Punkt A]]&gt;pomiar[[#This Row],[Punkt B]],1,0)</f>
        <v>1</v>
      </c>
      <c r="F889" s="1">
        <f t="shared" si="26"/>
        <v>6.9444444444444447E-4</v>
      </c>
      <c r="G889" s="1">
        <f>IF(pomiar[[#This Row],[czy z B do A]]=1,pomiar[[#This Row],[Punkt A]]-pomiar[[#This Row],[Punkt B]],pomiar[[#This Row],[Punkt B]]-pomiar[[#This Row],[Punkt A]])</f>
        <v>3.0639999999999556E-3</v>
      </c>
      <c r="H889" s="1" t="str">
        <f>LEFT(pomiar[[#This Row],[numer rejestracyjny]],1)</f>
        <v>S</v>
      </c>
      <c r="I889" s="1">
        <f>IF(pomiar[[#This Row],[pierwsza litera rejestracji]]="Z",pomiar[[#This Row],[ile minut jechał]]/pomiar[[#This Row],[ile to jedna minuta w dobie]],0)</f>
        <v>0</v>
      </c>
      <c r="J889" s="1">
        <f t="shared" si="27"/>
        <v>4.1666666666666664E-2</v>
      </c>
      <c r="K889" s="1">
        <f>pomiar[[#This Row],[ile minut jechał]]/pomiar[[#This Row],[ile h w dobie]]</f>
        <v>7.3535999999998936E-2</v>
      </c>
      <c r="L889" s="1" t="str">
        <f>MID(pomiar[[#This Row],[numer rejestracyjny]],4,2)</f>
        <v>92</v>
      </c>
      <c r="M889" s="3">
        <f>IF(pomiar[[#This Row],[3 i 4 znak rejestracji]]="18",5/pomiar[[#This Row],[ile minut jechał w h]],0)</f>
        <v>0</v>
      </c>
      <c r="N889" s="3">
        <f>5/pomiar[[#This Row],[ile minut jechał w h]]</f>
        <v>67.993907745866949</v>
      </c>
      <c r="O889" s="3">
        <f>IF(pomiar[[#This Row],[prędkość]]&gt;100,1,0)</f>
        <v>0</v>
      </c>
      <c r="P889" s="3">
        <f>IF(pomiar[[#This Row],[prędkość]]&gt;140,1,0)</f>
        <v>0</v>
      </c>
      <c r="Q889" s="3">
        <f>ROUNDDOWN(IF(pomiar[[#This Row],[czy z A do B]]=0,pomiar[[#This Row],[Punkt B]]/pomiar[[#This Row],[ile h w dobie]],pomiar[[#This Row],[Punkt A]]/pomiar[[#This Row],[ile h w dobie]]),0)</f>
        <v>17</v>
      </c>
      <c r="R889" s="3">
        <f>IF(pomiar[[#This Row],[która godzina wyjazdu]]&lt;&gt;24,pomiar[[#This Row],[która godzina wyjazdu]],0)</f>
        <v>17</v>
      </c>
    </row>
    <row r="890" spans="1:18" x14ac:dyDescent="0.25">
      <c r="A890" s="1" t="s">
        <v>310</v>
      </c>
      <c r="B890" s="1">
        <v>0.97919</v>
      </c>
      <c r="C890" s="1">
        <v>0.97728199999999998</v>
      </c>
      <c r="D890" s="1">
        <f>IF(pomiar[[#This Row],[Punkt A]]&lt;pomiar[[#This Row],[Punkt B]],1,0)</f>
        <v>0</v>
      </c>
      <c r="E890" s="1">
        <f>IF(pomiar[[#This Row],[Punkt A]]&gt;pomiar[[#This Row],[Punkt B]],1,0)</f>
        <v>1</v>
      </c>
      <c r="F890" s="1">
        <f t="shared" si="26"/>
        <v>6.9444444444444447E-4</v>
      </c>
      <c r="G890" s="1">
        <f>IF(pomiar[[#This Row],[czy z B do A]]=1,pomiar[[#This Row],[Punkt A]]-pomiar[[#This Row],[Punkt B]],pomiar[[#This Row],[Punkt B]]-pomiar[[#This Row],[Punkt A]])</f>
        <v>1.9080000000000208E-3</v>
      </c>
      <c r="H890" s="1" t="str">
        <f>LEFT(pomiar[[#This Row],[numer rejestracyjny]],1)</f>
        <v>T</v>
      </c>
      <c r="I890" s="1">
        <f>IF(pomiar[[#This Row],[pierwsza litera rejestracji]]="Z",pomiar[[#This Row],[ile minut jechał]]/pomiar[[#This Row],[ile to jedna minuta w dobie]],0)</f>
        <v>0</v>
      </c>
      <c r="J890" s="1">
        <f t="shared" si="27"/>
        <v>4.1666666666666664E-2</v>
      </c>
      <c r="K890" s="1">
        <f>pomiar[[#This Row],[ile minut jechał]]/pomiar[[#This Row],[ile h w dobie]]</f>
        <v>4.5792000000000499E-2</v>
      </c>
      <c r="L890" s="1" t="str">
        <f>MID(pomiar[[#This Row],[numer rejestracyjny]],4,2)</f>
        <v>24</v>
      </c>
      <c r="M890" s="3">
        <f>IF(pomiar[[#This Row],[3 i 4 znak rejestracji]]="18",5/pomiar[[#This Row],[ile minut jechał w h]],0)</f>
        <v>0</v>
      </c>
      <c r="N890" s="3">
        <f>5/pomiar[[#This Row],[ile minut jechał w h]]</f>
        <v>109.1893780573014</v>
      </c>
      <c r="O890" s="3">
        <f>IF(pomiar[[#This Row],[prędkość]]&gt;100,1,0)</f>
        <v>1</v>
      </c>
      <c r="P890" s="3">
        <f>IF(pomiar[[#This Row],[prędkość]]&gt;140,1,0)</f>
        <v>0</v>
      </c>
      <c r="Q890" s="3">
        <f>ROUNDDOWN(IF(pomiar[[#This Row],[czy z A do B]]=0,pomiar[[#This Row],[Punkt B]]/pomiar[[#This Row],[ile h w dobie]],pomiar[[#This Row],[Punkt A]]/pomiar[[#This Row],[ile h w dobie]]),0)</f>
        <v>23</v>
      </c>
      <c r="R890" s="3">
        <f>IF(pomiar[[#This Row],[która godzina wyjazdu]]&lt;&gt;24,pomiar[[#This Row],[która godzina wyjazdu]],0)</f>
        <v>23</v>
      </c>
    </row>
    <row r="891" spans="1:18" x14ac:dyDescent="0.25">
      <c r="A891" s="1" t="s">
        <v>311</v>
      </c>
      <c r="B891" s="1">
        <v>0.67436099999999999</v>
      </c>
      <c r="C891" s="1">
        <v>0.67042500000000005</v>
      </c>
      <c r="D891" s="1">
        <f>IF(pomiar[[#This Row],[Punkt A]]&lt;pomiar[[#This Row],[Punkt B]],1,0)</f>
        <v>0</v>
      </c>
      <c r="E891" s="1">
        <f>IF(pomiar[[#This Row],[Punkt A]]&gt;pomiar[[#This Row],[Punkt B]],1,0)</f>
        <v>1</v>
      </c>
      <c r="F891" s="1">
        <f t="shared" si="26"/>
        <v>6.9444444444444447E-4</v>
      </c>
      <c r="G891" s="1">
        <f>IF(pomiar[[#This Row],[czy z B do A]]=1,pomiar[[#This Row],[Punkt A]]-pomiar[[#This Row],[Punkt B]],pomiar[[#This Row],[Punkt B]]-pomiar[[#This Row],[Punkt A]])</f>
        <v>3.9359999999999395E-3</v>
      </c>
      <c r="H891" s="1" t="str">
        <f>LEFT(pomiar[[#This Row],[numer rejestracyjny]],1)</f>
        <v>T</v>
      </c>
      <c r="I891" s="1">
        <f>IF(pomiar[[#This Row],[pierwsza litera rejestracji]]="Z",pomiar[[#This Row],[ile minut jechał]]/pomiar[[#This Row],[ile to jedna minuta w dobie]],0)</f>
        <v>0</v>
      </c>
      <c r="J891" s="1">
        <f t="shared" si="27"/>
        <v>4.1666666666666664E-2</v>
      </c>
      <c r="K891" s="1">
        <f>pomiar[[#This Row],[ile minut jechał]]/pomiar[[#This Row],[ile h w dobie]]</f>
        <v>9.4463999999998549E-2</v>
      </c>
      <c r="L891" s="1" t="str">
        <f>MID(pomiar[[#This Row],[numer rejestracyjny]],4,2)</f>
        <v>20</v>
      </c>
      <c r="M891" s="3">
        <f>IF(pomiar[[#This Row],[3 i 4 znak rejestracji]]="18",5/pomiar[[#This Row],[ile minut jechał w h]],0)</f>
        <v>0</v>
      </c>
      <c r="N891" s="3">
        <f>5/pomiar[[#This Row],[ile minut jechał w h]]</f>
        <v>52.930216802168836</v>
      </c>
      <c r="O891" s="3">
        <f>IF(pomiar[[#This Row],[prędkość]]&gt;100,1,0)</f>
        <v>0</v>
      </c>
      <c r="P891" s="3">
        <f>IF(pomiar[[#This Row],[prędkość]]&gt;140,1,0)</f>
        <v>0</v>
      </c>
      <c r="Q891" s="3">
        <f>ROUNDDOWN(IF(pomiar[[#This Row],[czy z A do B]]=0,pomiar[[#This Row],[Punkt B]]/pomiar[[#This Row],[ile h w dobie]],pomiar[[#This Row],[Punkt A]]/pomiar[[#This Row],[ile h w dobie]]),0)</f>
        <v>16</v>
      </c>
      <c r="R891" s="3">
        <f>IF(pomiar[[#This Row],[która godzina wyjazdu]]&lt;&gt;24,pomiar[[#This Row],[która godzina wyjazdu]],0)</f>
        <v>16</v>
      </c>
    </row>
    <row r="892" spans="1:18" x14ac:dyDescent="0.25">
      <c r="A892" s="1" t="s">
        <v>312</v>
      </c>
      <c r="B892" s="1">
        <v>0.25362299999999999</v>
      </c>
      <c r="C892" s="1">
        <v>0.256579</v>
      </c>
      <c r="D892" s="1">
        <f>IF(pomiar[[#This Row],[Punkt A]]&lt;pomiar[[#This Row],[Punkt B]],1,0)</f>
        <v>1</v>
      </c>
      <c r="E892" s="1">
        <f>IF(pomiar[[#This Row],[Punkt A]]&gt;pomiar[[#This Row],[Punkt B]],1,0)</f>
        <v>0</v>
      </c>
      <c r="F892" s="1">
        <f t="shared" si="26"/>
        <v>6.9444444444444447E-4</v>
      </c>
      <c r="G892" s="1">
        <f>IF(pomiar[[#This Row],[czy z B do A]]=1,pomiar[[#This Row],[Punkt A]]-pomiar[[#This Row],[Punkt B]],pomiar[[#This Row],[Punkt B]]-pomiar[[#This Row],[Punkt A]])</f>
        <v>2.9560000000000142E-3</v>
      </c>
      <c r="H892" s="1" t="str">
        <f>LEFT(pomiar[[#This Row],[numer rejestracyjny]],1)</f>
        <v>T</v>
      </c>
      <c r="I892" s="1">
        <f>IF(pomiar[[#This Row],[pierwsza litera rejestracji]]="Z",pomiar[[#This Row],[ile minut jechał]]/pomiar[[#This Row],[ile to jedna minuta w dobie]],0)</f>
        <v>0</v>
      </c>
      <c r="J892" s="1">
        <f t="shared" si="27"/>
        <v>4.1666666666666664E-2</v>
      </c>
      <c r="K892" s="1">
        <f>pomiar[[#This Row],[ile minut jechał]]/pomiar[[#This Row],[ile h w dobie]]</f>
        <v>7.094400000000034E-2</v>
      </c>
      <c r="L892" s="1" t="str">
        <f>MID(pomiar[[#This Row],[numer rejestracyjny]],4,2)</f>
        <v>88</v>
      </c>
      <c r="M892" s="3">
        <f>IF(pomiar[[#This Row],[3 i 4 znak rejestracji]]="18",5/pomiar[[#This Row],[ile minut jechał w h]],0)</f>
        <v>0</v>
      </c>
      <c r="N892" s="3">
        <f>5/pomiar[[#This Row],[ile minut jechał w h]]</f>
        <v>70.478123590437193</v>
      </c>
      <c r="O892" s="3">
        <f>IF(pomiar[[#This Row],[prędkość]]&gt;100,1,0)</f>
        <v>0</v>
      </c>
      <c r="P892" s="3">
        <f>IF(pomiar[[#This Row],[prędkość]]&gt;140,1,0)</f>
        <v>0</v>
      </c>
      <c r="Q892" s="3">
        <f>ROUNDDOWN(IF(pomiar[[#This Row],[czy z A do B]]=0,pomiar[[#This Row],[Punkt B]]/pomiar[[#This Row],[ile h w dobie]],pomiar[[#This Row],[Punkt A]]/pomiar[[#This Row],[ile h w dobie]]),0)</f>
        <v>6</v>
      </c>
      <c r="R892" s="3">
        <f>IF(pomiar[[#This Row],[która godzina wyjazdu]]&lt;&gt;24,pomiar[[#This Row],[która godzina wyjazdu]],0)</f>
        <v>6</v>
      </c>
    </row>
    <row r="893" spans="1:18" x14ac:dyDescent="0.25">
      <c r="A893" s="1" t="s">
        <v>313</v>
      </c>
      <c r="B893" s="1">
        <v>5.6481999999999997E-2</v>
      </c>
      <c r="C893" s="1">
        <v>5.8942000000000001E-2</v>
      </c>
      <c r="D893" s="1">
        <f>IF(pomiar[[#This Row],[Punkt A]]&lt;pomiar[[#This Row],[Punkt B]],1,0)</f>
        <v>1</v>
      </c>
      <c r="E893" s="1">
        <f>IF(pomiar[[#This Row],[Punkt A]]&gt;pomiar[[#This Row],[Punkt B]],1,0)</f>
        <v>0</v>
      </c>
      <c r="F893" s="1">
        <f t="shared" si="26"/>
        <v>6.9444444444444447E-4</v>
      </c>
      <c r="G893" s="1">
        <f>IF(pomiar[[#This Row],[czy z B do A]]=1,pomiar[[#This Row],[Punkt A]]-pomiar[[#This Row],[Punkt B]],pomiar[[#This Row],[Punkt B]]-pomiar[[#This Row],[Punkt A]])</f>
        <v>2.4600000000000039E-3</v>
      </c>
      <c r="H893" s="1" t="str">
        <f>LEFT(pomiar[[#This Row],[numer rejestracyjny]],1)</f>
        <v>T</v>
      </c>
      <c r="I893" s="1">
        <f>IF(pomiar[[#This Row],[pierwsza litera rejestracji]]="Z",pomiar[[#This Row],[ile minut jechał]]/pomiar[[#This Row],[ile to jedna minuta w dobie]],0)</f>
        <v>0</v>
      </c>
      <c r="J893" s="1">
        <f t="shared" si="27"/>
        <v>4.1666666666666664E-2</v>
      </c>
      <c r="K893" s="1">
        <f>pomiar[[#This Row],[ile minut jechał]]/pomiar[[#This Row],[ile h w dobie]]</f>
        <v>5.9040000000000092E-2</v>
      </c>
      <c r="L893" s="1" t="str">
        <f>MID(pomiar[[#This Row],[numer rejestracyjny]],4,2)</f>
        <v>41</v>
      </c>
      <c r="M893" s="3">
        <f>IF(pomiar[[#This Row],[3 i 4 znak rejestracji]]="18",5/pomiar[[#This Row],[ile minut jechał w h]],0)</f>
        <v>0</v>
      </c>
      <c r="N893" s="3">
        <f>5/pomiar[[#This Row],[ile minut jechał w h]]</f>
        <v>84.688346883468697</v>
      </c>
      <c r="O893" s="3">
        <f>IF(pomiar[[#This Row],[prędkość]]&gt;100,1,0)</f>
        <v>0</v>
      </c>
      <c r="P893" s="3">
        <f>IF(pomiar[[#This Row],[prędkość]]&gt;140,1,0)</f>
        <v>0</v>
      </c>
      <c r="Q893" s="3">
        <f>ROUNDDOWN(IF(pomiar[[#This Row],[czy z A do B]]=0,pomiar[[#This Row],[Punkt B]]/pomiar[[#This Row],[ile h w dobie]],pomiar[[#This Row],[Punkt A]]/pomiar[[#This Row],[ile h w dobie]]),0)</f>
        <v>1</v>
      </c>
      <c r="R893" s="3">
        <f>IF(pomiar[[#This Row],[która godzina wyjazdu]]&lt;&gt;24,pomiar[[#This Row],[która godzina wyjazdu]],0)</f>
        <v>1</v>
      </c>
    </row>
    <row r="894" spans="1:18" x14ac:dyDescent="0.25">
      <c r="A894" s="1" t="s">
        <v>314</v>
      </c>
      <c r="B894" s="1">
        <v>0.870444</v>
      </c>
      <c r="C894" s="1">
        <v>0.86865199999999998</v>
      </c>
      <c r="D894" s="1">
        <f>IF(pomiar[[#This Row],[Punkt A]]&lt;pomiar[[#This Row],[Punkt B]],1,0)</f>
        <v>0</v>
      </c>
      <c r="E894" s="1">
        <f>IF(pomiar[[#This Row],[Punkt A]]&gt;pomiar[[#This Row],[Punkt B]],1,0)</f>
        <v>1</v>
      </c>
      <c r="F894" s="1">
        <f t="shared" si="26"/>
        <v>6.9444444444444447E-4</v>
      </c>
      <c r="G894" s="1">
        <f>IF(pomiar[[#This Row],[czy z B do A]]=1,pomiar[[#This Row],[Punkt A]]-pomiar[[#This Row],[Punkt B]],pomiar[[#This Row],[Punkt B]]-pomiar[[#This Row],[Punkt A]])</f>
        <v>1.7920000000000158E-3</v>
      </c>
      <c r="H894" s="1" t="str">
        <f>LEFT(pomiar[[#This Row],[numer rejestracyjny]],1)</f>
        <v>W</v>
      </c>
      <c r="I894" s="1">
        <f>IF(pomiar[[#This Row],[pierwsza litera rejestracji]]="Z",pomiar[[#This Row],[ile minut jechał]]/pomiar[[#This Row],[ile to jedna minuta w dobie]],0)</f>
        <v>0</v>
      </c>
      <c r="J894" s="1">
        <f t="shared" si="27"/>
        <v>4.1666666666666664E-2</v>
      </c>
      <c r="K894" s="1">
        <f>pomiar[[#This Row],[ile minut jechał]]/pomiar[[#This Row],[ile h w dobie]]</f>
        <v>4.3008000000000379E-2</v>
      </c>
      <c r="L894" s="1" t="str">
        <f>MID(pomiar[[#This Row],[numer rejestracyjny]],4,2)</f>
        <v>17</v>
      </c>
      <c r="M894" s="3">
        <f>IF(pomiar[[#This Row],[3 i 4 znak rejestracji]]="18",5/pomiar[[#This Row],[ile minut jechał w h]],0)</f>
        <v>0</v>
      </c>
      <c r="N894" s="3">
        <f>5/pomiar[[#This Row],[ile minut jechał w h]]</f>
        <v>116.25744047618944</v>
      </c>
      <c r="O894" s="3">
        <f>IF(pomiar[[#This Row],[prędkość]]&gt;100,1,0)</f>
        <v>1</v>
      </c>
      <c r="P894" s="3">
        <f>IF(pomiar[[#This Row],[prędkość]]&gt;140,1,0)</f>
        <v>0</v>
      </c>
      <c r="Q894" s="3">
        <f>ROUNDDOWN(IF(pomiar[[#This Row],[czy z A do B]]=0,pomiar[[#This Row],[Punkt B]]/pomiar[[#This Row],[ile h w dobie]],pomiar[[#This Row],[Punkt A]]/pomiar[[#This Row],[ile h w dobie]]),0)</f>
        <v>20</v>
      </c>
      <c r="R894" s="3">
        <f>IF(pomiar[[#This Row],[która godzina wyjazdu]]&lt;&gt;24,pomiar[[#This Row],[która godzina wyjazdu]],0)</f>
        <v>20</v>
      </c>
    </row>
    <row r="895" spans="1:18" x14ac:dyDescent="0.25">
      <c r="A895" s="1" t="s">
        <v>315</v>
      </c>
      <c r="B895" s="1">
        <v>0.959534</v>
      </c>
      <c r="C895" s="1">
        <v>0.96345000000000003</v>
      </c>
      <c r="D895" s="1">
        <f>IF(pomiar[[#This Row],[Punkt A]]&lt;pomiar[[#This Row],[Punkt B]],1,0)</f>
        <v>1</v>
      </c>
      <c r="E895" s="1">
        <f>IF(pomiar[[#This Row],[Punkt A]]&gt;pomiar[[#This Row],[Punkt B]],1,0)</f>
        <v>0</v>
      </c>
      <c r="F895" s="1">
        <f t="shared" si="26"/>
        <v>6.9444444444444447E-4</v>
      </c>
      <c r="G895" s="1">
        <f>IF(pomiar[[#This Row],[czy z B do A]]=1,pomiar[[#This Row],[Punkt A]]-pomiar[[#This Row],[Punkt B]],pomiar[[#This Row],[Punkt B]]-pomiar[[#This Row],[Punkt A]])</f>
        <v>3.9160000000000306E-3</v>
      </c>
      <c r="H895" s="1" t="str">
        <f>LEFT(pomiar[[#This Row],[numer rejestracyjny]],1)</f>
        <v>W</v>
      </c>
      <c r="I895" s="1">
        <f>IF(pomiar[[#This Row],[pierwsza litera rejestracji]]="Z",pomiar[[#This Row],[ile minut jechał]]/pomiar[[#This Row],[ile to jedna minuta w dobie]],0)</f>
        <v>0</v>
      </c>
      <c r="J895" s="1">
        <f t="shared" si="27"/>
        <v>4.1666666666666664E-2</v>
      </c>
      <c r="K895" s="1">
        <f>pomiar[[#This Row],[ile minut jechał]]/pomiar[[#This Row],[ile h w dobie]]</f>
        <v>9.3984000000000734E-2</v>
      </c>
      <c r="L895" s="1" t="str">
        <f>MID(pomiar[[#This Row],[numer rejestracyjny]],4,2)</f>
        <v>27</v>
      </c>
      <c r="M895" s="3">
        <f>IF(pomiar[[#This Row],[3 i 4 znak rejestracji]]="18",5/pomiar[[#This Row],[ile minut jechał w h]],0)</f>
        <v>0</v>
      </c>
      <c r="N895" s="3">
        <f>5/pomiar[[#This Row],[ile minut jechał w h]]</f>
        <v>53.200544773578066</v>
      </c>
      <c r="O895" s="3">
        <f>IF(pomiar[[#This Row],[prędkość]]&gt;100,1,0)</f>
        <v>0</v>
      </c>
      <c r="P895" s="3">
        <f>IF(pomiar[[#This Row],[prędkość]]&gt;140,1,0)</f>
        <v>0</v>
      </c>
      <c r="Q895" s="3">
        <f>ROUNDDOWN(IF(pomiar[[#This Row],[czy z A do B]]=0,pomiar[[#This Row],[Punkt B]]/pomiar[[#This Row],[ile h w dobie]],pomiar[[#This Row],[Punkt A]]/pomiar[[#This Row],[ile h w dobie]]),0)</f>
        <v>23</v>
      </c>
      <c r="R895" s="3">
        <f>IF(pomiar[[#This Row],[która godzina wyjazdu]]&lt;&gt;24,pomiar[[#This Row],[która godzina wyjazdu]],0)</f>
        <v>23</v>
      </c>
    </row>
    <row r="896" spans="1:18" x14ac:dyDescent="0.25">
      <c r="A896" s="1" t="s">
        <v>316</v>
      </c>
      <c r="B896" s="1">
        <v>5.4336000000000002E-2</v>
      </c>
      <c r="C896" s="1">
        <v>5.8035999999999997E-2</v>
      </c>
      <c r="D896" s="1">
        <f>IF(pomiar[[#This Row],[Punkt A]]&lt;pomiar[[#This Row],[Punkt B]],1,0)</f>
        <v>1</v>
      </c>
      <c r="E896" s="1">
        <f>IF(pomiar[[#This Row],[Punkt A]]&gt;pomiar[[#This Row],[Punkt B]],1,0)</f>
        <v>0</v>
      </c>
      <c r="F896" s="1">
        <f t="shared" si="26"/>
        <v>6.9444444444444447E-4</v>
      </c>
      <c r="G896" s="1">
        <f>IF(pomiar[[#This Row],[czy z B do A]]=1,pomiar[[#This Row],[Punkt A]]-pomiar[[#This Row],[Punkt B]],pomiar[[#This Row],[Punkt B]]-pomiar[[#This Row],[Punkt A]])</f>
        <v>3.699999999999995E-3</v>
      </c>
      <c r="H896" s="1" t="str">
        <f>LEFT(pomiar[[#This Row],[numer rejestracyjny]],1)</f>
        <v>W</v>
      </c>
      <c r="I896" s="1">
        <f>IF(pomiar[[#This Row],[pierwsza litera rejestracji]]="Z",pomiar[[#This Row],[ile minut jechał]]/pomiar[[#This Row],[ile to jedna minuta w dobie]],0)</f>
        <v>0</v>
      </c>
      <c r="J896" s="1">
        <f t="shared" si="27"/>
        <v>4.1666666666666664E-2</v>
      </c>
      <c r="K896" s="1">
        <f>pomiar[[#This Row],[ile minut jechał]]/pomiar[[#This Row],[ile h w dobie]]</f>
        <v>8.8799999999999879E-2</v>
      </c>
      <c r="L896" s="1" t="str">
        <f>MID(pomiar[[#This Row],[numer rejestracyjny]],4,2)</f>
        <v>70</v>
      </c>
      <c r="M896" s="3">
        <f>IF(pomiar[[#This Row],[3 i 4 znak rejestracji]]="18",5/pomiar[[#This Row],[ile minut jechał w h]],0)</f>
        <v>0</v>
      </c>
      <c r="N896" s="3">
        <f>5/pomiar[[#This Row],[ile minut jechał w h]]</f>
        <v>56.306306306306382</v>
      </c>
      <c r="O896" s="3">
        <f>IF(pomiar[[#This Row],[prędkość]]&gt;100,1,0)</f>
        <v>0</v>
      </c>
      <c r="P896" s="3">
        <f>IF(pomiar[[#This Row],[prędkość]]&gt;140,1,0)</f>
        <v>0</v>
      </c>
      <c r="Q896" s="3">
        <f>ROUNDDOWN(IF(pomiar[[#This Row],[czy z A do B]]=0,pomiar[[#This Row],[Punkt B]]/pomiar[[#This Row],[ile h w dobie]],pomiar[[#This Row],[Punkt A]]/pomiar[[#This Row],[ile h w dobie]]),0)</f>
        <v>1</v>
      </c>
      <c r="R896" s="3">
        <f>IF(pomiar[[#This Row],[która godzina wyjazdu]]&lt;&gt;24,pomiar[[#This Row],[która godzina wyjazdu]],0)</f>
        <v>1</v>
      </c>
    </row>
    <row r="897" spans="1:18" x14ac:dyDescent="0.25">
      <c r="A897" s="1" t="s">
        <v>317</v>
      </c>
      <c r="B897" s="1">
        <v>0.83169999999999999</v>
      </c>
      <c r="C897" s="1">
        <v>0.82974400000000004</v>
      </c>
      <c r="D897" s="1">
        <f>IF(pomiar[[#This Row],[Punkt A]]&lt;pomiar[[#This Row],[Punkt B]],1,0)</f>
        <v>0</v>
      </c>
      <c r="E897" s="1">
        <f>IF(pomiar[[#This Row],[Punkt A]]&gt;pomiar[[#This Row],[Punkt B]],1,0)</f>
        <v>1</v>
      </c>
      <c r="F897" s="1">
        <f t="shared" si="26"/>
        <v>6.9444444444444447E-4</v>
      </c>
      <c r="G897" s="1">
        <f>IF(pomiar[[#This Row],[czy z B do A]]=1,pomiar[[#This Row],[Punkt A]]-pomiar[[#This Row],[Punkt B]],pomiar[[#This Row],[Punkt B]]-pomiar[[#This Row],[Punkt A]])</f>
        <v>1.9559999999999578E-3</v>
      </c>
      <c r="H897" s="1" t="str">
        <f>LEFT(pomiar[[#This Row],[numer rejestracyjny]],1)</f>
        <v>W</v>
      </c>
      <c r="I897" s="1">
        <f>IF(pomiar[[#This Row],[pierwsza litera rejestracji]]="Z",pomiar[[#This Row],[ile minut jechał]]/pomiar[[#This Row],[ile to jedna minuta w dobie]],0)</f>
        <v>0</v>
      </c>
      <c r="J897" s="1">
        <f t="shared" si="27"/>
        <v>4.1666666666666664E-2</v>
      </c>
      <c r="K897" s="1">
        <f>pomiar[[#This Row],[ile minut jechał]]/pomiar[[#This Row],[ile h w dobie]]</f>
        <v>4.6943999999998987E-2</v>
      </c>
      <c r="L897" s="1" t="str">
        <f>MID(pomiar[[#This Row],[numer rejestracyjny]],4,2)</f>
        <v>28</v>
      </c>
      <c r="M897" s="3">
        <f>IF(pomiar[[#This Row],[3 i 4 znak rejestracji]]="18",5/pomiar[[#This Row],[ile minut jechał w h]],0)</f>
        <v>0</v>
      </c>
      <c r="N897" s="3">
        <f>5/pomiar[[#This Row],[ile minut jechał w h]]</f>
        <v>106.50988411724838</v>
      </c>
      <c r="O897" s="3">
        <f>IF(pomiar[[#This Row],[prędkość]]&gt;100,1,0)</f>
        <v>1</v>
      </c>
      <c r="P897" s="3">
        <f>IF(pomiar[[#This Row],[prędkość]]&gt;140,1,0)</f>
        <v>0</v>
      </c>
      <c r="Q897" s="3">
        <f>ROUNDDOWN(IF(pomiar[[#This Row],[czy z A do B]]=0,pomiar[[#This Row],[Punkt B]]/pomiar[[#This Row],[ile h w dobie]],pomiar[[#This Row],[Punkt A]]/pomiar[[#This Row],[ile h w dobie]]),0)</f>
        <v>19</v>
      </c>
      <c r="R897" s="3">
        <f>IF(pomiar[[#This Row],[która godzina wyjazdu]]&lt;&gt;24,pomiar[[#This Row],[która godzina wyjazdu]],0)</f>
        <v>19</v>
      </c>
    </row>
    <row r="898" spans="1:18" x14ac:dyDescent="0.25">
      <c r="A898" s="1" t="s">
        <v>318</v>
      </c>
      <c r="B898" s="1">
        <v>0.62873999999999997</v>
      </c>
      <c r="C898" s="1">
        <v>0.63060400000000005</v>
      </c>
      <c r="D898" s="1">
        <f>IF(pomiar[[#This Row],[Punkt A]]&lt;pomiar[[#This Row],[Punkt B]],1,0)</f>
        <v>1</v>
      </c>
      <c r="E898" s="1">
        <f>IF(pomiar[[#This Row],[Punkt A]]&gt;pomiar[[#This Row],[Punkt B]],1,0)</f>
        <v>0</v>
      </c>
      <c r="F898" s="1">
        <f t="shared" ref="F898:F961" si="28">1/(24*60)</f>
        <v>6.9444444444444447E-4</v>
      </c>
      <c r="G898" s="1">
        <f>IF(pomiar[[#This Row],[czy z B do A]]=1,pomiar[[#This Row],[Punkt A]]-pomiar[[#This Row],[Punkt B]],pomiar[[#This Row],[Punkt B]]-pomiar[[#This Row],[Punkt A]])</f>
        <v>1.8640000000000878E-3</v>
      </c>
      <c r="H898" s="1" t="str">
        <f>LEFT(pomiar[[#This Row],[numer rejestracyjny]],1)</f>
        <v>W</v>
      </c>
      <c r="I898" s="1">
        <f>IF(pomiar[[#This Row],[pierwsza litera rejestracji]]="Z",pomiar[[#This Row],[ile minut jechał]]/pomiar[[#This Row],[ile to jedna minuta w dobie]],0)</f>
        <v>0</v>
      </c>
      <c r="J898" s="1">
        <f t="shared" ref="J898:J961" si="29">1/24</f>
        <v>4.1666666666666664E-2</v>
      </c>
      <c r="K898" s="1">
        <f>pomiar[[#This Row],[ile minut jechał]]/pomiar[[#This Row],[ile h w dobie]]</f>
        <v>4.4736000000002107E-2</v>
      </c>
      <c r="L898" s="1" t="str">
        <f>MID(pomiar[[#This Row],[numer rejestracyjny]],4,2)</f>
        <v>10</v>
      </c>
      <c r="M898" s="3">
        <f>IF(pomiar[[#This Row],[3 i 4 znak rejestracji]]="18",5/pomiar[[#This Row],[ile minut jechał w h]],0)</f>
        <v>0</v>
      </c>
      <c r="N898" s="3">
        <f>5/pomiar[[#This Row],[ile minut jechał w h]]</f>
        <v>111.76680972817785</v>
      </c>
      <c r="O898" s="3">
        <f>IF(pomiar[[#This Row],[prędkość]]&gt;100,1,0)</f>
        <v>1</v>
      </c>
      <c r="P898" s="3">
        <f>IF(pomiar[[#This Row],[prędkość]]&gt;140,1,0)</f>
        <v>0</v>
      </c>
      <c r="Q898" s="3">
        <f>ROUNDDOWN(IF(pomiar[[#This Row],[czy z A do B]]=0,pomiar[[#This Row],[Punkt B]]/pomiar[[#This Row],[ile h w dobie]],pomiar[[#This Row],[Punkt A]]/pomiar[[#This Row],[ile h w dobie]]),0)</f>
        <v>15</v>
      </c>
      <c r="R898" s="3">
        <f>IF(pomiar[[#This Row],[która godzina wyjazdu]]&lt;&gt;24,pomiar[[#This Row],[która godzina wyjazdu]],0)</f>
        <v>15</v>
      </c>
    </row>
    <row r="899" spans="1:18" x14ac:dyDescent="0.25">
      <c r="A899" s="1" t="s">
        <v>319</v>
      </c>
      <c r="B899" s="1">
        <v>0.91733100000000001</v>
      </c>
      <c r="C899" s="1">
        <v>0.91906299999999996</v>
      </c>
      <c r="D899" s="1">
        <f>IF(pomiar[[#This Row],[Punkt A]]&lt;pomiar[[#This Row],[Punkt B]],1,0)</f>
        <v>1</v>
      </c>
      <c r="E899" s="1">
        <f>IF(pomiar[[#This Row],[Punkt A]]&gt;pomiar[[#This Row],[Punkt B]],1,0)</f>
        <v>0</v>
      </c>
      <c r="F899" s="1">
        <f t="shared" si="28"/>
        <v>6.9444444444444447E-4</v>
      </c>
      <c r="G899" s="1">
        <f>IF(pomiar[[#This Row],[czy z B do A]]=1,pomiar[[#This Row],[Punkt A]]-pomiar[[#This Row],[Punkt B]],pomiar[[#This Row],[Punkt B]]-pomiar[[#This Row],[Punkt A]])</f>
        <v>1.7319999999999558E-3</v>
      </c>
      <c r="H899" s="1" t="str">
        <f>LEFT(pomiar[[#This Row],[numer rejestracyjny]],1)</f>
        <v>W</v>
      </c>
      <c r="I899" s="1">
        <f>IF(pomiar[[#This Row],[pierwsza litera rejestracji]]="Z",pomiar[[#This Row],[ile minut jechał]]/pomiar[[#This Row],[ile to jedna minuta w dobie]],0)</f>
        <v>0</v>
      </c>
      <c r="J899" s="1">
        <f t="shared" si="29"/>
        <v>4.1666666666666664E-2</v>
      </c>
      <c r="K899" s="1">
        <f>pomiar[[#This Row],[ile minut jechał]]/pomiar[[#This Row],[ile h w dobie]]</f>
        <v>4.1567999999998939E-2</v>
      </c>
      <c r="L899" s="1" t="str">
        <f>MID(pomiar[[#This Row],[numer rejestracyjny]],4,2)</f>
        <v>99</v>
      </c>
      <c r="M899" s="3">
        <f>IF(pomiar[[#This Row],[3 i 4 znak rejestracji]]="18",5/pomiar[[#This Row],[ile minut jechał w h]],0)</f>
        <v>0</v>
      </c>
      <c r="N899" s="3">
        <f>5/pomiar[[#This Row],[ile minut jechał w h]]</f>
        <v>120.28483448807081</v>
      </c>
      <c r="O899" s="3">
        <f>IF(pomiar[[#This Row],[prędkość]]&gt;100,1,0)</f>
        <v>1</v>
      </c>
      <c r="P899" s="3">
        <f>IF(pomiar[[#This Row],[prędkość]]&gt;140,1,0)</f>
        <v>0</v>
      </c>
      <c r="Q899" s="3">
        <f>ROUNDDOWN(IF(pomiar[[#This Row],[czy z A do B]]=0,pomiar[[#This Row],[Punkt B]]/pomiar[[#This Row],[ile h w dobie]],pomiar[[#This Row],[Punkt A]]/pomiar[[#This Row],[ile h w dobie]]),0)</f>
        <v>22</v>
      </c>
      <c r="R899" s="3">
        <f>IF(pomiar[[#This Row],[która godzina wyjazdu]]&lt;&gt;24,pomiar[[#This Row],[która godzina wyjazdu]],0)</f>
        <v>22</v>
      </c>
    </row>
    <row r="900" spans="1:18" x14ac:dyDescent="0.25">
      <c r="A900" s="1" t="s">
        <v>320</v>
      </c>
      <c r="B900" s="1">
        <v>0.444025</v>
      </c>
      <c r="C900" s="1">
        <v>0.44708500000000001</v>
      </c>
      <c r="D900" s="1">
        <f>IF(pomiar[[#This Row],[Punkt A]]&lt;pomiar[[#This Row],[Punkt B]],1,0)</f>
        <v>1</v>
      </c>
      <c r="E900" s="1">
        <f>IF(pomiar[[#This Row],[Punkt A]]&gt;pomiar[[#This Row],[Punkt B]],1,0)</f>
        <v>0</v>
      </c>
      <c r="F900" s="1">
        <f t="shared" si="28"/>
        <v>6.9444444444444447E-4</v>
      </c>
      <c r="G900" s="1">
        <f>IF(pomiar[[#This Row],[czy z B do A]]=1,pomiar[[#This Row],[Punkt A]]-pomiar[[#This Row],[Punkt B]],pomiar[[#This Row],[Punkt B]]-pomiar[[#This Row],[Punkt A]])</f>
        <v>3.0600000000000072E-3</v>
      </c>
      <c r="H900" s="1" t="str">
        <f>LEFT(pomiar[[#This Row],[numer rejestracyjny]],1)</f>
        <v>W</v>
      </c>
      <c r="I900" s="1">
        <f>IF(pomiar[[#This Row],[pierwsza litera rejestracji]]="Z",pomiar[[#This Row],[ile minut jechał]]/pomiar[[#This Row],[ile to jedna minuta w dobie]],0)</f>
        <v>0</v>
      </c>
      <c r="J900" s="1">
        <f t="shared" si="29"/>
        <v>4.1666666666666664E-2</v>
      </c>
      <c r="K900" s="1">
        <f>pomiar[[#This Row],[ile minut jechał]]/pomiar[[#This Row],[ile h w dobie]]</f>
        <v>7.3440000000000172E-2</v>
      </c>
      <c r="L900" s="1" t="str">
        <f>MID(pomiar[[#This Row],[numer rejestracyjny]],4,2)</f>
        <v>97</v>
      </c>
      <c r="M900" s="3">
        <f>IF(pomiar[[#This Row],[3 i 4 znak rejestracji]]="18",5/pomiar[[#This Row],[ile minut jechał w h]],0)</f>
        <v>0</v>
      </c>
      <c r="N900" s="3">
        <f>5/pomiar[[#This Row],[ile minut jechał w h]]</f>
        <v>68.082788671023806</v>
      </c>
      <c r="O900" s="3">
        <f>IF(pomiar[[#This Row],[prędkość]]&gt;100,1,0)</f>
        <v>0</v>
      </c>
      <c r="P900" s="3">
        <f>IF(pomiar[[#This Row],[prędkość]]&gt;140,1,0)</f>
        <v>0</v>
      </c>
      <c r="Q900" s="3">
        <f>ROUNDDOWN(IF(pomiar[[#This Row],[czy z A do B]]=0,pomiar[[#This Row],[Punkt B]]/pomiar[[#This Row],[ile h w dobie]],pomiar[[#This Row],[Punkt A]]/pomiar[[#This Row],[ile h w dobie]]),0)</f>
        <v>10</v>
      </c>
      <c r="R900" s="3">
        <f>IF(pomiar[[#This Row],[która godzina wyjazdu]]&lt;&gt;24,pomiar[[#This Row],[która godzina wyjazdu]],0)</f>
        <v>10</v>
      </c>
    </row>
    <row r="901" spans="1:18" x14ac:dyDescent="0.25">
      <c r="A901" s="1" t="s">
        <v>321</v>
      </c>
      <c r="B901" s="1">
        <v>0.144228</v>
      </c>
      <c r="C901" s="1">
        <v>0.142376</v>
      </c>
      <c r="D901" s="1">
        <f>IF(pomiar[[#This Row],[Punkt A]]&lt;pomiar[[#This Row],[Punkt B]],1,0)</f>
        <v>0</v>
      </c>
      <c r="E901" s="1">
        <f>IF(pomiar[[#This Row],[Punkt A]]&gt;pomiar[[#This Row],[Punkt B]],1,0)</f>
        <v>1</v>
      </c>
      <c r="F901" s="1">
        <f t="shared" si="28"/>
        <v>6.9444444444444447E-4</v>
      </c>
      <c r="G901" s="1">
        <f>IF(pomiar[[#This Row],[czy z B do A]]=1,pomiar[[#This Row],[Punkt A]]-pomiar[[#This Row],[Punkt B]],pomiar[[#This Row],[Punkt B]]-pomiar[[#This Row],[Punkt A]])</f>
        <v>1.8519999999999925E-3</v>
      </c>
      <c r="H901" s="1" t="str">
        <f>LEFT(pomiar[[#This Row],[numer rejestracyjny]],1)</f>
        <v>W</v>
      </c>
      <c r="I901" s="1">
        <f>IF(pomiar[[#This Row],[pierwsza litera rejestracji]]="Z",pomiar[[#This Row],[ile minut jechał]]/pomiar[[#This Row],[ile to jedna minuta w dobie]],0)</f>
        <v>0</v>
      </c>
      <c r="J901" s="1">
        <f t="shared" si="29"/>
        <v>4.1666666666666664E-2</v>
      </c>
      <c r="K901" s="1">
        <f>pomiar[[#This Row],[ile minut jechał]]/pomiar[[#This Row],[ile h w dobie]]</f>
        <v>4.4447999999999821E-2</v>
      </c>
      <c r="L901" s="1" t="str">
        <f>MID(pomiar[[#This Row],[numer rejestracyjny]],4,2)</f>
        <v>91</v>
      </c>
      <c r="M901" s="3">
        <f>IF(pomiar[[#This Row],[3 i 4 znak rejestracji]]="18",5/pomiar[[#This Row],[ile minut jechał w h]],0)</f>
        <v>0</v>
      </c>
      <c r="N901" s="3">
        <f>5/pomiar[[#This Row],[ile minut jechał w h]]</f>
        <v>112.49100071994286</v>
      </c>
      <c r="O901" s="3">
        <f>IF(pomiar[[#This Row],[prędkość]]&gt;100,1,0)</f>
        <v>1</v>
      </c>
      <c r="P901" s="3">
        <f>IF(pomiar[[#This Row],[prędkość]]&gt;140,1,0)</f>
        <v>0</v>
      </c>
      <c r="Q901" s="3">
        <f>ROUNDDOWN(IF(pomiar[[#This Row],[czy z A do B]]=0,pomiar[[#This Row],[Punkt B]]/pomiar[[#This Row],[ile h w dobie]],pomiar[[#This Row],[Punkt A]]/pomiar[[#This Row],[ile h w dobie]]),0)</f>
        <v>3</v>
      </c>
      <c r="R901" s="3">
        <f>IF(pomiar[[#This Row],[która godzina wyjazdu]]&lt;&gt;24,pomiar[[#This Row],[która godzina wyjazdu]],0)</f>
        <v>3</v>
      </c>
    </row>
    <row r="902" spans="1:18" x14ac:dyDescent="0.25">
      <c r="A902" s="1" t="s">
        <v>322</v>
      </c>
      <c r="B902" s="1">
        <v>0.62203600000000003</v>
      </c>
      <c r="C902" s="1">
        <v>0.620224</v>
      </c>
      <c r="D902" s="1">
        <f>IF(pomiar[[#This Row],[Punkt A]]&lt;pomiar[[#This Row],[Punkt B]],1,0)</f>
        <v>0</v>
      </c>
      <c r="E902" s="1">
        <f>IF(pomiar[[#This Row],[Punkt A]]&gt;pomiar[[#This Row],[Punkt B]],1,0)</f>
        <v>1</v>
      </c>
      <c r="F902" s="1">
        <f t="shared" si="28"/>
        <v>6.9444444444444447E-4</v>
      </c>
      <c r="G902" s="1">
        <f>IF(pomiar[[#This Row],[czy z B do A]]=1,pomiar[[#This Row],[Punkt A]]-pomiar[[#This Row],[Punkt B]],pomiar[[#This Row],[Punkt B]]-pomiar[[#This Row],[Punkt A]])</f>
        <v>1.8120000000000358E-3</v>
      </c>
      <c r="H902" s="1" t="str">
        <f>LEFT(pomiar[[#This Row],[numer rejestracyjny]],1)</f>
        <v>W</v>
      </c>
      <c r="I902" s="1">
        <f>IF(pomiar[[#This Row],[pierwsza litera rejestracji]]="Z",pomiar[[#This Row],[ile minut jechał]]/pomiar[[#This Row],[ile to jedna minuta w dobie]],0)</f>
        <v>0</v>
      </c>
      <c r="J902" s="1">
        <f t="shared" si="29"/>
        <v>4.1666666666666664E-2</v>
      </c>
      <c r="K902" s="1">
        <f>pomiar[[#This Row],[ile minut jechał]]/pomiar[[#This Row],[ile h w dobie]]</f>
        <v>4.3488000000000859E-2</v>
      </c>
      <c r="L902" s="1" t="str">
        <f>MID(pomiar[[#This Row],[numer rejestracyjny]],4,2)</f>
        <v>72</v>
      </c>
      <c r="M902" s="3">
        <f>IF(pomiar[[#This Row],[3 i 4 znak rejestracji]]="18",5/pomiar[[#This Row],[ile minut jechał w h]],0)</f>
        <v>0</v>
      </c>
      <c r="N902" s="3">
        <f>5/pomiar[[#This Row],[ile minut jechał w h]]</f>
        <v>114.97424576894548</v>
      </c>
      <c r="O902" s="3">
        <f>IF(pomiar[[#This Row],[prędkość]]&gt;100,1,0)</f>
        <v>1</v>
      </c>
      <c r="P902" s="3">
        <f>IF(pomiar[[#This Row],[prędkość]]&gt;140,1,0)</f>
        <v>0</v>
      </c>
      <c r="Q902" s="3">
        <f>ROUNDDOWN(IF(pomiar[[#This Row],[czy z A do B]]=0,pomiar[[#This Row],[Punkt B]]/pomiar[[#This Row],[ile h w dobie]],pomiar[[#This Row],[Punkt A]]/pomiar[[#This Row],[ile h w dobie]]),0)</f>
        <v>14</v>
      </c>
      <c r="R902" s="3">
        <f>IF(pomiar[[#This Row],[która godzina wyjazdu]]&lt;&gt;24,pomiar[[#This Row],[która godzina wyjazdu]],0)</f>
        <v>14</v>
      </c>
    </row>
    <row r="903" spans="1:18" x14ac:dyDescent="0.25">
      <c r="A903" s="1" t="s">
        <v>323</v>
      </c>
      <c r="B903" s="1">
        <v>0.126361</v>
      </c>
      <c r="C903" s="1">
        <v>0.130357</v>
      </c>
      <c r="D903" s="1">
        <f>IF(pomiar[[#This Row],[Punkt A]]&lt;pomiar[[#This Row],[Punkt B]],1,0)</f>
        <v>1</v>
      </c>
      <c r="E903" s="1">
        <f>IF(pomiar[[#This Row],[Punkt A]]&gt;pomiar[[#This Row],[Punkt B]],1,0)</f>
        <v>0</v>
      </c>
      <c r="F903" s="1">
        <f t="shared" si="28"/>
        <v>6.9444444444444447E-4</v>
      </c>
      <c r="G903" s="1">
        <f>IF(pomiar[[#This Row],[czy z B do A]]=1,pomiar[[#This Row],[Punkt A]]-pomiar[[#This Row],[Punkt B]],pomiar[[#This Row],[Punkt B]]-pomiar[[#This Row],[Punkt A]])</f>
        <v>3.9959999999999996E-3</v>
      </c>
      <c r="H903" s="1" t="str">
        <f>LEFT(pomiar[[#This Row],[numer rejestracyjny]],1)</f>
        <v>W</v>
      </c>
      <c r="I903" s="1">
        <f>IF(pomiar[[#This Row],[pierwsza litera rejestracji]]="Z",pomiar[[#This Row],[ile minut jechał]]/pomiar[[#This Row],[ile to jedna minuta w dobie]],0)</f>
        <v>0</v>
      </c>
      <c r="J903" s="1">
        <f t="shared" si="29"/>
        <v>4.1666666666666664E-2</v>
      </c>
      <c r="K903" s="1">
        <f>pomiar[[#This Row],[ile minut jechał]]/pomiar[[#This Row],[ile h w dobie]]</f>
        <v>9.5903999999999989E-2</v>
      </c>
      <c r="L903" s="1" t="str">
        <f>MID(pomiar[[#This Row],[numer rejestracyjny]],4,2)</f>
        <v>73</v>
      </c>
      <c r="M903" s="3">
        <f>IF(pomiar[[#This Row],[3 i 4 znak rejestracji]]="18",5/pomiar[[#This Row],[ile minut jechał w h]],0)</f>
        <v>0</v>
      </c>
      <c r="N903" s="3">
        <f>5/pomiar[[#This Row],[ile minut jechał w h]]</f>
        <v>52.135468802135478</v>
      </c>
      <c r="O903" s="3">
        <f>IF(pomiar[[#This Row],[prędkość]]&gt;100,1,0)</f>
        <v>0</v>
      </c>
      <c r="P903" s="3">
        <f>IF(pomiar[[#This Row],[prędkość]]&gt;140,1,0)</f>
        <v>0</v>
      </c>
      <c r="Q903" s="3">
        <f>ROUNDDOWN(IF(pomiar[[#This Row],[czy z A do B]]=0,pomiar[[#This Row],[Punkt B]]/pomiar[[#This Row],[ile h w dobie]],pomiar[[#This Row],[Punkt A]]/pomiar[[#This Row],[ile h w dobie]]),0)</f>
        <v>3</v>
      </c>
      <c r="R903" s="3">
        <f>IF(pomiar[[#This Row],[która godzina wyjazdu]]&lt;&gt;24,pomiar[[#This Row],[która godzina wyjazdu]],0)</f>
        <v>3</v>
      </c>
    </row>
    <row r="904" spans="1:18" x14ac:dyDescent="0.25">
      <c r="A904" s="1" t="s">
        <v>324</v>
      </c>
      <c r="B904" s="1">
        <v>0.476607</v>
      </c>
      <c r="C904" s="1">
        <v>0.47875899999999999</v>
      </c>
      <c r="D904" s="1">
        <f>IF(pomiar[[#This Row],[Punkt A]]&lt;pomiar[[#This Row],[Punkt B]],1,0)</f>
        <v>1</v>
      </c>
      <c r="E904" s="1">
        <f>IF(pomiar[[#This Row],[Punkt A]]&gt;pomiar[[#This Row],[Punkt B]],1,0)</f>
        <v>0</v>
      </c>
      <c r="F904" s="1">
        <f t="shared" si="28"/>
        <v>6.9444444444444447E-4</v>
      </c>
      <c r="G904" s="1">
        <f>IF(pomiar[[#This Row],[czy z B do A]]=1,pomiar[[#This Row],[Punkt A]]-pomiar[[#This Row],[Punkt B]],pomiar[[#This Row],[Punkt B]]-pomiar[[#This Row],[Punkt A]])</f>
        <v>2.1519999999999873E-3</v>
      </c>
      <c r="H904" s="1" t="str">
        <f>LEFT(pomiar[[#This Row],[numer rejestracyjny]],1)</f>
        <v>W</v>
      </c>
      <c r="I904" s="1">
        <f>IF(pomiar[[#This Row],[pierwsza litera rejestracji]]="Z",pomiar[[#This Row],[ile minut jechał]]/pomiar[[#This Row],[ile to jedna minuta w dobie]],0)</f>
        <v>0</v>
      </c>
      <c r="J904" s="1">
        <f t="shared" si="29"/>
        <v>4.1666666666666664E-2</v>
      </c>
      <c r="K904" s="1">
        <f>pomiar[[#This Row],[ile minut jechał]]/pomiar[[#This Row],[ile h w dobie]]</f>
        <v>5.1647999999999694E-2</v>
      </c>
      <c r="L904" s="1" t="str">
        <f>MID(pomiar[[#This Row],[numer rejestracyjny]],4,2)</f>
        <v>92</v>
      </c>
      <c r="M904" s="3">
        <f>IF(pomiar[[#This Row],[3 i 4 znak rejestracji]]="18",5/pomiar[[#This Row],[ile minut jechał w h]],0)</f>
        <v>0</v>
      </c>
      <c r="N904" s="3">
        <f>5/pomiar[[#This Row],[ile minut jechał w h]]</f>
        <v>96.809169764560679</v>
      </c>
      <c r="O904" s="3">
        <f>IF(pomiar[[#This Row],[prędkość]]&gt;100,1,0)</f>
        <v>0</v>
      </c>
      <c r="P904" s="3">
        <f>IF(pomiar[[#This Row],[prędkość]]&gt;140,1,0)</f>
        <v>0</v>
      </c>
      <c r="Q904" s="3">
        <f>ROUNDDOWN(IF(pomiar[[#This Row],[czy z A do B]]=0,pomiar[[#This Row],[Punkt B]]/pomiar[[#This Row],[ile h w dobie]],pomiar[[#This Row],[Punkt A]]/pomiar[[#This Row],[ile h w dobie]]),0)</f>
        <v>11</v>
      </c>
      <c r="R904" s="3">
        <f>IF(pomiar[[#This Row],[która godzina wyjazdu]]&lt;&gt;24,pomiar[[#This Row],[która godzina wyjazdu]],0)</f>
        <v>11</v>
      </c>
    </row>
    <row r="905" spans="1:18" x14ac:dyDescent="0.25">
      <c r="A905" s="1" t="s">
        <v>325</v>
      </c>
      <c r="B905" s="1">
        <v>0.92649000000000004</v>
      </c>
      <c r="C905" s="1">
        <v>0.92508199999999996</v>
      </c>
      <c r="D905" s="1">
        <f>IF(pomiar[[#This Row],[Punkt A]]&lt;pomiar[[#This Row],[Punkt B]],1,0)</f>
        <v>0</v>
      </c>
      <c r="E905" s="1">
        <f>IF(pomiar[[#This Row],[Punkt A]]&gt;pomiar[[#This Row],[Punkt B]],1,0)</f>
        <v>1</v>
      </c>
      <c r="F905" s="1">
        <f t="shared" si="28"/>
        <v>6.9444444444444447E-4</v>
      </c>
      <c r="G905" s="1">
        <f>IF(pomiar[[#This Row],[czy z B do A]]=1,pomiar[[#This Row],[Punkt A]]-pomiar[[#This Row],[Punkt B]],pomiar[[#This Row],[Punkt B]]-pomiar[[#This Row],[Punkt A]])</f>
        <v>1.4080000000000759E-3</v>
      </c>
      <c r="H905" s="1" t="str">
        <f>LEFT(pomiar[[#This Row],[numer rejestracyjny]],1)</f>
        <v>W</v>
      </c>
      <c r="I905" s="1">
        <f>IF(pomiar[[#This Row],[pierwsza litera rejestracji]]="Z",pomiar[[#This Row],[ile minut jechał]]/pomiar[[#This Row],[ile to jedna minuta w dobie]],0)</f>
        <v>0</v>
      </c>
      <c r="J905" s="1">
        <f t="shared" si="29"/>
        <v>4.1666666666666664E-2</v>
      </c>
      <c r="K905" s="1">
        <f>pomiar[[#This Row],[ile minut jechał]]/pomiar[[#This Row],[ile h w dobie]]</f>
        <v>3.3792000000001821E-2</v>
      </c>
      <c r="L905" s="1" t="str">
        <f>MID(pomiar[[#This Row],[numer rejestracyjny]],4,2)</f>
        <v>42</v>
      </c>
      <c r="M905" s="3">
        <f>IF(pomiar[[#This Row],[3 i 4 znak rejestracji]]="18",5/pomiar[[#This Row],[ile minut jechał w h]],0)</f>
        <v>0</v>
      </c>
      <c r="N905" s="3">
        <f>5/pomiar[[#This Row],[ile minut jechał w h]]</f>
        <v>147.96401515150717</v>
      </c>
      <c r="O905" s="3">
        <f>IF(pomiar[[#This Row],[prędkość]]&gt;100,1,0)</f>
        <v>1</v>
      </c>
      <c r="P905" s="3">
        <f>IF(pomiar[[#This Row],[prędkość]]&gt;140,1,0)</f>
        <v>1</v>
      </c>
      <c r="Q905" s="3">
        <f>ROUNDDOWN(IF(pomiar[[#This Row],[czy z A do B]]=0,pomiar[[#This Row],[Punkt B]]/pomiar[[#This Row],[ile h w dobie]],pomiar[[#This Row],[Punkt A]]/pomiar[[#This Row],[ile h w dobie]]),0)</f>
        <v>22</v>
      </c>
      <c r="R905" s="3">
        <f>IF(pomiar[[#This Row],[która godzina wyjazdu]]&lt;&gt;24,pomiar[[#This Row],[która godzina wyjazdu]],0)</f>
        <v>22</v>
      </c>
    </row>
    <row r="906" spans="1:18" x14ac:dyDescent="0.25">
      <c r="A906" s="1" t="s">
        <v>326</v>
      </c>
      <c r="B906" s="1">
        <v>0.91881100000000004</v>
      </c>
      <c r="C906" s="1">
        <v>0.915323</v>
      </c>
      <c r="D906" s="1">
        <f>IF(pomiar[[#This Row],[Punkt A]]&lt;pomiar[[#This Row],[Punkt B]],1,0)</f>
        <v>0</v>
      </c>
      <c r="E906" s="1">
        <f>IF(pomiar[[#This Row],[Punkt A]]&gt;pomiar[[#This Row],[Punkt B]],1,0)</f>
        <v>1</v>
      </c>
      <c r="F906" s="1">
        <f t="shared" si="28"/>
        <v>6.9444444444444447E-4</v>
      </c>
      <c r="G906" s="1">
        <f>IF(pomiar[[#This Row],[czy z B do A]]=1,pomiar[[#This Row],[Punkt A]]-pomiar[[#This Row],[Punkt B]],pomiar[[#This Row],[Punkt B]]-pomiar[[#This Row],[Punkt A]])</f>
        <v>3.4880000000000466E-3</v>
      </c>
      <c r="H906" s="1" t="str">
        <f>LEFT(pomiar[[#This Row],[numer rejestracyjny]],1)</f>
        <v>W</v>
      </c>
      <c r="I906" s="1">
        <f>IF(pomiar[[#This Row],[pierwsza litera rejestracji]]="Z",pomiar[[#This Row],[ile minut jechał]]/pomiar[[#This Row],[ile to jedna minuta w dobie]],0)</f>
        <v>0</v>
      </c>
      <c r="J906" s="1">
        <f t="shared" si="29"/>
        <v>4.1666666666666664E-2</v>
      </c>
      <c r="K906" s="1">
        <f>pomiar[[#This Row],[ile minut jechał]]/pomiar[[#This Row],[ile h w dobie]]</f>
        <v>8.3712000000001119E-2</v>
      </c>
      <c r="L906" s="1" t="str">
        <f>MID(pomiar[[#This Row],[numer rejestracyjny]],4,2)</f>
        <v>40</v>
      </c>
      <c r="M906" s="3">
        <f>IF(pomiar[[#This Row],[3 i 4 znak rejestracji]]="18",5/pomiar[[#This Row],[ile minut jechał w h]],0)</f>
        <v>0</v>
      </c>
      <c r="N906" s="3">
        <f>5/pomiar[[#This Row],[ile minut jechał w h]]</f>
        <v>59.728593272170457</v>
      </c>
      <c r="O906" s="3">
        <f>IF(pomiar[[#This Row],[prędkość]]&gt;100,1,0)</f>
        <v>0</v>
      </c>
      <c r="P906" s="3">
        <f>IF(pomiar[[#This Row],[prędkość]]&gt;140,1,0)</f>
        <v>0</v>
      </c>
      <c r="Q906" s="3">
        <f>ROUNDDOWN(IF(pomiar[[#This Row],[czy z A do B]]=0,pomiar[[#This Row],[Punkt B]]/pomiar[[#This Row],[ile h w dobie]],pomiar[[#This Row],[Punkt A]]/pomiar[[#This Row],[ile h w dobie]]),0)</f>
        <v>21</v>
      </c>
      <c r="R906" s="3">
        <f>IF(pomiar[[#This Row],[która godzina wyjazdu]]&lt;&gt;24,pomiar[[#This Row],[która godzina wyjazdu]],0)</f>
        <v>21</v>
      </c>
    </row>
    <row r="907" spans="1:18" x14ac:dyDescent="0.25">
      <c r="A907" s="1" t="s">
        <v>327</v>
      </c>
      <c r="B907" s="1">
        <v>5.8838000000000001E-2</v>
      </c>
      <c r="C907" s="1">
        <v>5.6753999999999999E-2</v>
      </c>
      <c r="D907" s="1">
        <f>IF(pomiar[[#This Row],[Punkt A]]&lt;pomiar[[#This Row],[Punkt B]],1,0)</f>
        <v>0</v>
      </c>
      <c r="E907" s="1">
        <f>IF(pomiar[[#This Row],[Punkt A]]&gt;pomiar[[#This Row],[Punkt B]],1,0)</f>
        <v>1</v>
      </c>
      <c r="F907" s="1">
        <f t="shared" si="28"/>
        <v>6.9444444444444447E-4</v>
      </c>
      <c r="G907" s="1">
        <f>IF(pomiar[[#This Row],[czy z B do A]]=1,pomiar[[#This Row],[Punkt A]]-pomiar[[#This Row],[Punkt B]],pomiar[[#This Row],[Punkt B]]-pomiar[[#This Row],[Punkt A]])</f>
        <v>2.0840000000000025E-3</v>
      </c>
      <c r="H907" s="1" t="str">
        <f>LEFT(pomiar[[#This Row],[numer rejestracyjny]],1)</f>
        <v>W</v>
      </c>
      <c r="I907" s="1">
        <f>IF(pomiar[[#This Row],[pierwsza litera rejestracji]]="Z",pomiar[[#This Row],[ile minut jechał]]/pomiar[[#This Row],[ile to jedna minuta w dobie]],0)</f>
        <v>0</v>
      </c>
      <c r="J907" s="1">
        <f t="shared" si="29"/>
        <v>4.1666666666666664E-2</v>
      </c>
      <c r="K907" s="1">
        <f>pomiar[[#This Row],[ile minut jechał]]/pomiar[[#This Row],[ile h w dobie]]</f>
        <v>5.001600000000006E-2</v>
      </c>
      <c r="L907" s="1" t="str">
        <f>MID(pomiar[[#This Row],[numer rejestracyjny]],4,2)</f>
        <v>35</v>
      </c>
      <c r="M907" s="3">
        <f>IF(pomiar[[#This Row],[3 i 4 znak rejestracji]]="18",5/pomiar[[#This Row],[ile minut jechał w h]],0)</f>
        <v>0</v>
      </c>
      <c r="N907" s="3">
        <f>5/pomiar[[#This Row],[ile minut jechał w h]]</f>
        <v>99.968010236724126</v>
      </c>
      <c r="O907" s="3">
        <f>IF(pomiar[[#This Row],[prędkość]]&gt;100,1,0)</f>
        <v>0</v>
      </c>
      <c r="P907" s="3">
        <f>IF(pomiar[[#This Row],[prędkość]]&gt;140,1,0)</f>
        <v>0</v>
      </c>
      <c r="Q907" s="3">
        <f>ROUNDDOWN(IF(pomiar[[#This Row],[czy z A do B]]=0,pomiar[[#This Row],[Punkt B]]/pomiar[[#This Row],[ile h w dobie]],pomiar[[#This Row],[Punkt A]]/pomiar[[#This Row],[ile h w dobie]]),0)</f>
        <v>1</v>
      </c>
      <c r="R907" s="3">
        <f>IF(pomiar[[#This Row],[która godzina wyjazdu]]&lt;&gt;24,pomiar[[#This Row],[która godzina wyjazdu]],0)</f>
        <v>1</v>
      </c>
    </row>
    <row r="908" spans="1:18" x14ac:dyDescent="0.25">
      <c r="A908" s="1" t="s">
        <v>328</v>
      </c>
      <c r="B908" s="1">
        <v>0.49864799999999998</v>
      </c>
      <c r="C908" s="1">
        <v>0.49723600000000001</v>
      </c>
      <c r="D908" s="1">
        <f>IF(pomiar[[#This Row],[Punkt A]]&lt;pomiar[[#This Row],[Punkt B]],1,0)</f>
        <v>0</v>
      </c>
      <c r="E908" s="1">
        <f>IF(pomiar[[#This Row],[Punkt A]]&gt;pomiar[[#This Row],[Punkt B]],1,0)</f>
        <v>1</v>
      </c>
      <c r="F908" s="1">
        <f t="shared" si="28"/>
        <v>6.9444444444444447E-4</v>
      </c>
      <c r="G908" s="1">
        <f>IF(pomiar[[#This Row],[czy z B do A]]=1,pomiar[[#This Row],[Punkt A]]-pomiar[[#This Row],[Punkt B]],pomiar[[#This Row],[Punkt B]]-pomiar[[#This Row],[Punkt A]])</f>
        <v>1.4119999999999688E-3</v>
      </c>
      <c r="H908" s="1" t="str">
        <f>LEFT(pomiar[[#This Row],[numer rejestracyjny]],1)</f>
        <v>W</v>
      </c>
      <c r="I908" s="1">
        <f>IF(pomiar[[#This Row],[pierwsza litera rejestracji]]="Z",pomiar[[#This Row],[ile minut jechał]]/pomiar[[#This Row],[ile to jedna minuta w dobie]],0)</f>
        <v>0</v>
      </c>
      <c r="J908" s="1">
        <f t="shared" si="29"/>
        <v>4.1666666666666664E-2</v>
      </c>
      <c r="K908" s="1">
        <f>pomiar[[#This Row],[ile minut jechał]]/pomiar[[#This Row],[ile h w dobie]]</f>
        <v>3.3887999999999252E-2</v>
      </c>
      <c r="L908" s="1" t="str">
        <f>MID(pomiar[[#This Row],[numer rejestracyjny]],4,2)</f>
        <v>35</v>
      </c>
      <c r="M908" s="3">
        <f>IF(pomiar[[#This Row],[3 i 4 znak rejestracji]]="18",5/pomiar[[#This Row],[ile minut jechał w h]],0)</f>
        <v>0</v>
      </c>
      <c r="N908" s="3">
        <f>5/pomiar[[#This Row],[ile minut jechał w h]]</f>
        <v>147.54485363550845</v>
      </c>
      <c r="O908" s="3">
        <f>IF(pomiar[[#This Row],[prędkość]]&gt;100,1,0)</f>
        <v>1</v>
      </c>
      <c r="P908" s="3">
        <f>IF(pomiar[[#This Row],[prędkość]]&gt;140,1,0)</f>
        <v>1</v>
      </c>
      <c r="Q908" s="3">
        <f>ROUNDDOWN(IF(pomiar[[#This Row],[czy z A do B]]=0,pomiar[[#This Row],[Punkt B]]/pomiar[[#This Row],[ile h w dobie]],pomiar[[#This Row],[Punkt A]]/pomiar[[#This Row],[ile h w dobie]]),0)</f>
        <v>11</v>
      </c>
      <c r="R908" s="3">
        <f>IF(pomiar[[#This Row],[która godzina wyjazdu]]&lt;&gt;24,pomiar[[#This Row],[która godzina wyjazdu]],0)</f>
        <v>11</v>
      </c>
    </row>
    <row r="909" spans="1:18" x14ac:dyDescent="0.25">
      <c r="A909" s="1" t="s">
        <v>329</v>
      </c>
      <c r="B909" s="1">
        <v>0.46205000000000002</v>
      </c>
      <c r="C909" s="1">
        <v>0.45918999999999999</v>
      </c>
      <c r="D909" s="1">
        <f>IF(pomiar[[#This Row],[Punkt A]]&lt;pomiar[[#This Row],[Punkt B]],1,0)</f>
        <v>0</v>
      </c>
      <c r="E909" s="1">
        <f>IF(pomiar[[#This Row],[Punkt A]]&gt;pomiar[[#This Row],[Punkt B]],1,0)</f>
        <v>1</v>
      </c>
      <c r="F909" s="1">
        <f t="shared" si="28"/>
        <v>6.9444444444444447E-4</v>
      </c>
      <c r="G909" s="1">
        <f>IF(pomiar[[#This Row],[czy z B do A]]=1,pomiar[[#This Row],[Punkt A]]-pomiar[[#This Row],[Punkt B]],pomiar[[#This Row],[Punkt B]]-pomiar[[#This Row],[Punkt A]])</f>
        <v>2.8600000000000292E-3</v>
      </c>
      <c r="H909" s="1" t="str">
        <f>LEFT(pomiar[[#This Row],[numer rejestracyjny]],1)</f>
        <v>W</v>
      </c>
      <c r="I909" s="1">
        <f>IF(pomiar[[#This Row],[pierwsza litera rejestracji]]="Z",pomiar[[#This Row],[ile minut jechał]]/pomiar[[#This Row],[ile to jedna minuta w dobie]],0)</f>
        <v>0</v>
      </c>
      <c r="J909" s="1">
        <f t="shared" si="29"/>
        <v>4.1666666666666664E-2</v>
      </c>
      <c r="K909" s="1">
        <f>pomiar[[#This Row],[ile minut jechał]]/pomiar[[#This Row],[ile h w dobie]]</f>
        <v>6.86400000000007E-2</v>
      </c>
      <c r="L909" s="1" t="str">
        <f>MID(pomiar[[#This Row],[numer rejestracyjny]],4,2)</f>
        <v>92</v>
      </c>
      <c r="M909" s="3">
        <f>IF(pomiar[[#This Row],[3 i 4 znak rejestracji]]="18",5/pomiar[[#This Row],[ile minut jechał w h]],0)</f>
        <v>0</v>
      </c>
      <c r="N909" s="3">
        <f>5/pomiar[[#This Row],[ile minut jechał w h]]</f>
        <v>72.843822843822096</v>
      </c>
      <c r="O909" s="3">
        <f>IF(pomiar[[#This Row],[prędkość]]&gt;100,1,0)</f>
        <v>0</v>
      </c>
      <c r="P909" s="3">
        <f>IF(pomiar[[#This Row],[prędkość]]&gt;140,1,0)</f>
        <v>0</v>
      </c>
      <c r="Q909" s="3">
        <f>ROUNDDOWN(IF(pomiar[[#This Row],[czy z A do B]]=0,pomiar[[#This Row],[Punkt B]]/pomiar[[#This Row],[ile h w dobie]],pomiar[[#This Row],[Punkt A]]/pomiar[[#This Row],[ile h w dobie]]),0)</f>
        <v>11</v>
      </c>
      <c r="R909" s="3">
        <f>IF(pomiar[[#This Row],[która godzina wyjazdu]]&lt;&gt;24,pomiar[[#This Row],[która godzina wyjazdu]],0)</f>
        <v>11</v>
      </c>
    </row>
    <row r="910" spans="1:18" x14ac:dyDescent="0.25">
      <c r="A910" s="1" t="s">
        <v>330</v>
      </c>
      <c r="B910" s="1">
        <v>0.76355799999999996</v>
      </c>
      <c r="C910" s="1">
        <v>0.76023399999999997</v>
      </c>
      <c r="D910" s="1">
        <f>IF(pomiar[[#This Row],[Punkt A]]&lt;pomiar[[#This Row],[Punkt B]],1,0)</f>
        <v>0</v>
      </c>
      <c r="E910" s="1">
        <f>IF(pomiar[[#This Row],[Punkt A]]&gt;pomiar[[#This Row],[Punkt B]],1,0)</f>
        <v>1</v>
      </c>
      <c r="F910" s="1">
        <f t="shared" si="28"/>
        <v>6.9444444444444447E-4</v>
      </c>
      <c r="G910" s="1">
        <f>IF(pomiar[[#This Row],[czy z B do A]]=1,pomiar[[#This Row],[Punkt A]]-pomiar[[#This Row],[Punkt B]],pomiar[[#This Row],[Punkt B]]-pomiar[[#This Row],[Punkt A]])</f>
        <v>3.3239999999999936E-3</v>
      </c>
      <c r="H910" s="1" t="str">
        <f>LEFT(pomiar[[#This Row],[numer rejestracyjny]],1)</f>
        <v>W</v>
      </c>
      <c r="I910" s="1">
        <f>IF(pomiar[[#This Row],[pierwsza litera rejestracji]]="Z",pomiar[[#This Row],[ile minut jechał]]/pomiar[[#This Row],[ile to jedna minuta w dobie]],0)</f>
        <v>0</v>
      </c>
      <c r="J910" s="1">
        <f t="shared" si="29"/>
        <v>4.1666666666666664E-2</v>
      </c>
      <c r="K910" s="1">
        <f>pomiar[[#This Row],[ile minut jechał]]/pomiar[[#This Row],[ile h w dobie]]</f>
        <v>7.9775999999999847E-2</v>
      </c>
      <c r="L910" s="1" t="str">
        <f>MID(pomiar[[#This Row],[numer rejestracyjny]],4,2)</f>
        <v>94</v>
      </c>
      <c r="M910" s="3">
        <f>IF(pomiar[[#This Row],[3 i 4 znak rejestracji]]="18",5/pomiar[[#This Row],[ile minut jechał w h]],0)</f>
        <v>0</v>
      </c>
      <c r="N910" s="3">
        <f>5/pomiar[[#This Row],[ile minut jechał w h]]</f>
        <v>62.675491375852509</v>
      </c>
      <c r="O910" s="3">
        <f>IF(pomiar[[#This Row],[prędkość]]&gt;100,1,0)</f>
        <v>0</v>
      </c>
      <c r="P910" s="3">
        <f>IF(pomiar[[#This Row],[prędkość]]&gt;140,1,0)</f>
        <v>0</v>
      </c>
      <c r="Q910" s="3">
        <f>ROUNDDOWN(IF(pomiar[[#This Row],[czy z A do B]]=0,pomiar[[#This Row],[Punkt B]]/pomiar[[#This Row],[ile h w dobie]],pomiar[[#This Row],[Punkt A]]/pomiar[[#This Row],[ile h w dobie]]),0)</f>
        <v>18</v>
      </c>
      <c r="R910" s="3">
        <f>IF(pomiar[[#This Row],[która godzina wyjazdu]]&lt;&gt;24,pomiar[[#This Row],[która godzina wyjazdu]],0)</f>
        <v>18</v>
      </c>
    </row>
    <row r="911" spans="1:18" x14ac:dyDescent="0.25">
      <c r="A911" s="1" t="s">
        <v>331</v>
      </c>
      <c r="B911" s="1">
        <v>7.5789999999999998E-3</v>
      </c>
      <c r="C911" s="1">
        <v>1.0695E-2</v>
      </c>
      <c r="D911" s="1">
        <f>IF(pomiar[[#This Row],[Punkt A]]&lt;pomiar[[#This Row],[Punkt B]],1,0)</f>
        <v>1</v>
      </c>
      <c r="E911" s="1">
        <f>IF(pomiar[[#This Row],[Punkt A]]&gt;pomiar[[#This Row],[Punkt B]],1,0)</f>
        <v>0</v>
      </c>
      <c r="F911" s="1">
        <f t="shared" si="28"/>
        <v>6.9444444444444447E-4</v>
      </c>
      <c r="G911" s="1">
        <f>IF(pomiar[[#This Row],[czy z B do A]]=1,pomiar[[#This Row],[Punkt A]]-pomiar[[#This Row],[Punkt B]],pomiar[[#This Row],[Punkt B]]-pomiar[[#This Row],[Punkt A]])</f>
        <v>3.1159999999999998E-3</v>
      </c>
      <c r="H911" s="1" t="str">
        <f>LEFT(pomiar[[#This Row],[numer rejestracyjny]],1)</f>
        <v>W</v>
      </c>
      <c r="I911" s="1">
        <f>IF(pomiar[[#This Row],[pierwsza litera rejestracji]]="Z",pomiar[[#This Row],[ile minut jechał]]/pomiar[[#This Row],[ile to jedna minuta w dobie]],0)</f>
        <v>0</v>
      </c>
      <c r="J911" s="1">
        <f t="shared" si="29"/>
        <v>4.1666666666666664E-2</v>
      </c>
      <c r="K911" s="1">
        <f>pomiar[[#This Row],[ile minut jechał]]/pomiar[[#This Row],[ile h w dobie]]</f>
        <v>7.4784000000000003E-2</v>
      </c>
      <c r="L911" s="1" t="str">
        <f>MID(pomiar[[#This Row],[numer rejestracyjny]],4,2)</f>
        <v>29</v>
      </c>
      <c r="M911" s="3">
        <f>IF(pomiar[[#This Row],[3 i 4 znak rejestracji]]="18",5/pomiar[[#This Row],[ile minut jechał w h]],0)</f>
        <v>0</v>
      </c>
      <c r="N911" s="3">
        <f>5/pomiar[[#This Row],[ile minut jechał w h]]</f>
        <v>66.859221223791181</v>
      </c>
      <c r="O911" s="3">
        <f>IF(pomiar[[#This Row],[prędkość]]&gt;100,1,0)</f>
        <v>0</v>
      </c>
      <c r="P911" s="3">
        <f>IF(pomiar[[#This Row],[prędkość]]&gt;140,1,0)</f>
        <v>0</v>
      </c>
      <c r="Q911" s="3">
        <f>ROUNDDOWN(IF(pomiar[[#This Row],[czy z A do B]]=0,pomiar[[#This Row],[Punkt B]]/pomiar[[#This Row],[ile h w dobie]],pomiar[[#This Row],[Punkt A]]/pomiar[[#This Row],[ile h w dobie]]),0)</f>
        <v>0</v>
      </c>
      <c r="R911" s="3">
        <f>IF(pomiar[[#This Row],[która godzina wyjazdu]]&lt;&gt;24,pomiar[[#This Row],[która godzina wyjazdu]],0)</f>
        <v>0</v>
      </c>
    </row>
    <row r="912" spans="1:18" x14ac:dyDescent="0.25">
      <c r="A912" s="1" t="s">
        <v>332</v>
      </c>
      <c r="B912" s="1">
        <v>0.49057000000000001</v>
      </c>
      <c r="C912" s="1">
        <v>0.49304599999999998</v>
      </c>
      <c r="D912" s="1">
        <f>IF(pomiar[[#This Row],[Punkt A]]&lt;pomiar[[#This Row],[Punkt B]],1,0)</f>
        <v>1</v>
      </c>
      <c r="E912" s="1">
        <f>IF(pomiar[[#This Row],[Punkt A]]&gt;pomiar[[#This Row],[Punkt B]],1,0)</f>
        <v>0</v>
      </c>
      <c r="F912" s="1">
        <f t="shared" si="28"/>
        <v>6.9444444444444447E-4</v>
      </c>
      <c r="G912" s="1">
        <f>IF(pomiar[[#This Row],[czy z B do A]]=1,pomiar[[#This Row],[Punkt A]]-pomiar[[#This Row],[Punkt B]],pomiar[[#This Row],[Punkt B]]-pomiar[[#This Row],[Punkt A]])</f>
        <v>2.4759999999999782E-3</v>
      </c>
      <c r="H912" s="1" t="str">
        <f>LEFT(pomiar[[#This Row],[numer rejestracyjny]],1)</f>
        <v>W</v>
      </c>
      <c r="I912" s="1">
        <f>IF(pomiar[[#This Row],[pierwsza litera rejestracji]]="Z",pomiar[[#This Row],[ile minut jechał]]/pomiar[[#This Row],[ile to jedna minuta w dobie]],0)</f>
        <v>0</v>
      </c>
      <c r="J912" s="1">
        <f t="shared" si="29"/>
        <v>4.1666666666666664E-2</v>
      </c>
      <c r="K912" s="1">
        <f>pomiar[[#This Row],[ile minut jechał]]/pomiar[[#This Row],[ile h w dobie]]</f>
        <v>5.9423999999999477E-2</v>
      </c>
      <c r="L912" s="1" t="str">
        <f>MID(pomiar[[#This Row],[numer rejestracyjny]],4,2)</f>
        <v>97</v>
      </c>
      <c r="M912" s="3">
        <f>IF(pomiar[[#This Row],[3 i 4 znak rejestracji]]="18",5/pomiar[[#This Row],[ile minut jechał w h]],0)</f>
        <v>0</v>
      </c>
      <c r="N912" s="3">
        <f>5/pomiar[[#This Row],[ile minut jechał w h]]</f>
        <v>84.141087775983507</v>
      </c>
      <c r="O912" s="3">
        <f>IF(pomiar[[#This Row],[prędkość]]&gt;100,1,0)</f>
        <v>0</v>
      </c>
      <c r="P912" s="3">
        <f>IF(pomiar[[#This Row],[prędkość]]&gt;140,1,0)</f>
        <v>0</v>
      </c>
      <c r="Q912" s="3">
        <f>ROUNDDOWN(IF(pomiar[[#This Row],[czy z A do B]]=0,pomiar[[#This Row],[Punkt B]]/pomiar[[#This Row],[ile h w dobie]],pomiar[[#This Row],[Punkt A]]/pomiar[[#This Row],[ile h w dobie]]),0)</f>
        <v>11</v>
      </c>
      <c r="R912" s="3">
        <f>IF(pomiar[[#This Row],[która godzina wyjazdu]]&lt;&gt;24,pomiar[[#This Row],[która godzina wyjazdu]],0)</f>
        <v>11</v>
      </c>
    </row>
    <row r="913" spans="1:18" x14ac:dyDescent="0.25">
      <c r="A913" s="1" t="s">
        <v>333</v>
      </c>
      <c r="B913" s="1">
        <v>0.12620799999999999</v>
      </c>
      <c r="C913" s="1">
        <v>0.12831600000000001</v>
      </c>
      <c r="D913" s="1">
        <f>IF(pomiar[[#This Row],[Punkt A]]&lt;pomiar[[#This Row],[Punkt B]],1,0)</f>
        <v>1</v>
      </c>
      <c r="E913" s="1">
        <f>IF(pomiar[[#This Row],[Punkt A]]&gt;pomiar[[#This Row],[Punkt B]],1,0)</f>
        <v>0</v>
      </c>
      <c r="F913" s="1">
        <f t="shared" si="28"/>
        <v>6.9444444444444447E-4</v>
      </c>
      <c r="G913" s="1">
        <f>IF(pomiar[[#This Row],[czy z B do A]]=1,pomiar[[#This Row],[Punkt A]]-pomiar[[#This Row],[Punkt B]],pomiar[[#This Row],[Punkt B]]-pomiar[[#This Row],[Punkt A]])</f>
        <v>2.1080000000000265E-3</v>
      </c>
      <c r="H913" s="1" t="str">
        <f>LEFT(pomiar[[#This Row],[numer rejestracyjny]],1)</f>
        <v>W</v>
      </c>
      <c r="I913" s="1">
        <f>IF(pomiar[[#This Row],[pierwsza litera rejestracji]]="Z",pomiar[[#This Row],[ile minut jechał]]/pomiar[[#This Row],[ile to jedna minuta w dobie]],0)</f>
        <v>0</v>
      </c>
      <c r="J913" s="1">
        <f t="shared" si="29"/>
        <v>4.1666666666666664E-2</v>
      </c>
      <c r="K913" s="1">
        <f>pomiar[[#This Row],[ile minut jechał]]/pomiar[[#This Row],[ile h w dobie]]</f>
        <v>5.0592000000000636E-2</v>
      </c>
      <c r="L913" s="1" t="str">
        <f>MID(pomiar[[#This Row],[numer rejestracyjny]],4,2)</f>
        <v>12</v>
      </c>
      <c r="M913" s="3">
        <f>IF(pomiar[[#This Row],[3 i 4 znak rejestracji]]="18",5/pomiar[[#This Row],[ile minut jechał w h]],0)</f>
        <v>0</v>
      </c>
      <c r="N913" s="3">
        <f>5/pomiar[[#This Row],[ile minut jechał w h]]</f>
        <v>98.829854522452905</v>
      </c>
      <c r="O913" s="3">
        <f>IF(pomiar[[#This Row],[prędkość]]&gt;100,1,0)</f>
        <v>0</v>
      </c>
      <c r="P913" s="3">
        <f>IF(pomiar[[#This Row],[prędkość]]&gt;140,1,0)</f>
        <v>0</v>
      </c>
      <c r="Q913" s="3">
        <f>ROUNDDOWN(IF(pomiar[[#This Row],[czy z A do B]]=0,pomiar[[#This Row],[Punkt B]]/pomiar[[#This Row],[ile h w dobie]],pomiar[[#This Row],[Punkt A]]/pomiar[[#This Row],[ile h w dobie]]),0)</f>
        <v>3</v>
      </c>
      <c r="R913" s="3">
        <f>IF(pomiar[[#This Row],[która godzina wyjazdu]]&lt;&gt;24,pomiar[[#This Row],[która godzina wyjazdu]],0)</f>
        <v>3</v>
      </c>
    </row>
    <row r="914" spans="1:18" x14ac:dyDescent="0.25">
      <c r="A914" s="1" t="s">
        <v>334</v>
      </c>
      <c r="B914" s="1">
        <v>3.6773E-2</v>
      </c>
      <c r="C914" s="1">
        <v>3.4508999999999998E-2</v>
      </c>
      <c r="D914" s="1">
        <f>IF(pomiar[[#This Row],[Punkt A]]&lt;pomiar[[#This Row],[Punkt B]],1,0)</f>
        <v>0</v>
      </c>
      <c r="E914" s="1">
        <f>IF(pomiar[[#This Row],[Punkt A]]&gt;pomiar[[#This Row],[Punkt B]],1,0)</f>
        <v>1</v>
      </c>
      <c r="F914" s="1">
        <f t="shared" si="28"/>
        <v>6.9444444444444447E-4</v>
      </c>
      <c r="G914" s="1">
        <f>IF(pomiar[[#This Row],[czy z B do A]]=1,pomiar[[#This Row],[Punkt A]]-pomiar[[#This Row],[Punkt B]],pomiar[[#This Row],[Punkt B]]-pomiar[[#This Row],[Punkt A]])</f>
        <v>2.2640000000000021E-3</v>
      </c>
      <c r="H914" s="1" t="str">
        <f>LEFT(pomiar[[#This Row],[numer rejestracyjny]],1)</f>
        <v>W</v>
      </c>
      <c r="I914" s="1">
        <f>IF(pomiar[[#This Row],[pierwsza litera rejestracji]]="Z",pomiar[[#This Row],[ile minut jechał]]/pomiar[[#This Row],[ile to jedna minuta w dobie]],0)</f>
        <v>0</v>
      </c>
      <c r="J914" s="1">
        <f t="shared" si="29"/>
        <v>4.1666666666666664E-2</v>
      </c>
      <c r="K914" s="1">
        <f>pomiar[[#This Row],[ile minut jechał]]/pomiar[[#This Row],[ile h w dobie]]</f>
        <v>5.4336000000000051E-2</v>
      </c>
      <c r="L914" s="1" t="str">
        <f>MID(pomiar[[#This Row],[numer rejestracyjny]],4,2)</f>
        <v>76</v>
      </c>
      <c r="M914" s="3">
        <f>IF(pomiar[[#This Row],[3 i 4 znak rejestracji]]="18",5/pomiar[[#This Row],[ile minut jechał w h]],0)</f>
        <v>0</v>
      </c>
      <c r="N914" s="3">
        <f>5/pomiar[[#This Row],[ile minut jechał w h]]</f>
        <v>92.020023557125938</v>
      </c>
      <c r="O914" s="3">
        <f>IF(pomiar[[#This Row],[prędkość]]&gt;100,1,0)</f>
        <v>0</v>
      </c>
      <c r="P914" s="3">
        <f>IF(pomiar[[#This Row],[prędkość]]&gt;140,1,0)</f>
        <v>0</v>
      </c>
      <c r="Q914" s="3">
        <f>ROUNDDOWN(IF(pomiar[[#This Row],[czy z A do B]]=0,pomiar[[#This Row],[Punkt B]]/pomiar[[#This Row],[ile h w dobie]],pomiar[[#This Row],[Punkt A]]/pomiar[[#This Row],[ile h w dobie]]),0)</f>
        <v>0</v>
      </c>
      <c r="R914" s="3">
        <f>IF(pomiar[[#This Row],[która godzina wyjazdu]]&lt;&gt;24,pomiar[[#This Row],[która godzina wyjazdu]],0)</f>
        <v>0</v>
      </c>
    </row>
    <row r="915" spans="1:18" x14ac:dyDescent="0.25">
      <c r="A915" s="1" t="s">
        <v>335</v>
      </c>
      <c r="B915" s="1">
        <v>0.10241</v>
      </c>
      <c r="C915" s="1">
        <v>9.9713999999999997E-2</v>
      </c>
      <c r="D915" s="1">
        <f>IF(pomiar[[#This Row],[Punkt A]]&lt;pomiar[[#This Row],[Punkt B]],1,0)</f>
        <v>0</v>
      </c>
      <c r="E915" s="1">
        <f>IF(pomiar[[#This Row],[Punkt A]]&gt;pomiar[[#This Row],[Punkt B]],1,0)</f>
        <v>1</v>
      </c>
      <c r="F915" s="1">
        <f t="shared" si="28"/>
        <v>6.9444444444444447E-4</v>
      </c>
      <c r="G915" s="1">
        <f>IF(pomiar[[#This Row],[czy z B do A]]=1,pomiar[[#This Row],[Punkt A]]-pomiar[[#This Row],[Punkt B]],pomiar[[#This Row],[Punkt B]]-pomiar[[#This Row],[Punkt A]])</f>
        <v>2.6960000000000039E-3</v>
      </c>
      <c r="H915" s="1" t="str">
        <f>LEFT(pomiar[[#This Row],[numer rejestracyjny]],1)</f>
        <v>W</v>
      </c>
      <c r="I915" s="1">
        <f>IF(pomiar[[#This Row],[pierwsza litera rejestracji]]="Z",pomiar[[#This Row],[ile minut jechał]]/pomiar[[#This Row],[ile to jedna minuta w dobie]],0)</f>
        <v>0</v>
      </c>
      <c r="J915" s="1">
        <f t="shared" si="29"/>
        <v>4.1666666666666664E-2</v>
      </c>
      <c r="K915" s="1">
        <f>pomiar[[#This Row],[ile minut jechał]]/pomiar[[#This Row],[ile h w dobie]]</f>
        <v>6.4704000000000095E-2</v>
      </c>
      <c r="L915" s="1" t="str">
        <f>MID(pomiar[[#This Row],[numer rejestracyjny]],4,2)</f>
        <v>21</v>
      </c>
      <c r="M915" s="3">
        <f>IF(pomiar[[#This Row],[3 i 4 znak rejestracji]]="18",5/pomiar[[#This Row],[ile minut jechał w h]],0)</f>
        <v>0</v>
      </c>
      <c r="N915" s="3">
        <f>5/pomiar[[#This Row],[ile minut jechał w h]]</f>
        <v>77.274975272007794</v>
      </c>
      <c r="O915" s="3">
        <f>IF(pomiar[[#This Row],[prędkość]]&gt;100,1,0)</f>
        <v>0</v>
      </c>
      <c r="P915" s="3">
        <f>IF(pomiar[[#This Row],[prędkość]]&gt;140,1,0)</f>
        <v>0</v>
      </c>
      <c r="Q915" s="3">
        <f>ROUNDDOWN(IF(pomiar[[#This Row],[czy z A do B]]=0,pomiar[[#This Row],[Punkt B]]/pomiar[[#This Row],[ile h w dobie]],pomiar[[#This Row],[Punkt A]]/pomiar[[#This Row],[ile h w dobie]]),0)</f>
        <v>2</v>
      </c>
      <c r="R915" s="3">
        <f>IF(pomiar[[#This Row],[która godzina wyjazdu]]&lt;&gt;24,pomiar[[#This Row],[która godzina wyjazdu]],0)</f>
        <v>2</v>
      </c>
    </row>
    <row r="916" spans="1:18" x14ac:dyDescent="0.25">
      <c r="A916" s="1" t="s">
        <v>336</v>
      </c>
      <c r="B916" s="1">
        <v>0.71081099999999997</v>
      </c>
      <c r="C916" s="1">
        <v>0.70738299999999998</v>
      </c>
      <c r="D916" s="1">
        <f>IF(pomiar[[#This Row],[Punkt A]]&lt;pomiar[[#This Row],[Punkt B]],1,0)</f>
        <v>0</v>
      </c>
      <c r="E916" s="1">
        <f>IF(pomiar[[#This Row],[Punkt A]]&gt;pomiar[[#This Row],[Punkt B]],1,0)</f>
        <v>1</v>
      </c>
      <c r="F916" s="1">
        <f t="shared" si="28"/>
        <v>6.9444444444444447E-4</v>
      </c>
      <c r="G916" s="1">
        <f>IF(pomiar[[#This Row],[czy z B do A]]=1,pomiar[[#This Row],[Punkt A]]-pomiar[[#This Row],[Punkt B]],pomiar[[#This Row],[Punkt B]]-pomiar[[#This Row],[Punkt A]])</f>
        <v>3.4279999999999866E-3</v>
      </c>
      <c r="H916" s="1" t="str">
        <f>LEFT(pomiar[[#This Row],[numer rejestracyjny]],1)</f>
        <v>W</v>
      </c>
      <c r="I916" s="1">
        <f>IF(pomiar[[#This Row],[pierwsza litera rejestracji]]="Z",pomiar[[#This Row],[ile minut jechał]]/pomiar[[#This Row],[ile to jedna minuta w dobie]],0)</f>
        <v>0</v>
      </c>
      <c r="J916" s="1">
        <f t="shared" si="29"/>
        <v>4.1666666666666664E-2</v>
      </c>
      <c r="K916" s="1">
        <f>pomiar[[#This Row],[ile minut jechał]]/pomiar[[#This Row],[ile h w dobie]]</f>
        <v>8.2271999999999679E-2</v>
      </c>
      <c r="L916" s="1" t="str">
        <f>MID(pomiar[[#This Row],[numer rejestracyjny]],4,2)</f>
        <v>23</v>
      </c>
      <c r="M916" s="3">
        <f>IF(pomiar[[#This Row],[3 i 4 znak rejestracji]]="18",5/pomiar[[#This Row],[ile minut jechał w h]],0)</f>
        <v>0</v>
      </c>
      <c r="N916" s="3">
        <f>5/pomiar[[#This Row],[ile minut jechał w h]]</f>
        <v>60.774017891871104</v>
      </c>
      <c r="O916" s="3">
        <f>IF(pomiar[[#This Row],[prędkość]]&gt;100,1,0)</f>
        <v>0</v>
      </c>
      <c r="P916" s="3">
        <f>IF(pomiar[[#This Row],[prędkość]]&gt;140,1,0)</f>
        <v>0</v>
      </c>
      <c r="Q916" s="3">
        <f>ROUNDDOWN(IF(pomiar[[#This Row],[czy z A do B]]=0,pomiar[[#This Row],[Punkt B]]/pomiar[[#This Row],[ile h w dobie]],pomiar[[#This Row],[Punkt A]]/pomiar[[#This Row],[ile h w dobie]]),0)</f>
        <v>16</v>
      </c>
      <c r="R916" s="3">
        <f>IF(pomiar[[#This Row],[która godzina wyjazdu]]&lt;&gt;24,pomiar[[#This Row],[która godzina wyjazdu]],0)</f>
        <v>16</v>
      </c>
    </row>
    <row r="917" spans="1:18" x14ac:dyDescent="0.25">
      <c r="A917" s="1" t="s">
        <v>337</v>
      </c>
      <c r="B917" s="1">
        <v>0.288352</v>
      </c>
      <c r="C917" s="1">
        <v>0.29111999999999999</v>
      </c>
      <c r="D917" s="1">
        <f>IF(pomiar[[#This Row],[Punkt A]]&lt;pomiar[[#This Row],[Punkt B]],1,0)</f>
        <v>1</v>
      </c>
      <c r="E917" s="1">
        <f>IF(pomiar[[#This Row],[Punkt A]]&gt;pomiar[[#This Row],[Punkt B]],1,0)</f>
        <v>0</v>
      </c>
      <c r="F917" s="1">
        <f t="shared" si="28"/>
        <v>6.9444444444444447E-4</v>
      </c>
      <c r="G917" s="1">
        <f>IF(pomiar[[#This Row],[czy z B do A]]=1,pomiar[[#This Row],[Punkt A]]-pomiar[[#This Row],[Punkt B]],pomiar[[#This Row],[Punkt B]]-pomiar[[#This Row],[Punkt A]])</f>
        <v>2.7679999999999927E-3</v>
      </c>
      <c r="H917" s="1" t="str">
        <f>LEFT(pomiar[[#This Row],[numer rejestracyjny]],1)</f>
        <v>W</v>
      </c>
      <c r="I917" s="1">
        <f>IF(pomiar[[#This Row],[pierwsza litera rejestracji]]="Z",pomiar[[#This Row],[ile minut jechał]]/pomiar[[#This Row],[ile to jedna minuta w dobie]],0)</f>
        <v>0</v>
      </c>
      <c r="J917" s="1">
        <f t="shared" si="29"/>
        <v>4.1666666666666664E-2</v>
      </c>
      <c r="K917" s="1">
        <f>pomiar[[#This Row],[ile minut jechał]]/pomiar[[#This Row],[ile h w dobie]]</f>
        <v>6.6431999999999825E-2</v>
      </c>
      <c r="L917" s="1" t="str">
        <f>MID(pomiar[[#This Row],[numer rejestracyjny]],4,2)</f>
        <v>03</v>
      </c>
      <c r="M917" s="3">
        <f>IF(pomiar[[#This Row],[3 i 4 znak rejestracji]]="18",5/pomiar[[#This Row],[ile minut jechał w h]],0)</f>
        <v>0</v>
      </c>
      <c r="N917" s="3">
        <f>5/pomiar[[#This Row],[ile minut jechał w h]]</f>
        <v>75.264932562620629</v>
      </c>
      <c r="O917" s="3">
        <f>IF(pomiar[[#This Row],[prędkość]]&gt;100,1,0)</f>
        <v>0</v>
      </c>
      <c r="P917" s="3">
        <f>IF(pomiar[[#This Row],[prędkość]]&gt;140,1,0)</f>
        <v>0</v>
      </c>
      <c r="Q917" s="3">
        <f>ROUNDDOWN(IF(pomiar[[#This Row],[czy z A do B]]=0,pomiar[[#This Row],[Punkt B]]/pomiar[[#This Row],[ile h w dobie]],pomiar[[#This Row],[Punkt A]]/pomiar[[#This Row],[ile h w dobie]]),0)</f>
        <v>6</v>
      </c>
      <c r="R917" s="3">
        <f>IF(pomiar[[#This Row],[która godzina wyjazdu]]&lt;&gt;24,pomiar[[#This Row],[która godzina wyjazdu]],0)</f>
        <v>6</v>
      </c>
    </row>
    <row r="918" spans="1:18" x14ac:dyDescent="0.25">
      <c r="A918" s="1" t="s">
        <v>338</v>
      </c>
      <c r="B918" s="1">
        <v>0.14686399999999999</v>
      </c>
      <c r="C918" s="1">
        <v>0.14951200000000001</v>
      </c>
      <c r="D918" s="1">
        <f>IF(pomiar[[#This Row],[Punkt A]]&lt;pomiar[[#This Row],[Punkt B]],1,0)</f>
        <v>1</v>
      </c>
      <c r="E918" s="1">
        <f>IF(pomiar[[#This Row],[Punkt A]]&gt;pomiar[[#This Row],[Punkt B]],1,0)</f>
        <v>0</v>
      </c>
      <c r="F918" s="1">
        <f t="shared" si="28"/>
        <v>6.9444444444444447E-4</v>
      </c>
      <c r="G918" s="1">
        <f>IF(pomiar[[#This Row],[czy z B do A]]=1,pomiar[[#This Row],[Punkt A]]-pomiar[[#This Row],[Punkt B]],pomiar[[#This Row],[Punkt B]]-pomiar[[#This Row],[Punkt A]])</f>
        <v>2.6480000000000115E-3</v>
      </c>
      <c r="H918" s="1" t="str">
        <f>LEFT(pomiar[[#This Row],[numer rejestracyjny]],1)</f>
        <v>W</v>
      </c>
      <c r="I918" s="1">
        <f>IF(pomiar[[#This Row],[pierwsza litera rejestracji]]="Z",pomiar[[#This Row],[ile minut jechał]]/pomiar[[#This Row],[ile to jedna minuta w dobie]],0)</f>
        <v>0</v>
      </c>
      <c r="J918" s="1">
        <f t="shared" si="29"/>
        <v>4.1666666666666664E-2</v>
      </c>
      <c r="K918" s="1">
        <f>pomiar[[#This Row],[ile minut jechał]]/pomiar[[#This Row],[ile h w dobie]]</f>
        <v>6.3552000000000275E-2</v>
      </c>
      <c r="L918" s="1" t="str">
        <f>MID(pomiar[[#This Row],[numer rejestracyjny]],4,2)</f>
        <v>76</v>
      </c>
      <c r="M918" s="3">
        <f>IF(pomiar[[#This Row],[3 i 4 znak rejestracji]]="18",5/pomiar[[#This Row],[ile minut jechał w h]],0)</f>
        <v>0</v>
      </c>
      <c r="N918" s="3">
        <f>5/pomiar[[#This Row],[ile minut jechał w h]]</f>
        <v>78.675730110775092</v>
      </c>
      <c r="O918" s="3">
        <f>IF(pomiar[[#This Row],[prędkość]]&gt;100,1,0)</f>
        <v>0</v>
      </c>
      <c r="P918" s="3">
        <f>IF(pomiar[[#This Row],[prędkość]]&gt;140,1,0)</f>
        <v>0</v>
      </c>
      <c r="Q918" s="3">
        <f>ROUNDDOWN(IF(pomiar[[#This Row],[czy z A do B]]=0,pomiar[[#This Row],[Punkt B]]/pomiar[[#This Row],[ile h w dobie]],pomiar[[#This Row],[Punkt A]]/pomiar[[#This Row],[ile h w dobie]]),0)</f>
        <v>3</v>
      </c>
      <c r="R918" s="3">
        <f>IF(pomiar[[#This Row],[która godzina wyjazdu]]&lt;&gt;24,pomiar[[#This Row],[która godzina wyjazdu]],0)</f>
        <v>3</v>
      </c>
    </row>
    <row r="919" spans="1:18" x14ac:dyDescent="0.25">
      <c r="A919" s="1" t="s">
        <v>339</v>
      </c>
      <c r="B919" s="1">
        <v>0.42368600000000001</v>
      </c>
      <c r="C919" s="1">
        <v>0.42081000000000002</v>
      </c>
      <c r="D919" s="1">
        <f>IF(pomiar[[#This Row],[Punkt A]]&lt;pomiar[[#This Row],[Punkt B]],1,0)</f>
        <v>0</v>
      </c>
      <c r="E919" s="1">
        <f>IF(pomiar[[#This Row],[Punkt A]]&gt;pomiar[[#This Row],[Punkt B]],1,0)</f>
        <v>1</v>
      </c>
      <c r="F919" s="1">
        <f t="shared" si="28"/>
        <v>6.9444444444444447E-4</v>
      </c>
      <c r="G919" s="1">
        <f>IF(pomiar[[#This Row],[czy z B do A]]=1,pomiar[[#This Row],[Punkt A]]-pomiar[[#This Row],[Punkt B]],pomiar[[#This Row],[Punkt B]]-pomiar[[#This Row],[Punkt A]])</f>
        <v>2.8759999999999897E-3</v>
      </c>
      <c r="H919" s="1" t="str">
        <f>LEFT(pomiar[[#This Row],[numer rejestracyjny]],1)</f>
        <v>W</v>
      </c>
      <c r="I919" s="1">
        <f>IF(pomiar[[#This Row],[pierwsza litera rejestracji]]="Z",pomiar[[#This Row],[ile minut jechał]]/pomiar[[#This Row],[ile to jedna minuta w dobie]],0)</f>
        <v>0</v>
      </c>
      <c r="J919" s="1">
        <f t="shared" si="29"/>
        <v>4.1666666666666664E-2</v>
      </c>
      <c r="K919" s="1">
        <f>pomiar[[#This Row],[ile minut jechał]]/pomiar[[#This Row],[ile h w dobie]]</f>
        <v>6.9023999999999752E-2</v>
      </c>
      <c r="L919" s="1" t="str">
        <f>MID(pomiar[[#This Row],[numer rejestracyjny]],4,2)</f>
        <v>80</v>
      </c>
      <c r="M919" s="3">
        <f>IF(pomiar[[#This Row],[3 i 4 znak rejestracji]]="18",5/pomiar[[#This Row],[ile minut jechał w h]],0)</f>
        <v>0</v>
      </c>
      <c r="N919" s="3">
        <f>5/pomiar[[#This Row],[ile minut jechał w h]]</f>
        <v>72.438572090867211</v>
      </c>
      <c r="O919" s="3">
        <f>IF(pomiar[[#This Row],[prędkość]]&gt;100,1,0)</f>
        <v>0</v>
      </c>
      <c r="P919" s="3">
        <f>IF(pomiar[[#This Row],[prędkość]]&gt;140,1,0)</f>
        <v>0</v>
      </c>
      <c r="Q919" s="3">
        <f>ROUNDDOWN(IF(pomiar[[#This Row],[czy z A do B]]=0,pomiar[[#This Row],[Punkt B]]/pomiar[[#This Row],[ile h w dobie]],pomiar[[#This Row],[Punkt A]]/pomiar[[#This Row],[ile h w dobie]]),0)</f>
        <v>10</v>
      </c>
      <c r="R919" s="3">
        <f>IF(pomiar[[#This Row],[która godzina wyjazdu]]&lt;&gt;24,pomiar[[#This Row],[która godzina wyjazdu]],0)</f>
        <v>10</v>
      </c>
    </row>
    <row r="920" spans="1:18" x14ac:dyDescent="0.25">
      <c r="A920" s="1" t="s">
        <v>340</v>
      </c>
      <c r="B920" s="1">
        <v>0.96765500000000004</v>
      </c>
      <c r="C920" s="1">
        <v>0.96437899999999999</v>
      </c>
      <c r="D920" s="1">
        <f>IF(pomiar[[#This Row],[Punkt A]]&lt;pomiar[[#This Row],[Punkt B]],1,0)</f>
        <v>0</v>
      </c>
      <c r="E920" s="1">
        <f>IF(pomiar[[#This Row],[Punkt A]]&gt;pomiar[[#This Row],[Punkt B]],1,0)</f>
        <v>1</v>
      </c>
      <c r="F920" s="1">
        <f t="shared" si="28"/>
        <v>6.9444444444444447E-4</v>
      </c>
      <c r="G920" s="1">
        <f>IF(pomiar[[#This Row],[czy z B do A]]=1,pomiar[[#This Row],[Punkt A]]-pomiar[[#This Row],[Punkt B]],pomiar[[#This Row],[Punkt B]]-pomiar[[#This Row],[Punkt A]])</f>
        <v>3.2760000000000566E-3</v>
      </c>
      <c r="H920" s="1" t="str">
        <f>LEFT(pomiar[[#This Row],[numer rejestracyjny]],1)</f>
        <v>W</v>
      </c>
      <c r="I920" s="1">
        <f>IF(pomiar[[#This Row],[pierwsza litera rejestracji]]="Z",pomiar[[#This Row],[ile minut jechał]]/pomiar[[#This Row],[ile to jedna minuta w dobie]],0)</f>
        <v>0</v>
      </c>
      <c r="J920" s="1">
        <f t="shared" si="29"/>
        <v>4.1666666666666664E-2</v>
      </c>
      <c r="K920" s="1">
        <f>pomiar[[#This Row],[ile minut jechał]]/pomiar[[#This Row],[ile h w dobie]]</f>
        <v>7.8624000000001359E-2</v>
      </c>
      <c r="L920" s="1" t="str">
        <f>MID(pomiar[[#This Row],[numer rejestracyjny]],4,2)</f>
        <v>78</v>
      </c>
      <c r="M920" s="3">
        <f>IF(pomiar[[#This Row],[3 i 4 znak rejestracji]]="18",5/pomiar[[#This Row],[ile minut jechał w h]],0)</f>
        <v>0</v>
      </c>
      <c r="N920" s="3">
        <f>5/pomiar[[#This Row],[ile minut jechał w h]]</f>
        <v>63.593813593812492</v>
      </c>
      <c r="O920" s="3">
        <f>IF(pomiar[[#This Row],[prędkość]]&gt;100,1,0)</f>
        <v>0</v>
      </c>
      <c r="P920" s="3">
        <f>IF(pomiar[[#This Row],[prędkość]]&gt;140,1,0)</f>
        <v>0</v>
      </c>
      <c r="Q920" s="3">
        <f>ROUNDDOWN(IF(pomiar[[#This Row],[czy z A do B]]=0,pomiar[[#This Row],[Punkt B]]/pomiar[[#This Row],[ile h w dobie]],pomiar[[#This Row],[Punkt A]]/pomiar[[#This Row],[ile h w dobie]]),0)</f>
        <v>23</v>
      </c>
      <c r="R920" s="3">
        <f>IF(pomiar[[#This Row],[która godzina wyjazdu]]&lt;&gt;24,pomiar[[#This Row],[która godzina wyjazdu]],0)</f>
        <v>23</v>
      </c>
    </row>
    <row r="921" spans="1:18" x14ac:dyDescent="0.25">
      <c r="A921" s="1" t="s">
        <v>341</v>
      </c>
      <c r="B921" s="1">
        <v>5.2663000000000001E-2</v>
      </c>
      <c r="C921" s="1">
        <v>4.8890999999999997E-2</v>
      </c>
      <c r="D921" s="1">
        <f>IF(pomiar[[#This Row],[Punkt A]]&lt;pomiar[[#This Row],[Punkt B]],1,0)</f>
        <v>0</v>
      </c>
      <c r="E921" s="1">
        <f>IF(pomiar[[#This Row],[Punkt A]]&gt;pomiar[[#This Row],[Punkt B]],1,0)</f>
        <v>1</v>
      </c>
      <c r="F921" s="1">
        <f t="shared" si="28"/>
        <v>6.9444444444444447E-4</v>
      </c>
      <c r="G921" s="1">
        <f>IF(pomiar[[#This Row],[czy z B do A]]=1,pomiar[[#This Row],[Punkt A]]-pomiar[[#This Row],[Punkt B]],pomiar[[#This Row],[Punkt B]]-pomiar[[#This Row],[Punkt A]])</f>
        <v>3.7720000000000045E-3</v>
      </c>
      <c r="H921" s="1" t="str">
        <f>LEFT(pomiar[[#This Row],[numer rejestracyjny]],1)</f>
        <v>W</v>
      </c>
      <c r="I921" s="1">
        <f>IF(pomiar[[#This Row],[pierwsza litera rejestracji]]="Z",pomiar[[#This Row],[ile minut jechał]]/pomiar[[#This Row],[ile to jedna minuta w dobie]],0)</f>
        <v>0</v>
      </c>
      <c r="J921" s="1">
        <f t="shared" si="29"/>
        <v>4.1666666666666664E-2</v>
      </c>
      <c r="K921" s="1">
        <f>pomiar[[#This Row],[ile minut jechał]]/pomiar[[#This Row],[ile h w dobie]]</f>
        <v>9.0528000000000108E-2</v>
      </c>
      <c r="L921" s="1" t="str">
        <f>MID(pomiar[[#This Row],[numer rejestracyjny]],4,2)</f>
        <v>21</v>
      </c>
      <c r="M921" s="3">
        <f>IF(pomiar[[#This Row],[3 i 4 znak rejestracji]]="18",5/pomiar[[#This Row],[ile minut jechał w h]],0)</f>
        <v>0</v>
      </c>
      <c r="N921" s="3">
        <f>5/pomiar[[#This Row],[ile minut jechał w h]]</f>
        <v>55.23153057617526</v>
      </c>
      <c r="O921" s="3">
        <f>IF(pomiar[[#This Row],[prędkość]]&gt;100,1,0)</f>
        <v>0</v>
      </c>
      <c r="P921" s="3">
        <f>IF(pomiar[[#This Row],[prędkość]]&gt;140,1,0)</f>
        <v>0</v>
      </c>
      <c r="Q921" s="3">
        <f>ROUNDDOWN(IF(pomiar[[#This Row],[czy z A do B]]=0,pomiar[[#This Row],[Punkt B]]/pomiar[[#This Row],[ile h w dobie]],pomiar[[#This Row],[Punkt A]]/pomiar[[#This Row],[ile h w dobie]]),0)</f>
        <v>1</v>
      </c>
      <c r="R921" s="3">
        <f>IF(pomiar[[#This Row],[która godzina wyjazdu]]&lt;&gt;24,pomiar[[#This Row],[która godzina wyjazdu]],0)</f>
        <v>1</v>
      </c>
    </row>
    <row r="922" spans="1:18" x14ac:dyDescent="0.25">
      <c r="A922" s="1" t="s">
        <v>342</v>
      </c>
      <c r="B922" s="1">
        <v>0.114995</v>
      </c>
      <c r="C922" s="1">
        <v>0.113023</v>
      </c>
      <c r="D922" s="1">
        <f>IF(pomiar[[#This Row],[Punkt A]]&lt;pomiar[[#This Row],[Punkt B]],1,0)</f>
        <v>0</v>
      </c>
      <c r="E922" s="1">
        <f>IF(pomiar[[#This Row],[Punkt A]]&gt;pomiar[[#This Row],[Punkt B]],1,0)</f>
        <v>1</v>
      </c>
      <c r="F922" s="1">
        <f t="shared" si="28"/>
        <v>6.9444444444444447E-4</v>
      </c>
      <c r="G922" s="1">
        <f>IF(pomiar[[#This Row],[czy z B do A]]=1,pomiar[[#This Row],[Punkt A]]-pomiar[[#This Row],[Punkt B]],pomiar[[#This Row],[Punkt B]]-pomiar[[#This Row],[Punkt A]])</f>
        <v>1.9720000000000015E-3</v>
      </c>
      <c r="H922" s="1" t="str">
        <f>LEFT(pomiar[[#This Row],[numer rejestracyjny]],1)</f>
        <v>W</v>
      </c>
      <c r="I922" s="1">
        <f>IF(pomiar[[#This Row],[pierwsza litera rejestracji]]="Z",pomiar[[#This Row],[ile minut jechał]]/pomiar[[#This Row],[ile to jedna minuta w dobie]],0)</f>
        <v>0</v>
      </c>
      <c r="J922" s="1">
        <f t="shared" si="29"/>
        <v>4.1666666666666664E-2</v>
      </c>
      <c r="K922" s="1">
        <f>pomiar[[#This Row],[ile minut jechał]]/pomiar[[#This Row],[ile h w dobie]]</f>
        <v>4.7328000000000037E-2</v>
      </c>
      <c r="L922" s="1" t="str">
        <f>MID(pomiar[[#This Row],[numer rejestracyjny]],4,2)</f>
        <v>93</v>
      </c>
      <c r="M922" s="3">
        <f>IF(pomiar[[#This Row],[3 i 4 znak rejestracji]]="18",5/pomiar[[#This Row],[ile minut jechał w h]],0)</f>
        <v>0</v>
      </c>
      <c r="N922" s="3">
        <f>5/pomiar[[#This Row],[ile minut jechał w h]]</f>
        <v>105.64570655848539</v>
      </c>
      <c r="O922" s="3">
        <f>IF(pomiar[[#This Row],[prędkość]]&gt;100,1,0)</f>
        <v>1</v>
      </c>
      <c r="P922" s="3">
        <f>IF(pomiar[[#This Row],[prędkość]]&gt;140,1,0)</f>
        <v>0</v>
      </c>
      <c r="Q922" s="3">
        <f>ROUNDDOWN(IF(pomiar[[#This Row],[czy z A do B]]=0,pomiar[[#This Row],[Punkt B]]/pomiar[[#This Row],[ile h w dobie]],pomiar[[#This Row],[Punkt A]]/pomiar[[#This Row],[ile h w dobie]]),0)</f>
        <v>2</v>
      </c>
      <c r="R922" s="3">
        <f>IF(pomiar[[#This Row],[która godzina wyjazdu]]&lt;&gt;24,pomiar[[#This Row],[która godzina wyjazdu]],0)</f>
        <v>2</v>
      </c>
    </row>
    <row r="923" spans="1:18" x14ac:dyDescent="0.25">
      <c r="A923" s="1" t="s">
        <v>343</v>
      </c>
      <c r="B923" s="1">
        <v>0.55148399999999997</v>
      </c>
      <c r="C923" s="1">
        <v>0.55299600000000004</v>
      </c>
      <c r="D923" s="1">
        <f>IF(pomiar[[#This Row],[Punkt A]]&lt;pomiar[[#This Row],[Punkt B]],1,0)</f>
        <v>1</v>
      </c>
      <c r="E923" s="1">
        <f>IF(pomiar[[#This Row],[Punkt A]]&gt;pomiar[[#This Row],[Punkt B]],1,0)</f>
        <v>0</v>
      </c>
      <c r="F923" s="1">
        <f t="shared" si="28"/>
        <v>6.9444444444444447E-4</v>
      </c>
      <c r="G923" s="1">
        <f>IF(pomiar[[#This Row],[czy z B do A]]=1,pomiar[[#This Row],[Punkt A]]-pomiar[[#This Row],[Punkt B]],pomiar[[#This Row],[Punkt B]]-pomiar[[#This Row],[Punkt A]])</f>
        <v>1.5120000000000688E-3</v>
      </c>
      <c r="H923" s="1" t="str">
        <f>LEFT(pomiar[[#This Row],[numer rejestracyjny]],1)</f>
        <v>Z</v>
      </c>
      <c r="I923" s="1">
        <f>IF(pomiar[[#This Row],[pierwsza litera rejestracji]]="Z",pomiar[[#This Row],[ile minut jechał]]/pomiar[[#This Row],[ile to jedna minuta w dobie]],0)</f>
        <v>2.1772800000000991</v>
      </c>
      <c r="J923" s="1">
        <f t="shared" si="29"/>
        <v>4.1666666666666664E-2</v>
      </c>
      <c r="K923" s="1">
        <f>pomiar[[#This Row],[ile minut jechał]]/pomiar[[#This Row],[ile h w dobie]]</f>
        <v>3.6288000000001652E-2</v>
      </c>
      <c r="L923" s="1" t="str">
        <f>MID(pomiar[[#This Row],[numer rejestracyjny]],4,2)</f>
        <v>98</v>
      </c>
      <c r="M923" s="3">
        <f>IF(pomiar[[#This Row],[3 i 4 znak rejestracji]]="18",5/pomiar[[#This Row],[ile minut jechał w h]],0)</f>
        <v>0</v>
      </c>
      <c r="N923" s="3">
        <f>5/pomiar[[#This Row],[ile minut jechał w h]]</f>
        <v>137.78659611992319</v>
      </c>
      <c r="O923" s="3">
        <f>IF(pomiar[[#This Row],[prędkość]]&gt;100,1,0)</f>
        <v>1</v>
      </c>
      <c r="P923" s="3">
        <f>IF(pomiar[[#This Row],[prędkość]]&gt;140,1,0)</f>
        <v>0</v>
      </c>
      <c r="Q923" s="3">
        <f>ROUNDDOWN(IF(pomiar[[#This Row],[czy z A do B]]=0,pomiar[[#This Row],[Punkt B]]/pomiar[[#This Row],[ile h w dobie]],pomiar[[#This Row],[Punkt A]]/pomiar[[#This Row],[ile h w dobie]]),0)</f>
        <v>13</v>
      </c>
      <c r="R923" s="3">
        <f>IF(pomiar[[#This Row],[która godzina wyjazdu]]&lt;&gt;24,pomiar[[#This Row],[która godzina wyjazdu]],0)</f>
        <v>13</v>
      </c>
    </row>
    <row r="924" spans="1:18" x14ac:dyDescent="0.25">
      <c r="A924" s="1" t="s">
        <v>344</v>
      </c>
      <c r="B924" s="1">
        <v>0.91144700000000001</v>
      </c>
      <c r="C924" s="1">
        <v>0.91473099999999996</v>
      </c>
      <c r="D924" s="1">
        <f>IF(pomiar[[#This Row],[Punkt A]]&lt;pomiar[[#This Row],[Punkt B]],1,0)</f>
        <v>1</v>
      </c>
      <c r="E924" s="1">
        <f>IF(pomiar[[#This Row],[Punkt A]]&gt;pomiar[[#This Row],[Punkt B]],1,0)</f>
        <v>0</v>
      </c>
      <c r="F924" s="1">
        <f t="shared" si="28"/>
        <v>6.9444444444444447E-4</v>
      </c>
      <c r="G924" s="1">
        <f>IF(pomiar[[#This Row],[czy z B do A]]=1,pomiar[[#This Row],[Punkt A]]-pomiar[[#This Row],[Punkt B]],pomiar[[#This Row],[Punkt B]]-pomiar[[#This Row],[Punkt A]])</f>
        <v>3.2839999999999536E-3</v>
      </c>
      <c r="H924" s="1" t="str">
        <f>LEFT(pomiar[[#This Row],[numer rejestracyjny]],1)</f>
        <v>Z</v>
      </c>
      <c r="I924" s="1">
        <f>IF(pomiar[[#This Row],[pierwsza litera rejestracji]]="Z",pomiar[[#This Row],[ile minut jechał]]/pomiar[[#This Row],[ile to jedna minuta w dobie]],0)</f>
        <v>4.7289599999999332</v>
      </c>
      <c r="J924" s="1">
        <f t="shared" si="29"/>
        <v>4.1666666666666664E-2</v>
      </c>
      <c r="K924" s="1">
        <f>pomiar[[#This Row],[ile minut jechał]]/pomiar[[#This Row],[ile h w dobie]]</f>
        <v>7.8815999999998887E-2</v>
      </c>
      <c r="L924" s="1" t="str">
        <f>MID(pomiar[[#This Row],[numer rejestracyjny]],4,2)</f>
        <v>52</v>
      </c>
      <c r="M924" s="3">
        <f>IF(pomiar[[#This Row],[3 i 4 znak rejestracji]]="18",5/pomiar[[#This Row],[ile minut jechał w h]],0)</f>
        <v>0</v>
      </c>
      <c r="N924" s="3">
        <f>5/pomiar[[#This Row],[ile minut jechał w h]]</f>
        <v>63.438895655705323</v>
      </c>
      <c r="O924" s="3">
        <f>IF(pomiar[[#This Row],[prędkość]]&gt;100,1,0)</f>
        <v>0</v>
      </c>
      <c r="P924" s="3">
        <f>IF(pomiar[[#This Row],[prędkość]]&gt;140,1,0)</f>
        <v>0</v>
      </c>
      <c r="Q924" s="3">
        <f>ROUNDDOWN(IF(pomiar[[#This Row],[czy z A do B]]=0,pomiar[[#This Row],[Punkt B]]/pomiar[[#This Row],[ile h w dobie]],pomiar[[#This Row],[Punkt A]]/pomiar[[#This Row],[ile h w dobie]]),0)</f>
        <v>21</v>
      </c>
      <c r="R924" s="3">
        <f>IF(pomiar[[#This Row],[która godzina wyjazdu]]&lt;&gt;24,pomiar[[#This Row],[która godzina wyjazdu]],0)</f>
        <v>21</v>
      </c>
    </row>
    <row r="925" spans="1:18" x14ac:dyDescent="0.25">
      <c r="A925" s="1" t="s">
        <v>345</v>
      </c>
      <c r="B925" s="1">
        <v>0.70019799999999999</v>
      </c>
      <c r="C925" s="1">
        <v>0.70295399999999997</v>
      </c>
      <c r="D925" s="1">
        <f>IF(pomiar[[#This Row],[Punkt A]]&lt;pomiar[[#This Row],[Punkt B]],1,0)</f>
        <v>1</v>
      </c>
      <c r="E925" s="1">
        <f>IF(pomiar[[#This Row],[Punkt A]]&gt;pomiar[[#This Row],[Punkt B]],1,0)</f>
        <v>0</v>
      </c>
      <c r="F925" s="1">
        <f t="shared" si="28"/>
        <v>6.9444444444444447E-4</v>
      </c>
      <c r="G925" s="1">
        <f>IF(pomiar[[#This Row],[czy z B do A]]=1,pomiar[[#This Row],[Punkt A]]-pomiar[[#This Row],[Punkt B]],pomiar[[#This Row],[Punkt B]]-pomiar[[#This Row],[Punkt A]])</f>
        <v>2.7559999999999807E-3</v>
      </c>
      <c r="H925" s="1" t="str">
        <f>LEFT(pomiar[[#This Row],[numer rejestracyjny]],1)</f>
        <v>Z</v>
      </c>
      <c r="I925" s="1">
        <f>IF(pomiar[[#This Row],[pierwsza litera rejestracji]]="Z",pomiar[[#This Row],[ile minut jechał]]/pomiar[[#This Row],[ile to jedna minuta w dobie]],0)</f>
        <v>3.9686399999999722</v>
      </c>
      <c r="J925" s="1">
        <f t="shared" si="29"/>
        <v>4.1666666666666664E-2</v>
      </c>
      <c r="K925" s="1">
        <f>pomiar[[#This Row],[ile minut jechał]]/pomiar[[#This Row],[ile h w dobie]]</f>
        <v>6.6143999999999536E-2</v>
      </c>
      <c r="L925" s="1" t="str">
        <f>MID(pomiar[[#This Row],[numer rejestracyjny]],4,2)</f>
        <v>97</v>
      </c>
      <c r="M925" s="3">
        <f>IF(pomiar[[#This Row],[3 i 4 znak rejestracji]]="18",5/pomiar[[#This Row],[ile minut jechał w h]],0)</f>
        <v>0</v>
      </c>
      <c r="N925" s="3">
        <f>5/pomiar[[#This Row],[ile minut jechał w h]]</f>
        <v>75.592646347363853</v>
      </c>
      <c r="O925" s="3">
        <f>IF(pomiar[[#This Row],[prędkość]]&gt;100,1,0)</f>
        <v>0</v>
      </c>
      <c r="P925" s="3">
        <f>IF(pomiar[[#This Row],[prędkość]]&gt;140,1,0)</f>
        <v>0</v>
      </c>
      <c r="Q925" s="3">
        <f>ROUNDDOWN(IF(pomiar[[#This Row],[czy z A do B]]=0,pomiar[[#This Row],[Punkt B]]/pomiar[[#This Row],[ile h w dobie]],pomiar[[#This Row],[Punkt A]]/pomiar[[#This Row],[ile h w dobie]]),0)</f>
        <v>16</v>
      </c>
      <c r="R925" s="3">
        <f>IF(pomiar[[#This Row],[która godzina wyjazdu]]&lt;&gt;24,pomiar[[#This Row],[która godzina wyjazdu]],0)</f>
        <v>16</v>
      </c>
    </row>
    <row r="926" spans="1:18" x14ac:dyDescent="0.25">
      <c r="A926" s="1" t="s">
        <v>346</v>
      </c>
      <c r="B926" s="1">
        <v>0.52615599999999996</v>
      </c>
      <c r="C926" s="1">
        <v>0.52922000000000002</v>
      </c>
      <c r="D926" s="1">
        <f>IF(pomiar[[#This Row],[Punkt A]]&lt;pomiar[[#This Row],[Punkt B]],1,0)</f>
        <v>1</v>
      </c>
      <c r="E926" s="1">
        <f>IF(pomiar[[#This Row],[Punkt A]]&gt;pomiar[[#This Row],[Punkt B]],1,0)</f>
        <v>0</v>
      </c>
      <c r="F926" s="1">
        <f t="shared" si="28"/>
        <v>6.9444444444444447E-4</v>
      </c>
      <c r="G926" s="1">
        <f>IF(pomiar[[#This Row],[czy z B do A]]=1,pomiar[[#This Row],[Punkt A]]-pomiar[[#This Row],[Punkt B]],pomiar[[#This Row],[Punkt B]]-pomiar[[#This Row],[Punkt A]])</f>
        <v>3.0640000000000667E-3</v>
      </c>
      <c r="H926" s="1" t="str">
        <f>LEFT(pomiar[[#This Row],[numer rejestracyjny]],1)</f>
        <v>B</v>
      </c>
      <c r="I926" s="1">
        <f>IF(pomiar[[#This Row],[pierwsza litera rejestracji]]="Z",pomiar[[#This Row],[ile minut jechał]]/pomiar[[#This Row],[ile to jedna minuta w dobie]],0)</f>
        <v>0</v>
      </c>
      <c r="J926" s="1">
        <f t="shared" si="29"/>
        <v>4.1666666666666664E-2</v>
      </c>
      <c r="K926" s="1">
        <f>pomiar[[#This Row],[ile minut jechał]]/pomiar[[#This Row],[ile h w dobie]]</f>
        <v>7.35360000000016E-2</v>
      </c>
      <c r="L926" s="1" t="str">
        <f>MID(pomiar[[#This Row],[numer rejestracyjny]],4,2)</f>
        <v>64</v>
      </c>
      <c r="M926" s="3">
        <f>IF(pomiar[[#This Row],[3 i 4 znak rejestracji]]="18",5/pomiar[[#This Row],[ile minut jechał w h]],0)</f>
        <v>0</v>
      </c>
      <c r="N926" s="3">
        <f>5/pomiar[[#This Row],[ile minut jechał w h]]</f>
        <v>67.99390774586449</v>
      </c>
      <c r="O926" s="3">
        <f>IF(pomiar[[#This Row],[prędkość]]&gt;100,1,0)</f>
        <v>0</v>
      </c>
      <c r="P926" s="3">
        <f>IF(pomiar[[#This Row],[prędkość]]&gt;140,1,0)</f>
        <v>0</v>
      </c>
      <c r="Q926" s="3">
        <f>ROUNDDOWN(IF(pomiar[[#This Row],[czy z A do B]]=0,pomiar[[#This Row],[Punkt B]]/pomiar[[#This Row],[ile h w dobie]],pomiar[[#This Row],[Punkt A]]/pomiar[[#This Row],[ile h w dobie]]),0)</f>
        <v>12</v>
      </c>
      <c r="R926" s="3">
        <f>IF(pomiar[[#This Row],[która godzina wyjazdu]]&lt;&gt;24,pomiar[[#This Row],[która godzina wyjazdu]],0)</f>
        <v>12</v>
      </c>
    </row>
    <row r="927" spans="1:18" x14ac:dyDescent="0.25">
      <c r="A927" s="1" t="s">
        <v>347</v>
      </c>
      <c r="B927" s="1">
        <v>0.68652000000000002</v>
      </c>
      <c r="C927" s="1">
        <v>0.68868399999999996</v>
      </c>
      <c r="D927" s="1">
        <f>IF(pomiar[[#This Row],[Punkt A]]&lt;pomiar[[#This Row],[Punkt B]],1,0)</f>
        <v>1</v>
      </c>
      <c r="E927" s="1">
        <f>IF(pomiar[[#This Row],[Punkt A]]&gt;pomiar[[#This Row],[Punkt B]],1,0)</f>
        <v>0</v>
      </c>
      <c r="F927" s="1">
        <f t="shared" si="28"/>
        <v>6.9444444444444447E-4</v>
      </c>
      <c r="G927" s="1">
        <f>IF(pomiar[[#This Row],[czy z B do A]]=1,pomiar[[#This Row],[Punkt A]]-pomiar[[#This Row],[Punkt B]],pomiar[[#This Row],[Punkt B]]-pomiar[[#This Row],[Punkt A]])</f>
        <v>2.1639999999999437E-3</v>
      </c>
      <c r="H927" s="1" t="str">
        <f>LEFT(pomiar[[#This Row],[numer rejestracyjny]],1)</f>
        <v>B</v>
      </c>
      <c r="I927" s="1">
        <f>IF(pomiar[[#This Row],[pierwsza litera rejestracji]]="Z",pomiar[[#This Row],[ile minut jechał]]/pomiar[[#This Row],[ile to jedna minuta w dobie]],0)</f>
        <v>0</v>
      </c>
      <c r="J927" s="1">
        <f t="shared" si="29"/>
        <v>4.1666666666666664E-2</v>
      </c>
      <c r="K927" s="1">
        <f>pomiar[[#This Row],[ile minut jechał]]/pomiar[[#This Row],[ile h w dobie]]</f>
        <v>5.193599999999865E-2</v>
      </c>
      <c r="L927" s="1" t="str">
        <f>MID(pomiar[[#This Row],[numer rejestracyjny]],4,2)</f>
        <v>14</v>
      </c>
      <c r="M927" s="3">
        <f>IF(pomiar[[#This Row],[3 i 4 znak rejestracji]]="18",5/pomiar[[#This Row],[ile minut jechał w h]],0)</f>
        <v>0</v>
      </c>
      <c r="N927" s="3">
        <f>5/pomiar[[#This Row],[ile minut jechał w h]]</f>
        <v>96.272335181764674</v>
      </c>
      <c r="O927" s="3">
        <f>IF(pomiar[[#This Row],[prędkość]]&gt;100,1,0)</f>
        <v>0</v>
      </c>
      <c r="P927" s="3">
        <f>IF(pomiar[[#This Row],[prędkość]]&gt;140,1,0)</f>
        <v>0</v>
      </c>
      <c r="Q927" s="3">
        <f>ROUNDDOWN(IF(pomiar[[#This Row],[czy z A do B]]=0,pomiar[[#This Row],[Punkt B]]/pomiar[[#This Row],[ile h w dobie]],pomiar[[#This Row],[Punkt A]]/pomiar[[#This Row],[ile h w dobie]]),0)</f>
        <v>16</v>
      </c>
      <c r="R927" s="3">
        <f>IF(pomiar[[#This Row],[która godzina wyjazdu]]&lt;&gt;24,pomiar[[#This Row],[która godzina wyjazdu]],0)</f>
        <v>16</v>
      </c>
    </row>
    <row r="928" spans="1:18" x14ac:dyDescent="0.25">
      <c r="A928" s="1" t="s">
        <v>348</v>
      </c>
      <c r="B928" s="1">
        <v>0.35687200000000002</v>
      </c>
      <c r="C928" s="1">
        <v>0.3594</v>
      </c>
      <c r="D928" s="1">
        <f>IF(pomiar[[#This Row],[Punkt A]]&lt;pomiar[[#This Row],[Punkt B]],1,0)</f>
        <v>1</v>
      </c>
      <c r="E928" s="1">
        <f>IF(pomiar[[#This Row],[Punkt A]]&gt;pomiar[[#This Row],[Punkt B]],1,0)</f>
        <v>0</v>
      </c>
      <c r="F928" s="1">
        <f t="shared" si="28"/>
        <v>6.9444444444444447E-4</v>
      </c>
      <c r="G928" s="1">
        <f>IF(pomiar[[#This Row],[czy z B do A]]=1,pomiar[[#This Row],[Punkt A]]-pomiar[[#This Row],[Punkt B]],pomiar[[#This Row],[Punkt B]]-pomiar[[#This Row],[Punkt A]])</f>
        <v>2.5279999999999747E-3</v>
      </c>
      <c r="H928" s="1" t="str">
        <f>LEFT(pomiar[[#This Row],[numer rejestracyjny]],1)</f>
        <v>B</v>
      </c>
      <c r="I928" s="1">
        <f>IF(pomiar[[#This Row],[pierwsza litera rejestracji]]="Z",pomiar[[#This Row],[ile minut jechał]]/pomiar[[#This Row],[ile to jedna minuta w dobie]],0)</f>
        <v>0</v>
      </c>
      <c r="J928" s="1">
        <f t="shared" si="29"/>
        <v>4.1666666666666664E-2</v>
      </c>
      <c r="K928" s="1">
        <f>pomiar[[#This Row],[ile minut jechał]]/pomiar[[#This Row],[ile h w dobie]]</f>
        <v>6.0671999999999393E-2</v>
      </c>
      <c r="L928" s="1" t="str">
        <f>MID(pomiar[[#This Row],[numer rejestracyjny]],4,2)</f>
        <v>59</v>
      </c>
      <c r="M928" s="3">
        <f>IF(pomiar[[#This Row],[3 i 4 znak rejestracji]]="18",5/pomiar[[#This Row],[ile minut jechał w h]],0)</f>
        <v>0</v>
      </c>
      <c r="N928" s="3">
        <f>5/pomiar[[#This Row],[ile minut jechał w h]]</f>
        <v>82.410337552743442</v>
      </c>
      <c r="O928" s="3">
        <f>IF(pomiar[[#This Row],[prędkość]]&gt;100,1,0)</f>
        <v>0</v>
      </c>
      <c r="P928" s="3">
        <f>IF(pomiar[[#This Row],[prędkość]]&gt;140,1,0)</f>
        <v>0</v>
      </c>
      <c r="Q928" s="3">
        <f>ROUNDDOWN(IF(pomiar[[#This Row],[czy z A do B]]=0,pomiar[[#This Row],[Punkt B]]/pomiar[[#This Row],[ile h w dobie]],pomiar[[#This Row],[Punkt A]]/pomiar[[#This Row],[ile h w dobie]]),0)</f>
        <v>8</v>
      </c>
      <c r="R928" s="3">
        <f>IF(pomiar[[#This Row],[która godzina wyjazdu]]&lt;&gt;24,pomiar[[#This Row],[która godzina wyjazdu]],0)</f>
        <v>8</v>
      </c>
    </row>
    <row r="929" spans="1:18" x14ac:dyDescent="0.25">
      <c r="A929" s="1" t="s">
        <v>349</v>
      </c>
      <c r="B929" s="1">
        <v>0.77340900000000001</v>
      </c>
      <c r="C929" s="1">
        <v>0.77552900000000002</v>
      </c>
      <c r="D929" s="1">
        <f>IF(pomiar[[#This Row],[Punkt A]]&lt;pomiar[[#This Row],[Punkt B]],1,0)</f>
        <v>1</v>
      </c>
      <c r="E929" s="1">
        <f>IF(pomiar[[#This Row],[Punkt A]]&gt;pomiar[[#This Row],[Punkt B]],1,0)</f>
        <v>0</v>
      </c>
      <c r="F929" s="1">
        <f t="shared" si="28"/>
        <v>6.9444444444444447E-4</v>
      </c>
      <c r="G929" s="1">
        <f>IF(pomiar[[#This Row],[czy z B do A]]=1,pomiar[[#This Row],[Punkt A]]-pomiar[[#This Row],[Punkt B]],pomiar[[#This Row],[Punkt B]]-pomiar[[#This Row],[Punkt A]])</f>
        <v>2.1200000000000108E-3</v>
      </c>
      <c r="H929" s="1" t="str">
        <f>LEFT(pomiar[[#This Row],[numer rejestracyjny]],1)</f>
        <v>B</v>
      </c>
      <c r="I929" s="1">
        <f>IF(pomiar[[#This Row],[pierwsza litera rejestracji]]="Z",pomiar[[#This Row],[ile minut jechał]]/pomiar[[#This Row],[ile to jedna minuta w dobie]],0)</f>
        <v>0</v>
      </c>
      <c r="J929" s="1">
        <f t="shared" si="29"/>
        <v>4.1666666666666664E-2</v>
      </c>
      <c r="K929" s="1">
        <f>pomiar[[#This Row],[ile minut jechał]]/pomiar[[#This Row],[ile h w dobie]]</f>
        <v>5.0880000000000258E-2</v>
      </c>
      <c r="L929" s="1" t="str">
        <f>MID(pomiar[[#This Row],[numer rejestracyjny]],4,2)</f>
        <v>34</v>
      </c>
      <c r="M929" s="3">
        <f>IF(pomiar[[#This Row],[3 i 4 znak rejestracji]]="18",5/pomiar[[#This Row],[ile minut jechał w h]],0)</f>
        <v>0</v>
      </c>
      <c r="N929" s="3">
        <f>5/pomiar[[#This Row],[ile minut jechał w h]]</f>
        <v>98.270440251571827</v>
      </c>
      <c r="O929" s="3">
        <f>IF(pomiar[[#This Row],[prędkość]]&gt;100,1,0)</f>
        <v>0</v>
      </c>
      <c r="P929" s="3">
        <f>IF(pomiar[[#This Row],[prędkość]]&gt;140,1,0)</f>
        <v>0</v>
      </c>
      <c r="Q929" s="3">
        <f>ROUNDDOWN(IF(pomiar[[#This Row],[czy z A do B]]=0,pomiar[[#This Row],[Punkt B]]/pomiar[[#This Row],[ile h w dobie]],pomiar[[#This Row],[Punkt A]]/pomiar[[#This Row],[ile h w dobie]]),0)</f>
        <v>18</v>
      </c>
      <c r="R929" s="3">
        <f>IF(pomiar[[#This Row],[która godzina wyjazdu]]&lt;&gt;24,pomiar[[#This Row],[która godzina wyjazdu]],0)</f>
        <v>18</v>
      </c>
    </row>
    <row r="930" spans="1:18" x14ac:dyDescent="0.25">
      <c r="A930" s="1" t="s">
        <v>350</v>
      </c>
      <c r="B930" s="1">
        <v>0.11723</v>
      </c>
      <c r="C930" s="1">
        <v>0.115522</v>
      </c>
      <c r="D930" s="1">
        <f>IF(pomiar[[#This Row],[Punkt A]]&lt;pomiar[[#This Row],[Punkt B]],1,0)</f>
        <v>0</v>
      </c>
      <c r="E930" s="1">
        <f>IF(pomiar[[#This Row],[Punkt A]]&gt;pomiar[[#This Row],[Punkt B]],1,0)</f>
        <v>1</v>
      </c>
      <c r="F930" s="1">
        <f t="shared" si="28"/>
        <v>6.9444444444444447E-4</v>
      </c>
      <c r="G930" s="1">
        <f>IF(pomiar[[#This Row],[czy z B do A]]=1,pomiar[[#This Row],[Punkt A]]-pomiar[[#This Row],[Punkt B]],pomiar[[#This Row],[Punkt B]]-pomiar[[#This Row],[Punkt A]])</f>
        <v>1.7080000000000012E-3</v>
      </c>
      <c r="H930" s="1" t="str">
        <f>LEFT(pomiar[[#This Row],[numer rejestracyjny]],1)</f>
        <v>B</v>
      </c>
      <c r="I930" s="1">
        <f>IF(pomiar[[#This Row],[pierwsza litera rejestracji]]="Z",pomiar[[#This Row],[ile minut jechał]]/pomiar[[#This Row],[ile to jedna minuta w dobie]],0)</f>
        <v>0</v>
      </c>
      <c r="J930" s="1">
        <f t="shared" si="29"/>
        <v>4.1666666666666664E-2</v>
      </c>
      <c r="K930" s="1">
        <f>pomiar[[#This Row],[ile minut jechał]]/pomiar[[#This Row],[ile h w dobie]]</f>
        <v>4.0992000000000028E-2</v>
      </c>
      <c r="L930" s="1" t="str">
        <f>MID(pomiar[[#This Row],[numer rejestracyjny]],4,2)</f>
        <v>88</v>
      </c>
      <c r="M930" s="3">
        <f>IF(pomiar[[#This Row],[3 i 4 znak rejestracji]]="18",5/pomiar[[#This Row],[ile minut jechał w h]],0)</f>
        <v>0</v>
      </c>
      <c r="N930" s="3">
        <f>5/pomiar[[#This Row],[ile minut jechał w h]]</f>
        <v>121.97501951600304</v>
      </c>
      <c r="O930" s="3">
        <f>IF(pomiar[[#This Row],[prędkość]]&gt;100,1,0)</f>
        <v>1</v>
      </c>
      <c r="P930" s="3">
        <f>IF(pomiar[[#This Row],[prędkość]]&gt;140,1,0)</f>
        <v>0</v>
      </c>
      <c r="Q930" s="3">
        <f>ROUNDDOWN(IF(pomiar[[#This Row],[czy z A do B]]=0,pomiar[[#This Row],[Punkt B]]/pomiar[[#This Row],[ile h w dobie]],pomiar[[#This Row],[Punkt A]]/pomiar[[#This Row],[ile h w dobie]]),0)</f>
        <v>2</v>
      </c>
      <c r="R930" s="3">
        <f>IF(pomiar[[#This Row],[która godzina wyjazdu]]&lt;&gt;24,pomiar[[#This Row],[która godzina wyjazdu]],0)</f>
        <v>2</v>
      </c>
    </row>
    <row r="931" spans="1:18" x14ac:dyDescent="0.25">
      <c r="A931" s="1" t="s">
        <v>351</v>
      </c>
      <c r="B931" s="1">
        <v>0.24433299999999999</v>
      </c>
      <c r="C931" s="1">
        <v>0.24707699999999999</v>
      </c>
      <c r="D931" s="1">
        <f>IF(pomiar[[#This Row],[Punkt A]]&lt;pomiar[[#This Row],[Punkt B]],1,0)</f>
        <v>1</v>
      </c>
      <c r="E931" s="1">
        <f>IF(pomiar[[#This Row],[Punkt A]]&gt;pomiar[[#This Row],[Punkt B]],1,0)</f>
        <v>0</v>
      </c>
      <c r="F931" s="1">
        <f t="shared" si="28"/>
        <v>6.9444444444444447E-4</v>
      </c>
      <c r="G931" s="1">
        <f>IF(pomiar[[#This Row],[czy z B do A]]=1,pomiar[[#This Row],[Punkt A]]-pomiar[[#This Row],[Punkt B]],pomiar[[#This Row],[Punkt B]]-pomiar[[#This Row],[Punkt A]])</f>
        <v>2.7439999999999964E-3</v>
      </c>
      <c r="H931" s="1" t="str">
        <f>LEFT(pomiar[[#This Row],[numer rejestracyjny]],1)</f>
        <v>B</v>
      </c>
      <c r="I931" s="1">
        <f>IF(pomiar[[#This Row],[pierwsza litera rejestracji]]="Z",pomiar[[#This Row],[ile minut jechał]]/pomiar[[#This Row],[ile to jedna minuta w dobie]],0)</f>
        <v>0</v>
      </c>
      <c r="J931" s="1">
        <f t="shared" si="29"/>
        <v>4.1666666666666664E-2</v>
      </c>
      <c r="K931" s="1">
        <f>pomiar[[#This Row],[ile minut jechał]]/pomiar[[#This Row],[ile h w dobie]]</f>
        <v>6.5855999999999915E-2</v>
      </c>
      <c r="L931" s="1" t="str">
        <f>MID(pomiar[[#This Row],[numer rejestracyjny]],4,2)</f>
        <v>17</v>
      </c>
      <c r="M931" s="3">
        <f>IF(pomiar[[#This Row],[3 i 4 znak rejestracji]]="18",5/pomiar[[#This Row],[ile minut jechał w h]],0)</f>
        <v>0</v>
      </c>
      <c r="N931" s="3">
        <f>5/pomiar[[#This Row],[ile minut jechał w h]]</f>
        <v>75.923226433430614</v>
      </c>
      <c r="O931" s="3">
        <f>IF(pomiar[[#This Row],[prędkość]]&gt;100,1,0)</f>
        <v>0</v>
      </c>
      <c r="P931" s="3">
        <f>IF(pomiar[[#This Row],[prędkość]]&gt;140,1,0)</f>
        <v>0</v>
      </c>
      <c r="Q931" s="3">
        <f>ROUNDDOWN(IF(pomiar[[#This Row],[czy z A do B]]=0,pomiar[[#This Row],[Punkt B]]/pomiar[[#This Row],[ile h w dobie]],pomiar[[#This Row],[Punkt A]]/pomiar[[#This Row],[ile h w dobie]]),0)</f>
        <v>5</v>
      </c>
      <c r="R931" s="3">
        <f>IF(pomiar[[#This Row],[która godzina wyjazdu]]&lt;&gt;24,pomiar[[#This Row],[która godzina wyjazdu]],0)</f>
        <v>5</v>
      </c>
    </row>
    <row r="932" spans="1:18" x14ac:dyDescent="0.25">
      <c r="A932" s="1" t="s">
        <v>352</v>
      </c>
      <c r="B932" s="1">
        <v>1.4217E-2</v>
      </c>
      <c r="C932" s="1">
        <v>1.1981E-2</v>
      </c>
      <c r="D932" s="1">
        <f>IF(pomiar[[#This Row],[Punkt A]]&lt;pomiar[[#This Row],[Punkt B]],1,0)</f>
        <v>0</v>
      </c>
      <c r="E932" s="1">
        <f>IF(pomiar[[#This Row],[Punkt A]]&gt;pomiar[[#This Row],[Punkt B]],1,0)</f>
        <v>1</v>
      </c>
      <c r="F932" s="1">
        <f t="shared" si="28"/>
        <v>6.9444444444444447E-4</v>
      </c>
      <c r="G932" s="1">
        <f>IF(pomiar[[#This Row],[czy z B do A]]=1,pomiar[[#This Row],[Punkt A]]-pomiar[[#This Row],[Punkt B]],pomiar[[#This Row],[Punkt B]]-pomiar[[#This Row],[Punkt A]])</f>
        <v>2.2360000000000001E-3</v>
      </c>
      <c r="H932" s="1" t="str">
        <f>LEFT(pomiar[[#This Row],[numer rejestracyjny]],1)</f>
        <v>B</v>
      </c>
      <c r="I932" s="1">
        <f>IF(pomiar[[#This Row],[pierwsza litera rejestracji]]="Z",pomiar[[#This Row],[ile minut jechał]]/pomiar[[#This Row],[ile to jedna minuta w dobie]],0)</f>
        <v>0</v>
      </c>
      <c r="J932" s="1">
        <f t="shared" si="29"/>
        <v>4.1666666666666664E-2</v>
      </c>
      <c r="K932" s="1">
        <f>pomiar[[#This Row],[ile minut jechał]]/pomiar[[#This Row],[ile h w dobie]]</f>
        <v>5.3664000000000003E-2</v>
      </c>
      <c r="L932" s="1" t="str">
        <f>MID(pomiar[[#This Row],[numer rejestracyjny]],4,2)</f>
        <v>87</v>
      </c>
      <c r="M932" s="3">
        <f>IF(pomiar[[#This Row],[3 i 4 znak rejestracji]]="18",5/pomiar[[#This Row],[ile minut jechał w h]],0)</f>
        <v>0</v>
      </c>
      <c r="N932" s="3">
        <f>5/pomiar[[#This Row],[ile minut jechał w h]]</f>
        <v>93.172331544424566</v>
      </c>
      <c r="O932" s="3">
        <f>IF(pomiar[[#This Row],[prędkość]]&gt;100,1,0)</f>
        <v>0</v>
      </c>
      <c r="P932" s="3">
        <f>IF(pomiar[[#This Row],[prędkość]]&gt;140,1,0)</f>
        <v>0</v>
      </c>
      <c r="Q932" s="3">
        <f>ROUNDDOWN(IF(pomiar[[#This Row],[czy z A do B]]=0,pomiar[[#This Row],[Punkt B]]/pomiar[[#This Row],[ile h w dobie]],pomiar[[#This Row],[Punkt A]]/pomiar[[#This Row],[ile h w dobie]]),0)</f>
        <v>0</v>
      </c>
      <c r="R932" s="3">
        <f>IF(pomiar[[#This Row],[która godzina wyjazdu]]&lt;&gt;24,pomiar[[#This Row],[która godzina wyjazdu]],0)</f>
        <v>0</v>
      </c>
    </row>
    <row r="933" spans="1:18" x14ac:dyDescent="0.25">
      <c r="A933" s="1" t="s">
        <v>353</v>
      </c>
      <c r="B933" s="1">
        <v>0.62740099999999999</v>
      </c>
      <c r="C933" s="1">
        <v>0.62578100000000003</v>
      </c>
      <c r="D933" s="1">
        <f>IF(pomiar[[#This Row],[Punkt A]]&lt;pomiar[[#This Row],[Punkt B]],1,0)</f>
        <v>0</v>
      </c>
      <c r="E933" s="1">
        <f>IF(pomiar[[#This Row],[Punkt A]]&gt;pomiar[[#This Row],[Punkt B]],1,0)</f>
        <v>1</v>
      </c>
      <c r="F933" s="1">
        <f t="shared" si="28"/>
        <v>6.9444444444444447E-4</v>
      </c>
      <c r="G933" s="1">
        <f>IF(pomiar[[#This Row],[czy z B do A]]=1,pomiar[[#This Row],[Punkt A]]-pomiar[[#This Row],[Punkt B]],pomiar[[#This Row],[Punkt B]]-pomiar[[#This Row],[Punkt A]])</f>
        <v>1.6199999999999548E-3</v>
      </c>
      <c r="H933" s="1" t="str">
        <f>LEFT(pomiar[[#This Row],[numer rejestracyjny]],1)</f>
        <v>B</v>
      </c>
      <c r="I933" s="1">
        <f>IF(pomiar[[#This Row],[pierwsza litera rejestracji]]="Z",pomiar[[#This Row],[ile minut jechał]]/pomiar[[#This Row],[ile to jedna minuta w dobie]],0)</f>
        <v>0</v>
      </c>
      <c r="J933" s="1">
        <f t="shared" si="29"/>
        <v>4.1666666666666664E-2</v>
      </c>
      <c r="K933" s="1">
        <f>pomiar[[#This Row],[ile minut jechał]]/pomiar[[#This Row],[ile h w dobie]]</f>
        <v>3.8879999999998915E-2</v>
      </c>
      <c r="L933" s="1" t="str">
        <f>MID(pomiar[[#This Row],[numer rejestracyjny]],4,2)</f>
        <v>69</v>
      </c>
      <c r="M933" s="3">
        <f>IF(pomiar[[#This Row],[3 i 4 znak rejestracji]]="18",5/pomiar[[#This Row],[ile minut jechał w h]],0)</f>
        <v>0</v>
      </c>
      <c r="N933" s="3">
        <f>5/pomiar[[#This Row],[ile minut jechał w h]]</f>
        <v>128.60082304527108</v>
      </c>
      <c r="O933" s="3">
        <f>IF(pomiar[[#This Row],[prędkość]]&gt;100,1,0)</f>
        <v>1</v>
      </c>
      <c r="P933" s="3">
        <f>IF(pomiar[[#This Row],[prędkość]]&gt;140,1,0)</f>
        <v>0</v>
      </c>
      <c r="Q933" s="3">
        <f>ROUNDDOWN(IF(pomiar[[#This Row],[czy z A do B]]=0,pomiar[[#This Row],[Punkt B]]/pomiar[[#This Row],[ile h w dobie]],pomiar[[#This Row],[Punkt A]]/pomiar[[#This Row],[ile h w dobie]]),0)</f>
        <v>15</v>
      </c>
      <c r="R933" s="3">
        <f>IF(pomiar[[#This Row],[która godzina wyjazdu]]&lt;&gt;24,pomiar[[#This Row],[która godzina wyjazdu]],0)</f>
        <v>15</v>
      </c>
    </row>
    <row r="934" spans="1:18" x14ac:dyDescent="0.25">
      <c r="A934" s="1" t="s">
        <v>354</v>
      </c>
      <c r="B934" s="1">
        <v>0.93858200000000003</v>
      </c>
      <c r="C934" s="1">
        <v>0.94195799999999996</v>
      </c>
      <c r="D934" s="1">
        <f>IF(pomiar[[#This Row],[Punkt A]]&lt;pomiar[[#This Row],[Punkt B]],1,0)</f>
        <v>1</v>
      </c>
      <c r="E934" s="1">
        <f>IF(pomiar[[#This Row],[Punkt A]]&gt;pomiar[[#This Row],[Punkt B]],1,0)</f>
        <v>0</v>
      </c>
      <c r="F934" s="1">
        <f t="shared" si="28"/>
        <v>6.9444444444444447E-4</v>
      </c>
      <c r="G934" s="1">
        <f>IF(pomiar[[#This Row],[czy z B do A]]=1,pomiar[[#This Row],[Punkt A]]-pomiar[[#This Row],[Punkt B]],pomiar[[#This Row],[Punkt B]]-pomiar[[#This Row],[Punkt A]])</f>
        <v>3.3759999999999346E-3</v>
      </c>
      <c r="H934" s="1" t="str">
        <f>LEFT(pomiar[[#This Row],[numer rejestracyjny]],1)</f>
        <v>C</v>
      </c>
      <c r="I934" s="1">
        <f>IF(pomiar[[#This Row],[pierwsza litera rejestracji]]="Z",pomiar[[#This Row],[ile minut jechał]]/pomiar[[#This Row],[ile to jedna minuta w dobie]],0)</f>
        <v>0</v>
      </c>
      <c r="J934" s="1">
        <f t="shared" si="29"/>
        <v>4.1666666666666664E-2</v>
      </c>
      <c r="K934" s="1">
        <f>pomiar[[#This Row],[ile minut jechał]]/pomiar[[#This Row],[ile h w dobie]]</f>
        <v>8.1023999999998431E-2</v>
      </c>
      <c r="L934" s="1" t="str">
        <f>MID(pomiar[[#This Row],[numer rejestracyjny]],4,2)</f>
        <v>48</v>
      </c>
      <c r="M934" s="3">
        <f>IF(pomiar[[#This Row],[3 i 4 znak rejestracji]]="18",5/pomiar[[#This Row],[ile minut jechał w h]],0)</f>
        <v>0</v>
      </c>
      <c r="N934" s="3">
        <f>5/pomiar[[#This Row],[ile minut jechał w h]]</f>
        <v>61.710110584519363</v>
      </c>
      <c r="O934" s="3">
        <f>IF(pomiar[[#This Row],[prędkość]]&gt;100,1,0)</f>
        <v>0</v>
      </c>
      <c r="P934" s="3">
        <f>IF(pomiar[[#This Row],[prędkość]]&gt;140,1,0)</f>
        <v>0</v>
      </c>
      <c r="Q934" s="3">
        <f>ROUNDDOWN(IF(pomiar[[#This Row],[czy z A do B]]=0,pomiar[[#This Row],[Punkt B]]/pomiar[[#This Row],[ile h w dobie]],pomiar[[#This Row],[Punkt A]]/pomiar[[#This Row],[ile h w dobie]]),0)</f>
        <v>22</v>
      </c>
      <c r="R934" s="3">
        <f>IF(pomiar[[#This Row],[która godzina wyjazdu]]&lt;&gt;24,pomiar[[#This Row],[która godzina wyjazdu]],0)</f>
        <v>22</v>
      </c>
    </row>
    <row r="935" spans="1:18" x14ac:dyDescent="0.25">
      <c r="A935" s="1" t="s">
        <v>355</v>
      </c>
      <c r="B935" s="1">
        <v>0.69694299999999998</v>
      </c>
      <c r="C935" s="1">
        <v>0.698627</v>
      </c>
      <c r="D935" s="1">
        <f>IF(pomiar[[#This Row],[Punkt A]]&lt;pomiar[[#This Row],[Punkt B]],1,0)</f>
        <v>1</v>
      </c>
      <c r="E935" s="1">
        <f>IF(pomiar[[#This Row],[Punkt A]]&gt;pomiar[[#This Row],[Punkt B]],1,0)</f>
        <v>0</v>
      </c>
      <c r="F935" s="1">
        <f t="shared" si="28"/>
        <v>6.9444444444444447E-4</v>
      </c>
      <c r="G935" s="1">
        <f>IF(pomiar[[#This Row],[czy z B do A]]=1,pomiar[[#This Row],[Punkt A]]-pomiar[[#This Row],[Punkt B]],pomiar[[#This Row],[Punkt B]]-pomiar[[#This Row],[Punkt A]])</f>
        <v>1.6840000000000188E-3</v>
      </c>
      <c r="H935" s="1" t="str">
        <f>LEFT(pomiar[[#This Row],[numer rejestracyjny]],1)</f>
        <v>C</v>
      </c>
      <c r="I935" s="1">
        <f>IF(pomiar[[#This Row],[pierwsza litera rejestracji]]="Z",pomiar[[#This Row],[ile minut jechał]]/pomiar[[#This Row],[ile to jedna minuta w dobie]],0)</f>
        <v>0</v>
      </c>
      <c r="J935" s="1">
        <f t="shared" si="29"/>
        <v>4.1666666666666664E-2</v>
      </c>
      <c r="K935" s="1">
        <f>pomiar[[#This Row],[ile minut jechał]]/pomiar[[#This Row],[ile h w dobie]]</f>
        <v>4.0416000000000452E-2</v>
      </c>
      <c r="L935" s="1" t="str">
        <f>MID(pomiar[[#This Row],[numer rejestracyjny]],4,2)</f>
        <v>13</v>
      </c>
      <c r="M935" s="3">
        <f>IF(pomiar[[#This Row],[3 i 4 znak rejestracji]]="18",5/pomiar[[#This Row],[ile minut jechał w h]],0)</f>
        <v>0</v>
      </c>
      <c r="N935" s="3">
        <f>5/pomiar[[#This Row],[ile minut jechał w h]]</f>
        <v>123.71338083927019</v>
      </c>
      <c r="O935" s="3">
        <f>IF(pomiar[[#This Row],[prędkość]]&gt;100,1,0)</f>
        <v>1</v>
      </c>
      <c r="P935" s="3">
        <f>IF(pomiar[[#This Row],[prędkość]]&gt;140,1,0)</f>
        <v>0</v>
      </c>
      <c r="Q935" s="3">
        <f>ROUNDDOWN(IF(pomiar[[#This Row],[czy z A do B]]=0,pomiar[[#This Row],[Punkt B]]/pomiar[[#This Row],[ile h w dobie]],pomiar[[#This Row],[Punkt A]]/pomiar[[#This Row],[ile h w dobie]]),0)</f>
        <v>16</v>
      </c>
      <c r="R935" s="3">
        <f>IF(pomiar[[#This Row],[która godzina wyjazdu]]&lt;&gt;24,pomiar[[#This Row],[która godzina wyjazdu]],0)</f>
        <v>16</v>
      </c>
    </row>
    <row r="936" spans="1:18" x14ac:dyDescent="0.25">
      <c r="A936" s="1" t="s">
        <v>356</v>
      </c>
      <c r="B936" s="1">
        <v>0.13768</v>
      </c>
      <c r="C936" s="1">
        <v>0.134328</v>
      </c>
      <c r="D936" s="1">
        <f>IF(pomiar[[#This Row],[Punkt A]]&lt;pomiar[[#This Row],[Punkt B]],1,0)</f>
        <v>0</v>
      </c>
      <c r="E936" s="1">
        <f>IF(pomiar[[#This Row],[Punkt A]]&gt;pomiar[[#This Row],[Punkt B]],1,0)</f>
        <v>1</v>
      </c>
      <c r="F936" s="1">
        <f t="shared" si="28"/>
        <v>6.9444444444444447E-4</v>
      </c>
      <c r="G936" s="1">
        <f>IF(pomiar[[#This Row],[czy z B do A]]=1,pomiar[[#This Row],[Punkt A]]-pomiar[[#This Row],[Punkt B]],pomiar[[#This Row],[Punkt B]]-pomiar[[#This Row],[Punkt A]])</f>
        <v>3.3519999999999939E-3</v>
      </c>
      <c r="H936" s="1" t="str">
        <f>LEFT(pomiar[[#This Row],[numer rejestracyjny]],1)</f>
        <v>C</v>
      </c>
      <c r="I936" s="1">
        <f>IF(pomiar[[#This Row],[pierwsza litera rejestracji]]="Z",pomiar[[#This Row],[ile minut jechał]]/pomiar[[#This Row],[ile to jedna minuta w dobie]],0)</f>
        <v>0</v>
      </c>
      <c r="J936" s="1">
        <f t="shared" si="29"/>
        <v>4.1666666666666664E-2</v>
      </c>
      <c r="K936" s="1">
        <f>pomiar[[#This Row],[ile minut jechał]]/pomiar[[#This Row],[ile h w dobie]]</f>
        <v>8.0447999999999853E-2</v>
      </c>
      <c r="L936" s="1" t="str">
        <f>MID(pomiar[[#This Row],[numer rejestracyjny]],4,2)</f>
        <v>77</v>
      </c>
      <c r="M936" s="3">
        <f>IF(pomiar[[#This Row],[3 i 4 znak rejestracji]]="18",5/pomiar[[#This Row],[ile minut jechał w h]],0)</f>
        <v>0</v>
      </c>
      <c r="N936" s="3">
        <f>5/pomiar[[#This Row],[ile minut jechał w h]]</f>
        <v>62.15194908512342</v>
      </c>
      <c r="O936" s="3">
        <f>IF(pomiar[[#This Row],[prędkość]]&gt;100,1,0)</f>
        <v>0</v>
      </c>
      <c r="P936" s="3">
        <f>IF(pomiar[[#This Row],[prędkość]]&gt;140,1,0)</f>
        <v>0</v>
      </c>
      <c r="Q936" s="3">
        <f>ROUNDDOWN(IF(pomiar[[#This Row],[czy z A do B]]=0,pomiar[[#This Row],[Punkt B]]/pomiar[[#This Row],[ile h w dobie]],pomiar[[#This Row],[Punkt A]]/pomiar[[#This Row],[ile h w dobie]]),0)</f>
        <v>3</v>
      </c>
      <c r="R936" s="3">
        <f>IF(pomiar[[#This Row],[która godzina wyjazdu]]&lt;&gt;24,pomiar[[#This Row],[która godzina wyjazdu]],0)</f>
        <v>3</v>
      </c>
    </row>
    <row r="937" spans="1:18" x14ac:dyDescent="0.25">
      <c r="A937" s="1" t="s">
        <v>357</v>
      </c>
      <c r="B937" s="1">
        <v>0.74910699999999997</v>
      </c>
      <c r="C937" s="1">
        <v>0.753027</v>
      </c>
      <c r="D937" s="1">
        <f>IF(pomiar[[#This Row],[Punkt A]]&lt;pomiar[[#This Row],[Punkt B]],1,0)</f>
        <v>1</v>
      </c>
      <c r="E937" s="1">
        <f>IF(pomiar[[#This Row],[Punkt A]]&gt;pomiar[[#This Row],[Punkt B]],1,0)</f>
        <v>0</v>
      </c>
      <c r="F937" s="1">
        <f t="shared" si="28"/>
        <v>6.9444444444444447E-4</v>
      </c>
      <c r="G937" s="1">
        <f>IF(pomiar[[#This Row],[czy z B do A]]=1,pomiar[[#This Row],[Punkt A]]-pomiar[[#This Row],[Punkt B]],pomiar[[#This Row],[Punkt B]]-pomiar[[#This Row],[Punkt A]])</f>
        <v>3.9200000000000346E-3</v>
      </c>
      <c r="H937" s="1" t="str">
        <f>LEFT(pomiar[[#This Row],[numer rejestracyjny]],1)</f>
        <v>C</v>
      </c>
      <c r="I937" s="1">
        <f>IF(pomiar[[#This Row],[pierwsza litera rejestracji]]="Z",pomiar[[#This Row],[ile minut jechał]]/pomiar[[#This Row],[ile to jedna minuta w dobie]],0)</f>
        <v>0</v>
      </c>
      <c r="J937" s="1">
        <f t="shared" si="29"/>
        <v>4.1666666666666664E-2</v>
      </c>
      <c r="K937" s="1">
        <f>pomiar[[#This Row],[ile minut jechał]]/pomiar[[#This Row],[ile h w dobie]]</f>
        <v>9.408000000000083E-2</v>
      </c>
      <c r="L937" s="1" t="str">
        <f>MID(pomiar[[#This Row],[numer rejestracyjny]],4,2)</f>
        <v>86</v>
      </c>
      <c r="M937" s="3">
        <f>IF(pomiar[[#This Row],[3 i 4 znak rejestracji]]="18",5/pomiar[[#This Row],[ile minut jechał w h]],0)</f>
        <v>0</v>
      </c>
      <c r="N937" s="3">
        <f>5/pomiar[[#This Row],[ile minut jechał w h]]</f>
        <v>53.146258503400894</v>
      </c>
      <c r="O937" s="3">
        <f>IF(pomiar[[#This Row],[prędkość]]&gt;100,1,0)</f>
        <v>0</v>
      </c>
      <c r="P937" s="3">
        <f>IF(pomiar[[#This Row],[prędkość]]&gt;140,1,0)</f>
        <v>0</v>
      </c>
      <c r="Q937" s="3">
        <f>ROUNDDOWN(IF(pomiar[[#This Row],[czy z A do B]]=0,pomiar[[#This Row],[Punkt B]]/pomiar[[#This Row],[ile h w dobie]],pomiar[[#This Row],[Punkt A]]/pomiar[[#This Row],[ile h w dobie]]),0)</f>
        <v>17</v>
      </c>
      <c r="R937" s="3">
        <f>IF(pomiar[[#This Row],[która godzina wyjazdu]]&lt;&gt;24,pomiar[[#This Row],[która godzina wyjazdu]],0)</f>
        <v>17</v>
      </c>
    </row>
    <row r="938" spans="1:18" x14ac:dyDescent="0.25">
      <c r="A938" s="1" t="s">
        <v>358</v>
      </c>
      <c r="B938" s="1">
        <v>0.58568299999999995</v>
      </c>
      <c r="C938" s="1">
        <v>0.58726699999999998</v>
      </c>
      <c r="D938" s="1">
        <f>IF(pomiar[[#This Row],[Punkt A]]&lt;pomiar[[#This Row],[Punkt B]],1,0)</f>
        <v>1</v>
      </c>
      <c r="E938" s="1">
        <f>IF(pomiar[[#This Row],[Punkt A]]&gt;pomiar[[#This Row],[Punkt B]],1,0)</f>
        <v>0</v>
      </c>
      <c r="F938" s="1">
        <f t="shared" si="28"/>
        <v>6.9444444444444447E-4</v>
      </c>
      <c r="G938" s="1">
        <f>IF(pomiar[[#This Row],[czy z B do A]]=1,pomiar[[#This Row],[Punkt A]]-pomiar[[#This Row],[Punkt B]],pomiar[[#This Row],[Punkt B]]-pomiar[[#This Row],[Punkt A]])</f>
        <v>1.5840000000000298E-3</v>
      </c>
      <c r="H938" s="1" t="str">
        <f>LEFT(pomiar[[#This Row],[numer rejestracyjny]],1)</f>
        <v>C</v>
      </c>
      <c r="I938" s="1">
        <f>IF(pomiar[[#This Row],[pierwsza litera rejestracji]]="Z",pomiar[[#This Row],[ile minut jechał]]/pomiar[[#This Row],[ile to jedna minuta w dobie]],0)</f>
        <v>0</v>
      </c>
      <c r="J938" s="1">
        <f t="shared" si="29"/>
        <v>4.1666666666666664E-2</v>
      </c>
      <c r="K938" s="1">
        <f>pomiar[[#This Row],[ile minut jechał]]/pomiar[[#This Row],[ile h w dobie]]</f>
        <v>3.8016000000000716E-2</v>
      </c>
      <c r="L938" s="1" t="str">
        <f>MID(pomiar[[#This Row],[numer rejestracyjny]],4,2)</f>
        <v>94</v>
      </c>
      <c r="M938" s="3">
        <f>IF(pomiar[[#This Row],[3 i 4 znak rejestracji]]="18",5/pomiar[[#This Row],[ile minut jechał w h]],0)</f>
        <v>0</v>
      </c>
      <c r="N938" s="3">
        <f>5/pomiar[[#This Row],[ile minut jechał w h]]</f>
        <v>131.52356902356655</v>
      </c>
      <c r="O938" s="3">
        <f>IF(pomiar[[#This Row],[prędkość]]&gt;100,1,0)</f>
        <v>1</v>
      </c>
      <c r="P938" s="3">
        <f>IF(pomiar[[#This Row],[prędkość]]&gt;140,1,0)</f>
        <v>0</v>
      </c>
      <c r="Q938" s="3">
        <f>ROUNDDOWN(IF(pomiar[[#This Row],[czy z A do B]]=0,pomiar[[#This Row],[Punkt B]]/pomiar[[#This Row],[ile h w dobie]],pomiar[[#This Row],[Punkt A]]/pomiar[[#This Row],[ile h w dobie]]),0)</f>
        <v>14</v>
      </c>
      <c r="R938" s="3">
        <f>IF(pomiar[[#This Row],[która godzina wyjazdu]]&lt;&gt;24,pomiar[[#This Row],[która godzina wyjazdu]],0)</f>
        <v>14</v>
      </c>
    </row>
    <row r="939" spans="1:18" x14ac:dyDescent="0.25">
      <c r="A939" s="1" t="s">
        <v>359</v>
      </c>
      <c r="B939" s="1">
        <v>0.59084800000000004</v>
      </c>
      <c r="C939" s="1">
        <v>0.59326400000000001</v>
      </c>
      <c r="D939" s="1">
        <f>IF(pomiar[[#This Row],[Punkt A]]&lt;pomiar[[#This Row],[Punkt B]],1,0)</f>
        <v>1</v>
      </c>
      <c r="E939" s="1">
        <f>IF(pomiar[[#This Row],[Punkt A]]&gt;pomiar[[#This Row],[Punkt B]],1,0)</f>
        <v>0</v>
      </c>
      <c r="F939" s="1">
        <f t="shared" si="28"/>
        <v>6.9444444444444447E-4</v>
      </c>
      <c r="G939" s="1">
        <f>IF(pomiar[[#This Row],[czy z B do A]]=1,pomiar[[#This Row],[Punkt A]]-pomiar[[#This Row],[Punkt B]],pomiar[[#This Row],[Punkt B]]-pomiar[[#This Row],[Punkt A]])</f>
        <v>2.4159999999999737E-3</v>
      </c>
      <c r="H939" s="1" t="str">
        <f>LEFT(pomiar[[#This Row],[numer rejestracyjny]],1)</f>
        <v>C</v>
      </c>
      <c r="I939" s="1">
        <f>IF(pomiar[[#This Row],[pierwsza litera rejestracji]]="Z",pomiar[[#This Row],[ile minut jechał]]/pomiar[[#This Row],[ile to jedna minuta w dobie]],0)</f>
        <v>0</v>
      </c>
      <c r="J939" s="1">
        <f t="shared" si="29"/>
        <v>4.1666666666666664E-2</v>
      </c>
      <c r="K939" s="1">
        <f>pomiar[[#This Row],[ile minut jechał]]/pomiar[[#This Row],[ile h w dobie]]</f>
        <v>5.7983999999999369E-2</v>
      </c>
      <c r="L939" s="1" t="str">
        <f>MID(pomiar[[#This Row],[numer rejestracyjny]],4,2)</f>
        <v>77</v>
      </c>
      <c r="M939" s="3">
        <f>IF(pomiar[[#This Row],[3 i 4 znak rejestracji]]="18",5/pomiar[[#This Row],[ile minut jechał w h]],0)</f>
        <v>0</v>
      </c>
      <c r="N939" s="3">
        <f>5/pomiar[[#This Row],[ile minut jechał w h]]</f>
        <v>86.230684326711753</v>
      </c>
      <c r="O939" s="3">
        <f>IF(pomiar[[#This Row],[prędkość]]&gt;100,1,0)</f>
        <v>0</v>
      </c>
      <c r="P939" s="3">
        <f>IF(pomiar[[#This Row],[prędkość]]&gt;140,1,0)</f>
        <v>0</v>
      </c>
      <c r="Q939" s="3">
        <f>ROUNDDOWN(IF(pomiar[[#This Row],[czy z A do B]]=0,pomiar[[#This Row],[Punkt B]]/pomiar[[#This Row],[ile h w dobie]],pomiar[[#This Row],[Punkt A]]/pomiar[[#This Row],[ile h w dobie]]),0)</f>
        <v>14</v>
      </c>
      <c r="R939" s="3">
        <f>IF(pomiar[[#This Row],[która godzina wyjazdu]]&lt;&gt;24,pomiar[[#This Row],[która godzina wyjazdu]],0)</f>
        <v>14</v>
      </c>
    </row>
    <row r="940" spans="1:18" x14ac:dyDescent="0.25">
      <c r="A940" s="1" t="s">
        <v>360</v>
      </c>
      <c r="B940" s="1">
        <v>0.14568999999999999</v>
      </c>
      <c r="C940" s="1">
        <v>0.14307400000000001</v>
      </c>
      <c r="D940" s="1">
        <f>IF(pomiar[[#This Row],[Punkt A]]&lt;pomiar[[#This Row],[Punkt B]],1,0)</f>
        <v>0</v>
      </c>
      <c r="E940" s="1">
        <f>IF(pomiar[[#This Row],[Punkt A]]&gt;pomiar[[#This Row],[Punkt B]],1,0)</f>
        <v>1</v>
      </c>
      <c r="F940" s="1">
        <f t="shared" si="28"/>
        <v>6.9444444444444447E-4</v>
      </c>
      <c r="G940" s="1">
        <f>IF(pomiar[[#This Row],[czy z B do A]]=1,pomiar[[#This Row],[Punkt A]]-pomiar[[#This Row],[Punkt B]],pomiar[[#This Row],[Punkt B]]-pomiar[[#This Row],[Punkt A]])</f>
        <v>2.6159999999999795E-3</v>
      </c>
      <c r="H940" s="1" t="str">
        <f>LEFT(pomiar[[#This Row],[numer rejestracyjny]],1)</f>
        <v>C</v>
      </c>
      <c r="I940" s="1">
        <f>IF(pomiar[[#This Row],[pierwsza litera rejestracji]]="Z",pomiar[[#This Row],[ile minut jechał]]/pomiar[[#This Row],[ile to jedna minuta w dobie]],0)</f>
        <v>0</v>
      </c>
      <c r="J940" s="1">
        <f t="shared" si="29"/>
        <v>4.1666666666666664E-2</v>
      </c>
      <c r="K940" s="1">
        <f>pomiar[[#This Row],[ile minut jechał]]/pomiar[[#This Row],[ile h w dobie]]</f>
        <v>6.2783999999999507E-2</v>
      </c>
      <c r="L940" s="1" t="str">
        <f>MID(pomiar[[#This Row],[numer rejestracyjny]],4,2)</f>
        <v>99</v>
      </c>
      <c r="M940" s="3">
        <f>IF(pomiar[[#This Row],[3 i 4 znak rejestracji]]="18",5/pomiar[[#This Row],[ile minut jechał w h]],0)</f>
        <v>0</v>
      </c>
      <c r="N940" s="3">
        <f>5/pomiar[[#This Row],[ile minut jechał w h]]</f>
        <v>79.638124362895624</v>
      </c>
      <c r="O940" s="3">
        <f>IF(pomiar[[#This Row],[prędkość]]&gt;100,1,0)</f>
        <v>0</v>
      </c>
      <c r="P940" s="3">
        <f>IF(pomiar[[#This Row],[prędkość]]&gt;140,1,0)</f>
        <v>0</v>
      </c>
      <c r="Q940" s="3">
        <f>ROUNDDOWN(IF(pomiar[[#This Row],[czy z A do B]]=0,pomiar[[#This Row],[Punkt B]]/pomiar[[#This Row],[ile h w dobie]],pomiar[[#This Row],[Punkt A]]/pomiar[[#This Row],[ile h w dobie]]),0)</f>
        <v>3</v>
      </c>
      <c r="R940" s="3">
        <f>IF(pomiar[[#This Row],[która godzina wyjazdu]]&lt;&gt;24,pomiar[[#This Row],[która godzina wyjazdu]],0)</f>
        <v>3</v>
      </c>
    </row>
    <row r="941" spans="1:18" x14ac:dyDescent="0.25">
      <c r="A941" s="1" t="s">
        <v>361</v>
      </c>
      <c r="B941" s="1">
        <v>0.63840600000000003</v>
      </c>
      <c r="C941" s="1">
        <v>0.64005400000000001</v>
      </c>
      <c r="D941" s="1">
        <f>IF(pomiar[[#This Row],[Punkt A]]&lt;pomiar[[#This Row],[Punkt B]],1,0)</f>
        <v>1</v>
      </c>
      <c r="E941" s="1">
        <f>IF(pomiar[[#This Row],[Punkt A]]&gt;pomiar[[#This Row],[Punkt B]],1,0)</f>
        <v>0</v>
      </c>
      <c r="F941" s="1">
        <f t="shared" si="28"/>
        <v>6.9444444444444447E-4</v>
      </c>
      <c r="G941" s="1">
        <f>IF(pomiar[[#This Row],[czy z B do A]]=1,pomiar[[#This Row],[Punkt A]]-pomiar[[#This Row],[Punkt B]],pomiar[[#This Row],[Punkt B]]-pomiar[[#This Row],[Punkt A]])</f>
        <v>1.6479999999999828E-3</v>
      </c>
      <c r="H941" s="1" t="str">
        <f>LEFT(pomiar[[#This Row],[numer rejestracyjny]],1)</f>
        <v>C</v>
      </c>
      <c r="I941" s="1">
        <f>IF(pomiar[[#This Row],[pierwsza litera rejestracji]]="Z",pomiar[[#This Row],[ile minut jechał]]/pomiar[[#This Row],[ile to jedna minuta w dobie]],0)</f>
        <v>0</v>
      </c>
      <c r="J941" s="1">
        <f t="shared" si="29"/>
        <v>4.1666666666666664E-2</v>
      </c>
      <c r="K941" s="1">
        <f>pomiar[[#This Row],[ile minut jechał]]/pomiar[[#This Row],[ile h w dobie]]</f>
        <v>3.9551999999999587E-2</v>
      </c>
      <c r="L941" s="1" t="str">
        <f>MID(pomiar[[#This Row],[numer rejestracyjny]],4,2)</f>
        <v>97</v>
      </c>
      <c r="M941" s="3">
        <f>IF(pomiar[[#This Row],[3 i 4 znak rejestracji]]="18",5/pomiar[[#This Row],[ile minut jechał w h]],0)</f>
        <v>0</v>
      </c>
      <c r="N941" s="3">
        <f>5/pomiar[[#This Row],[ile minut jechał w h]]</f>
        <v>126.41585760517931</v>
      </c>
      <c r="O941" s="3">
        <f>IF(pomiar[[#This Row],[prędkość]]&gt;100,1,0)</f>
        <v>1</v>
      </c>
      <c r="P941" s="3">
        <f>IF(pomiar[[#This Row],[prędkość]]&gt;140,1,0)</f>
        <v>0</v>
      </c>
      <c r="Q941" s="3">
        <f>ROUNDDOWN(IF(pomiar[[#This Row],[czy z A do B]]=0,pomiar[[#This Row],[Punkt B]]/pomiar[[#This Row],[ile h w dobie]],pomiar[[#This Row],[Punkt A]]/pomiar[[#This Row],[ile h w dobie]]),0)</f>
        <v>15</v>
      </c>
      <c r="R941" s="3">
        <f>IF(pomiar[[#This Row],[która godzina wyjazdu]]&lt;&gt;24,pomiar[[#This Row],[która godzina wyjazdu]],0)</f>
        <v>15</v>
      </c>
    </row>
    <row r="942" spans="1:18" x14ac:dyDescent="0.25">
      <c r="A942" s="1" t="s">
        <v>362</v>
      </c>
      <c r="B942" s="1">
        <v>0.76871599999999995</v>
      </c>
      <c r="C942" s="1">
        <v>0.77248799999999995</v>
      </c>
      <c r="D942" s="1">
        <f>IF(pomiar[[#This Row],[Punkt A]]&lt;pomiar[[#This Row],[Punkt B]],1,0)</f>
        <v>1</v>
      </c>
      <c r="E942" s="1">
        <f>IF(pomiar[[#This Row],[Punkt A]]&gt;pomiar[[#This Row],[Punkt B]],1,0)</f>
        <v>0</v>
      </c>
      <c r="F942" s="1">
        <f t="shared" si="28"/>
        <v>6.9444444444444447E-4</v>
      </c>
      <c r="G942" s="1">
        <f>IF(pomiar[[#This Row],[czy z B do A]]=1,pomiar[[#This Row],[Punkt A]]-pomiar[[#This Row],[Punkt B]],pomiar[[#This Row],[Punkt B]]-pomiar[[#This Row],[Punkt A]])</f>
        <v>3.7719999999999976E-3</v>
      </c>
      <c r="H942" s="1" t="str">
        <f>LEFT(pomiar[[#This Row],[numer rejestracyjny]],1)</f>
        <v>C</v>
      </c>
      <c r="I942" s="1">
        <f>IF(pomiar[[#This Row],[pierwsza litera rejestracji]]="Z",pomiar[[#This Row],[ile minut jechał]]/pomiar[[#This Row],[ile to jedna minuta w dobie]],0)</f>
        <v>0</v>
      </c>
      <c r="J942" s="1">
        <f t="shared" si="29"/>
        <v>4.1666666666666664E-2</v>
      </c>
      <c r="K942" s="1">
        <f>pomiar[[#This Row],[ile minut jechał]]/pomiar[[#This Row],[ile h w dobie]]</f>
        <v>9.0527999999999942E-2</v>
      </c>
      <c r="L942" s="1" t="str">
        <f>MID(pomiar[[#This Row],[numer rejestracyjny]],4,2)</f>
        <v>69</v>
      </c>
      <c r="M942" s="3">
        <f>IF(pomiar[[#This Row],[3 i 4 znak rejestracji]]="18",5/pomiar[[#This Row],[ile minut jechał w h]],0)</f>
        <v>0</v>
      </c>
      <c r="N942" s="3">
        <f>5/pomiar[[#This Row],[ile minut jechał w h]]</f>
        <v>55.231530576175359</v>
      </c>
      <c r="O942" s="3">
        <f>IF(pomiar[[#This Row],[prędkość]]&gt;100,1,0)</f>
        <v>0</v>
      </c>
      <c r="P942" s="3">
        <f>IF(pomiar[[#This Row],[prędkość]]&gt;140,1,0)</f>
        <v>0</v>
      </c>
      <c r="Q942" s="3">
        <f>ROUNDDOWN(IF(pomiar[[#This Row],[czy z A do B]]=0,pomiar[[#This Row],[Punkt B]]/pomiar[[#This Row],[ile h w dobie]],pomiar[[#This Row],[Punkt A]]/pomiar[[#This Row],[ile h w dobie]]),0)</f>
        <v>18</v>
      </c>
      <c r="R942" s="3">
        <f>IF(pomiar[[#This Row],[która godzina wyjazdu]]&lt;&gt;24,pomiar[[#This Row],[która godzina wyjazdu]],0)</f>
        <v>18</v>
      </c>
    </row>
    <row r="943" spans="1:18" x14ac:dyDescent="0.25">
      <c r="A943" s="1" t="s">
        <v>363</v>
      </c>
      <c r="B943" s="1">
        <v>0.81716200000000005</v>
      </c>
      <c r="C943" s="1">
        <v>0.81427000000000005</v>
      </c>
      <c r="D943" s="1">
        <f>IF(pomiar[[#This Row],[Punkt A]]&lt;pomiar[[#This Row],[Punkt B]],1,0)</f>
        <v>0</v>
      </c>
      <c r="E943" s="1">
        <f>IF(pomiar[[#This Row],[Punkt A]]&gt;pomiar[[#This Row],[Punkt B]],1,0)</f>
        <v>1</v>
      </c>
      <c r="F943" s="1">
        <f t="shared" si="28"/>
        <v>6.9444444444444447E-4</v>
      </c>
      <c r="G943" s="1">
        <f>IF(pomiar[[#This Row],[czy z B do A]]=1,pomiar[[#This Row],[Punkt A]]-pomiar[[#This Row],[Punkt B]],pomiar[[#This Row],[Punkt B]]-pomiar[[#This Row],[Punkt A]])</f>
        <v>2.8920000000000057E-3</v>
      </c>
      <c r="H943" s="1" t="str">
        <f>LEFT(pomiar[[#This Row],[numer rejestracyjny]],1)</f>
        <v>C</v>
      </c>
      <c r="I943" s="1">
        <f>IF(pomiar[[#This Row],[pierwsza litera rejestracji]]="Z",pomiar[[#This Row],[ile minut jechał]]/pomiar[[#This Row],[ile to jedna minuta w dobie]],0)</f>
        <v>0</v>
      </c>
      <c r="J943" s="1">
        <f t="shared" si="29"/>
        <v>4.1666666666666664E-2</v>
      </c>
      <c r="K943" s="1">
        <f>pomiar[[#This Row],[ile minut jechał]]/pomiar[[#This Row],[ile h w dobie]]</f>
        <v>6.9408000000000136E-2</v>
      </c>
      <c r="L943" s="1" t="str">
        <f>MID(pomiar[[#This Row],[numer rejestracyjny]],4,2)</f>
        <v>25</v>
      </c>
      <c r="M943" s="3">
        <f>IF(pomiar[[#This Row],[3 i 4 znak rejestracji]]="18",5/pomiar[[#This Row],[ile minut jechał w h]],0)</f>
        <v>0</v>
      </c>
      <c r="N943" s="3">
        <f>5/pomiar[[#This Row],[ile minut jechał w h]]</f>
        <v>72.037805440294932</v>
      </c>
      <c r="O943" s="3">
        <f>IF(pomiar[[#This Row],[prędkość]]&gt;100,1,0)</f>
        <v>0</v>
      </c>
      <c r="P943" s="3">
        <f>IF(pomiar[[#This Row],[prędkość]]&gt;140,1,0)</f>
        <v>0</v>
      </c>
      <c r="Q943" s="3">
        <f>ROUNDDOWN(IF(pomiar[[#This Row],[czy z A do B]]=0,pomiar[[#This Row],[Punkt B]]/pomiar[[#This Row],[ile h w dobie]],pomiar[[#This Row],[Punkt A]]/pomiar[[#This Row],[ile h w dobie]]),0)</f>
        <v>19</v>
      </c>
      <c r="R943" s="3">
        <f>IF(pomiar[[#This Row],[która godzina wyjazdu]]&lt;&gt;24,pomiar[[#This Row],[która godzina wyjazdu]],0)</f>
        <v>19</v>
      </c>
    </row>
    <row r="944" spans="1:18" x14ac:dyDescent="0.25">
      <c r="A944" s="1" t="s">
        <v>364</v>
      </c>
      <c r="B944" s="1">
        <v>0.85678500000000002</v>
      </c>
      <c r="C944" s="1">
        <v>0.85369300000000004</v>
      </c>
      <c r="D944" s="1">
        <f>IF(pomiar[[#This Row],[Punkt A]]&lt;pomiar[[#This Row],[Punkt B]],1,0)</f>
        <v>0</v>
      </c>
      <c r="E944" s="1">
        <f>IF(pomiar[[#This Row],[Punkt A]]&gt;pomiar[[#This Row],[Punkt B]],1,0)</f>
        <v>1</v>
      </c>
      <c r="F944" s="1">
        <f t="shared" si="28"/>
        <v>6.9444444444444447E-4</v>
      </c>
      <c r="G944" s="1">
        <f>IF(pomiar[[#This Row],[czy z B do A]]=1,pomiar[[#This Row],[Punkt A]]-pomiar[[#This Row],[Punkt B]],pomiar[[#This Row],[Punkt B]]-pomiar[[#This Row],[Punkt A]])</f>
        <v>3.0919999999999837E-3</v>
      </c>
      <c r="H944" s="1" t="str">
        <f>LEFT(pomiar[[#This Row],[numer rejestracyjny]],1)</f>
        <v>C</v>
      </c>
      <c r="I944" s="1">
        <f>IF(pomiar[[#This Row],[pierwsza litera rejestracji]]="Z",pomiar[[#This Row],[ile minut jechał]]/pomiar[[#This Row],[ile to jedna minuta w dobie]],0)</f>
        <v>0</v>
      </c>
      <c r="J944" s="1">
        <f t="shared" si="29"/>
        <v>4.1666666666666664E-2</v>
      </c>
      <c r="K944" s="1">
        <f>pomiar[[#This Row],[ile minut jechał]]/pomiar[[#This Row],[ile h w dobie]]</f>
        <v>7.4207999999999608E-2</v>
      </c>
      <c r="L944" s="1" t="str">
        <f>MID(pomiar[[#This Row],[numer rejestracyjny]],4,2)</f>
        <v>40</v>
      </c>
      <c r="M944" s="3">
        <f>IF(pomiar[[#This Row],[3 i 4 znak rejestracji]]="18",5/pomiar[[#This Row],[ile minut jechał w h]],0)</f>
        <v>0</v>
      </c>
      <c r="N944" s="3">
        <f>5/pomiar[[#This Row],[ile minut jechał w h]]</f>
        <v>67.378180250108159</v>
      </c>
      <c r="O944" s="3">
        <f>IF(pomiar[[#This Row],[prędkość]]&gt;100,1,0)</f>
        <v>0</v>
      </c>
      <c r="P944" s="3">
        <f>IF(pomiar[[#This Row],[prędkość]]&gt;140,1,0)</f>
        <v>0</v>
      </c>
      <c r="Q944" s="3">
        <f>ROUNDDOWN(IF(pomiar[[#This Row],[czy z A do B]]=0,pomiar[[#This Row],[Punkt B]]/pomiar[[#This Row],[ile h w dobie]],pomiar[[#This Row],[Punkt A]]/pomiar[[#This Row],[ile h w dobie]]),0)</f>
        <v>20</v>
      </c>
      <c r="R944" s="3">
        <f>IF(pomiar[[#This Row],[która godzina wyjazdu]]&lt;&gt;24,pomiar[[#This Row],[która godzina wyjazdu]],0)</f>
        <v>20</v>
      </c>
    </row>
    <row r="945" spans="1:18" x14ac:dyDescent="0.25">
      <c r="A945" s="1" t="s">
        <v>365</v>
      </c>
      <c r="B945" s="1">
        <v>0.45169599999999999</v>
      </c>
      <c r="C945" s="1">
        <v>0.45416800000000002</v>
      </c>
      <c r="D945" s="1">
        <f>IF(pomiar[[#This Row],[Punkt A]]&lt;pomiar[[#This Row],[Punkt B]],1,0)</f>
        <v>1</v>
      </c>
      <c r="E945" s="1">
        <f>IF(pomiar[[#This Row],[Punkt A]]&gt;pomiar[[#This Row],[Punkt B]],1,0)</f>
        <v>0</v>
      </c>
      <c r="F945" s="1">
        <f t="shared" si="28"/>
        <v>6.9444444444444447E-4</v>
      </c>
      <c r="G945" s="1">
        <f>IF(pomiar[[#This Row],[czy z B do A]]=1,pomiar[[#This Row],[Punkt A]]-pomiar[[#This Row],[Punkt B]],pomiar[[#This Row],[Punkt B]]-pomiar[[#This Row],[Punkt A]])</f>
        <v>2.4720000000000297E-3</v>
      </c>
      <c r="H945" s="1" t="str">
        <f>LEFT(pomiar[[#This Row],[numer rejestracyjny]],1)</f>
        <v>C</v>
      </c>
      <c r="I945" s="1">
        <f>IF(pomiar[[#This Row],[pierwsza litera rejestracji]]="Z",pomiar[[#This Row],[ile minut jechał]]/pomiar[[#This Row],[ile to jedna minuta w dobie]],0)</f>
        <v>0</v>
      </c>
      <c r="J945" s="1">
        <f t="shared" si="29"/>
        <v>4.1666666666666664E-2</v>
      </c>
      <c r="K945" s="1">
        <f>pomiar[[#This Row],[ile minut jechał]]/pomiar[[#This Row],[ile h w dobie]]</f>
        <v>5.9328000000000713E-2</v>
      </c>
      <c r="L945" s="1" t="str">
        <f>MID(pomiar[[#This Row],[numer rejestracyjny]],4,2)</f>
        <v>64</v>
      </c>
      <c r="M945" s="3">
        <f>IF(pomiar[[#This Row],[3 i 4 znak rejestracji]]="18",5/pomiar[[#This Row],[ile minut jechał w h]],0)</f>
        <v>0</v>
      </c>
      <c r="N945" s="3">
        <f>5/pomiar[[#This Row],[ile minut jechał w h]]</f>
        <v>84.27723840345098</v>
      </c>
      <c r="O945" s="3">
        <f>IF(pomiar[[#This Row],[prędkość]]&gt;100,1,0)</f>
        <v>0</v>
      </c>
      <c r="P945" s="3">
        <f>IF(pomiar[[#This Row],[prędkość]]&gt;140,1,0)</f>
        <v>0</v>
      </c>
      <c r="Q945" s="3">
        <f>ROUNDDOWN(IF(pomiar[[#This Row],[czy z A do B]]=0,pomiar[[#This Row],[Punkt B]]/pomiar[[#This Row],[ile h w dobie]],pomiar[[#This Row],[Punkt A]]/pomiar[[#This Row],[ile h w dobie]]),0)</f>
        <v>10</v>
      </c>
      <c r="R945" s="3">
        <f>IF(pomiar[[#This Row],[która godzina wyjazdu]]&lt;&gt;24,pomiar[[#This Row],[która godzina wyjazdu]],0)</f>
        <v>10</v>
      </c>
    </row>
    <row r="946" spans="1:18" x14ac:dyDescent="0.25">
      <c r="A946" s="1" t="s">
        <v>366</v>
      </c>
      <c r="B946" s="1">
        <v>0.61457899999999999</v>
      </c>
      <c r="C946" s="1">
        <v>0.61297100000000004</v>
      </c>
      <c r="D946" s="1">
        <f>IF(pomiar[[#This Row],[Punkt A]]&lt;pomiar[[#This Row],[Punkt B]],1,0)</f>
        <v>0</v>
      </c>
      <c r="E946" s="1">
        <f>IF(pomiar[[#This Row],[Punkt A]]&gt;pomiar[[#This Row],[Punkt B]],1,0)</f>
        <v>1</v>
      </c>
      <c r="F946" s="1">
        <f t="shared" si="28"/>
        <v>6.9444444444444447E-4</v>
      </c>
      <c r="G946" s="1">
        <f>IF(pomiar[[#This Row],[czy z B do A]]=1,pomiar[[#This Row],[Punkt A]]-pomiar[[#This Row],[Punkt B]],pomiar[[#This Row],[Punkt B]]-pomiar[[#This Row],[Punkt A]])</f>
        <v>1.6079999999999428E-3</v>
      </c>
      <c r="H946" s="1" t="str">
        <f>LEFT(pomiar[[#This Row],[numer rejestracyjny]],1)</f>
        <v>C</v>
      </c>
      <c r="I946" s="1">
        <f>IF(pomiar[[#This Row],[pierwsza litera rejestracji]]="Z",pomiar[[#This Row],[ile minut jechał]]/pomiar[[#This Row],[ile to jedna minuta w dobie]],0)</f>
        <v>0</v>
      </c>
      <c r="J946" s="1">
        <f t="shared" si="29"/>
        <v>4.1666666666666664E-2</v>
      </c>
      <c r="K946" s="1">
        <f>pomiar[[#This Row],[ile minut jechał]]/pomiar[[#This Row],[ile h w dobie]]</f>
        <v>3.8591999999998627E-2</v>
      </c>
      <c r="L946" s="1" t="str">
        <f>MID(pomiar[[#This Row],[numer rejestracyjny]],4,2)</f>
        <v>55</v>
      </c>
      <c r="M946" s="3">
        <f>IF(pomiar[[#This Row],[3 i 4 znak rejestracji]]="18",5/pomiar[[#This Row],[ile minut jechał w h]],0)</f>
        <v>0</v>
      </c>
      <c r="N946" s="3">
        <f>5/pomiar[[#This Row],[ile minut jechał w h]]</f>
        <v>129.56053067993827</v>
      </c>
      <c r="O946" s="3">
        <f>IF(pomiar[[#This Row],[prędkość]]&gt;100,1,0)</f>
        <v>1</v>
      </c>
      <c r="P946" s="3">
        <f>IF(pomiar[[#This Row],[prędkość]]&gt;140,1,0)</f>
        <v>0</v>
      </c>
      <c r="Q946" s="3">
        <f>ROUNDDOWN(IF(pomiar[[#This Row],[czy z A do B]]=0,pomiar[[#This Row],[Punkt B]]/pomiar[[#This Row],[ile h w dobie]],pomiar[[#This Row],[Punkt A]]/pomiar[[#This Row],[ile h w dobie]]),0)</f>
        <v>14</v>
      </c>
      <c r="R946" s="3">
        <f>IF(pomiar[[#This Row],[która godzina wyjazdu]]&lt;&gt;24,pomiar[[#This Row],[która godzina wyjazdu]],0)</f>
        <v>14</v>
      </c>
    </row>
    <row r="947" spans="1:18" x14ac:dyDescent="0.25">
      <c r="A947" s="1" t="s">
        <v>367</v>
      </c>
      <c r="B947" s="1">
        <v>0.58136100000000002</v>
      </c>
      <c r="C947" s="1">
        <v>0.57852499999999996</v>
      </c>
      <c r="D947" s="1">
        <f>IF(pomiar[[#This Row],[Punkt A]]&lt;pomiar[[#This Row],[Punkt B]],1,0)</f>
        <v>0</v>
      </c>
      <c r="E947" s="1">
        <f>IF(pomiar[[#This Row],[Punkt A]]&gt;pomiar[[#This Row],[Punkt B]],1,0)</f>
        <v>1</v>
      </c>
      <c r="F947" s="1">
        <f t="shared" si="28"/>
        <v>6.9444444444444447E-4</v>
      </c>
      <c r="G947" s="1">
        <f>IF(pomiar[[#This Row],[czy z B do A]]=1,pomiar[[#This Row],[Punkt A]]-pomiar[[#This Row],[Punkt B]],pomiar[[#This Row],[Punkt B]]-pomiar[[#This Row],[Punkt A]])</f>
        <v>2.8360000000000607E-3</v>
      </c>
      <c r="H947" s="1" t="str">
        <f>LEFT(pomiar[[#This Row],[numer rejestracyjny]],1)</f>
        <v>C</v>
      </c>
      <c r="I947" s="1">
        <f>IF(pomiar[[#This Row],[pierwsza litera rejestracji]]="Z",pomiar[[#This Row],[ile minut jechał]]/pomiar[[#This Row],[ile to jedna minuta w dobie]],0)</f>
        <v>0</v>
      </c>
      <c r="J947" s="1">
        <f t="shared" si="29"/>
        <v>4.1666666666666664E-2</v>
      </c>
      <c r="K947" s="1">
        <f>pomiar[[#This Row],[ile minut jechał]]/pomiar[[#This Row],[ile h w dobie]]</f>
        <v>6.8064000000001457E-2</v>
      </c>
      <c r="L947" s="1" t="str">
        <f>MID(pomiar[[#This Row],[numer rejestracyjny]],4,2)</f>
        <v>68</v>
      </c>
      <c r="M947" s="3">
        <f>IF(pomiar[[#This Row],[3 i 4 znak rejestracji]]="18",5/pomiar[[#This Row],[ile minut jechał w h]],0)</f>
        <v>0</v>
      </c>
      <c r="N947" s="3">
        <f>5/pomiar[[#This Row],[ile minut jechał w h]]</f>
        <v>73.460272684530636</v>
      </c>
      <c r="O947" s="3">
        <f>IF(pomiar[[#This Row],[prędkość]]&gt;100,1,0)</f>
        <v>0</v>
      </c>
      <c r="P947" s="3">
        <f>IF(pomiar[[#This Row],[prędkość]]&gt;140,1,0)</f>
        <v>0</v>
      </c>
      <c r="Q947" s="3">
        <f>ROUNDDOWN(IF(pomiar[[#This Row],[czy z A do B]]=0,pomiar[[#This Row],[Punkt B]]/pomiar[[#This Row],[ile h w dobie]],pomiar[[#This Row],[Punkt A]]/pomiar[[#This Row],[ile h w dobie]]),0)</f>
        <v>13</v>
      </c>
      <c r="R947" s="3">
        <f>IF(pomiar[[#This Row],[która godzina wyjazdu]]&lt;&gt;24,pomiar[[#This Row],[która godzina wyjazdu]],0)</f>
        <v>13</v>
      </c>
    </row>
    <row r="948" spans="1:18" x14ac:dyDescent="0.25">
      <c r="A948" s="1" t="s">
        <v>368</v>
      </c>
      <c r="B948" s="1">
        <v>0.96552199999999999</v>
      </c>
      <c r="C948" s="1">
        <v>0.96191400000000005</v>
      </c>
      <c r="D948" s="1">
        <f>IF(pomiar[[#This Row],[Punkt A]]&lt;pomiar[[#This Row],[Punkt B]],1,0)</f>
        <v>0</v>
      </c>
      <c r="E948" s="1">
        <f>IF(pomiar[[#This Row],[Punkt A]]&gt;pomiar[[#This Row],[Punkt B]],1,0)</f>
        <v>1</v>
      </c>
      <c r="F948" s="1">
        <f t="shared" si="28"/>
        <v>6.9444444444444447E-4</v>
      </c>
      <c r="G948" s="1">
        <f>IF(pomiar[[#This Row],[czy z B do A]]=1,pomiar[[#This Row],[Punkt A]]-pomiar[[#This Row],[Punkt B]],pomiar[[#This Row],[Punkt B]]-pomiar[[#This Row],[Punkt A]])</f>
        <v>3.6079999999999446E-3</v>
      </c>
      <c r="H948" s="1" t="str">
        <f>LEFT(pomiar[[#This Row],[numer rejestracyjny]],1)</f>
        <v>C</v>
      </c>
      <c r="I948" s="1">
        <f>IF(pomiar[[#This Row],[pierwsza litera rejestracji]]="Z",pomiar[[#This Row],[ile minut jechał]]/pomiar[[#This Row],[ile to jedna minuta w dobie]],0)</f>
        <v>0</v>
      </c>
      <c r="J948" s="1">
        <f t="shared" si="29"/>
        <v>4.1666666666666664E-2</v>
      </c>
      <c r="K948" s="1">
        <f>pomiar[[#This Row],[ile minut jechał]]/pomiar[[#This Row],[ile h w dobie]]</f>
        <v>8.659199999999867E-2</v>
      </c>
      <c r="L948" s="1" t="str">
        <f>MID(pomiar[[#This Row],[numer rejestracyjny]],4,2)</f>
        <v>69</v>
      </c>
      <c r="M948" s="3">
        <f>IF(pomiar[[#This Row],[3 i 4 znak rejestracji]]="18",5/pomiar[[#This Row],[ile minut jechał w h]],0)</f>
        <v>0</v>
      </c>
      <c r="N948" s="3">
        <f>5/pomiar[[#This Row],[ile minut jechał w h]]</f>
        <v>57.742054693275094</v>
      </c>
      <c r="O948" s="3">
        <f>IF(pomiar[[#This Row],[prędkość]]&gt;100,1,0)</f>
        <v>0</v>
      </c>
      <c r="P948" s="3">
        <f>IF(pomiar[[#This Row],[prędkość]]&gt;140,1,0)</f>
        <v>0</v>
      </c>
      <c r="Q948" s="3">
        <f>ROUNDDOWN(IF(pomiar[[#This Row],[czy z A do B]]=0,pomiar[[#This Row],[Punkt B]]/pomiar[[#This Row],[ile h w dobie]],pomiar[[#This Row],[Punkt A]]/pomiar[[#This Row],[ile h w dobie]]),0)</f>
        <v>23</v>
      </c>
      <c r="R948" s="3">
        <f>IF(pomiar[[#This Row],[która godzina wyjazdu]]&lt;&gt;24,pomiar[[#This Row],[która godzina wyjazdu]],0)</f>
        <v>23</v>
      </c>
    </row>
    <row r="949" spans="1:18" x14ac:dyDescent="0.25">
      <c r="A949" s="1" t="s">
        <v>369</v>
      </c>
      <c r="B949" s="1">
        <v>0.429481</v>
      </c>
      <c r="C949" s="1">
        <v>0.426261</v>
      </c>
      <c r="D949" s="1">
        <f>IF(pomiar[[#This Row],[Punkt A]]&lt;pomiar[[#This Row],[Punkt B]],1,0)</f>
        <v>0</v>
      </c>
      <c r="E949" s="1">
        <f>IF(pomiar[[#This Row],[Punkt A]]&gt;pomiar[[#This Row],[Punkt B]],1,0)</f>
        <v>1</v>
      </c>
      <c r="F949" s="1">
        <f t="shared" si="28"/>
        <v>6.9444444444444447E-4</v>
      </c>
      <c r="G949" s="1">
        <f>IF(pomiar[[#This Row],[czy z B do A]]=1,pomiar[[#This Row],[Punkt A]]-pomiar[[#This Row],[Punkt B]],pomiar[[#This Row],[Punkt B]]-pomiar[[#This Row],[Punkt A]])</f>
        <v>3.2200000000000006E-3</v>
      </c>
      <c r="H949" s="1" t="str">
        <f>LEFT(pomiar[[#This Row],[numer rejestracyjny]],1)</f>
        <v>C</v>
      </c>
      <c r="I949" s="1">
        <f>IF(pomiar[[#This Row],[pierwsza litera rejestracji]]="Z",pomiar[[#This Row],[ile minut jechał]]/pomiar[[#This Row],[ile to jedna minuta w dobie]],0)</f>
        <v>0</v>
      </c>
      <c r="J949" s="1">
        <f t="shared" si="29"/>
        <v>4.1666666666666664E-2</v>
      </c>
      <c r="K949" s="1">
        <f>pomiar[[#This Row],[ile minut jechał]]/pomiar[[#This Row],[ile h w dobie]]</f>
        <v>7.7280000000000015E-2</v>
      </c>
      <c r="L949" s="1" t="str">
        <f>MID(pomiar[[#This Row],[numer rejestracyjny]],4,2)</f>
        <v>68</v>
      </c>
      <c r="M949" s="3">
        <f>IF(pomiar[[#This Row],[3 i 4 znak rejestracji]]="18",5/pomiar[[#This Row],[ile minut jechał w h]],0)</f>
        <v>0</v>
      </c>
      <c r="N949" s="3">
        <f>5/pomiar[[#This Row],[ile minut jechał w h]]</f>
        <v>64.699792960662506</v>
      </c>
      <c r="O949" s="3">
        <f>IF(pomiar[[#This Row],[prędkość]]&gt;100,1,0)</f>
        <v>0</v>
      </c>
      <c r="P949" s="3">
        <f>IF(pomiar[[#This Row],[prędkość]]&gt;140,1,0)</f>
        <v>0</v>
      </c>
      <c r="Q949" s="3">
        <f>ROUNDDOWN(IF(pomiar[[#This Row],[czy z A do B]]=0,pomiar[[#This Row],[Punkt B]]/pomiar[[#This Row],[ile h w dobie]],pomiar[[#This Row],[Punkt A]]/pomiar[[#This Row],[ile h w dobie]]),0)</f>
        <v>10</v>
      </c>
      <c r="R949" s="3">
        <f>IF(pomiar[[#This Row],[która godzina wyjazdu]]&lt;&gt;24,pomiar[[#This Row],[która godzina wyjazdu]],0)</f>
        <v>10</v>
      </c>
    </row>
    <row r="950" spans="1:18" x14ac:dyDescent="0.25">
      <c r="A950" s="1" t="s">
        <v>370</v>
      </c>
      <c r="B950" s="1">
        <v>0.64231899999999997</v>
      </c>
      <c r="C950" s="1">
        <v>0.64493900000000004</v>
      </c>
      <c r="D950" s="1">
        <f>IF(pomiar[[#This Row],[Punkt A]]&lt;pomiar[[#This Row],[Punkt B]],1,0)</f>
        <v>1</v>
      </c>
      <c r="E950" s="1">
        <f>IF(pomiar[[#This Row],[Punkt A]]&gt;pomiar[[#This Row],[Punkt B]],1,0)</f>
        <v>0</v>
      </c>
      <c r="F950" s="1">
        <f t="shared" si="28"/>
        <v>6.9444444444444447E-4</v>
      </c>
      <c r="G950" s="1">
        <f>IF(pomiar[[#This Row],[czy z B do A]]=1,pomiar[[#This Row],[Punkt A]]-pomiar[[#This Row],[Punkt B]],pomiar[[#This Row],[Punkt B]]-pomiar[[#This Row],[Punkt A]])</f>
        <v>2.6200000000000667E-3</v>
      </c>
      <c r="H950" s="1" t="str">
        <f>LEFT(pomiar[[#This Row],[numer rejestracyjny]],1)</f>
        <v>C</v>
      </c>
      <c r="I950" s="1">
        <f>IF(pomiar[[#This Row],[pierwsza litera rejestracji]]="Z",pomiar[[#This Row],[ile minut jechał]]/pomiar[[#This Row],[ile to jedna minuta w dobie]],0)</f>
        <v>0</v>
      </c>
      <c r="J950" s="1">
        <f t="shared" si="29"/>
        <v>4.1666666666666664E-2</v>
      </c>
      <c r="K950" s="1">
        <f>pomiar[[#This Row],[ile minut jechał]]/pomiar[[#This Row],[ile h w dobie]]</f>
        <v>6.2880000000001601E-2</v>
      </c>
      <c r="L950" s="1" t="str">
        <f>MID(pomiar[[#This Row],[numer rejestracyjny]],4,2)</f>
        <v>29</v>
      </c>
      <c r="M950" s="3">
        <f>IF(pomiar[[#This Row],[3 i 4 znak rejestracji]]="18",5/pomiar[[#This Row],[ile minut jechał w h]],0)</f>
        <v>0</v>
      </c>
      <c r="N950" s="3">
        <f>5/pomiar[[#This Row],[ile minut jechał w h]]</f>
        <v>79.516539440201541</v>
      </c>
      <c r="O950" s="3">
        <f>IF(pomiar[[#This Row],[prędkość]]&gt;100,1,0)</f>
        <v>0</v>
      </c>
      <c r="P950" s="3">
        <f>IF(pomiar[[#This Row],[prędkość]]&gt;140,1,0)</f>
        <v>0</v>
      </c>
      <c r="Q950" s="3">
        <f>ROUNDDOWN(IF(pomiar[[#This Row],[czy z A do B]]=0,pomiar[[#This Row],[Punkt B]]/pomiar[[#This Row],[ile h w dobie]],pomiar[[#This Row],[Punkt A]]/pomiar[[#This Row],[ile h w dobie]]),0)</f>
        <v>15</v>
      </c>
      <c r="R950" s="3">
        <f>IF(pomiar[[#This Row],[która godzina wyjazdu]]&lt;&gt;24,pomiar[[#This Row],[która godzina wyjazdu]],0)</f>
        <v>15</v>
      </c>
    </row>
    <row r="951" spans="1:18" x14ac:dyDescent="0.25">
      <c r="A951" s="1" t="s">
        <v>371</v>
      </c>
      <c r="B951" s="1">
        <v>0.64812400000000003</v>
      </c>
      <c r="C951" s="1">
        <v>0.64603600000000005</v>
      </c>
      <c r="D951" s="1">
        <f>IF(pomiar[[#This Row],[Punkt A]]&lt;pomiar[[#This Row],[Punkt B]],1,0)</f>
        <v>0</v>
      </c>
      <c r="E951" s="1">
        <f>IF(pomiar[[#This Row],[Punkt A]]&gt;pomiar[[#This Row],[Punkt B]],1,0)</f>
        <v>1</v>
      </c>
      <c r="F951" s="1">
        <f t="shared" si="28"/>
        <v>6.9444444444444447E-4</v>
      </c>
      <c r="G951" s="1">
        <f>IF(pomiar[[#This Row],[czy z B do A]]=1,pomiar[[#This Row],[Punkt A]]-pomiar[[#This Row],[Punkt B]],pomiar[[#This Row],[Punkt B]]-pomiar[[#This Row],[Punkt A]])</f>
        <v>2.0879999999999788E-3</v>
      </c>
      <c r="H951" s="1" t="str">
        <f>LEFT(pomiar[[#This Row],[numer rejestracyjny]],1)</f>
        <v>C</v>
      </c>
      <c r="I951" s="1">
        <f>IF(pomiar[[#This Row],[pierwsza litera rejestracji]]="Z",pomiar[[#This Row],[ile minut jechał]]/pomiar[[#This Row],[ile to jedna minuta w dobie]],0)</f>
        <v>0</v>
      </c>
      <c r="J951" s="1">
        <f t="shared" si="29"/>
        <v>4.1666666666666664E-2</v>
      </c>
      <c r="K951" s="1">
        <f>pomiar[[#This Row],[ile minut jechał]]/pomiar[[#This Row],[ile h w dobie]]</f>
        <v>5.011199999999949E-2</v>
      </c>
      <c r="L951" s="1" t="str">
        <f>MID(pomiar[[#This Row],[numer rejestracyjny]],4,2)</f>
        <v>52</v>
      </c>
      <c r="M951" s="3">
        <f>IF(pomiar[[#This Row],[3 i 4 znak rejestracji]]="18",5/pomiar[[#This Row],[ile minut jechał w h]],0)</f>
        <v>0</v>
      </c>
      <c r="N951" s="3">
        <f>5/pomiar[[#This Row],[ile minut jechał w h]]</f>
        <v>99.776500638570624</v>
      </c>
      <c r="O951" s="3">
        <f>IF(pomiar[[#This Row],[prędkość]]&gt;100,1,0)</f>
        <v>0</v>
      </c>
      <c r="P951" s="3">
        <f>IF(pomiar[[#This Row],[prędkość]]&gt;140,1,0)</f>
        <v>0</v>
      </c>
      <c r="Q951" s="3">
        <f>ROUNDDOWN(IF(pomiar[[#This Row],[czy z A do B]]=0,pomiar[[#This Row],[Punkt B]]/pomiar[[#This Row],[ile h w dobie]],pomiar[[#This Row],[Punkt A]]/pomiar[[#This Row],[ile h w dobie]]),0)</f>
        <v>15</v>
      </c>
      <c r="R951" s="3">
        <f>IF(pomiar[[#This Row],[która godzina wyjazdu]]&lt;&gt;24,pomiar[[#This Row],[która godzina wyjazdu]],0)</f>
        <v>15</v>
      </c>
    </row>
    <row r="952" spans="1:18" x14ac:dyDescent="0.25">
      <c r="A952" s="1" t="s">
        <v>372</v>
      </c>
      <c r="B952" s="1">
        <v>3.1189999999999999E-2</v>
      </c>
      <c r="C952" s="1">
        <v>2.8662E-2</v>
      </c>
      <c r="D952" s="1">
        <f>IF(pomiar[[#This Row],[Punkt A]]&lt;pomiar[[#This Row],[Punkt B]],1,0)</f>
        <v>0</v>
      </c>
      <c r="E952" s="1">
        <f>IF(pomiar[[#This Row],[Punkt A]]&gt;pomiar[[#This Row],[Punkt B]],1,0)</f>
        <v>1</v>
      </c>
      <c r="F952" s="1">
        <f t="shared" si="28"/>
        <v>6.9444444444444447E-4</v>
      </c>
      <c r="G952" s="1">
        <f>IF(pomiar[[#This Row],[czy z B do A]]=1,pomiar[[#This Row],[Punkt A]]-pomiar[[#This Row],[Punkt B]],pomiar[[#This Row],[Punkt B]]-pomiar[[#This Row],[Punkt A]])</f>
        <v>2.527999999999999E-3</v>
      </c>
      <c r="H952" s="1" t="str">
        <f>LEFT(pomiar[[#This Row],[numer rejestracyjny]],1)</f>
        <v>D</v>
      </c>
      <c r="I952" s="1">
        <f>IF(pomiar[[#This Row],[pierwsza litera rejestracji]]="Z",pomiar[[#This Row],[ile minut jechał]]/pomiar[[#This Row],[ile to jedna minuta w dobie]],0)</f>
        <v>0</v>
      </c>
      <c r="J952" s="1">
        <f t="shared" si="29"/>
        <v>4.1666666666666664E-2</v>
      </c>
      <c r="K952" s="1">
        <f>pomiar[[#This Row],[ile minut jechał]]/pomiar[[#This Row],[ile h w dobie]]</f>
        <v>6.0671999999999976E-2</v>
      </c>
      <c r="L952" s="1" t="str">
        <f>MID(pomiar[[#This Row],[numer rejestracyjny]],4,2)</f>
        <v>75</v>
      </c>
      <c r="M952" s="3">
        <f>IF(pomiar[[#This Row],[3 i 4 znak rejestracji]]="18",5/pomiar[[#This Row],[ile minut jechał w h]],0)</f>
        <v>0</v>
      </c>
      <c r="N952" s="3">
        <f>5/pomiar[[#This Row],[ile minut jechał w h]]</f>
        <v>82.410337552742646</v>
      </c>
      <c r="O952" s="3">
        <f>IF(pomiar[[#This Row],[prędkość]]&gt;100,1,0)</f>
        <v>0</v>
      </c>
      <c r="P952" s="3">
        <f>IF(pomiar[[#This Row],[prędkość]]&gt;140,1,0)</f>
        <v>0</v>
      </c>
      <c r="Q952" s="3">
        <f>ROUNDDOWN(IF(pomiar[[#This Row],[czy z A do B]]=0,pomiar[[#This Row],[Punkt B]]/pomiar[[#This Row],[ile h w dobie]],pomiar[[#This Row],[Punkt A]]/pomiar[[#This Row],[ile h w dobie]]),0)</f>
        <v>0</v>
      </c>
      <c r="R952" s="3">
        <f>IF(pomiar[[#This Row],[która godzina wyjazdu]]&lt;&gt;24,pomiar[[#This Row],[która godzina wyjazdu]],0)</f>
        <v>0</v>
      </c>
    </row>
    <row r="953" spans="1:18" x14ac:dyDescent="0.25">
      <c r="A953" s="4" t="s">
        <v>373</v>
      </c>
      <c r="B953" s="4">
        <v>0.78395599999999999</v>
      </c>
      <c r="C953" s="4">
        <v>0.78256400000000004</v>
      </c>
      <c r="D953" s="4">
        <f>IF(pomiar[[#This Row],[Punkt A]]&lt;pomiar[[#This Row],[Punkt B]],1,0)</f>
        <v>0</v>
      </c>
      <c r="E953" s="4">
        <f>IF(pomiar[[#This Row],[Punkt A]]&gt;pomiar[[#This Row],[Punkt B]],1,0)</f>
        <v>1</v>
      </c>
      <c r="F953" s="4">
        <f t="shared" si="28"/>
        <v>6.9444444444444447E-4</v>
      </c>
      <c r="G953" s="4">
        <f>IF(pomiar[[#This Row],[czy z B do A]]=1,pomiar[[#This Row],[Punkt A]]-pomiar[[#This Row],[Punkt B]],pomiar[[#This Row],[Punkt B]]-pomiar[[#This Row],[Punkt A]])</f>
        <v>1.3919999999999488E-3</v>
      </c>
      <c r="H953" s="4" t="str">
        <f>LEFT(pomiar[[#This Row],[numer rejestracyjny]],1)</f>
        <v>D</v>
      </c>
      <c r="I953" s="4">
        <f>IF(pomiar[[#This Row],[pierwsza litera rejestracji]]="Z",pomiar[[#This Row],[ile minut jechał]]/pomiar[[#This Row],[ile to jedna minuta w dobie]],0)</f>
        <v>0</v>
      </c>
      <c r="J953" s="4">
        <f t="shared" si="29"/>
        <v>4.1666666666666664E-2</v>
      </c>
      <c r="K953" s="4">
        <f>pomiar[[#This Row],[ile minut jechał]]/pomiar[[#This Row],[ile h w dobie]]</f>
        <v>3.3407999999998772E-2</v>
      </c>
      <c r="L953" s="4" t="str">
        <f>MID(pomiar[[#This Row],[numer rejestracyjny]],4,2)</f>
        <v>21</v>
      </c>
      <c r="M953" s="5">
        <f>IF(pomiar[[#This Row],[3 i 4 znak rejestracji]]="18",5/pomiar[[#This Row],[ile minut jechał w h]],0)</f>
        <v>0</v>
      </c>
      <c r="N953" s="5">
        <f>5/pomiar[[#This Row],[ile minut jechał w h]]</f>
        <v>149.66475095785989</v>
      </c>
      <c r="O953" s="3">
        <f>IF(pomiar[[#This Row],[prędkość]]&gt;100,1,0)</f>
        <v>1</v>
      </c>
      <c r="P953" s="3">
        <f>IF(pomiar[[#This Row],[prędkość]]&gt;140,1,0)</f>
        <v>1</v>
      </c>
      <c r="Q953" s="3">
        <f>ROUNDDOWN(IF(pomiar[[#This Row],[czy z A do B]]=0,pomiar[[#This Row],[Punkt B]]/pomiar[[#This Row],[ile h w dobie]],pomiar[[#This Row],[Punkt A]]/pomiar[[#This Row],[ile h w dobie]]),0)</f>
        <v>18</v>
      </c>
      <c r="R953" s="3">
        <f>IF(pomiar[[#This Row],[która godzina wyjazdu]]&lt;&gt;24,pomiar[[#This Row],[która godzina wyjazdu]],0)</f>
        <v>18</v>
      </c>
    </row>
    <row r="954" spans="1:18" x14ac:dyDescent="0.25">
      <c r="A954" s="1" t="s">
        <v>374</v>
      </c>
      <c r="B954" s="1">
        <v>0.77186999999999995</v>
      </c>
      <c r="C954" s="1">
        <v>0.76852600000000004</v>
      </c>
      <c r="D954" s="1">
        <f>IF(pomiar[[#This Row],[Punkt A]]&lt;pomiar[[#This Row],[Punkt B]],1,0)</f>
        <v>0</v>
      </c>
      <c r="E954" s="1">
        <f>IF(pomiar[[#This Row],[Punkt A]]&gt;pomiar[[#This Row],[Punkt B]],1,0)</f>
        <v>1</v>
      </c>
      <c r="F954" s="1">
        <f t="shared" si="28"/>
        <v>6.9444444444444447E-4</v>
      </c>
      <c r="G954" s="1">
        <f>IF(pomiar[[#This Row],[czy z B do A]]=1,pomiar[[#This Row],[Punkt A]]-pomiar[[#This Row],[Punkt B]],pomiar[[#This Row],[Punkt B]]-pomiar[[#This Row],[Punkt A]])</f>
        <v>3.3439999999999026E-3</v>
      </c>
      <c r="H954" s="1" t="str">
        <f>LEFT(pomiar[[#This Row],[numer rejestracyjny]],1)</f>
        <v>D</v>
      </c>
      <c r="I954" s="1">
        <f>IF(pomiar[[#This Row],[pierwsza litera rejestracji]]="Z",pomiar[[#This Row],[ile minut jechał]]/pomiar[[#This Row],[ile to jedna minuta w dobie]],0)</f>
        <v>0</v>
      </c>
      <c r="J954" s="1">
        <f t="shared" si="29"/>
        <v>4.1666666666666664E-2</v>
      </c>
      <c r="K954" s="1">
        <f>pomiar[[#This Row],[ile minut jechał]]/pomiar[[#This Row],[ile h w dobie]]</f>
        <v>8.0255999999997663E-2</v>
      </c>
      <c r="L954" s="1" t="str">
        <f>MID(pomiar[[#This Row],[numer rejestracyjny]],4,2)</f>
        <v>70</v>
      </c>
      <c r="M954" s="3">
        <f>IF(pomiar[[#This Row],[3 i 4 znak rejestracji]]="18",5/pomiar[[#This Row],[ile minut jechał w h]],0)</f>
        <v>0</v>
      </c>
      <c r="N954" s="3">
        <f>5/pomiar[[#This Row],[ile minut jechał w h]]</f>
        <v>62.300637958534509</v>
      </c>
      <c r="O954" s="3">
        <f>IF(pomiar[[#This Row],[prędkość]]&gt;100,1,0)</f>
        <v>0</v>
      </c>
      <c r="P954" s="3">
        <f>IF(pomiar[[#This Row],[prędkość]]&gt;140,1,0)</f>
        <v>0</v>
      </c>
      <c r="Q954" s="3">
        <f>ROUNDDOWN(IF(pomiar[[#This Row],[czy z A do B]]=0,pomiar[[#This Row],[Punkt B]]/pomiar[[#This Row],[ile h w dobie]],pomiar[[#This Row],[Punkt A]]/pomiar[[#This Row],[ile h w dobie]]),0)</f>
        <v>18</v>
      </c>
      <c r="R954" s="3">
        <f>IF(pomiar[[#This Row],[która godzina wyjazdu]]&lt;&gt;24,pomiar[[#This Row],[która godzina wyjazdu]],0)</f>
        <v>18</v>
      </c>
    </row>
    <row r="955" spans="1:18" x14ac:dyDescent="0.25">
      <c r="A955" s="1" t="s">
        <v>375</v>
      </c>
      <c r="B955" s="1">
        <v>0.99620900000000001</v>
      </c>
      <c r="C955" s="1">
        <v>0.99318499999999998</v>
      </c>
      <c r="D955" s="1">
        <f>IF(pomiar[[#This Row],[Punkt A]]&lt;pomiar[[#This Row],[Punkt B]],1,0)</f>
        <v>0</v>
      </c>
      <c r="E955" s="1">
        <f>IF(pomiar[[#This Row],[Punkt A]]&gt;pomiar[[#This Row],[Punkt B]],1,0)</f>
        <v>1</v>
      </c>
      <c r="F955" s="1">
        <f t="shared" si="28"/>
        <v>6.9444444444444447E-4</v>
      </c>
      <c r="G955" s="1">
        <f>IF(pomiar[[#This Row],[czy z B do A]]=1,pomiar[[#This Row],[Punkt A]]-pomiar[[#This Row],[Punkt B]],pomiar[[#This Row],[Punkt B]]-pomiar[[#This Row],[Punkt A]])</f>
        <v>3.0240000000000267E-3</v>
      </c>
      <c r="H955" s="1" t="str">
        <f>LEFT(pomiar[[#This Row],[numer rejestracyjny]],1)</f>
        <v>D</v>
      </c>
      <c r="I955" s="1">
        <f>IF(pomiar[[#This Row],[pierwsza litera rejestracji]]="Z",pomiar[[#This Row],[ile minut jechał]]/pomiar[[#This Row],[ile to jedna minuta w dobie]],0)</f>
        <v>0</v>
      </c>
      <c r="J955" s="1">
        <f t="shared" si="29"/>
        <v>4.1666666666666664E-2</v>
      </c>
      <c r="K955" s="1">
        <f>pomiar[[#This Row],[ile minut jechał]]/pomiar[[#This Row],[ile h w dobie]]</f>
        <v>7.257600000000064E-2</v>
      </c>
      <c r="L955" s="1" t="str">
        <f>MID(pomiar[[#This Row],[numer rejestracyjny]],4,2)</f>
        <v>49</v>
      </c>
      <c r="M955" s="3">
        <f>IF(pomiar[[#This Row],[3 i 4 znak rejestracji]]="18",5/pomiar[[#This Row],[ile minut jechał w h]],0)</f>
        <v>0</v>
      </c>
      <c r="N955" s="3">
        <f>5/pomiar[[#This Row],[ile minut jechał w h]]</f>
        <v>68.893298059964124</v>
      </c>
      <c r="O955" s="3">
        <f>IF(pomiar[[#This Row],[prędkość]]&gt;100,1,0)</f>
        <v>0</v>
      </c>
      <c r="P955" s="3">
        <f>IF(pomiar[[#This Row],[prędkość]]&gt;140,1,0)</f>
        <v>0</v>
      </c>
      <c r="Q955" s="3">
        <f>ROUNDDOWN(IF(pomiar[[#This Row],[czy z A do B]]=0,pomiar[[#This Row],[Punkt B]]/pomiar[[#This Row],[ile h w dobie]],pomiar[[#This Row],[Punkt A]]/pomiar[[#This Row],[ile h w dobie]]),0)</f>
        <v>23</v>
      </c>
      <c r="R955" s="3">
        <f>IF(pomiar[[#This Row],[która godzina wyjazdu]]&lt;&gt;24,pomiar[[#This Row],[która godzina wyjazdu]],0)</f>
        <v>23</v>
      </c>
    </row>
    <row r="956" spans="1:18" x14ac:dyDescent="0.25">
      <c r="A956" s="1" t="s">
        <v>376</v>
      </c>
      <c r="B956" s="1">
        <v>0.26910400000000001</v>
      </c>
      <c r="C956" s="1">
        <v>0.27073199999999997</v>
      </c>
      <c r="D956" s="1">
        <f>IF(pomiar[[#This Row],[Punkt A]]&lt;pomiar[[#This Row],[Punkt B]],1,0)</f>
        <v>1</v>
      </c>
      <c r="E956" s="1">
        <f>IF(pomiar[[#This Row],[Punkt A]]&gt;pomiar[[#This Row],[Punkt B]],1,0)</f>
        <v>0</v>
      </c>
      <c r="F956" s="1">
        <f t="shared" si="28"/>
        <v>6.9444444444444447E-4</v>
      </c>
      <c r="G956" s="1">
        <f>IF(pomiar[[#This Row],[czy z B do A]]=1,pomiar[[#This Row],[Punkt A]]-pomiar[[#This Row],[Punkt B]],pomiar[[#This Row],[Punkt B]]-pomiar[[#This Row],[Punkt A]])</f>
        <v>1.6279999999999628E-3</v>
      </c>
      <c r="H956" s="1" t="str">
        <f>LEFT(pomiar[[#This Row],[numer rejestracyjny]],1)</f>
        <v>D</v>
      </c>
      <c r="I956" s="1">
        <f>IF(pomiar[[#This Row],[pierwsza litera rejestracji]]="Z",pomiar[[#This Row],[ile minut jechał]]/pomiar[[#This Row],[ile to jedna minuta w dobie]],0)</f>
        <v>0</v>
      </c>
      <c r="J956" s="1">
        <f t="shared" si="29"/>
        <v>4.1666666666666664E-2</v>
      </c>
      <c r="K956" s="1">
        <f>pomiar[[#This Row],[ile minut jechał]]/pomiar[[#This Row],[ile h w dobie]]</f>
        <v>3.9071999999999107E-2</v>
      </c>
      <c r="L956" s="1" t="str">
        <f>MID(pomiar[[#This Row],[numer rejestracyjny]],4,2)</f>
        <v>53</v>
      </c>
      <c r="M956" s="3">
        <f>IF(pomiar[[#This Row],[3 i 4 znak rejestracji]]="18",5/pomiar[[#This Row],[ile minut jechał w h]],0)</f>
        <v>0</v>
      </c>
      <c r="N956" s="3">
        <f>5/pomiar[[#This Row],[ile minut jechał w h]]</f>
        <v>127.96887796888089</v>
      </c>
      <c r="O956" s="3">
        <f>IF(pomiar[[#This Row],[prędkość]]&gt;100,1,0)</f>
        <v>1</v>
      </c>
      <c r="P956" s="3">
        <f>IF(pomiar[[#This Row],[prędkość]]&gt;140,1,0)</f>
        <v>0</v>
      </c>
      <c r="Q956" s="3">
        <f>ROUNDDOWN(IF(pomiar[[#This Row],[czy z A do B]]=0,pomiar[[#This Row],[Punkt B]]/pomiar[[#This Row],[ile h w dobie]],pomiar[[#This Row],[Punkt A]]/pomiar[[#This Row],[ile h w dobie]]),0)</f>
        <v>6</v>
      </c>
      <c r="R956" s="3">
        <f>IF(pomiar[[#This Row],[która godzina wyjazdu]]&lt;&gt;24,pomiar[[#This Row],[która godzina wyjazdu]],0)</f>
        <v>6</v>
      </c>
    </row>
    <row r="957" spans="1:18" x14ac:dyDescent="0.25">
      <c r="A957" s="1" t="s">
        <v>377</v>
      </c>
      <c r="B957" s="1">
        <v>0.79386299999999999</v>
      </c>
      <c r="C957" s="1">
        <v>0.797763</v>
      </c>
      <c r="D957" s="1">
        <f>IF(pomiar[[#This Row],[Punkt A]]&lt;pomiar[[#This Row],[Punkt B]],1,0)</f>
        <v>1</v>
      </c>
      <c r="E957" s="1">
        <f>IF(pomiar[[#This Row],[Punkt A]]&gt;pomiar[[#This Row],[Punkt B]],1,0)</f>
        <v>0</v>
      </c>
      <c r="F957" s="1">
        <f t="shared" si="28"/>
        <v>6.9444444444444447E-4</v>
      </c>
      <c r="G957" s="1">
        <f>IF(pomiar[[#This Row],[czy z B do A]]=1,pomiar[[#This Row],[Punkt A]]-pomiar[[#This Row],[Punkt B]],pomiar[[#This Row],[Punkt B]]-pomiar[[#This Row],[Punkt A]])</f>
        <v>3.9000000000000146E-3</v>
      </c>
      <c r="H957" s="1" t="str">
        <f>LEFT(pomiar[[#This Row],[numer rejestracyjny]],1)</f>
        <v>D</v>
      </c>
      <c r="I957" s="1">
        <f>IF(pomiar[[#This Row],[pierwsza litera rejestracji]]="Z",pomiar[[#This Row],[ile minut jechał]]/pomiar[[#This Row],[ile to jedna minuta w dobie]],0)</f>
        <v>0</v>
      </c>
      <c r="J957" s="1">
        <f t="shared" si="29"/>
        <v>4.1666666666666664E-2</v>
      </c>
      <c r="K957" s="1">
        <f>pomiar[[#This Row],[ile minut jechał]]/pomiar[[#This Row],[ile h w dobie]]</f>
        <v>9.360000000000035E-2</v>
      </c>
      <c r="L957" s="1" t="str">
        <f>MID(pomiar[[#This Row],[numer rejestracyjny]],4,2)</f>
        <v>84</v>
      </c>
      <c r="M957" s="3">
        <f>IF(pomiar[[#This Row],[3 i 4 znak rejestracji]]="18",5/pomiar[[#This Row],[ile minut jechał w h]],0)</f>
        <v>0</v>
      </c>
      <c r="N957" s="3">
        <f>5/pomiar[[#This Row],[ile minut jechał w h]]</f>
        <v>53.418803418803222</v>
      </c>
      <c r="O957" s="3">
        <f>IF(pomiar[[#This Row],[prędkość]]&gt;100,1,0)</f>
        <v>0</v>
      </c>
      <c r="P957" s="3">
        <f>IF(pomiar[[#This Row],[prędkość]]&gt;140,1,0)</f>
        <v>0</v>
      </c>
      <c r="Q957" s="3">
        <f>ROUNDDOWN(IF(pomiar[[#This Row],[czy z A do B]]=0,pomiar[[#This Row],[Punkt B]]/pomiar[[#This Row],[ile h w dobie]],pomiar[[#This Row],[Punkt A]]/pomiar[[#This Row],[ile h w dobie]]),0)</f>
        <v>19</v>
      </c>
      <c r="R957" s="3">
        <f>IF(pomiar[[#This Row],[która godzina wyjazdu]]&lt;&gt;24,pomiar[[#This Row],[która godzina wyjazdu]],0)</f>
        <v>19</v>
      </c>
    </row>
    <row r="958" spans="1:18" x14ac:dyDescent="0.25">
      <c r="A958" s="1" t="s">
        <v>378</v>
      </c>
      <c r="B958" s="1">
        <v>0.92735400000000001</v>
      </c>
      <c r="C958" s="1">
        <v>0.93079400000000001</v>
      </c>
      <c r="D958" s="1">
        <f>IF(pomiar[[#This Row],[Punkt A]]&lt;pomiar[[#This Row],[Punkt B]],1,0)</f>
        <v>1</v>
      </c>
      <c r="E958" s="1">
        <f>IF(pomiar[[#This Row],[Punkt A]]&gt;pomiar[[#This Row],[Punkt B]],1,0)</f>
        <v>0</v>
      </c>
      <c r="F958" s="1">
        <f t="shared" si="28"/>
        <v>6.9444444444444447E-4</v>
      </c>
      <c r="G958" s="1">
        <f>IF(pomiar[[#This Row],[czy z B do A]]=1,pomiar[[#This Row],[Punkt A]]-pomiar[[#This Row],[Punkt B]],pomiar[[#This Row],[Punkt B]]-pomiar[[#This Row],[Punkt A]])</f>
        <v>3.4399999999999986E-3</v>
      </c>
      <c r="H958" s="1" t="str">
        <f>LEFT(pomiar[[#This Row],[numer rejestracyjny]],1)</f>
        <v>D</v>
      </c>
      <c r="I958" s="1">
        <f>IF(pomiar[[#This Row],[pierwsza litera rejestracji]]="Z",pomiar[[#This Row],[ile minut jechał]]/pomiar[[#This Row],[ile to jedna minuta w dobie]],0)</f>
        <v>0</v>
      </c>
      <c r="J958" s="1">
        <f t="shared" si="29"/>
        <v>4.1666666666666664E-2</v>
      </c>
      <c r="K958" s="1">
        <f>pomiar[[#This Row],[ile minut jechał]]/pomiar[[#This Row],[ile h w dobie]]</f>
        <v>8.2559999999999967E-2</v>
      </c>
      <c r="L958" s="1" t="str">
        <f>MID(pomiar[[#This Row],[numer rejestracyjny]],4,2)</f>
        <v>60</v>
      </c>
      <c r="M958" s="3">
        <f>IF(pomiar[[#This Row],[3 i 4 znak rejestracji]]="18",5/pomiar[[#This Row],[ile minut jechał w h]],0)</f>
        <v>0</v>
      </c>
      <c r="N958" s="3">
        <f>5/pomiar[[#This Row],[ile minut jechał w h]]</f>
        <v>60.56201550387599</v>
      </c>
      <c r="O958" s="3">
        <f>IF(pomiar[[#This Row],[prędkość]]&gt;100,1,0)</f>
        <v>0</v>
      </c>
      <c r="P958" s="3">
        <f>IF(pomiar[[#This Row],[prędkość]]&gt;140,1,0)</f>
        <v>0</v>
      </c>
      <c r="Q958" s="3">
        <f>ROUNDDOWN(IF(pomiar[[#This Row],[czy z A do B]]=0,pomiar[[#This Row],[Punkt B]]/pomiar[[#This Row],[ile h w dobie]],pomiar[[#This Row],[Punkt A]]/pomiar[[#This Row],[ile h w dobie]]),0)</f>
        <v>22</v>
      </c>
      <c r="R958" s="3">
        <f>IF(pomiar[[#This Row],[która godzina wyjazdu]]&lt;&gt;24,pomiar[[#This Row],[która godzina wyjazdu]],0)</f>
        <v>22</v>
      </c>
    </row>
    <row r="959" spans="1:18" x14ac:dyDescent="0.25">
      <c r="A959" s="1" t="s">
        <v>379</v>
      </c>
      <c r="B959" s="1">
        <v>0.41383199999999998</v>
      </c>
      <c r="C959" s="1">
        <v>0.41626000000000002</v>
      </c>
      <c r="D959" s="1">
        <f>IF(pomiar[[#This Row],[Punkt A]]&lt;pomiar[[#This Row],[Punkt B]],1,0)</f>
        <v>1</v>
      </c>
      <c r="E959" s="1">
        <f>IF(pomiar[[#This Row],[Punkt A]]&gt;pomiar[[#This Row],[Punkt B]],1,0)</f>
        <v>0</v>
      </c>
      <c r="F959" s="1">
        <f t="shared" si="28"/>
        <v>6.9444444444444447E-4</v>
      </c>
      <c r="G959" s="1">
        <f>IF(pomiar[[#This Row],[czy z B do A]]=1,pomiar[[#This Row],[Punkt A]]-pomiar[[#This Row],[Punkt B]],pomiar[[#This Row],[Punkt B]]-pomiar[[#This Row],[Punkt A]])</f>
        <v>2.4280000000000412E-3</v>
      </c>
      <c r="H959" s="1" t="str">
        <f>LEFT(pomiar[[#This Row],[numer rejestracyjny]],1)</f>
        <v>D</v>
      </c>
      <c r="I959" s="1">
        <f>IF(pomiar[[#This Row],[pierwsza litera rejestracji]]="Z",pomiar[[#This Row],[ile minut jechał]]/pomiar[[#This Row],[ile to jedna minuta w dobie]],0)</f>
        <v>0</v>
      </c>
      <c r="J959" s="1">
        <f t="shared" si="29"/>
        <v>4.1666666666666664E-2</v>
      </c>
      <c r="K959" s="1">
        <f>pomiar[[#This Row],[ile minut jechał]]/pomiar[[#This Row],[ile h w dobie]]</f>
        <v>5.827200000000099E-2</v>
      </c>
      <c r="L959" s="1" t="str">
        <f>MID(pomiar[[#This Row],[numer rejestracyjny]],4,2)</f>
        <v>51</v>
      </c>
      <c r="M959" s="3">
        <f>IF(pomiar[[#This Row],[3 i 4 znak rejestracji]]="18",5/pomiar[[#This Row],[ile minut jechał w h]],0)</f>
        <v>0</v>
      </c>
      <c r="N959" s="3">
        <f>5/pomiar[[#This Row],[ile minut jechał w h]]</f>
        <v>85.804503020317043</v>
      </c>
      <c r="O959" s="3">
        <f>IF(pomiar[[#This Row],[prędkość]]&gt;100,1,0)</f>
        <v>0</v>
      </c>
      <c r="P959" s="3">
        <f>IF(pomiar[[#This Row],[prędkość]]&gt;140,1,0)</f>
        <v>0</v>
      </c>
      <c r="Q959" s="3">
        <f>ROUNDDOWN(IF(pomiar[[#This Row],[czy z A do B]]=0,pomiar[[#This Row],[Punkt B]]/pomiar[[#This Row],[ile h w dobie]],pomiar[[#This Row],[Punkt A]]/pomiar[[#This Row],[ile h w dobie]]),0)</f>
        <v>9</v>
      </c>
      <c r="R959" s="3">
        <f>IF(pomiar[[#This Row],[która godzina wyjazdu]]&lt;&gt;24,pomiar[[#This Row],[która godzina wyjazdu]],0)</f>
        <v>9</v>
      </c>
    </row>
    <row r="960" spans="1:18" x14ac:dyDescent="0.25">
      <c r="A960" s="1" t="s">
        <v>380</v>
      </c>
      <c r="B960" s="1">
        <v>0.74587599999999998</v>
      </c>
      <c r="C960" s="1">
        <v>0.74849200000000005</v>
      </c>
      <c r="D960" s="1">
        <f>IF(pomiar[[#This Row],[Punkt A]]&lt;pomiar[[#This Row],[Punkt B]],1,0)</f>
        <v>1</v>
      </c>
      <c r="E960" s="1">
        <f>IF(pomiar[[#This Row],[Punkt A]]&gt;pomiar[[#This Row],[Punkt B]],1,0)</f>
        <v>0</v>
      </c>
      <c r="F960" s="1">
        <f t="shared" si="28"/>
        <v>6.9444444444444447E-4</v>
      </c>
      <c r="G960" s="1">
        <f>IF(pomiar[[#This Row],[czy z B do A]]=1,pomiar[[#This Row],[Punkt A]]-pomiar[[#This Row],[Punkt B]],pomiar[[#This Row],[Punkt B]]-pomiar[[#This Row],[Punkt A]])</f>
        <v>2.6160000000000627E-3</v>
      </c>
      <c r="H960" s="1" t="str">
        <f>LEFT(pomiar[[#This Row],[numer rejestracyjny]],1)</f>
        <v>D</v>
      </c>
      <c r="I960" s="1">
        <f>IF(pomiar[[#This Row],[pierwsza litera rejestracji]]="Z",pomiar[[#This Row],[ile minut jechał]]/pomiar[[#This Row],[ile to jedna minuta w dobie]],0)</f>
        <v>0</v>
      </c>
      <c r="J960" s="1">
        <f t="shared" si="29"/>
        <v>4.1666666666666664E-2</v>
      </c>
      <c r="K960" s="1">
        <f>pomiar[[#This Row],[ile minut jechał]]/pomiar[[#This Row],[ile h w dobie]]</f>
        <v>6.2784000000001505E-2</v>
      </c>
      <c r="L960" s="1" t="str">
        <f>MID(pomiar[[#This Row],[numer rejestracyjny]],4,2)</f>
        <v>42</v>
      </c>
      <c r="M960" s="3">
        <f>IF(pomiar[[#This Row],[3 i 4 znak rejestracji]]="18",5/pomiar[[#This Row],[ile minut jechał w h]],0)</f>
        <v>0</v>
      </c>
      <c r="N960" s="3">
        <f>5/pomiar[[#This Row],[ile minut jechał w h]]</f>
        <v>79.638124362893095</v>
      </c>
      <c r="O960" s="3">
        <f>IF(pomiar[[#This Row],[prędkość]]&gt;100,1,0)</f>
        <v>0</v>
      </c>
      <c r="P960" s="3">
        <f>IF(pomiar[[#This Row],[prędkość]]&gt;140,1,0)</f>
        <v>0</v>
      </c>
      <c r="Q960" s="3">
        <f>ROUNDDOWN(IF(pomiar[[#This Row],[czy z A do B]]=0,pomiar[[#This Row],[Punkt B]]/pomiar[[#This Row],[ile h w dobie]],pomiar[[#This Row],[Punkt A]]/pomiar[[#This Row],[ile h w dobie]]),0)</f>
        <v>17</v>
      </c>
      <c r="R960" s="3">
        <f>IF(pomiar[[#This Row],[która godzina wyjazdu]]&lt;&gt;24,pomiar[[#This Row],[która godzina wyjazdu]],0)</f>
        <v>17</v>
      </c>
    </row>
    <row r="961" spans="1:18" x14ac:dyDescent="0.25">
      <c r="A961" s="1" t="s">
        <v>381</v>
      </c>
      <c r="B961" s="1">
        <v>0.65303999999999995</v>
      </c>
      <c r="C961" s="1">
        <v>0.64914400000000005</v>
      </c>
      <c r="D961" s="1">
        <f>IF(pomiar[[#This Row],[Punkt A]]&lt;pomiar[[#This Row],[Punkt B]],1,0)</f>
        <v>0</v>
      </c>
      <c r="E961" s="1">
        <f>IF(pomiar[[#This Row],[Punkt A]]&gt;pomiar[[#This Row],[Punkt B]],1,0)</f>
        <v>1</v>
      </c>
      <c r="F961" s="1">
        <f t="shared" si="28"/>
        <v>6.9444444444444447E-4</v>
      </c>
      <c r="G961" s="1">
        <f>IF(pomiar[[#This Row],[czy z B do A]]=1,pomiar[[#This Row],[Punkt A]]-pomiar[[#This Row],[Punkt B]],pomiar[[#This Row],[Punkt B]]-pomiar[[#This Row],[Punkt A]])</f>
        <v>3.8959999999998995E-3</v>
      </c>
      <c r="H961" s="1" t="str">
        <f>LEFT(pomiar[[#This Row],[numer rejestracyjny]],1)</f>
        <v>E</v>
      </c>
      <c r="I961" s="1">
        <f>IF(pomiar[[#This Row],[pierwsza litera rejestracji]]="Z",pomiar[[#This Row],[ile minut jechał]]/pomiar[[#This Row],[ile to jedna minuta w dobie]],0)</f>
        <v>0</v>
      </c>
      <c r="J961" s="1">
        <f t="shared" si="29"/>
        <v>4.1666666666666664E-2</v>
      </c>
      <c r="K961" s="1">
        <f>pomiar[[#This Row],[ile minut jechał]]/pomiar[[#This Row],[ile h w dobie]]</f>
        <v>9.3503999999997589E-2</v>
      </c>
      <c r="L961" s="1" t="str">
        <f>MID(pomiar[[#This Row],[numer rejestracyjny]],4,2)</f>
        <v>65</v>
      </c>
      <c r="M961" s="3">
        <f>IF(pomiar[[#This Row],[3 i 4 znak rejestracji]]="18",5/pomiar[[#This Row],[ile minut jechał w h]],0)</f>
        <v>0</v>
      </c>
      <c r="N961" s="3">
        <f>5/pomiar[[#This Row],[ile minut jechał w h]]</f>
        <v>53.473648186175232</v>
      </c>
      <c r="O961" s="3">
        <f>IF(pomiar[[#This Row],[prędkość]]&gt;100,1,0)</f>
        <v>0</v>
      </c>
      <c r="P961" s="3">
        <f>IF(pomiar[[#This Row],[prędkość]]&gt;140,1,0)</f>
        <v>0</v>
      </c>
      <c r="Q961" s="3">
        <f>ROUNDDOWN(IF(pomiar[[#This Row],[czy z A do B]]=0,pomiar[[#This Row],[Punkt B]]/pomiar[[#This Row],[ile h w dobie]],pomiar[[#This Row],[Punkt A]]/pomiar[[#This Row],[ile h w dobie]]),0)</f>
        <v>15</v>
      </c>
      <c r="R961" s="3">
        <f>IF(pomiar[[#This Row],[która godzina wyjazdu]]&lt;&gt;24,pomiar[[#This Row],[która godzina wyjazdu]],0)</f>
        <v>15</v>
      </c>
    </row>
    <row r="962" spans="1:18" x14ac:dyDescent="0.25">
      <c r="A962" s="1" t="s">
        <v>382</v>
      </c>
      <c r="B962" s="1">
        <v>0.62776399999999999</v>
      </c>
      <c r="C962" s="1">
        <v>0.62426800000000005</v>
      </c>
      <c r="D962" s="1">
        <f>IF(pomiar[[#This Row],[Punkt A]]&lt;pomiar[[#This Row],[Punkt B]],1,0)</f>
        <v>0</v>
      </c>
      <c r="E962" s="1">
        <f>IF(pomiar[[#This Row],[Punkt A]]&gt;pomiar[[#This Row],[Punkt B]],1,0)</f>
        <v>1</v>
      </c>
      <c r="F962" s="1">
        <f t="shared" ref="F962:F1001" si="30">1/(24*60)</f>
        <v>6.9444444444444447E-4</v>
      </c>
      <c r="G962" s="1">
        <f>IF(pomiar[[#This Row],[czy z B do A]]=1,pomiar[[#This Row],[Punkt A]]-pomiar[[#This Row],[Punkt B]],pomiar[[#This Row],[Punkt B]]-pomiar[[#This Row],[Punkt A]])</f>
        <v>3.4959999999999436E-3</v>
      </c>
      <c r="H962" s="1" t="str">
        <f>LEFT(pomiar[[#This Row],[numer rejestracyjny]],1)</f>
        <v>E</v>
      </c>
      <c r="I962" s="1">
        <f>IF(pomiar[[#This Row],[pierwsza litera rejestracji]]="Z",pomiar[[#This Row],[ile minut jechał]]/pomiar[[#This Row],[ile to jedna minuta w dobie]],0)</f>
        <v>0</v>
      </c>
      <c r="J962" s="1">
        <f t="shared" ref="J962:J1001" si="31">1/24</f>
        <v>4.1666666666666664E-2</v>
      </c>
      <c r="K962" s="1">
        <f>pomiar[[#This Row],[ile minut jechał]]/pomiar[[#This Row],[ile h w dobie]]</f>
        <v>8.3903999999998646E-2</v>
      </c>
      <c r="L962" s="1" t="str">
        <f>MID(pomiar[[#This Row],[numer rejestracyjny]],4,2)</f>
        <v>20</v>
      </c>
      <c r="M962" s="3">
        <f>IF(pomiar[[#This Row],[3 i 4 znak rejestracji]]="18",5/pomiar[[#This Row],[ile minut jechał w h]],0)</f>
        <v>0</v>
      </c>
      <c r="N962" s="3">
        <f>5/pomiar[[#This Row],[ile minut jechał w h]]</f>
        <v>59.591914569032234</v>
      </c>
      <c r="O962" s="3">
        <f>IF(pomiar[[#This Row],[prędkość]]&gt;100,1,0)</f>
        <v>0</v>
      </c>
      <c r="P962" s="3">
        <f>IF(pomiar[[#This Row],[prędkość]]&gt;140,1,0)</f>
        <v>0</v>
      </c>
      <c r="Q962" s="3">
        <f>ROUNDDOWN(IF(pomiar[[#This Row],[czy z A do B]]=0,pomiar[[#This Row],[Punkt B]]/pomiar[[#This Row],[ile h w dobie]],pomiar[[#This Row],[Punkt A]]/pomiar[[#This Row],[ile h w dobie]]),0)</f>
        <v>14</v>
      </c>
      <c r="R962" s="3">
        <f>IF(pomiar[[#This Row],[która godzina wyjazdu]]&lt;&gt;24,pomiar[[#This Row],[która godzina wyjazdu]],0)</f>
        <v>14</v>
      </c>
    </row>
    <row r="963" spans="1:18" x14ac:dyDescent="0.25">
      <c r="A963" s="1" t="s">
        <v>383</v>
      </c>
      <c r="B963" s="1">
        <v>0.880853</v>
      </c>
      <c r="C963" s="1">
        <v>0.88298100000000002</v>
      </c>
      <c r="D963" s="1">
        <f>IF(pomiar[[#This Row],[Punkt A]]&lt;pomiar[[#This Row],[Punkt B]],1,0)</f>
        <v>1</v>
      </c>
      <c r="E963" s="1">
        <f>IF(pomiar[[#This Row],[Punkt A]]&gt;pomiar[[#This Row],[Punkt B]],1,0)</f>
        <v>0</v>
      </c>
      <c r="F963" s="1">
        <f t="shared" si="30"/>
        <v>6.9444444444444447E-4</v>
      </c>
      <c r="G963" s="1">
        <f>IF(pomiar[[#This Row],[czy z B do A]]=1,pomiar[[#This Row],[Punkt A]]-pomiar[[#This Row],[Punkt B]],pomiar[[#This Row],[Punkt B]]-pomiar[[#This Row],[Punkt A]])</f>
        <v>2.1280000000000188E-3</v>
      </c>
      <c r="H963" s="1" t="str">
        <f>LEFT(pomiar[[#This Row],[numer rejestracyjny]],1)</f>
        <v>E</v>
      </c>
      <c r="I963" s="1">
        <f>IF(pomiar[[#This Row],[pierwsza litera rejestracji]]="Z",pomiar[[#This Row],[ile minut jechał]]/pomiar[[#This Row],[ile to jedna minuta w dobie]],0)</f>
        <v>0</v>
      </c>
      <c r="J963" s="1">
        <f t="shared" si="31"/>
        <v>4.1666666666666664E-2</v>
      </c>
      <c r="K963" s="1">
        <f>pomiar[[#This Row],[ile minut jechał]]/pomiar[[#This Row],[ile h w dobie]]</f>
        <v>5.107200000000045E-2</v>
      </c>
      <c r="L963" s="1" t="str">
        <f>MID(pomiar[[#This Row],[numer rejestracyjny]],4,2)</f>
        <v>90</v>
      </c>
      <c r="M963" s="3">
        <f>IF(pomiar[[#This Row],[3 i 4 znak rejestracji]]="18",5/pomiar[[#This Row],[ile minut jechał w h]],0)</f>
        <v>0</v>
      </c>
      <c r="N963" s="3">
        <f>5/pomiar[[#This Row],[ile minut jechał w h]]</f>
        <v>97.901002506264803</v>
      </c>
      <c r="O963" s="3">
        <f>IF(pomiar[[#This Row],[prędkość]]&gt;100,1,0)</f>
        <v>0</v>
      </c>
      <c r="P963" s="3">
        <f>IF(pomiar[[#This Row],[prędkość]]&gt;140,1,0)</f>
        <v>0</v>
      </c>
      <c r="Q963" s="3">
        <f>ROUNDDOWN(IF(pomiar[[#This Row],[czy z A do B]]=0,pomiar[[#This Row],[Punkt B]]/pomiar[[#This Row],[ile h w dobie]],pomiar[[#This Row],[Punkt A]]/pomiar[[#This Row],[ile h w dobie]]),0)</f>
        <v>21</v>
      </c>
      <c r="R963" s="3">
        <f>IF(pomiar[[#This Row],[która godzina wyjazdu]]&lt;&gt;24,pomiar[[#This Row],[która godzina wyjazdu]],0)</f>
        <v>21</v>
      </c>
    </row>
    <row r="964" spans="1:18" x14ac:dyDescent="0.25">
      <c r="A964" s="1" t="s">
        <v>384</v>
      </c>
      <c r="B964" s="1">
        <v>0.64335699999999996</v>
      </c>
      <c r="C964" s="1">
        <v>0.63941700000000001</v>
      </c>
      <c r="D964" s="1">
        <f>IF(pomiar[[#This Row],[Punkt A]]&lt;pomiar[[#This Row],[Punkt B]],1,0)</f>
        <v>0</v>
      </c>
      <c r="E964" s="1">
        <f>IF(pomiar[[#This Row],[Punkt A]]&gt;pomiar[[#This Row],[Punkt B]],1,0)</f>
        <v>1</v>
      </c>
      <c r="F964" s="1">
        <f t="shared" si="30"/>
        <v>6.9444444444444447E-4</v>
      </c>
      <c r="G964" s="1">
        <f>IF(pomiar[[#This Row],[czy z B do A]]=1,pomiar[[#This Row],[Punkt A]]-pomiar[[#This Row],[Punkt B]],pomiar[[#This Row],[Punkt B]]-pomiar[[#This Row],[Punkt A]])</f>
        <v>3.9399999999999435E-3</v>
      </c>
      <c r="H964" s="1" t="str">
        <f>LEFT(pomiar[[#This Row],[numer rejestracyjny]],1)</f>
        <v>E</v>
      </c>
      <c r="I964" s="1">
        <f>IF(pomiar[[#This Row],[pierwsza litera rejestracji]]="Z",pomiar[[#This Row],[ile minut jechał]]/pomiar[[#This Row],[ile to jedna minuta w dobie]],0)</f>
        <v>0</v>
      </c>
      <c r="J964" s="1">
        <f t="shared" si="31"/>
        <v>4.1666666666666664E-2</v>
      </c>
      <c r="K964" s="1">
        <f>pomiar[[#This Row],[ile minut jechał]]/pomiar[[#This Row],[ile h w dobie]]</f>
        <v>9.4559999999998645E-2</v>
      </c>
      <c r="L964" s="1" t="str">
        <f>MID(pomiar[[#This Row],[numer rejestracyjny]],4,2)</f>
        <v>15</v>
      </c>
      <c r="M964" s="3">
        <f>IF(pomiar[[#This Row],[3 i 4 znak rejestracji]]="18",5/pomiar[[#This Row],[ile minut jechał w h]],0)</f>
        <v>0</v>
      </c>
      <c r="N964" s="3">
        <f>5/pomiar[[#This Row],[ile minut jechał w h]]</f>
        <v>52.876480541455919</v>
      </c>
      <c r="O964" s="3">
        <f>IF(pomiar[[#This Row],[prędkość]]&gt;100,1,0)</f>
        <v>0</v>
      </c>
      <c r="P964" s="3">
        <f>IF(pomiar[[#This Row],[prędkość]]&gt;140,1,0)</f>
        <v>0</v>
      </c>
      <c r="Q964" s="3">
        <f>ROUNDDOWN(IF(pomiar[[#This Row],[czy z A do B]]=0,pomiar[[#This Row],[Punkt B]]/pomiar[[#This Row],[ile h w dobie]],pomiar[[#This Row],[Punkt A]]/pomiar[[#This Row],[ile h w dobie]]),0)</f>
        <v>15</v>
      </c>
      <c r="R964" s="3">
        <f>IF(pomiar[[#This Row],[która godzina wyjazdu]]&lt;&gt;24,pomiar[[#This Row],[która godzina wyjazdu]],0)</f>
        <v>15</v>
      </c>
    </row>
    <row r="965" spans="1:18" x14ac:dyDescent="0.25">
      <c r="A965" s="1" t="s">
        <v>385</v>
      </c>
      <c r="B965" s="1">
        <v>0.89447600000000005</v>
      </c>
      <c r="C965" s="1">
        <v>0.89619199999999999</v>
      </c>
      <c r="D965" s="1">
        <f>IF(pomiar[[#This Row],[Punkt A]]&lt;pomiar[[#This Row],[Punkt B]],1,0)</f>
        <v>1</v>
      </c>
      <c r="E965" s="1">
        <f>IF(pomiar[[#This Row],[Punkt A]]&gt;pomiar[[#This Row],[Punkt B]],1,0)</f>
        <v>0</v>
      </c>
      <c r="F965" s="1">
        <f t="shared" si="30"/>
        <v>6.9444444444444447E-4</v>
      </c>
      <c r="G965" s="1">
        <f>IF(pomiar[[#This Row],[czy z B do A]]=1,pomiar[[#This Row],[Punkt A]]-pomiar[[#This Row],[Punkt B]],pomiar[[#This Row],[Punkt B]]-pomiar[[#This Row],[Punkt A]])</f>
        <v>1.7159999999999398E-3</v>
      </c>
      <c r="H965" s="1" t="str">
        <f>LEFT(pomiar[[#This Row],[numer rejestracyjny]],1)</f>
        <v>E</v>
      </c>
      <c r="I965" s="1">
        <f>IF(pomiar[[#This Row],[pierwsza litera rejestracji]]="Z",pomiar[[#This Row],[ile minut jechał]]/pomiar[[#This Row],[ile to jedna minuta w dobie]],0)</f>
        <v>0</v>
      </c>
      <c r="J965" s="1">
        <f t="shared" si="31"/>
        <v>4.1666666666666664E-2</v>
      </c>
      <c r="K965" s="1">
        <f>pomiar[[#This Row],[ile minut jechał]]/pomiar[[#This Row],[ile h w dobie]]</f>
        <v>4.1183999999998555E-2</v>
      </c>
      <c r="L965" s="1" t="str">
        <f>MID(pomiar[[#This Row],[numer rejestracyjny]],4,2)</f>
        <v>37</v>
      </c>
      <c r="M965" s="3">
        <f>IF(pomiar[[#This Row],[3 i 4 znak rejestracji]]="18",5/pomiar[[#This Row],[ile minut jechał w h]],0)</f>
        <v>0</v>
      </c>
      <c r="N965" s="3">
        <f>5/pomiar[[#This Row],[ile minut jechał w h]]</f>
        <v>121.40637140637567</v>
      </c>
      <c r="O965" s="3">
        <f>IF(pomiar[[#This Row],[prędkość]]&gt;100,1,0)</f>
        <v>1</v>
      </c>
      <c r="P965" s="3">
        <f>IF(pomiar[[#This Row],[prędkość]]&gt;140,1,0)</f>
        <v>0</v>
      </c>
      <c r="Q965" s="3">
        <f>ROUNDDOWN(IF(pomiar[[#This Row],[czy z A do B]]=0,pomiar[[#This Row],[Punkt B]]/pomiar[[#This Row],[ile h w dobie]],pomiar[[#This Row],[Punkt A]]/pomiar[[#This Row],[ile h w dobie]]),0)</f>
        <v>21</v>
      </c>
      <c r="R965" s="3">
        <f>IF(pomiar[[#This Row],[która godzina wyjazdu]]&lt;&gt;24,pomiar[[#This Row],[która godzina wyjazdu]],0)</f>
        <v>21</v>
      </c>
    </row>
    <row r="966" spans="1:18" x14ac:dyDescent="0.25">
      <c r="A966" s="1" t="s">
        <v>386</v>
      </c>
      <c r="B966" s="1">
        <v>0.59115099999999998</v>
      </c>
      <c r="C966" s="1">
        <v>0.58769899999999997</v>
      </c>
      <c r="D966" s="1">
        <f>IF(pomiar[[#This Row],[Punkt A]]&lt;pomiar[[#This Row],[Punkt B]],1,0)</f>
        <v>0</v>
      </c>
      <c r="E966" s="1">
        <f>IF(pomiar[[#This Row],[Punkt A]]&gt;pomiar[[#This Row],[Punkt B]],1,0)</f>
        <v>1</v>
      </c>
      <c r="F966" s="1">
        <f t="shared" si="30"/>
        <v>6.9444444444444447E-4</v>
      </c>
      <c r="G966" s="1">
        <f>IF(pomiar[[#This Row],[czy z B do A]]=1,pomiar[[#This Row],[Punkt A]]-pomiar[[#This Row],[Punkt B]],pomiar[[#This Row],[Punkt B]]-pomiar[[#This Row],[Punkt A]])</f>
        <v>3.4520000000000106E-3</v>
      </c>
      <c r="H966" s="1" t="str">
        <f>LEFT(pomiar[[#This Row],[numer rejestracyjny]],1)</f>
        <v>E</v>
      </c>
      <c r="I966" s="1">
        <f>IF(pomiar[[#This Row],[pierwsza litera rejestracji]]="Z",pomiar[[#This Row],[ile minut jechał]]/pomiar[[#This Row],[ile to jedna minuta w dobie]],0)</f>
        <v>0</v>
      </c>
      <c r="J966" s="1">
        <f t="shared" si="31"/>
        <v>4.1666666666666664E-2</v>
      </c>
      <c r="K966" s="1">
        <f>pomiar[[#This Row],[ile minut jechał]]/pomiar[[#This Row],[ile h w dobie]]</f>
        <v>8.2848000000000255E-2</v>
      </c>
      <c r="L966" s="1" t="str">
        <f>MID(pomiar[[#This Row],[numer rejestracyjny]],4,2)</f>
        <v>31</v>
      </c>
      <c r="M966" s="3">
        <f>IF(pomiar[[#This Row],[3 i 4 znak rejestracji]]="18",5/pomiar[[#This Row],[ile minut jechał w h]],0)</f>
        <v>0</v>
      </c>
      <c r="N966" s="3">
        <f>5/pomiar[[#This Row],[ile minut jechał w h]]</f>
        <v>60.351487060640991</v>
      </c>
      <c r="O966" s="3">
        <f>IF(pomiar[[#This Row],[prędkość]]&gt;100,1,0)</f>
        <v>0</v>
      </c>
      <c r="P966" s="3">
        <f>IF(pomiar[[#This Row],[prędkość]]&gt;140,1,0)</f>
        <v>0</v>
      </c>
      <c r="Q966" s="3">
        <f>ROUNDDOWN(IF(pomiar[[#This Row],[czy z A do B]]=0,pomiar[[#This Row],[Punkt B]]/pomiar[[#This Row],[ile h w dobie]],pomiar[[#This Row],[Punkt A]]/pomiar[[#This Row],[ile h w dobie]]),0)</f>
        <v>14</v>
      </c>
      <c r="R966" s="3">
        <f>IF(pomiar[[#This Row],[która godzina wyjazdu]]&lt;&gt;24,pomiar[[#This Row],[która godzina wyjazdu]],0)</f>
        <v>14</v>
      </c>
    </row>
    <row r="967" spans="1:18" x14ac:dyDescent="0.25">
      <c r="A967" s="1" t="s">
        <v>387</v>
      </c>
      <c r="B967" s="1">
        <v>5.2143000000000002E-2</v>
      </c>
      <c r="C967" s="1">
        <v>5.0654999999999999E-2</v>
      </c>
      <c r="D967" s="1">
        <f>IF(pomiar[[#This Row],[Punkt A]]&lt;pomiar[[#This Row],[Punkt B]],1,0)</f>
        <v>0</v>
      </c>
      <c r="E967" s="1">
        <f>IF(pomiar[[#This Row],[Punkt A]]&gt;pomiar[[#This Row],[Punkt B]],1,0)</f>
        <v>1</v>
      </c>
      <c r="F967" s="1">
        <f t="shared" si="30"/>
        <v>6.9444444444444447E-4</v>
      </c>
      <c r="G967" s="1">
        <f>IF(pomiar[[#This Row],[czy z B do A]]=1,pomiar[[#This Row],[Punkt A]]-pomiar[[#This Row],[Punkt B]],pomiar[[#This Row],[Punkt B]]-pomiar[[#This Row],[Punkt A]])</f>
        <v>1.4880000000000032E-3</v>
      </c>
      <c r="H967" s="1" t="str">
        <f>LEFT(pomiar[[#This Row],[numer rejestracyjny]],1)</f>
        <v>E</v>
      </c>
      <c r="I967" s="1">
        <f>IF(pomiar[[#This Row],[pierwsza litera rejestracji]]="Z",pomiar[[#This Row],[ile minut jechał]]/pomiar[[#This Row],[ile to jedna minuta w dobie]],0)</f>
        <v>0</v>
      </c>
      <c r="J967" s="1">
        <f t="shared" si="31"/>
        <v>4.1666666666666664E-2</v>
      </c>
      <c r="K967" s="1">
        <f>pomiar[[#This Row],[ile minut jechał]]/pomiar[[#This Row],[ile h w dobie]]</f>
        <v>3.5712000000000077E-2</v>
      </c>
      <c r="L967" s="1" t="str">
        <f>MID(pomiar[[#This Row],[numer rejestracyjny]],4,2)</f>
        <v>14</v>
      </c>
      <c r="M967" s="3">
        <f>IF(pomiar[[#This Row],[3 i 4 znak rejestracji]]="18",5/pomiar[[#This Row],[ile minut jechał w h]],0)</f>
        <v>0</v>
      </c>
      <c r="N967" s="3">
        <f>5/pomiar[[#This Row],[ile minut jechał w h]]</f>
        <v>140.0089605734764</v>
      </c>
      <c r="O967" s="3">
        <f>IF(pomiar[[#This Row],[prędkość]]&gt;100,1,0)</f>
        <v>1</v>
      </c>
      <c r="P967" s="3">
        <f>IF(pomiar[[#This Row],[prędkość]]&gt;140,1,0)</f>
        <v>1</v>
      </c>
      <c r="Q967" s="3">
        <f>ROUNDDOWN(IF(pomiar[[#This Row],[czy z A do B]]=0,pomiar[[#This Row],[Punkt B]]/pomiar[[#This Row],[ile h w dobie]],pomiar[[#This Row],[Punkt A]]/pomiar[[#This Row],[ile h w dobie]]),0)</f>
        <v>1</v>
      </c>
      <c r="R967" s="3">
        <f>IF(pomiar[[#This Row],[która godzina wyjazdu]]&lt;&gt;24,pomiar[[#This Row],[która godzina wyjazdu]],0)</f>
        <v>1</v>
      </c>
    </row>
    <row r="968" spans="1:18" x14ac:dyDescent="0.25">
      <c r="A968" s="1" t="s">
        <v>388</v>
      </c>
      <c r="B968" s="1">
        <v>0.78184600000000004</v>
      </c>
      <c r="C968" s="1">
        <v>0.78475399999999995</v>
      </c>
      <c r="D968" s="1">
        <f>IF(pomiar[[#This Row],[Punkt A]]&lt;pomiar[[#This Row],[Punkt B]],1,0)</f>
        <v>1</v>
      </c>
      <c r="E968" s="1">
        <f>IF(pomiar[[#This Row],[Punkt A]]&gt;pomiar[[#This Row],[Punkt B]],1,0)</f>
        <v>0</v>
      </c>
      <c r="F968" s="1">
        <f t="shared" si="30"/>
        <v>6.9444444444444447E-4</v>
      </c>
      <c r="G968" s="1">
        <f>IF(pomiar[[#This Row],[czy z B do A]]=1,pomiar[[#This Row],[Punkt A]]-pomiar[[#This Row],[Punkt B]],pomiar[[#This Row],[Punkt B]]-pomiar[[#This Row],[Punkt A]])</f>
        <v>2.9079999999999107E-3</v>
      </c>
      <c r="H968" s="1" t="str">
        <f>LEFT(pomiar[[#This Row],[numer rejestracyjny]],1)</f>
        <v>E</v>
      </c>
      <c r="I968" s="1">
        <f>IF(pomiar[[#This Row],[pierwsza litera rejestracji]]="Z",pomiar[[#This Row],[ile minut jechał]]/pomiar[[#This Row],[ile to jedna minuta w dobie]],0)</f>
        <v>0</v>
      </c>
      <c r="J968" s="1">
        <f t="shared" si="31"/>
        <v>4.1666666666666664E-2</v>
      </c>
      <c r="K968" s="1">
        <f>pomiar[[#This Row],[ile minut jechał]]/pomiar[[#This Row],[ile h w dobie]]</f>
        <v>6.9791999999997856E-2</v>
      </c>
      <c r="L968" s="1" t="str">
        <f>MID(pomiar[[#This Row],[numer rejestracyjny]],4,2)</f>
        <v>74</v>
      </c>
      <c r="M968" s="3">
        <f>IF(pomiar[[#This Row],[3 i 4 znak rejestracji]]="18",5/pomiar[[#This Row],[ile minut jechał w h]],0)</f>
        <v>0</v>
      </c>
      <c r="N968" s="3">
        <f>5/pomiar[[#This Row],[ile minut jechał w h]]</f>
        <v>71.641448876664285</v>
      </c>
      <c r="O968" s="3">
        <f>IF(pomiar[[#This Row],[prędkość]]&gt;100,1,0)</f>
        <v>0</v>
      </c>
      <c r="P968" s="3">
        <f>IF(pomiar[[#This Row],[prędkość]]&gt;140,1,0)</f>
        <v>0</v>
      </c>
      <c r="Q968" s="3">
        <f>ROUNDDOWN(IF(pomiar[[#This Row],[czy z A do B]]=0,pomiar[[#This Row],[Punkt B]]/pomiar[[#This Row],[ile h w dobie]],pomiar[[#This Row],[Punkt A]]/pomiar[[#This Row],[ile h w dobie]]),0)</f>
        <v>18</v>
      </c>
      <c r="R968" s="3">
        <f>IF(pomiar[[#This Row],[która godzina wyjazdu]]&lt;&gt;24,pomiar[[#This Row],[która godzina wyjazdu]],0)</f>
        <v>18</v>
      </c>
    </row>
    <row r="969" spans="1:18" x14ac:dyDescent="0.25">
      <c r="A969" s="1" t="s">
        <v>389</v>
      </c>
      <c r="B969" s="1">
        <v>0.626494</v>
      </c>
      <c r="C969" s="1">
        <v>0.62833399999999995</v>
      </c>
      <c r="D969" s="1">
        <f>IF(pomiar[[#This Row],[Punkt A]]&lt;pomiar[[#This Row],[Punkt B]],1,0)</f>
        <v>1</v>
      </c>
      <c r="E969" s="1">
        <f>IF(pomiar[[#This Row],[Punkt A]]&gt;pomiar[[#This Row],[Punkt B]],1,0)</f>
        <v>0</v>
      </c>
      <c r="F969" s="1">
        <f t="shared" si="30"/>
        <v>6.9444444444444447E-4</v>
      </c>
      <c r="G969" s="1">
        <f>IF(pomiar[[#This Row],[czy z B do A]]=1,pomiar[[#This Row],[Punkt A]]-pomiar[[#This Row],[Punkt B]],pomiar[[#This Row],[Punkt B]]-pomiar[[#This Row],[Punkt A]])</f>
        <v>1.8399999999999528E-3</v>
      </c>
      <c r="H969" s="1" t="str">
        <f>LEFT(pomiar[[#This Row],[numer rejestracyjny]],1)</f>
        <v>E</v>
      </c>
      <c r="I969" s="1">
        <f>IF(pomiar[[#This Row],[pierwsza litera rejestracji]]="Z",pomiar[[#This Row],[ile minut jechał]]/pomiar[[#This Row],[ile to jedna minuta w dobie]],0)</f>
        <v>0</v>
      </c>
      <c r="J969" s="1">
        <f t="shared" si="31"/>
        <v>4.1666666666666664E-2</v>
      </c>
      <c r="K969" s="1">
        <f>pomiar[[#This Row],[ile minut jechał]]/pomiar[[#This Row],[ile h w dobie]]</f>
        <v>4.4159999999998867E-2</v>
      </c>
      <c r="L969" s="1" t="str">
        <f>MID(pomiar[[#This Row],[numer rejestracyjny]],4,2)</f>
        <v>43</v>
      </c>
      <c r="M969" s="3">
        <f>IF(pomiar[[#This Row],[3 i 4 znak rejestracji]]="18",5/pomiar[[#This Row],[ile minut jechał w h]],0)</f>
        <v>0</v>
      </c>
      <c r="N969" s="3">
        <f>5/pomiar[[#This Row],[ile minut jechał w h]]</f>
        <v>113.22463768116232</v>
      </c>
      <c r="O969" s="3">
        <f>IF(pomiar[[#This Row],[prędkość]]&gt;100,1,0)</f>
        <v>1</v>
      </c>
      <c r="P969" s="3">
        <f>IF(pomiar[[#This Row],[prędkość]]&gt;140,1,0)</f>
        <v>0</v>
      </c>
      <c r="Q969" s="3">
        <f>ROUNDDOWN(IF(pomiar[[#This Row],[czy z A do B]]=0,pomiar[[#This Row],[Punkt B]]/pomiar[[#This Row],[ile h w dobie]],pomiar[[#This Row],[Punkt A]]/pomiar[[#This Row],[ile h w dobie]]),0)</f>
        <v>15</v>
      </c>
      <c r="R969" s="3">
        <f>IF(pomiar[[#This Row],[która godzina wyjazdu]]&lt;&gt;24,pomiar[[#This Row],[która godzina wyjazdu]],0)</f>
        <v>15</v>
      </c>
    </row>
    <row r="970" spans="1:18" x14ac:dyDescent="0.25">
      <c r="A970" s="1" t="s">
        <v>390</v>
      </c>
      <c r="B970" s="1">
        <v>0.71810700000000005</v>
      </c>
      <c r="C970" s="1">
        <v>0.71969899999999998</v>
      </c>
      <c r="D970" s="1">
        <f>IF(pomiar[[#This Row],[Punkt A]]&lt;pomiar[[#This Row],[Punkt B]],1,0)</f>
        <v>1</v>
      </c>
      <c r="E970" s="1">
        <f>IF(pomiar[[#This Row],[Punkt A]]&gt;pomiar[[#This Row],[Punkt B]],1,0)</f>
        <v>0</v>
      </c>
      <c r="F970" s="1">
        <f t="shared" si="30"/>
        <v>6.9444444444444447E-4</v>
      </c>
      <c r="G970" s="1">
        <f>IF(pomiar[[#This Row],[czy z B do A]]=1,pomiar[[#This Row],[Punkt A]]-pomiar[[#This Row],[Punkt B]],pomiar[[#This Row],[Punkt B]]-pomiar[[#This Row],[Punkt A]])</f>
        <v>1.5919999999999268E-3</v>
      </c>
      <c r="H970" s="1" t="str">
        <f>LEFT(pomiar[[#This Row],[numer rejestracyjny]],1)</f>
        <v>E</v>
      </c>
      <c r="I970" s="1">
        <f>IF(pomiar[[#This Row],[pierwsza litera rejestracji]]="Z",pomiar[[#This Row],[ile minut jechał]]/pomiar[[#This Row],[ile to jedna minuta w dobie]],0)</f>
        <v>0</v>
      </c>
      <c r="J970" s="1">
        <f t="shared" si="31"/>
        <v>4.1666666666666664E-2</v>
      </c>
      <c r="K970" s="1">
        <f>pomiar[[#This Row],[ile minut jechał]]/pomiar[[#This Row],[ile h w dobie]]</f>
        <v>3.8207999999998243E-2</v>
      </c>
      <c r="L970" s="1" t="str">
        <f>MID(pomiar[[#This Row],[numer rejestracyjny]],4,2)</f>
        <v>45</v>
      </c>
      <c r="M970" s="3">
        <f>IF(pomiar[[#This Row],[3 i 4 znak rejestracji]]="18",5/pomiar[[#This Row],[ile minut jechał w h]],0)</f>
        <v>0</v>
      </c>
      <c r="N970" s="3">
        <f>5/pomiar[[#This Row],[ile minut jechał w h]]</f>
        <v>130.86264656617018</v>
      </c>
      <c r="O970" s="3">
        <f>IF(pomiar[[#This Row],[prędkość]]&gt;100,1,0)</f>
        <v>1</v>
      </c>
      <c r="P970" s="3">
        <f>IF(pomiar[[#This Row],[prędkość]]&gt;140,1,0)</f>
        <v>0</v>
      </c>
      <c r="Q970" s="3">
        <f>ROUNDDOWN(IF(pomiar[[#This Row],[czy z A do B]]=0,pomiar[[#This Row],[Punkt B]]/pomiar[[#This Row],[ile h w dobie]],pomiar[[#This Row],[Punkt A]]/pomiar[[#This Row],[ile h w dobie]]),0)</f>
        <v>17</v>
      </c>
      <c r="R970" s="3">
        <f>IF(pomiar[[#This Row],[która godzina wyjazdu]]&lt;&gt;24,pomiar[[#This Row],[która godzina wyjazdu]],0)</f>
        <v>17</v>
      </c>
    </row>
    <row r="971" spans="1:18" x14ac:dyDescent="0.25">
      <c r="A971" s="1" t="s">
        <v>391</v>
      </c>
      <c r="B971" s="1">
        <v>0.59238800000000003</v>
      </c>
      <c r="C971" s="1">
        <v>0.58874800000000005</v>
      </c>
      <c r="D971" s="1">
        <f>IF(pomiar[[#This Row],[Punkt A]]&lt;pomiar[[#This Row],[Punkt B]],1,0)</f>
        <v>0</v>
      </c>
      <c r="E971" s="1">
        <f>IF(pomiar[[#This Row],[Punkt A]]&gt;pomiar[[#This Row],[Punkt B]],1,0)</f>
        <v>1</v>
      </c>
      <c r="F971" s="1">
        <f t="shared" si="30"/>
        <v>6.9444444444444447E-4</v>
      </c>
      <c r="G971" s="1">
        <f>IF(pomiar[[#This Row],[czy z B do A]]=1,pomiar[[#This Row],[Punkt A]]-pomiar[[#This Row],[Punkt B]],pomiar[[#This Row],[Punkt B]]-pomiar[[#This Row],[Punkt A]])</f>
        <v>3.6399999999999766E-3</v>
      </c>
      <c r="H971" s="1" t="str">
        <f>LEFT(pomiar[[#This Row],[numer rejestracyjny]],1)</f>
        <v>E</v>
      </c>
      <c r="I971" s="1">
        <f>IF(pomiar[[#This Row],[pierwsza litera rejestracji]]="Z",pomiar[[#This Row],[ile minut jechał]]/pomiar[[#This Row],[ile to jedna minuta w dobie]],0)</f>
        <v>0</v>
      </c>
      <c r="J971" s="1">
        <f t="shared" si="31"/>
        <v>4.1666666666666664E-2</v>
      </c>
      <c r="K971" s="1">
        <f>pomiar[[#This Row],[ile minut jechał]]/pomiar[[#This Row],[ile h w dobie]]</f>
        <v>8.7359999999999438E-2</v>
      </c>
      <c r="L971" s="1" t="str">
        <f>MID(pomiar[[#This Row],[numer rejestracyjny]],4,2)</f>
        <v>12</v>
      </c>
      <c r="M971" s="3">
        <f>IF(pomiar[[#This Row],[3 i 4 znak rejestracji]]="18",5/pomiar[[#This Row],[ile minut jechał w h]],0)</f>
        <v>0</v>
      </c>
      <c r="N971" s="3">
        <f>5/pomiar[[#This Row],[ile minut jechał w h]]</f>
        <v>57.234432234432603</v>
      </c>
      <c r="O971" s="3">
        <f>IF(pomiar[[#This Row],[prędkość]]&gt;100,1,0)</f>
        <v>0</v>
      </c>
      <c r="P971" s="3">
        <f>IF(pomiar[[#This Row],[prędkość]]&gt;140,1,0)</f>
        <v>0</v>
      </c>
      <c r="Q971" s="3">
        <f>ROUNDDOWN(IF(pomiar[[#This Row],[czy z A do B]]=0,pomiar[[#This Row],[Punkt B]]/pomiar[[#This Row],[ile h w dobie]],pomiar[[#This Row],[Punkt A]]/pomiar[[#This Row],[ile h w dobie]]),0)</f>
        <v>14</v>
      </c>
      <c r="R971" s="3">
        <f>IF(pomiar[[#This Row],[która godzina wyjazdu]]&lt;&gt;24,pomiar[[#This Row],[która godzina wyjazdu]],0)</f>
        <v>14</v>
      </c>
    </row>
    <row r="972" spans="1:18" x14ac:dyDescent="0.25">
      <c r="A972" s="1" t="s">
        <v>392</v>
      </c>
      <c r="B972" s="1">
        <v>0.68928500000000004</v>
      </c>
      <c r="C972" s="1">
        <v>0.68787699999999996</v>
      </c>
      <c r="D972" s="1">
        <f>IF(pomiar[[#This Row],[Punkt A]]&lt;pomiar[[#This Row],[Punkt B]],1,0)</f>
        <v>0</v>
      </c>
      <c r="E972" s="1">
        <f>IF(pomiar[[#This Row],[Punkt A]]&gt;pomiar[[#This Row],[Punkt B]],1,0)</f>
        <v>1</v>
      </c>
      <c r="F972" s="1">
        <f t="shared" si="30"/>
        <v>6.9444444444444447E-4</v>
      </c>
      <c r="G972" s="1">
        <f>IF(pomiar[[#This Row],[czy z B do A]]=1,pomiar[[#This Row],[Punkt A]]-pomiar[[#This Row],[Punkt B]],pomiar[[#This Row],[Punkt B]]-pomiar[[#This Row],[Punkt A]])</f>
        <v>1.4080000000000759E-3</v>
      </c>
      <c r="H972" s="1" t="str">
        <f>LEFT(pomiar[[#This Row],[numer rejestracyjny]],1)</f>
        <v>E</v>
      </c>
      <c r="I972" s="1">
        <f>IF(pomiar[[#This Row],[pierwsza litera rejestracji]]="Z",pomiar[[#This Row],[ile minut jechał]]/pomiar[[#This Row],[ile to jedna minuta w dobie]],0)</f>
        <v>0</v>
      </c>
      <c r="J972" s="1">
        <f t="shared" si="31"/>
        <v>4.1666666666666664E-2</v>
      </c>
      <c r="K972" s="1">
        <f>pomiar[[#This Row],[ile minut jechał]]/pomiar[[#This Row],[ile h w dobie]]</f>
        <v>3.3792000000001821E-2</v>
      </c>
      <c r="L972" s="1" t="str">
        <f>MID(pomiar[[#This Row],[numer rejestracyjny]],4,2)</f>
        <v>72</v>
      </c>
      <c r="M972" s="3">
        <f>IF(pomiar[[#This Row],[3 i 4 znak rejestracji]]="18",5/pomiar[[#This Row],[ile minut jechał w h]],0)</f>
        <v>0</v>
      </c>
      <c r="N972" s="3">
        <f>5/pomiar[[#This Row],[ile minut jechał w h]]</f>
        <v>147.96401515150717</v>
      </c>
      <c r="O972" s="3">
        <f>IF(pomiar[[#This Row],[prędkość]]&gt;100,1,0)</f>
        <v>1</v>
      </c>
      <c r="P972" s="3">
        <f>IF(pomiar[[#This Row],[prędkość]]&gt;140,1,0)</f>
        <v>1</v>
      </c>
      <c r="Q972" s="3">
        <f>ROUNDDOWN(IF(pomiar[[#This Row],[czy z A do B]]=0,pomiar[[#This Row],[Punkt B]]/pomiar[[#This Row],[ile h w dobie]],pomiar[[#This Row],[Punkt A]]/pomiar[[#This Row],[ile h w dobie]]),0)</f>
        <v>16</v>
      </c>
      <c r="R972" s="3">
        <f>IF(pomiar[[#This Row],[która godzina wyjazdu]]&lt;&gt;24,pomiar[[#This Row],[która godzina wyjazdu]],0)</f>
        <v>16</v>
      </c>
    </row>
    <row r="973" spans="1:18" x14ac:dyDescent="0.25">
      <c r="A973" s="1" t="s">
        <v>393</v>
      </c>
      <c r="B973" s="1">
        <v>0.62056900000000004</v>
      </c>
      <c r="C973" s="1">
        <v>0.623081</v>
      </c>
      <c r="D973" s="1">
        <f>IF(pomiar[[#This Row],[Punkt A]]&lt;pomiar[[#This Row],[Punkt B]],1,0)</f>
        <v>1</v>
      </c>
      <c r="E973" s="1">
        <f>IF(pomiar[[#This Row],[Punkt A]]&gt;pomiar[[#This Row],[Punkt B]],1,0)</f>
        <v>0</v>
      </c>
      <c r="F973" s="1">
        <f t="shared" si="30"/>
        <v>6.9444444444444447E-4</v>
      </c>
      <c r="G973" s="1">
        <f>IF(pomiar[[#This Row],[czy z B do A]]=1,pomiar[[#This Row],[Punkt A]]-pomiar[[#This Row],[Punkt B]],pomiar[[#This Row],[Punkt B]]-pomiar[[#This Row],[Punkt A]])</f>
        <v>2.5119999999999587E-3</v>
      </c>
      <c r="H973" s="1" t="str">
        <f>LEFT(pomiar[[#This Row],[numer rejestracyjny]],1)</f>
        <v>E</v>
      </c>
      <c r="I973" s="1">
        <f>IF(pomiar[[#This Row],[pierwsza litera rejestracji]]="Z",pomiar[[#This Row],[ile minut jechał]]/pomiar[[#This Row],[ile to jedna minuta w dobie]],0)</f>
        <v>0</v>
      </c>
      <c r="J973" s="1">
        <f t="shared" si="31"/>
        <v>4.1666666666666664E-2</v>
      </c>
      <c r="K973" s="1">
        <f>pomiar[[#This Row],[ile minut jechał]]/pomiar[[#This Row],[ile h w dobie]]</f>
        <v>6.0287999999999009E-2</v>
      </c>
      <c r="L973" s="1" t="str">
        <f>MID(pomiar[[#This Row],[numer rejestracyjny]],4,2)</f>
        <v>13</v>
      </c>
      <c r="M973" s="3">
        <f>IF(pomiar[[#This Row],[3 i 4 znak rejestracji]]="18",5/pomiar[[#This Row],[ile minut jechał w h]],0)</f>
        <v>0</v>
      </c>
      <c r="N973" s="3">
        <f>5/pomiar[[#This Row],[ile minut jechał w h]]</f>
        <v>82.935244161360174</v>
      </c>
      <c r="O973" s="3">
        <f>IF(pomiar[[#This Row],[prędkość]]&gt;100,1,0)</f>
        <v>0</v>
      </c>
      <c r="P973" s="3">
        <f>IF(pomiar[[#This Row],[prędkość]]&gt;140,1,0)</f>
        <v>0</v>
      </c>
      <c r="Q973" s="3">
        <f>ROUNDDOWN(IF(pomiar[[#This Row],[czy z A do B]]=0,pomiar[[#This Row],[Punkt B]]/pomiar[[#This Row],[ile h w dobie]],pomiar[[#This Row],[Punkt A]]/pomiar[[#This Row],[ile h w dobie]]),0)</f>
        <v>14</v>
      </c>
      <c r="R973" s="3">
        <f>IF(pomiar[[#This Row],[która godzina wyjazdu]]&lt;&gt;24,pomiar[[#This Row],[która godzina wyjazdu]],0)</f>
        <v>14</v>
      </c>
    </row>
    <row r="974" spans="1:18" x14ac:dyDescent="0.25">
      <c r="A974" s="1" t="s">
        <v>394</v>
      </c>
      <c r="B974" s="1">
        <v>0.30533100000000002</v>
      </c>
      <c r="C974" s="1">
        <v>0.30848700000000001</v>
      </c>
      <c r="D974" s="1">
        <f>IF(pomiar[[#This Row],[Punkt A]]&lt;pomiar[[#This Row],[Punkt B]],1,0)</f>
        <v>1</v>
      </c>
      <c r="E974" s="1">
        <f>IF(pomiar[[#This Row],[Punkt A]]&gt;pomiar[[#This Row],[Punkt B]],1,0)</f>
        <v>0</v>
      </c>
      <c r="F974" s="1">
        <f t="shared" si="30"/>
        <v>6.9444444444444447E-4</v>
      </c>
      <c r="G974" s="1">
        <f>IF(pomiar[[#This Row],[czy z B do A]]=1,pomiar[[#This Row],[Punkt A]]-pomiar[[#This Row],[Punkt B]],pomiar[[#This Row],[Punkt B]]-pomiar[[#This Row],[Punkt A]])</f>
        <v>3.1559999999999921E-3</v>
      </c>
      <c r="H974" s="1" t="str">
        <f>LEFT(pomiar[[#This Row],[numer rejestracyjny]],1)</f>
        <v>F</v>
      </c>
      <c r="I974" s="1">
        <f>IF(pomiar[[#This Row],[pierwsza litera rejestracji]]="Z",pomiar[[#This Row],[ile minut jechał]]/pomiar[[#This Row],[ile to jedna minuta w dobie]],0)</f>
        <v>0</v>
      </c>
      <c r="J974" s="1">
        <f t="shared" si="31"/>
        <v>4.1666666666666664E-2</v>
      </c>
      <c r="K974" s="1">
        <f>pomiar[[#This Row],[ile minut jechał]]/pomiar[[#This Row],[ile h w dobie]]</f>
        <v>7.5743999999999811E-2</v>
      </c>
      <c r="L974" s="1" t="str">
        <f>MID(pomiar[[#This Row],[numer rejestracyjny]],4,2)</f>
        <v>73</v>
      </c>
      <c r="M974" s="3">
        <f>IF(pomiar[[#This Row],[3 i 4 znak rejestracji]]="18",5/pomiar[[#This Row],[ile minut jechał w h]],0)</f>
        <v>0</v>
      </c>
      <c r="N974" s="3">
        <f>5/pomiar[[#This Row],[ile minut jechał w h]]</f>
        <v>66.011829319814268</v>
      </c>
      <c r="O974" s="3">
        <f>IF(pomiar[[#This Row],[prędkość]]&gt;100,1,0)</f>
        <v>0</v>
      </c>
      <c r="P974" s="3">
        <f>IF(pomiar[[#This Row],[prędkość]]&gt;140,1,0)</f>
        <v>0</v>
      </c>
      <c r="Q974" s="3">
        <f>ROUNDDOWN(IF(pomiar[[#This Row],[czy z A do B]]=0,pomiar[[#This Row],[Punkt B]]/pomiar[[#This Row],[ile h w dobie]],pomiar[[#This Row],[Punkt A]]/pomiar[[#This Row],[ile h w dobie]]),0)</f>
        <v>7</v>
      </c>
      <c r="R974" s="3">
        <f>IF(pomiar[[#This Row],[która godzina wyjazdu]]&lt;&gt;24,pomiar[[#This Row],[która godzina wyjazdu]],0)</f>
        <v>7</v>
      </c>
    </row>
    <row r="975" spans="1:18" x14ac:dyDescent="0.25">
      <c r="A975" s="1" t="s">
        <v>395</v>
      </c>
      <c r="B975" s="1">
        <v>8.7454000000000004E-2</v>
      </c>
      <c r="C975" s="1">
        <v>8.9934E-2</v>
      </c>
      <c r="D975" s="1">
        <f>IF(pomiar[[#This Row],[Punkt A]]&lt;pomiar[[#This Row],[Punkt B]],1,0)</f>
        <v>1</v>
      </c>
      <c r="E975" s="1">
        <f>IF(pomiar[[#This Row],[Punkt A]]&gt;pomiar[[#This Row],[Punkt B]],1,0)</f>
        <v>0</v>
      </c>
      <c r="F975" s="1">
        <f t="shared" si="30"/>
        <v>6.9444444444444447E-4</v>
      </c>
      <c r="G975" s="1">
        <f>IF(pomiar[[#This Row],[czy z B do A]]=1,pomiar[[#This Row],[Punkt A]]-pomiar[[#This Row],[Punkt B]],pomiar[[#This Row],[Punkt B]]-pomiar[[#This Row],[Punkt A]])</f>
        <v>2.4799999999999961E-3</v>
      </c>
      <c r="H975" s="1" t="str">
        <f>LEFT(pomiar[[#This Row],[numer rejestracyjny]],1)</f>
        <v>F</v>
      </c>
      <c r="I975" s="1">
        <f>IF(pomiar[[#This Row],[pierwsza litera rejestracji]]="Z",pomiar[[#This Row],[ile minut jechał]]/pomiar[[#This Row],[ile to jedna minuta w dobie]],0)</f>
        <v>0</v>
      </c>
      <c r="J975" s="1">
        <f t="shared" si="31"/>
        <v>4.1666666666666664E-2</v>
      </c>
      <c r="K975" s="1">
        <f>pomiar[[#This Row],[ile minut jechał]]/pomiar[[#This Row],[ile h w dobie]]</f>
        <v>5.9519999999999906E-2</v>
      </c>
      <c r="L975" s="1" t="str">
        <f>MID(pomiar[[#This Row],[numer rejestracyjny]],4,2)</f>
        <v>67</v>
      </c>
      <c r="M975" s="3">
        <f>IF(pomiar[[#This Row],[3 i 4 znak rejestracji]]="18",5/pomiar[[#This Row],[ile minut jechał w h]],0)</f>
        <v>0</v>
      </c>
      <c r="N975" s="3">
        <f>5/pomiar[[#This Row],[ile minut jechał w h]]</f>
        <v>84.005376344086159</v>
      </c>
      <c r="O975" s="3">
        <f>IF(pomiar[[#This Row],[prędkość]]&gt;100,1,0)</f>
        <v>0</v>
      </c>
      <c r="P975" s="3">
        <f>IF(pomiar[[#This Row],[prędkość]]&gt;140,1,0)</f>
        <v>0</v>
      </c>
      <c r="Q975" s="3">
        <f>ROUNDDOWN(IF(pomiar[[#This Row],[czy z A do B]]=0,pomiar[[#This Row],[Punkt B]]/pomiar[[#This Row],[ile h w dobie]],pomiar[[#This Row],[Punkt A]]/pomiar[[#This Row],[ile h w dobie]]),0)</f>
        <v>2</v>
      </c>
      <c r="R975" s="3">
        <f>IF(pomiar[[#This Row],[która godzina wyjazdu]]&lt;&gt;24,pomiar[[#This Row],[która godzina wyjazdu]],0)</f>
        <v>2</v>
      </c>
    </row>
    <row r="976" spans="1:18" x14ac:dyDescent="0.25">
      <c r="A976" s="1" t="s">
        <v>396</v>
      </c>
      <c r="B976" s="1">
        <v>0.27104099999999998</v>
      </c>
      <c r="C976" s="1">
        <v>0.27402900000000002</v>
      </c>
      <c r="D976" s="1">
        <f>IF(pomiar[[#This Row],[Punkt A]]&lt;pomiar[[#This Row],[Punkt B]],1,0)</f>
        <v>1</v>
      </c>
      <c r="E976" s="1">
        <f>IF(pomiar[[#This Row],[Punkt A]]&gt;pomiar[[#This Row],[Punkt B]],1,0)</f>
        <v>0</v>
      </c>
      <c r="F976" s="1">
        <f t="shared" si="30"/>
        <v>6.9444444444444447E-4</v>
      </c>
      <c r="G976" s="1">
        <f>IF(pomiar[[#This Row],[czy z B do A]]=1,pomiar[[#This Row],[Punkt A]]-pomiar[[#This Row],[Punkt B]],pomiar[[#This Row],[Punkt B]]-pomiar[[#This Row],[Punkt A]])</f>
        <v>2.9880000000000462E-3</v>
      </c>
      <c r="H976" s="1" t="str">
        <f>LEFT(pomiar[[#This Row],[numer rejestracyjny]],1)</f>
        <v>F</v>
      </c>
      <c r="I976" s="1">
        <f>IF(pomiar[[#This Row],[pierwsza litera rejestracji]]="Z",pomiar[[#This Row],[ile minut jechał]]/pomiar[[#This Row],[ile to jedna minuta w dobie]],0)</f>
        <v>0</v>
      </c>
      <c r="J976" s="1">
        <f t="shared" si="31"/>
        <v>4.1666666666666664E-2</v>
      </c>
      <c r="K976" s="1">
        <f>pomiar[[#This Row],[ile minut jechał]]/pomiar[[#This Row],[ile h w dobie]]</f>
        <v>7.1712000000001108E-2</v>
      </c>
      <c r="L976" s="1" t="str">
        <f>MID(pomiar[[#This Row],[numer rejestracyjny]],4,2)</f>
        <v>94</v>
      </c>
      <c r="M976" s="3">
        <f>IF(pomiar[[#This Row],[3 i 4 znak rejestracji]]="18",5/pomiar[[#This Row],[ile minut jechał w h]],0)</f>
        <v>0</v>
      </c>
      <c r="N976" s="3">
        <f>5/pomiar[[#This Row],[ile minut jechał w h]]</f>
        <v>69.723337795625881</v>
      </c>
      <c r="O976" s="3">
        <f>IF(pomiar[[#This Row],[prędkość]]&gt;100,1,0)</f>
        <v>0</v>
      </c>
      <c r="P976" s="3">
        <f>IF(pomiar[[#This Row],[prędkość]]&gt;140,1,0)</f>
        <v>0</v>
      </c>
      <c r="Q976" s="3">
        <f>ROUNDDOWN(IF(pomiar[[#This Row],[czy z A do B]]=0,pomiar[[#This Row],[Punkt B]]/pomiar[[#This Row],[ile h w dobie]],pomiar[[#This Row],[Punkt A]]/pomiar[[#This Row],[ile h w dobie]]),0)</f>
        <v>6</v>
      </c>
      <c r="R976" s="3">
        <f>IF(pomiar[[#This Row],[która godzina wyjazdu]]&lt;&gt;24,pomiar[[#This Row],[która godzina wyjazdu]],0)</f>
        <v>6</v>
      </c>
    </row>
    <row r="977" spans="1:18" x14ac:dyDescent="0.25">
      <c r="A977" s="1" t="s">
        <v>397</v>
      </c>
      <c r="B977" s="1">
        <v>0.93926699999999996</v>
      </c>
      <c r="C977" s="1">
        <v>0.941751</v>
      </c>
      <c r="D977" s="1">
        <f>IF(pomiar[[#This Row],[Punkt A]]&lt;pomiar[[#This Row],[Punkt B]],1,0)</f>
        <v>1</v>
      </c>
      <c r="E977" s="1">
        <f>IF(pomiar[[#This Row],[Punkt A]]&gt;pomiar[[#This Row],[Punkt B]],1,0)</f>
        <v>0</v>
      </c>
      <c r="F977" s="1">
        <f t="shared" si="30"/>
        <v>6.9444444444444447E-4</v>
      </c>
      <c r="G977" s="1">
        <f>IF(pomiar[[#This Row],[czy z B do A]]=1,pomiar[[#This Row],[Punkt A]]-pomiar[[#This Row],[Punkt B]],pomiar[[#This Row],[Punkt B]]-pomiar[[#This Row],[Punkt A]])</f>
        <v>2.4840000000000417E-3</v>
      </c>
      <c r="H977" s="1" t="str">
        <f>LEFT(pomiar[[#This Row],[numer rejestracyjny]],1)</f>
        <v>F</v>
      </c>
      <c r="I977" s="1">
        <f>IF(pomiar[[#This Row],[pierwsza litera rejestracji]]="Z",pomiar[[#This Row],[ile minut jechał]]/pomiar[[#This Row],[ile to jedna minuta w dobie]],0)</f>
        <v>0</v>
      </c>
      <c r="J977" s="1">
        <f t="shared" si="31"/>
        <v>4.1666666666666664E-2</v>
      </c>
      <c r="K977" s="1">
        <f>pomiar[[#This Row],[ile minut jechał]]/pomiar[[#This Row],[ile h w dobie]]</f>
        <v>5.9616000000001002E-2</v>
      </c>
      <c r="L977" s="1" t="str">
        <f>MID(pomiar[[#This Row],[numer rejestracyjny]],4,2)</f>
        <v>89</v>
      </c>
      <c r="M977" s="3">
        <f>IF(pomiar[[#This Row],[3 i 4 znak rejestracji]]="18",5/pomiar[[#This Row],[ile minut jechał w h]],0)</f>
        <v>0</v>
      </c>
      <c r="N977" s="3">
        <f>5/pomiar[[#This Row],[ile minut jechał w h]]</f>
        <v>83.870101986042613</v>
      </c>
      <c r="O977" s="3">
        <f>IF(pomiar[[#This Row],[prędkość]]&gt;100,1,0)</f>
        <v>0</v>
      </c>
      <c r="P977" s="3">
        <f>IF(pomiar[[#This Row],[prędkość]]&gt;140,1,0)</f>
        <v>0</v>
      </c>
      <c r="Q977" s="3">
        <f>ROUNDDOWN(IF(pomiar[[#This Row],[czy z A do B]]=0,pomiar[[#This Row],[Punkt B]]/pomiar[[#This Row],[ile h w dobie]],pomiar[[#This Row],[Punkt A]]/pomiar[[#This Row],[ile h w dobie]]),0)</f>
        <v>22</v>
      </c>
      <c r="R977" s="3">
        <f>IF(pomiar[[#This Row],[która godzina wyjazdu]]&lt;&gt;24,pomiar[[#This Row],[która godzina wyjazdu]],0)</f>
        <v>22</v>
      </c>
    </row>
    <row r="978" spans="1:18" x14ac:dyDescent="0.25">
      <c r="A978" s="1" t="s">
        <v>398</v>
      </c>
      <c r="B978" s="1">
        <v>0.78683000000000003</v>
      </c>
      <c r="C978" s="1">
        <v>0.78496600000000005</v>
      </c>
      <c r="D978" s="1">
        <f>IF(pomiar[[#This Row],[Punkt A]]&lt;pomiar[[#This Row],[Punkt B]],1,0)</f>
        <v>0</v>
      </c>
      <c r="E978" s="1">
        <f>IF(pomiar[[#This Row],[Punkt A]]&gt;pomiar[[#This Row],[Punkt B]],1,0)</f>
        <v>1</v>
      </c>
      <c r="F978" s="1">
        <f t="shared" si="30"/>
        <v>6.9444444444444447E-4</v>
      </c>
      <c r="G978" s="1">
        <f>IF(pomiar[[#This Row],[czy z B do A]]=1,pomiar[[#This Row],[Punkt A]]-pomiar[[#This Row],[Punkt B]],pomiar[[#This Row],[Punkt B]]-pomiar[[#This Row],[Punkt A]])</f>
        <v>1.8639999999999768E-3</v>
      </c>
      <c r="H978" s="1" t="str">
        <f>LEFT(pomiar[[#This Row],[numer rejestracyjny]],1)</f>
        <v>F</v>
      </c>
      <c r="I978" s="1">
        <f>IF(pomiar[[#This Row],[pierwsza litera rejestracji]]="Z",pomiar[[#This Row],[ile minut jechał]]/pomiar[[#This Row],[ile to jedna minuta w dobie]],0)</f>
        <v>0</v>
      </c>
      <c r="J978" s="1">
        <f t="shared" si="31"/>
        <v>4.1666666666666664E-2</v>
      </c>
      <c r="K978" s="1">
        <f>pomiar[[#This Row],[ile minut jechał]]/pomiar[[#This Row],[ile h w dobie]]</f>
        <v>4.4735999999999443E-2</v>
      </c>
      <c r="L978" s="1" t="str">
        <f>MID(pomiar[[#This Row],[numer rejestracyjny]],4,2)</f>
        <v>49</v>
      </c>
      <c r="M978" s="3">
        <f>IF(pomiar[[#This Row],[3 i 4 znak rejestracji]]="18",5/pomiar[[#This Row],[ile minut jechał w h]],0)</f>
        <v>0</v>
      </c>
      <c r="N978" s="3">
        <f>5/pomiar[[#This Row],[ile minut jechał w h]]</f>
        <v>111.76680972818451</v>
      </c>
      <c r="O978" s="3">
        <f>IF(pomiar[[#This Row],[prędkość]]&gt;100,1,0)</f>
        <v>1</v>
      </c>
      <c r="P978" s="3">
        <f>IF(pomiar[[#This Row],[prędkość]]&gt;140,1,0)</f>
        <v>0</v>
      </c>
      <c r="Q978" s="3">
        <f>ROUNDDOWN(IF(pomiar[[#This Row],[czy z A do B]]=0,pomiar[[#This Row],[Punkt B]]/pomiar[[#This Row],[ile h w dobie]],pomiar[[#This Row],[Punkt A]]/pomiar[[#This Row],[ile h w dobie]]),0)</f>
        <v>18</v>
      </c>
      <c r="R978" s="3">
        <f>IF(pomiar[[#This Row],[która godzina wyjazdu]]&lt;&gt;24,pomiar[[#This Row],[która godzina wyjazdu]],0)</f>
        <v>18</v>
      </c>
    </row>
    <row r="979" spans="1:18" x14ac:dyDescent="0.25">
      <c r="A979" s="1" t="s">
        <v>399</v>
      </c>
      <c r="B979" s="1">
        <v>0.42941800000000002</v>
      </c>
      <c r="C979" s="1">
        <v>0.42563400000000001</v>
      </c>
      <c r="D979" s="1">
        <f>IF(pomiar[[#This Row],[Punkt A]]&lt;pomiar[[#This Row],[Punkt B]],1,0)</f>
        <v>0</v>
      </c>
      <c r="E979" s="1">
        <f>IF(pomiar[[#This Row],[Punkt A]]&gt;pomiar[[#This Row],[Punkt B]],1,0)</f>
        <v>1</v>
      </c>
      <c r="F979" s="1">
        <f t="shared" si="30"/>
        <v>6.9444444444444447E-4</v>
      </c>
      <c r="G979" s="1">
        <f>IF(pomiar[[#This Row],[czy z B do A]]=1,pomiar[[#This Row],[Punkt A]]-pomiar[[#This Row],[Punkt B]],pomiar[[#This Row],[Punkt B]]-pomiar[[#This Row],[Punkt A]])</f>
        <v>3.7840000000000096E-3</v>
      </c>
      <c r="H979" s="1" t="str">
        <f>LEFT(pomiar[[#This Row],[numer rejestracyjny]],1)</f>
        <v>F</v>
      </c>
      <c r="I979" s="1">
        <f>IF(pomiar[[#This Row],[pierwsza litera rejestracji]]="Z",pomiar[[#This Row],[ile minut jechał]]/pomiar[[#This Row],[ile to jedna minuta w dobie]],0)</f>
        <v>0</v>
      </c>
      <c r="J979" s="1">
        <f t="shared" si="31"/>
        <v>4.1666666666666664E-2</v>
      </c>
      <c r="K979" s="1">
        <f>pomiar[[#This Row],[ile minut jechał]]/pomiar[[#This Row],[ile h w dobie]]</f>
        <v>9.081600000000023E-2</v>
      </c>
      <c r="L979" s="1" t="str">
        <f>MID(pomiar[[#This Row],[numer rejestracyjny]],4,2)</f>
        <v>41</v>
      </c>
      <c r="M979" s="3">
        <f>IF(pomiar[[#This Row],[3 i 4 znak rejestracji]]="18",5/pomiar[[#This Row],[ile minut jechał w h]],0)</f>
        <v>0</v>
      </c>
      <c r="N979" s="3">
        <f>5/pomiar[[#This Row],[ile minut jechał w h]]</f>
        <v>55.056377730796193</v>
      </c>
      <c r="O979" s="3">
        <f>IF(pomiar[[#This Row],[prędkość]]&gt;100,1,0)</f>
        <v>0</v>
      </c>
      <c r="P979" s="3">
        <f>IF(pomiar[[#This Row],[prędkość]]&gt;140,1,0)</f>
        <v>0</v>
      </c>
      <c r="Q979" s="3">
        <f>ROUNDDOWN(IF(pomiar[[#This Row],[czy z A do B]]=0,pomiar[[#This Row],[Punkt B]]/pomiar[[#This Row],[ile h w dobie]],pomiar[[#This Row],[Punkt A]]/pomiar[[#This Row],[ile h w dobie]]),0)</f>
        <v>10</v>
      </c>
      <c r="R979" s="3">
        <f>IF(pomiar[[#This Row],[która godzina wyjazdu]]&lt;&gt;24,pomiar[[#This Row],[która godzina wyjazdu]],0)</f>
        <v>10</v>
      </c>
    </row>
    <row r="980" spans="1:18" x14ac:dyDescent="0.25">
      <c r="A980" s="1" t="s">
        <v>400</v>
      </c>
      <c r="B980" s="1">
        <v>0.14202300000000001</v>
      </c>
      <c r="C980" s="1">
        <v>0.13999500000000001</v>
      </c>
      <c r="D980" s="1">
        <f>IF(pomiar[[#This Row],[Punkt A]]&lt;pomiar[[#This Row],[Punkt B]],1,0)</f>
        <v>0</v>
      </c>
      <c r="E980" s="1">
        <f>IF(pomiar[[#This Row],[Punkt A]]&gt;pomiar[[#This Row],[Punkt B]],1,0)</f>
        <v>1</v>
      </c>
      <c r="F980" s="1">
        <f t="shared" si="30"/>
        <v>6.9444444444444447E-4</v>
      </c>
      <c r="G980" s="1">
        <f>IF(pomiar[[#This Row],[czy z B do A]]=1,pomiar[[#This Row],[Punkt A]]-pomiar[[#This Row],[Punkt B]],pomiar[[#This Row],[Punkt B]]-pomiar[[#This Row],[Punkt A]])</f>
        <v>2.028000000000002E-3</v>
      </c>
      <c r="H980" s="1" t="str">
        <f>LEFT(pomiar[[#This Row],[numer rejestracyjny]],1)</f>
        <v>F</v>
      </c>
      <c r="I980" s="1">
        <f>IF(pomiar[[#This Row],[pierwsza litera rejestracji]]="Z",pomiar[[#This Row],[ile minut jechał]]/pomiar[[#This Row],[ile to jedna minuta w dobie]],0)</f>
        <v>0</v>
      </c>
      <c r="J980" s="1">
        <f t="shared" si="31"/>
        <v>4.1666666666666664E-2</v>
      </c>
      <c r="K980" s="1">
        <f>pomiar[[#This Row],[ile minut jechał]]/pomiar[[#This Row],[ile h w dobie]]</f>
        <v>4.8672000000000049E-2</v>
      </c>
      <c r="L980" s="1" t="str">
        <f>MID(pomiar[[#This Row],[numer rejestracyjny]],4,2)</f>
        <v>94</v>
      </c>
      <c r="M980" s="3">
        <f>IF(pomiar[[#This Row],[3 i 4 znak rejestracji]]="18",5/pomiar[[#This Row],[ile minut jechał w h]],0)</f>
        <v>0</v>
      </c>
      <c r="N980" s="3">
        <f>5/pomiar[[#This Row],[ile minut jechał w h]]</f>
        <v>102.72846811308339</v>
      </c>
      <c r="O980" s="3">
        <f>IF(pomiar[[#This Row],[prędkość]]&gt;100,1,0)</f>
        <v>1</v>
      </c>
      <c r="P980" s="3">
        <f>IF(pomiar[[#This Row],[prędkość]]&gt;140,1,0)</f>
        <v>0</v>
      </c>
      <c r="Q980" s="3">
        <f>ROUNDDOWN(IF(pomiar[[#This Row],[czy z A do B]]=0,pomiar[[#This Row],[Punkt B]]/pomiar[[#This Row],[ile h w dobie]],pomiar[[#This Row],[Punkt A]]/pomiar[[#This Row],[ile h w dobie]]),0)</f>
        <v>3</v>
      </c>
      <c r="R980" s="3">
        <f>IF(pomiar[[#This Row],[która godzina wyjazdu]]&lt;&gt;24,pomiar[[#This Row],[która godzina wyjazdu]],0)</f>
        <v>3</v>
      </c>
    </row>
    <row r="981" spans="1:18" x14ac:dyDescent="0.25">
      <c r="A981" s="1" t="s">
        <v>401</v>
      </c>
      <c r="B981" s="1">
        <v>0.62391700000000005</v>
      </c>
      <c r="C981" s="1">
        <v>0.62759699999999996</v>
      </c>
      <c r="D981" s="1">
        <f>IF(pomiar[[#This Row],[Punkt A]]&lt;pomiar[[#This Row],[Punkt B]],1,0)</f>
        <v>1</v>
      </c>
      <c r="E981" s="1">
        <f>IF(pomiar[[#This Row],[Punkt A]]&gt;pomiar[[#This Row],[Punkt B]],1,0)</f>
        <v>0</v>
      </c>
      <c r="F981" s="1">
        <f t="shared" si="30"/>
        <v>6.9444444444444447E-4</v>
      </c>
      <c r="G981" s="1">
        <f>IF(pomiar[[#This Row],[czy z B do A]]=1,pomiar[[#This Row],[Punkt A]]-pomiar[[#This Row],[Punkt B]],pomiar[[#This Row],[Punkt B]]-pomiar[[#This Row],[Punkt A]])</f>
        <v>3.6799999999999056E-3</v>
      </c>
      <c r="H981" s="1" t="str">
        <f>LEFT(pomiar[[#This Row],[numer rejestracyjny]],1)</f>
        <v>F</v>
      </c>
      <c r="I981" s="1">
        <f>IF(pomiar[[#This Row],[pierwsza litera rejestracji]]="Z",pomiar[[#This Row],[ile minut jechał]]/pomiar[[#This Row],[ile to jedna minuta w dobie]],0)</f>
        <v>0</v>
      </c>
      <c r="J981" s="1">
        <f t="shared" si="31"/>
        <v>4.1666666666666664E-2</v>
      </c>
      <c r="K981" s="1">
        <f>pomiar[[#This Row],[ile minut jechał]]/pomiar[[#This Row],[ile h w dobie]]</f>
        <v>8.8319999999997734E-2</v>
      </c>
      <c r="L981" s="1" t="str">
        <f>MID(pomiar[[#This Row],[numer rejestracyjny]],4,2)</f>
        <v>95</v>
      </c>
      <c r="M981" s="3">
        <f>IF(pomiar[[#This Row],[3 i 4 znak rejestracji]]="18",5/pomiar[[#This Row],[ile minut jechał w h]],0)</f>
        <v>0</v>
      </c>
      <c r="N981" s="3">
        <f>5/pomiar[[#This Row],[ile minut jechał w h]]</f>
        <v>56.61231884058116</v>
      </c>
      <c r="O981" s="3">
        <f>IF(pomiar[[#This Row],[prędkość]]&gt;100,1,0)</f>
        <v>0</v>
      </c>
      <c r="P981" s="3">
        <f>IF(pomiar[[#This Row],[prędkość]]&gt;140,1,0)</f>
        <v>0</v>
      </c>
      <c r="Q981" s="3">
        <f>ROUNDDOWN(IF(pomiar[[#This Row],[czy z A do B]]=0,pomiar[[#This Row],[Punkt B]]/pomiar[[#This Row],[ile h w dobie]],pomiar[[#This Row],[Punkt A]]/pomiar[[#This Row],[ile h w dobie]]),0)</f>
        <v>14</v>
      </c>
      <c r="R981" s="3">
        <f>IF(pomiar[[#This Row],[która godzina wyjazdu]]&lt;&gt;24,pomiar[[#This Row],[która godzina wyjazdu]],0)</f>
        <v>14</v>
      </c>
    </row>
    <row r="982" spans="1:18" x14ac:dyDescent="0.25">
      <c r="A982" s="1" t="s">
        <v>402</v>
      </c>
      <c r="B982" s="1">
        <v>0.62443000000000004</v>
      </c>
      <c r="C982" s="1">
        <v>0.62149799999999999</v>
      </c>
      <c r="D982" s="1">
        <f>IF(pomiar[[#This Row],[Punkt A]]&lt;pomiar[[#This Row],[Punkt B]],1,0)</f>
        <v>0</v>
      </c>
      <c r="E982" s="1">
        <f>IF(pomiar[[#This Row],[Punkt A]]&gt;pomiar[[#This Row],[Punkt B]],1,0)</f>
        <v>1</v>
      </c>
      <c r="F982" s="1">
        <f t="shared" si="30"/>
        <v>6.9444444444444447E-4</v>
      </c>
      <c r="G982" s="1">
        <f>IF(pomiar[[#This Row],[czy z B do A]]=1,pomiar[[#This Row],[Punkt A]]-pomiar[[#This Row],[Punkt B]],pomiar[[#This Row],[Punkt B]]-pomiar[[#This Row],[Punkt A]])</f>
        <v>2.9320000000000457E-3</v>
      </c>
      <c r="H982" s="1" t="str">
        <f>LEFT(pomiar[[#This Row],[numer rejestracyjny]],1)</f>
        <v>F</v>
      </c>
      <c r="I982" s="1">
        <f>IF(pomiar[[#This Row],[pierwsza litera rejestracji]]="Z",pomiar[[#This Row],[ile minut jechał]]/pomiar[[#This Row],[ile to jedna minuta w dobie]],0)</f>
        <v>0</v>
      </c>
      <c r="J982" s="1">
        <f t="shared" si="31"/>
        <v>4.1666666666666664E-2</v>
      </c>
      <c r="K982" s="1">
        <f>pomiar[[#This Row],[ile minut jechał]]/pomiar[[#This Row],[ile h w dobie]]</f>
        <v>7.0368000000001096E-2</v>
      </c>
      <c r="L982" s="1" t="str">
        <f>MID(pomiar[[#This Row],[numer rejestracyjny]],4,2)</f>
        <v>12</v>
      </c>
      <c r="M982" s="3">
        <f>IF(pomiar[[#This Row],[3 i 4 znak rejestracji]]="18",5/pomiar[[#This Row],[ile minut jechał w h]],0)</f>
        <v>0</v>
      </c>
      <c r="N982" s="3">
        <f>5/pomiar[[#This Row],[ile minut jechał w h]]</f>
        <v>71.055025011367704</v>
      </c>
      <c r="O982" s="3">
        <f>IF(pomiar[[#This Row],[prędkość]]&gt;100,1,0)</f>
        <v>0</v>
      </c>
      <c r="P982" s="3">
        <f>IF(pomiar[[#This Row],[prędkość]]&gt;140,1,0)</f>
        <v>0</v>
      </c>
      <c r="Q982" s="3">
        <f>ROUNDDOWN(IF(pomiar[[#This Row],[czy z A do B]]=0,pomiar[[#This Row],[Punkt B]]/pomiar[[#This Row],[ile h w dobie]],pomiar[[#This Row],[Punkt A]]/pomiar[[#This Row],[ile h w dobie]]),0)</f>
        <v>14</v>
      </c>
      <c r="R982" s="3">
        <f>IF(pomiar[[#This Row],[która godzina wyjazdu]]&lt;&gt;24,pomiar[[#This Row],[która godzina wyjazdu]],0)</f>
        <v>14</v>
      </c>
    </row>
    <row r="983" spans="1:18" x14ac:dyDescent="0.25">
      <c r="A983" s="1" t="s">
        <v>403</v>
      </c>
      <c r="B983" s="1">
        <v>0.86035300000000003</v>
      </c>
      <c r="C983" s="1">
        <v>0.86306099999999997</v>
      </c>
      <c r="D983" s="1">
        <f>IF(pomiar[[#This Row],[Punkt A]]&lt;pomiar[[#This Row],[Punkt B]],1,0)</f>
        <v>1</v>
      </c>
      <c r="E983" s="1">
        <f>IF(pomiar[[#This Row],[Punkt A]]&gt;pomiar[[#This Row],[Punkt B]],1,0)</f>
        <v>0</v>
      </c>
      <c r="F983" s="1">
        <f t="shared" si="30"/>
        <v>6.9444444444444447E-4</v>
      </c>
      <c r="G983" s="1">
        <f>IF(pomiar[[#This Row],[czy z B do A]]=1,pomiar[[#This Row],[Punkt A]]-pomiar[[#This Row],[Punkt B]],pomiar[[#This Row],[Punkt B]]-pomiar[[#This Row],[Punkt A]])</f>
        <v>2.7079999999999327E-3</v>
      </c>
      <c r="H983" s="1" t="str">
        <f>LEFT(pomiar[[#This Row],[numer rejestracyjny]],1)</f>
        <v>F</v>
      </c>
      <c r="I983" s="1">
        <f>IF(pomiar[[#This Row],[pierwsza litera rejestracji]]="Z",pomiar[[#This Row],[ile minut jechał]]/pomiar[[#This Row],[ile to jedna minuta w dobie]],0)</f>
        <v>0</v>
      </c>
      <c r="J983" s="1">
        <f t="shared" si="31"/>
        <v>4.1666666666666664E-2</v>
      </c>
      <c r="K983" s="1">
        <f>pomiar[[#This Row],[ile minut jechał]]/pomiar[[#This Row],[ile h w dobie]]</f>
        <v>6.4991999999998384E-2</v>
      </c>
      <c r="L983" s="1" t="str">
        <f>MID(pomiar[[#This Row],[numer rejestracyjny]],4,2)</f>
        <v>13</v>
      </c>
      <c r="M983" s="3">
        <f>IF(pomiar[[#This Row],[3 i 4 znak rejestracji]]="18",5/pomiar[[#This Row],[ile minut jechał w h]],0)</f>
        <v>0</v>
      </c>
      <c r="N983" s="3">
        <f>5/pomiar[[#This Row],[ile minut jechał w h]]</f>
        <v>76.932545544068873</v>
      </c>
      <c r="O983" s="3">
        <f>IF(pomiar[[#This Row],[prędkość]]&gt;100,1,0)</f>
        <v>0</v>
      </c>
      <c r="P983" s="3">
        <f>IF(pomiar[[#This Row],[prędkość]]&gt;140,1,0)</f>
        <v>0</v>
      </c>
      <c r="Q983" s="3">
        <f>ROUNDDOWN(IF(pomiar[[#This Row],[czy z A do B]]=0,pomiar[[#This Row],[Punkt B]]/pomiar[[#This Row],[ile h w dobie]],pomiar[[#This Row],[Punkt A]]/pomiar[[#This Row],[ile h w dobie]]),0)</f>
        <v>20</v>
      </c>
      <c r="R983" s="3">
        <f>IF(pomiar[[#This Row],[która godzina wyjazdu]]&lt;&gt;24,pomiar[[#This Row],[która godzina wyjazdu]],0)</f>
        <v>20</v>
      </c>
    </row>
    <row r="984" spans="1:18" x14ac:dyDescent="0.25">
      <c r="A984" s="1" t="s">
        <v>404</v>
      </c>
      <c r="B984" s="1">
        <v>0.50423899999999999</v>
      </c>
      <c r="C984" s="1">
        <v>0.502799</v>
      </c>
      <c r="D984" s="1">
        <f>IF(pomiar[[#This Row],[Punkt A]]&lt;pomiar[[#This Row],[Punkt B]],1,0)</f>
        <v>0</v>
      </c>
      <c r="E984" s="1">
        <f>IF(pomiar[[#This Row],[Punkt A]]&gt;pomiar[[#This Row],[Punkt B]],1,0)</f>
        <v>1</v>
      </c>
      <c r="F984" s="1">
        <f t="shared" si="30"/>
        <v>6.9444444444444447E-4</v>
      </c>
      <c r="G984" s="1">
        <f>IF(pomiar[[#This Row],[czy z B do A]]=1,pomiar[[#This Row],[Punkt A]]-pomiar[[#This Row],[Punkt B]],pomiar[[#This Row],[Punkt B]]-pomiar[[#This Row],[Punkt A]])</f>
        <v>1.4399999999999968E-3</v>
      </c>
      <c r="H984" s="1" t="str">
        <f>LEFT(pomiar[[#This Row],[numer rejestracyjny]],1)</f>
        <v>G</v>
      </c>
      <c r="I984" s="1">
        <f>IF(pomiar[[#This Row],[pierwsza litera rejestracji]]="Z",pomiar[[#This Row],[ile minut jechał]]/pomiar[[#This Row],[ile to jedna minuta w dobie]],0)</f>
        <v>0</v>
      </c>
      <c r="J984" s="1">
        <f t="shared" si="31"/>
        <v>4.1666666666666664E-2</v>
      </c>
      <c r="K984" s="1">
        <f>pomiar[[#This Row],[ile minut jechał]]/pomiar[[#This Row],[ile h w dobie]]</f>
        <v>3.4559999999999924E-2</v>
      </c>
      <c r="L984" s="1" t="str">
        <f>MID(pomiar[[#This Row],[numer rejestracyjny]],4,2)</f>
        <v>37</v>
      </c>
      <c r="M984" s="3">
        <f>IF(pomiar[[#This Row],[3 i 4 znak rejestracji]]="18",5/pomiar[[#This Row],[ile minut jechał w h]],0)</f>
        <v>0</v>
      </c>
      <c r="N984" s="3">
        <f>5/pomiar[[#This Row],[ile minut jechał w h]]</f>
        <v>144.67592592592624</v>
      </c>
      <c r="O984" s="3">
        <f>IF(pomiar[[#This Row],[prędkość]]&gt;100,1,0)</f>
        <v>1</v>
      </c>
      <c r="P984" s="3">
        <f>IF(pomiar[[#This Row],[prędkość]]&gt;140,1,0)</f>
        <v>1</v>
      </c>
      <c r="Q984" s="3">
        <f>ROUNDDOWN(IF(pomiar[[#This Row],[czy z A do B]]=0,pomiar[[#This Row],[Punkt B]]/pomiar[[#This Row],[ile h w dobie]],pomiar[[#This Row],[Punkt A]]/pomiar[[#This Row],[ile h w dobie]]),0)</f>
        <v>12</v>
      </c>
      <c r="R984" s="3">
        <f>IF(pomiar[[#This Row],[która godzina wyjazdu]]&lt;&gt;24,pomiar[[#This Row],[która godzina wyjazdu]],0)</f>
        <v>12</v>
      </c>
    </row>
    <row r="985" spans="1:18" x14ac:dyDescent="0.25">
      <c r="A985" s="1" t="s">
        <v>405</v>
      </c>
      <c r="B985" s="1">
        <v>0.35245900000000002</v>
      </c>
      <c r="C985" s="1">
        <v>0.35557899999999998</v>
      </c>
      <c r="D985" s="1">
        <f>IF(pomiar[[#This Row],[Punkt A]]&lt;pomiar[[#This Row],[Punkt B]],1,0)</f>
        <v>1</v>
      </c>
      <c r="E985" s="1">
        <f>IF(pomiar[[#This Row],[Punkt A]]&gt;pomiar[[#This Row],[Punkt B]],1,0)</f>
        <v>0</v>
      </c>
      <c r="F985" s="1">
        <f t="shared" si="30"/>
        <v>6.9444444444444447E-4</v>
      </c>
      <c r="G985" s="1">
        <f>IF(pomiar[[#This Row],[czy z B do A]]=1,pomiar[[#This Row],[Punkt A]]-pomiar[[#This Row],[Punkt B]],pomiar[[#This Row],[Punkt B]]-pomiar[[#This Row],[Punkt A]])</f>
        <v>3.1199999999999561E-3</v>
      </c>
      <c r="H985" s="1" t="str">
        <f>LEFT(pomiar[[#This Row],[numer rejestracyjny]],1)</f>
        <v>G</v>
      </c>
      <c r="I985" s="1">
        <f>IF(pomiar[[#This Row],[pierwsza litera rejestracji]]="Z",pomiar[[#This Row],[ile minut jechał]]/pomiar[[#This Row],[ile to jedna minuta w dobie]],0)</f>
        <v>0</v>
      </c>
      <c r="J985" s="1">
        <f t="shared" si="31"/>
        <v>4.1666666666666664E-2</v>
      </c>
      <c r="K985" s="1">
        <f>pomiar[[#This Row],[ile minut jechał]]/pomiar[[#This Row],[ile h w dobie]]</f>
        <v>7.4879999999998947E-2</v>
      </c>
      <c r="L985" s="1" t="str">
        <f>MID(pomiar[[#This Row],[numer rejestracyjny]],4,2)</f>
        <v>88</v>
      </c>
      <c r="M985" s="3">
        <f>IF(pomiar[[#This Row],[3 i 4 znak rejestracji]]="18",5/pomiar[[#This Row],[ile minut jechał w h]],0)</f>
        <v>0</v>
      </c>
      <c r="N985" s="3">
        <f>5/pomiar[[#This Row],[ile minut jechał w h]]</f>
        <v>66.77350427350521</v>
      </c>
      <c r="O985" s="3">
        <f>IF(pomiar[[#This Row],[prędkość]]&gt;100,1,0)</f>
        <v>0</v>
      </c>
      <c r="P985" s="3">
        <f>IF(pomiar[[#This Row],[prędkość]]&gt;140,1,0)</f>
        <v>0</v>
      </c>
      <c r="Q985" s="3">
        <f>ROUNDDOWN(IF(pomiar[[#This Row],[czy z A do B]]=0,pomiar[[#This Row],[Punkt B]]/pomiar[[#This Row],[ile h w dobie]],pomiar[[#This Row],[Punkt A]]/pomiar[[#This Row],[ile h w dobie]]),0)</f>
        <v>8</v>
      </c>
      <c r="R985" s="3">
        <f>IF(pomiar[[#This Row],[która godzina wyjazdu]]&lt;&gt;24,pomiar[[#This Row],[która godzina wyjazdu]],0)</f>
        <v>8</v>
      </c>
    </row>
    <row r="986" spans="1:18" x14ac:dyDescent="0.25">
      <c r="A986" s="1" t="s">
        <v>406</v>
      </c>
      <c r="B986" s="1">
        <v>0.54644499999999996</v>
      </c>
      <c r="C986" s="1">
        <v>0.544157</v>
      </c>
      <c r="D986" s="1">
        <f>IF(pomiar[[#This Row],[Punkt A]]&lt;pomiar[[#This Row],[Punkt B]],1,0)</f>
        <v>0</v>
      </c>
      <c r="E986" s="1">
        <f>IF(pomiar[[#This Row],[Punkt A]]&gt;pomiar[[#This Row],[Punkt B]],1,0)</f>
        <v>1</v>
      </c>
      <c r="F986" s="1">
        <f t="shared" si="30"/>
        <v>6.9444444444444447E-4</v>
      </c>
      <c r="G986" s="1">
        <f>IF(pomiar[[#This Row],[czy z B do A]]=1,pomiar[[#This Row],[Punkt A]]-pomiar[[#This Row],[Punkt B]],pomiar[[#This Row],[Punkt B]]-pomiar[[#This Row],[Punkt A]])</f>
        <v>2.2879999999999567E-3</v>
      </c>
      <c r="H986" s="1" t="str">
        <f>LEFT(pomiar[[#This Row],[numer rejestracyjny]],1)</f>
        <v>G</v>
      </c>
      <c r="I986" s="1">
        <f>IF(pomiar[[#This Row],[pierwsza litera rejestracji]]="Z",pomiar[[#This Row],[ile minut jechał]]/pomiar[[#This Row],[ile to jedna minuta w dobie]],0)</f>
        <v>0</v>
      </c>
      <c r="J986" s="1">
        <f t="shared" si="31"/>
        <v>4.1666666666666664E-2</v>
      </c>
      <c r="K986" s="1">
        <f>pomiar[[#This Row],[ile minut jechał]]/pomiar[[#This Row],[ile h w dobie]]</f>
        <v>5.4911999999998962E-2</v>
      </c>
      <c r="L986" s="1" t="str">
        <f>MID(pomiar[[#This Row],[numer rejestracyjny]],4,2)</f>
        <v>64</v>
      </c>
      <c r="M986" s="3">
        <f>IF(pomiar[[#This Row],[3 i 4 znak rejestracji]]="18",5/pomiar[[#This Row],[ile minut jechał w h]],0)</f>
        <v>0</v>
      </c>
      <c r="N986" s="3">
        <f>5/pomiar[[#This Row],[ile minut jechał w h]]</f>
        <v>91.05477855478027</v>
      </c>
      <c r="O986" s="3">
        <f>IF(pomiar[[#This Row],[prędkość]]&gt;100,1,0)</f>
        <v>0</v>
      </c>
      <c r="P986" s="3">
        <f>IF(pomiar[[#This Row],[prędkość]]&gt;140,1,0)</f>
        <v>0</v>
      </c>
      <c r="Q986" s="3">
        <f>ROUNDDOWN(IF(pomiar[[#This Row],[czy z A do B]]=0,pomiar[[#This Row],[Punkt B]]/pomiar[[#This Row],[ile h w dobie]],pomiar[[#This Row],[Punkt A]]/pomiar[[#This Row],[ile h w dobie]]),0)</f>
        <v>13</v>
      </c>
      <c r="R986" s="3">
        <f>IF(pomiar[[#This Row],[która godzina wyjazdu]]&lt;&gt;24,pomiar[[#This Row],[która godzina wyjazdu]],0)</f>
        <v>13</v>
      </c>
    </row>
    <row r="987" spans="1:18" x14ac:dyDescent="0.25">
      <c r="A987" s="1" t="s">
        <v>407</v>
      </c>
      <c r="B987" s="1">
        <v>0.53043799999999997</v>
      </c>
      <c r="C987" s="1">
        <v>0.53306600000000004</v>
      </c>
      <c r="D987" s="1">
        <f>IF(pomiar[[#This Row],[Punkt A]]&lt;pomiar[[#This Row],[Punkt B]],1,0)</f>
        <v>1</v>
      </c>
      <c r="E987" s="1">
        <f>IF(pomiar[[#This Row],[Punkt A]]&gt;pomiar[[#This Row],[Punkt B]],1,0)</f>
        <v>0</v>
      </c>
      <c r="F987" s="1">
        <f t="shared" si="30"/>
        <v>6.9444444444444447E-4</v>
      </c>
      <c r="G987" s="1">
        <f>IF(pomiar[[#This Row],[czy z B do A]]=1,pomiar[[#This Row],[Punkt A]]-pomiar[[#This Row],[Punkt B]],pomiar[[#This Row],[Punkt B]]-pomiar[[#This Row],[Punkt A]])</f>
        <v>2.6280000000000747E-3</v>
      </c>
      <c r="H987" s="1" t="str">
        <f>LEFT(pomiar[[#This Row],[numer rejestracyjny]],1)</f>
        <v>G</v>
      </c>
      <c r="I987" s="1">
        <f>IF(pomiar[[#This Row],[pierwsza litera rejestracji]]="Z",pomiar[[#This Row],[ile minut jechał]]/pomiar[[#This Row],[ile to jedna minuta w dobie]],0)</f>
        <v>0</v>
      </c>
      <c r="J987" s="1">
        <f t="shared" si="31"/>
        <v>4.1666666666666664E-2</v>
      </c>
      <c r="K987" s="1">
        <f>pomiar[[#This Row],[ile minut jechał]]/pomiar[[#This Row],[ile h w dobie]]</f>
        <v>6.3072000000001793E-2</v>
      </c>
      <c r="L987" s="1" t="str">
        <f>MID(pomiar[[#This Row],[numer rejestracyjny]],4,2)</f>
        <v>20</v>
      </c>
      <c r="M987" s="3">
        <f>IF(pomiar[[#This Row],[3 i 4 znak rejestracji]]="18",5/pomiar[[#This Row],[ile minut jechał w h]],0)</f>
        <v>0</v>
      </c>
      <c r="N987" s="3">
        <f>5/pomiar[[#This Row],[ile minut jechał w h]]</f>
        <v>79.274479959409206</v>
      </c>
      <c r="O987" s="3">
        <f>IF(pomiar[[#This Row],[prędkość]]&gt;100,1,0)</f>
        <v>0</v>
      </c>
      <c r="P987" s="3">
        <f>IF(pomiar[[#This Row],[prędkość]]&gt;140,1,0)</f>
        <v>0</v>
      </c>
      <c r="Q987" s="3">
        <f>ROUNDDOWN(IF(pomiar[[#This Row],[czy z A do B]]=0,pomiar[[#This Row],[Punkt B]]/pomiar[[#This Row],[ile h w dobie]],pomiar[[#This Row],[Punkt A]]/pomiar[[#This Row],[ile h w dobie]]),0)</f>
        <v>12</v>
      </c>
      <c r="R987" s="3">
        <f>IF(pomiar[[#This Row],[która godzina wyjazdu]]&lt;&gt;24,pomiar[[#This Row],[która godzina wyjazdu]],0)</f>
        <v>12</v>
      </c>
    </row>
    <row r="988" spans="1:18" x14ac:dyDescent="0.25">
      <c r="A988" s="1" t="s">
        <v>408</v>
      </c>
      <c r="B988" s="1">
        <v>0.56015199999999998</v>
      </c>
      <c r="C988" s="1">
        <v>0.55632400000000004</v>
      </c>
      <c r="D988" s="1">
        <f>IF(pomiar[[#This Row],[Punkt A]]&lt;pomiar[[#This Row],[Punkt B]],1,0)</f>
        <v>0</v>
      </c>
      <c r="E988" s="1">
        <f>IF(pomiar[[#This Row],[Punkt A]]&gt;pomiar[[#This Row],[Punkt B]],1,0)</f>
        <v>1</v>
      </c>
      <c r="F988" s="1">
        <f t="shared" si="30"/>
        <v>6.9444444444444447E-4</v>
      </c>
      <c r="G988" s="1">
        <f>IF(pomiar[[#This Row],[czy z B do A]]=1,pomiar[[#This Row],[Punkt A]]-pomiar[[#This Row],[Punkt B]],pomiar[[#This Row],[Punkt B]]-pomiar[[#This Row],[Punkt A]])</f>
        <v>3.8279999999999426E-3</v>
      </c>
      <c r="H988" s="1" t="str">
        <f>LEFT(pomiar[[#This Row],[numer rejestracyjny]],1)</f>
        <v>G</v>
      </c>
      <c r="I988" s="1">
        <f>IF(pomiar[[#This Row],[pierwsza litera rejestracji]]="Z",pomiar[[#This Row],[ile minut jechał]]/pomiar[[#This Row],[ile to jedna minuta w dobie]],0)</f>
        <v>0</v>
      </c>
      <c r="J988" s="1">
        <f t="shared" si="31"/>
        <v>4.1666666666666664E-2</v>
      </c>
      <c r="K988" s="1">
        <f>pomiar[[#This Row],[ile minut jechał]]/pomiar[[#This Row],[ile h w dobie]]</f>
        <v>9.1871999999998621E-2</v>
      </c>
      <c r="L988" s="1" t="str">
        <f>MID(pomiar[[#This Row],[numer rejestracyjny]],4,2)</f>
        <v>95</v>
      </c>
      <c r="M988" s="3">
        <f>IF(pomiar[[#This Row],[3 i 4 znak rejestracji]]="18",5/pomiar[[#This Row],[ile minut jechał w h]],0)</f>
        <v>0</v>
      </c>
      <c r="N988" s="3">
        <f>5/pomiar[[#This Row],[ile minut jechał w h]]</f>
        <v>54.423545802856964</v>
      </c>
      <c r="O988" s="3">
        <f>IF(pomiar[[#This Row],[prędkość]]&gt;100,1,0)</f>
        <v>0</v>
      </c>
      <c r="P988" s="3">
        <f>IF(pomiar[[#This Row],[prędkość]]&gt;140,1,0)</f>
        <v>0</v>
      </c>
      <c r="Q988" s="3">
        <f>ROUNDDOWN(IF(pomiar[[#This Row],[czy z A do B]]=0,pomiar[[#This Row],[Punkt B]]/pomiar[[#This Row],[ile h w dobie]],pomiar[[#This Row],[Punkt A]]/pomiar[[#This Row],[ile h w dobie]]),0)</f>
        <v>13</v>
      </c>
      <c r="R988" s="3">
        <f>IF(pomiar[[#This Row],[która godzina wyjazdu]]&lt;&gt;24,pomiar[[#This Row],[która godzina wyjazdu]],0)</f>
        <v>13</v>
      </c>
    </row>
    <row r="989" spans="1:18" x14ac:dyDescent="0.25">
      <c r="A989" s="1" t="s">
        <v>409</v>
      </c>
      <c r="B989" s="1">
        <v>0.90301600000000004</v>
      </c>
      <c r="C989" s="1">
        <v>0.90554000000000001</v>
      </c>
      <c r="D989" s="1">
        <f>IF(pomiar[[#This Row],[Punkt A]]&lt;pomiar[[#This Row],[Punkt B]],1,0)</f>
        <v>1</v>
      </c>
      <c r="E989" s="1">
        <f>IF(pomiar[[#This Row],[Punkt A]]&gt;pomiar[[#This Row],[Punkt B]],1,0)</f>
        <v>0</v>
      </c>
      <c r="F989" s="1">
        <f t="shared" si="30"/>
        <v>6.9444444444444447E-4</v>
      </c>
      <c r="G989" s="1">
        <f>IF(pomiar[[#This Row],[czy z B do A]]=1,pomiar[[#This Row],[Punkt A]]-pomiar[[#This Row],[Punkt B]],pomiar[[#This Row],[Punkt B]]-pomiar[[#This Row],[Punkt A]])</f>
        <v>2.5239999999999707E-3</v>
      </c>
      <c r="H989" s="1" t="str">
        <f>LEFT(pomiar[[#This Row],[numer rejestracyjny]],1)</f>
        <v>G</v>
      </c>
      <c r="I989" s="1">
        <f>IF(pomiar[[#This Row],[pierwsza litera rejestracji]]="Z",pomiar[[#This Row],[ile minut jechał]]/pomiar[[#This Row],[ile to jedna minuta w dobie]],0)</f>
        <v>0</v>
      </c>
      <c r="J989" s="1">
        <f t="shared" si="31"/>
        <v>4.1666666666666664E-2</v>
      </c>
      <c r="K989" s="1">
        <f>pomiar[[#This Row],[ile minut jechał]]/pomiar[[#This Row],[ile h w dobie]]</f>
        <v>6.0575999999999297E-2</v>
      </c>
      <c r="L989" s="1" t="str">
        <f>MID(pomiar[[#This Row],[numer rejestracyjny]],4,2)</f>
        <v>13</v>
      </c>
      <c r="M989" s="3">
        <f>IF(pomiar[[#This Row],[3 i 4 znak rejestracji]]="18",5/pomiar[[#This Row],[ile minut jechał w h]],0)</f>
        <v>0</v>
      </c>
      <c r="N989" s="3">
        <f>5/pomiar[[#This Row],[ile minut jechał w h]]</f>
        <v>82.540940306392926</v>
      </c>
      <c r="O989" s="3">
        <f>IF(pomiar[[#This Row],[prędkość]]&gt;100,1,0)</f>
        <v>0</v>
      </c>
      <c r="P989" s="3">
        <f>IF(pomiar[[#This Row],[prędkość]]&gt;140,1,0)</f>
        <v>0</v>
      </c>
      <c r="Q989" s="3">
        <f>ROUNDDOWN(IF(pomiar[[#This Row],[czy z A do B]]=0,pomiar[[#This Row],[Punkt B]]/pomiar[[#This Row],[ile h w dobie]],pomiar[[#This Row],[Punkt A]]/pomiar[[#This Row],[ile h w dobie]]),0)</f>
        <v>21</v>
      </c>
      <c r="R989" s="3">
        <f>IF(pomiar[[#This Row],[która godzina wyjazdu]]&lt;&gt;24,pomiar[[#This Row],[która godzina wyjazdu]],0)</f>
        <v>21</v>
      </c>
    </row>
    <row r="990" spans="1:18" x14ac:dyDescent="0.25">
      <c r="A990" s="1" t="s">
        <v>410</v>
      </c>
      <c r="B990" s="1">
        <v>0.23919599999999999</v>
      </c>
      <c r="C990" s="1">
        <v>0.24299999999999999</v>
      </c>
      <c r="D990" s="1">
        <f>IF(pomiar[[#This Row],[Punkt A]]&lt;pomiar[[#This Row],[Punkt B]],1,0)</f>
        <v>1</v>
      </c>
      <c r="E990" s="1">
        <f>IF(pomiar[[#This Row],[Punkt A]]&gt;pomiar[[#This Row],[Punkt B]],1,0)</f>
        <v>0</v>
      </c>
      <c r="F990" s="1">
        <f t="shared" si="30"/>
        <v>6.9444444444444447E-4</v>
      </c>
      <c r="G990" s="1">
        <f>IF(pomiar[[#This Row],[czy z B do A]]=1,pomiar[[#This Row],[Punkt A]]-pomiar[[#This Row],[Punkt B]],pomiar[[#This Row],[Punkt B]]-pomiar[[#This Row],[Punkt A]])</f>
        <v>3.8040000000000018E-3</v>
      </c>
      <c r="H990" s="1" t="str">
        <f>LEFT(pomiar[[#This Row],[numer rejestracyjny]],1)</f>
        <v>G</v>
      </c>
      <c r="I990" s="1">
        <f>IF(pomiar[[#This Row],[pierwsza litera rejestracji]]="Z",pomiar[[#This Row],[ile minut jechał]]/pomiar[[#This Row],[ile to jedna minuta w dobie]],0)</f>
        <v>0</v>
      </c>
      <c r="J990" s="1">
        <f t="shared" si="31"/>
        <v>4.1666666666666664E-2</v>
      </c>
      <c r="K990" s="1">
        <f>pomiar[[#This Row],[ile minut jechał]]/pomiar[[#This Row],[ile h w dobie]]</f>
        <v>9.1296000000000044E-2</v>
      </c>
      <c r="L990" s="1" t="str">
        <f>MID(pomiar[[#This Row],[numer rejestracyjny]],4,2)</f>
        <v>16</v>
      </c>
      <c r="M990" s="3">
        <f>IF(pomiar[[#This Row],[3 i 4 znak rejestracji]]="18",5/pomiar[[#This Row],[ile minut jechał w h]],0)</f>
        <v>0</v>
      </c>
      <c r="N990" s="3">
        <f>5/pomiar[[#This Row],[ile minut jechał w h]]</f>
        <v>54.7669120224325</v>
      </c>
      <c r="O990" s="3">
        <f>IF(pomiar[[#This Row],[prędkość]]&gt;100,1,0)</f>
        <v>0</v>
      </c>
      <c r="P990" s="3">
        <f>IF(pomiar[[#This Row],[prędkość]]&gt;140,1,0)</f>
        <v>0</v>
      </c>
      <c r="Q990" s="3">
        <f>ROUNDDOWN(IF(pomiar[[#This Row],[czy z A do B]]=0,pomiar[[#This Row],[Punkt B]]/pomiar[[#This Row],[ile h w dobie]],pomiar[[#This Row],[Punkt A]]/pomiar[[#This Row],[ile h w dobie]]),0)</f>
        <v>5</v>
      </c>
      <c r="R990" s="3">
        <f>IF(pomiar[[#This Row],[która godzina wyjazdu]]&lt;&gt;24,pomiar[[#This Row],[która godzina wyjazdu]],0)</f>
        <v>5</v>
      </c>
    </row>
    <row r="991" spans="1:18" x14ac:dyDescent="0.25">
      <c r="A991" s="1" t="s">
        <v>411</v>
      </c>
      <c r="B991" s="1">
        <v>0.80954700000000002</v>
      </c>
      <c r="C991" s="1">
        <v>0.81194299999999997</v>
      </c>
      <c r="D991" s="1">
        <f>IF(pomiar[[#This Row],[Punkt A]]&lt;pomiar[[#This Row],[Punkt B]],1,0)</f>
        <v>1</v>
      </c>
      <c r="E991" s="1">
        <f>IF(pomiar[[#This Row],[Punkt A]]&gt;pomiar[[#This Row],[Punkt B]],1,0)</f>
        <v>0</v>
      </c>
      <c r="F991" s="1">
        <f t="shared" si="30"/>
        <v>6.9444444444444447E-4</v>
      </c>
      <c r="G991" s="1">
        <f>IF(pomiar[[#This Row],[czy z B do A]]=1,pomiar[[#This Row],[Punkt A]]-pomiar[[#This Row],[Punkt B]],pomiar[[#This Row],[Punkt B]]-pomiar[[#This Row],[Punkt A]])</f>
        <v>2.3959999999999537E-3</v>
      </c>
      <c r="H991" s="1" t="str">
        <f>LEFT(pomiar[[#This Row],[numer rejestracyjny]],1)</f>
        <v>G</v>
      </c>
      <c r="I991" s="1">
        <f>IF(pomiar[[#This Row],[pierwsza litera rejestracji]]="Z",pomiar[[#This Row],[ile minut jechał]]/pomiar[[#This Row],[ile to jedna minuta w dobie]],0)</f>
        <v>0</v>
      </c>
      <c r="J991" s="1">
        <f t="shared" si="31"/>
        <v>4.1666666666666664E-2</v>
      </c>
      <c r="K991" s="1">
        <f>pomiar[[#This Row],[ile minut jechał]]/pomiar[[#This Row],[ile h w dobie]]</f>
        <v>5.7503999999998889E-2</v>
      </c>
      <c r="L991" s="1" t="str">
        <f>MID(pomiar[[#This Row],[numer rejestracyjny]],4,2)</f>
        <v>74</v>
      </c>
      <c r="M991" s="3">
        <f>IF(pomiar[[#This Row],[3 i 4 znak rejestracji]]="18",5/pomiar[[#This Row],[ile minut jechał w h]],0)</f>
        <v>0</v>
      </c>
      <c r="N991" s="3">
        <f>5/pomiar[[#This Row],[ile minut jechał w h]]</f>
        <v>86.950473010574854</v>
      </c>
      <c r="O991" s="3">
        <f>IF(pomiar[[#This Row],[prędkość]]&gt;100,1,0)</f>
        <v>0</v>
      </c>
      <c r="P991" s="3">
        <f>IF(pomiar[[#This Row],[prędkość]]&gt;140,1,0)</f>
        <v>0</v>
      </c>
      <c r="Q991" s="3">
        <f>ROUNDDOWN(IF(pomiar[[#This Row],[czy z A do B]]=0,pomiar[[#This Row],[Punkt B]]/pomiar[[#This Row],[ile h w dobie]],pomiar[[#This Row],[Punkt A]]/pomiar[[#This Row],[ile h w dobie]]),0)</f>
        <v>19</v>
      </c>
      <c r="R991" s="3">
        <f>IF(pomiar[[#This Row],[która godzina wyjazdu]]&lt;&gt;24,pomiar[[#This Row],[która godzina wyjazdu]],0)</f>
        <v>19</v>
      </c>
    </row>
    <row r="992" spans="1:18" x14ac:dyDescent="0.25">
      <c r="A992" s="1" t="s">
        <v>412</v>
      </c>
      <c r="B992" s="1">
        <v>9.325E-3</v>
      </c>
      <c r="C992" s="1">
        <v>7.417E-3</v>
      </c>
      <c r="D992" s="1">
        <f>IF(pomiar[[#This Row],[Punkt A]]&lt;pomiar[[#This Row],[Punkt B]],1,0)</f>
        <v>0</v>
      </c>
      <c r="E992" s="1">
        <f>IF(pomiar[[#This Row],[Punkt A]]&gt;pomiar[[#This Row],[Punkt B]],1,0)</f>
        <v>1</v>
      </c>
      <c r="F992" s="1">
        <f t="shared" si="30"/>
        <v>6.9444444444444447E-4</v>
      </c>
      <c r="G992" s="1">
        <f>IF(pomiar[[#This Row],[czy z B do A]]=1,pomiar[[#This Row],[Punkt A]]-pomiar[[#This Row],[Punkt B]],pomiar[[#This Row],[Punkt B]]-pomiar[[#This Row],[Punkt A]])</f>
        <v>1.908E-3</v>
      </c>
      <c r="H992" s="1" t="str">
        <f>LEFT(pomiar[[#This Row],[numer rejestracyjny]],1)</f>
        <v>G</v>
      </c>
      <c r="I992" s="1">
        <f>IF(pomiar[[#This Row],[pierwsza litera rejestracji]]="Z",pomiar[[#This Row],[ile minut jechał]]/pomiar[[#This Row],[ile to jedna minuta w dobie]],0)</f>
        <v>0</v>
      </c>
      <c r="J992" s="1">
        <f t="shared" si="31"/>
        <v>4.1666666666666664E-2</v>
      </c>
      <c r="K992" s="1">
        <f>pomiar[[#This Row],[ile minut jechał]]/pomiar[[#This Row],[ile h w dobie]]</f>
        <v>4.5791999999999999E-2</v>
      </c>
      <c r="L992" s="1" t="str">
        <f>MID(pomiar[[#This Row],[numer rejestracyjny]],4,2)</f>
        <v>91</v>
      </c>
      <c r="M992" s="3">
        <f>IF(pomiar[[#This Row],[3 i 4 znak rejestracji]]="18",5/pomiar[[#This Row],[ile minut jechał w h]],0)</f>
        <v>0</v>
      </c>
      <c r="N992" s="3">
        <f>5/pomiar[[#This Row],[ile minut jechał w h]]</f>
        <v>109.18937805730259</v>
      </c>
      <c r="O992" s="3">
        <f>IF(pomiar[[#This Row],[prędkość]]&gt;100,1,0)</f>
        <v>1</v>
      </c>
      <c r="P992" s="3">
        <f>IF(pomiar[[#This Row],[prędkość]]&gt;140,1,0)</f>
        <v>0</v>
      </c>
      <c r="Q992" s="3">
        <f>ROUNDDOWN(IF(pomiar[[#This Row],[czy z A do B]]=0,pomiar[[#This Row],[Punkt B]]/pomiar[[#This Row],[ile h w dobie]],pomiar[[#This Row],[Punkt A]]/pomiar[[#This Row],[ile h w dobie]]),0)</f>
        <v>0</v>
      </c>
      <c r="R992" s="3">
        <f>IF(pomiar[[#This Row],[która godzina wyjazdu]]&lt;&gt;24,pomiar[[#This Row],[która godzina wyjazdu]],0)</f>
        <v>0</v>
      </c>
    </row>
    <row r="993" spans="1:18" x14ac:dyDescent="0.25">
      <c r="A993" s="1" t="s">
        <v>413</v>
      </c>
      <c r="B993" s="1">
        <v>0.92164199999999996</v>
      </c>
      <c r="C993" s="1">
        <v>0.92475799999999997</v>
      </c>
      <c r="D993" s="1">
        <f>IF(pomiar[[#This Row],[Punkt A]]&lt;pomiar[[#This Row],[Punkt B]],1,0)</f>
        <v>1</v>
      </c>
      <c r="E993" s="1">
        <f>IF(pomiar[[#This Row],[Punkt A]]&gt;pomiar[[#This Row],[Punkt B]],1,0)</f>
        <v>0</v>
      </c>
      <c r="F993" s="1">
        <f t="shared" si="30"/>
        <v>6.9444444444444447E-4</v>
      </c>
      <c r="G993" s="1">
        <f>IF(pomiar[[#This Row],[czy z B do A]]=1,pomiar[[#This Row],[Punkt A]]-pomiar[[#This Row],[Punkt B]],pomiar[[#This Row],[Punkt B]]-pomiar[[#This Row],[Punkt A]])</f>
        <v>3.1160000000000077E-3</v>
      </c>
      <c r="H993" s="1" t="str">
        <f>LEFT(pomiar[[#This Row],[numer rejestracyjny]],1)</f>
        <v>K</v>
      </c>
      <c r="I993" s="1">
        <f>IF(pomiar[[#This Row],[pierwsza litera rejestracji]]="Z",pomiar[[#This Row],[ile minut jechał]]/pomiar[[#This Row],[ile to jedna minuta w dobie]],0)</f>
        <v>0</v>
      </c>
      <c r="J993" s="1">
        <f t="shared" si="31"/>
        <v>4.1666666666666664E-2</v>
      </c>
      <c r="K993" s="1">
        <f>pomiar[[#This Row],[ile minut jechał]]/pomiar[[#This Row],[ile h w dobie]]</f>
        <v>7.4784000000000184E-2</v>
      </c>
      <c r="L993" s="1" t="str">
        <f>MID(pomiar[[#This Row],[numer rejestracyjny]],4,2)</f>
        <v>39</v>
      </c>
      <c r="M993" s="3">
        <f>IF(pomiar[[#This Row],[3 i 4 znak rejestracji]]="18",5/pomiar[[#This Row],[ile minut jechał w h]],0)</f>
        <v>0</v>
      </c>
      <c r="N993" s="3">
        <f>5/pomiar[[#This Row],[ile minut jechał w h]]</f>
        <v>66.859221223791025</v>
      </c>
      <c r="O993" s="3">
        <f>IF(pomiar[[#This Row],[prędkość]]&gt;100,1,0)</f>
        <v>0</v>
      </c>
      <c r="P993" s="3">
        <f>IF(pomiar[[#This Row],[prędkość]]&gt;140,1,0)</f>
        <v>0</v>
      </c>
      <c r="Q993" s="3">
        <f>ROUNDDOWN(IF(pomiar[[#This Row],[czy z A do B]]=0,pomiar[[#This Row],[Punkt B]]/pomiar[[#This Row],[ile h w dobie]],pomiar[[#This Row],[Punkt A]]/pomiar[[#This Row],[ile h w dobie]]),0)</f>
        <v>22</v>
      </c>
      <c r="R993" s="3">
        <f>IF(pomiar[[#This Row],[która godzina wyjazdu]]&lt;&gt;24,pomiar[[#This Row],[która godzina wyjazdu]],0)</f>
        <v>22</v>
      </c>
    </row>
    <row r="994" spans="1:18" x14ac:dyDescent="0.25">
      <c r="A994" s="1" t="s">
        <v>414</v>
      </c>
      <c r="B994" s="1">
        <v>0.94211</v>
      </c>
      <c r="C994" s="1">
        <v>0.94560599999999995</v>
      </c>
      <c r="D994" s="1">
        <f>IF(pomiar[[#This Row],[Punkt A]]&lt;pomiar[[#This Row],[Punkt B]],1,0)</f>
        <v>1</v>
      </c>
      <c r="E994" s="1">
        <f>IF(pomiar[[#This Row],[Punkt A]]&gt;pomiar[[#This Row],[Punkt B]],1,0)</f>
        <v>0</v>
      </c>
      <c r="F994" s="1">
        <f t="shared" si="30"/>
        <v>6.9444444444444447E-4</v>
      </c>
      <c r="G994" s="1">
        <f>IF(pomiar[[#This Row],[czy z B do A]]=1,pomiar[[#This Row],[Punkt A]]-pomiar[[#This Row],[Punkt B]],pomiar[[#This Row],[Punkt B]]-pomiar[[#This Row],[Punkt A]])</f>
        <v>3.4959999999999436E-3</v>
      </c>
      <c r="H994" s="1" t="str">
        <f>LEFT(pomiar[[#This Row],[numer rejestracyjny]],1)</f>
        <v>K</v>
      </c>
      <c r="I994" s="1">
        <f>IF(pomiar[[#This Row],[pierwsza litera rejestracji]]="Z",pomiar[[#This Row],[ile minut jechał]]/pomiar[[#This Row],[ile to jedna minuta w dobie]],0)</f>
        <v>0</v>
      </c>
      <c r="J994" s="1">
        <f t="shared" si="31"/>
        <v>4.1666666666666664E-2</v>
      </c>
      <c r="K994" s="1">
        <f>pomiar[[#This Row],[ile minut jechał]]/pomiar[[#This Row],[ile h w dobie]]</f>
        <v>8.3903999999998646E-2</v>
      </c>
      <c r="L994" s="1" t="str">
        <f>MID(pomiar[[#This Row],[numer rejestracyjny]],4,2)</f>
        <v>93</v>
      </c>
      <c r="M994" s="3">
        <f>IF(pomiar[[#This Row],[3 i 4 znak rejestracji]]="18",5/pomiar[[#This Row],[ile minut jechał w h]],0)</f>
        <v>0</v>
      </c>
      <c r="N994" s="3">
        <f>5/pomiar[[#This Row],[ile minut jechał w h]]</f>
        <v>59.591914569032234</v>
      </c>
      <c r="O994" s="3">
        <f>IF(pomiar[[#This Row],[prędkość]]&gt;100,1,0)</f>
        <v>0</v>
      </c>
      <c r="P994" s="3">
        <f>IF(pomiar[[#This Row],[prędkość]]&gt;140,1,0)</f>
        <v>0</v>
      </c>
      <c r="Q994" s="3">
        <f>ROUNDDOWN(IF(pomiar[[#This Row],[czy z A do B]]=0,pomiar[[#This Row],[Punkt B]]/pomiar[[#This Row],[ile h w dobie]],pomiar[[#This Row],[Punkt A]]/pomiar[[#This Row],[ile h w dobie]]),0)</f>
        <v>22</v>
      </c>
      <c r="R994" s="3">
        <f>IF(pomiar[[#This Row],[która godzina wyjazdu]]&lt;&gt;24,pomiar[[#This Row],[która godzina wyjazdu]],0)</f>
        <v>22</v>
      </c>
    </row>
    <row r="995" spans="1:18" x14ac:dyDescent="0.25">
      <c r="A995" s="1" t="s">
        <v>415</v>
      </c>
      <c r="B995" s="1">
        <v>0.51790700000000001</v>
      </c>
      <c r="C995" s="1">
        <v>0.51618299999999995</v>
      </c>
      <c r="D995" s="1">
        <f>IF(pomiar[[#This Row],[Punkt A]]&lt;pomiar[[#This Row],[Punkt B]],1,0)</f>
        <v>0</v>
      </c>
      <c r="E995" s="1">
        <f>IF(pomiar[[#This Row],[Punkt A]]&gt;pomiar[[#This Row],[Punkt B]],1,0)</f>
        <v>1</v>
      </c>
      <c r="F995" s="1">
        <f t="shared" si="30"/>
        <v>6.9444444444444447E-4</v>
      </c>
      <c r="G995" s="1">
        <f>IF(pomiar[[#This Row],[czy z B do A]]=1,pomiar[[#This Row],[Punkt A]]-pomiar[[#This Row],[Punkt B]],pomiar[[#This Row],[Punkt B]]-pomiar[[#This Row],[Punkt A]])</f>
        <v>1.7240000000000588E-3</v>
      </c>
      <c r="H995" s="1" t="str">
        <f>LEFT(pomiar[[#This Row],[numer rejestracyjny]],1)</f>
        <v>K</v>
      </c>
      <c r="I995" s="1">
        <f>IF(pomiar[[#This Row],[pierwsza litera rejestracji]]="Z",pomiar[[#This Row],[ile minut jechał]]/pomiar[[#This Row],[ile to jedna minuta w dobie]],0)</f>
        <v>0</v>
      </c>
      <c r="J995" s="1">
        <f t="shared" si="31"/>
        <v>4.1666666666666664E-2</v>
      </c>
      <c r="K995" s="1">
        <f>pomiar[[#This Row],[ile minut jechał]]/pomiar[[#This Row],[ile h w dobie]]</f>
        <v>4.1376000000001412E-2</v>
      </c>
      <c r="L995" s="1" t="str">
        <f>MID(pomiar[[#This Row],[numer rejestracyjny]],4,2)</f>
        <v>77</v>
      </c>
      <c r="M995" s="3">
        <f>IF(pomiar[[#This Row],[3 i 4 znak rejestracji]]="18",5/pomiar[[#This Row],[ile minut jechał w h]],0)</f>
        <v>0</v>
      </c>
      <c r="N995" s="3">
        <f>5/pomiar[[#This Row],[ile minut jechał w h]]</f>
        <v>120.84300077339108</v>
      </c>
      <c r="O995" s="3">
        <f>IF(pomiar[[#This Row],[prędkość]]&gt;100,1,0)</f>
        <v>1</v>
      </c>
      <c r="P995" s="3">
        <f>IF(pomiar[[#This Row],[prędkość]]&gt;140,1,0)</f>
        <v>0</v>
      </c>
      <c r="Q995" s="3">
        <f>ROUNDDOWN(IF(pomiar[[#This Row],[czy z A do B]]=0,pomiar[[#This Row],[Punkt B]]/pomiar[[#This Row],[ile h w dobie]],pomiar[[#This Row],[Punkt A]]/pomiar[[#This Row],[ile h w dobie]]),0)</f>
        <v>12</v>
      </c>
      <c r="R995" s="3">
        <f>IF(pomiar[[#This Row],[która godzina wyjazdu]]&lt;&gt;24,pomiar[[#This Row],[która godzina wyjazdu]],0)</f>
        <v>12</v>
      </c>
    </row>
    <row r="996" spans="1:18" x14ac:dyDescent="0.25">
      <c r="A996" s="1" t="s">
        <v>416</v>
      </c>
      <c r="B996" s="1">
        <v>0.16583700000000001</v>
      </c>
      <c r="C996" s="1">
        <v>0.16724900000000001</v>
      </c>
      <c r="D996" s="1">
        <f>IF(pomiar[[#This Row],[Punkt A]]&lt;pomiar[[#This Row],[Punkt B]],1,0)</f>
        <v>1</v>
      </c>
      <c r="E996" s="1">
        <f>IF(pomiar[[#This Row],[Punkt A]]&gt;pomiar[[#This Row],[Punkt B]],1,0)</f>
        <v>0</v>
      </c>
      <c r="F996" s="1">
        <f t="shared" si="30"/>
        <v>6.9444444444444447E-4</v>
      </c>
      <c r="G996" s="1">
        <f>IF(pomiar[[#This Row],[czy z B do A]]=1,pomiar[[#This Row],[Punkt A]]-pomiar[[#This Row],[Punkt B]],pomiar[[#This Row],[Punkt B]]-pomiar[[#This Row],[Punkt A]])</f>
        <v>1.4119999999999966E-3</v>
      </c>
      <c r="H996" s="1" t="str">
        <f>LEFT(pomiar[[#This Row],[numer rejestracyjny]],1)</f>
        <v>K</v>
      </c>
      <c r="I996" s="1">
        <f>IF(pomiar[[#This Row],[pierwsza litera rejestracji]]="Z",pomiar[[#This Row],[ile minut jechał]]/pomiar[[#This Row],[ile to jedna minuta w dobie]],0)</f>
        <v>0</v>
      </c>
      <c r="J996" s="1">
        <f t="shared" si="31"/>
        <v>4.1666666666666664E-2</v>
      </c>
      <c r="K996" s="1">
        <f>pomiar[[#This Row],[ile minut jechał]]/pomiar[[#This Row],[ile h w dobie]]</f>
        <v>3.3887999999999918E-2</v>
      </c>
      <c r="L996" s="1" t="str">
        <f>MID(pomiar[[#This Row],[numer rejestracyjny]],4,2)</f>
        <v>99</v>
      </c>
      <c r="M996" s="3">
        <f>IF(pomiar[[#This Row],[3 i 4 znak rejestracji]]="18",5/pomiar[[#This Row],[ile minut jechał w h]],0)</f>
        <v>0</v>
      </c>
      <c r="N996" s="3">
        <f>5/pomiar[[#This Row],[ile minut jechał w h]]</f>
        <v>147.54485363550555</v>
      </c>
      <c r="O996" s="3">
        <f>IF(pomiar[[#This Row],[prędkość]]&gt;100,1,0)</f>
        <v>1</v>
      </c>
      <c r="P996" s="3">
        <f>IF(pomiar[[#This Row],[prędkość]]&gt;140,1,0)</f>
        <v>1</v>
      </c>
      <c r="Q996" s="3">
        <f>ROUNDDOWN(IF(pomiar[[#This Row],[czy z A do B]]=0,pomiar[[#This Row],[Punkt B]]/pomiar[[#This Row],[ile h w dobie]],pomiar[[#This Row],[Punkt A]]/pomiar[[#This Row],[ile h w dobie]]),0)</f>
        <v>3</v>
      </c>
      <c r="R996" s="3">
        <f>IF(pomiar[[#This Row],[która godzina wyjazdu]]&lt;&gt;24,pomiar[[#This Row],[która godzina wyjazdu]],0)</f>
        <v>3</v>
      </c>
    </row>
    <row r="997" spans="1:18" x14ac:dyDescent="0.25">
      <c r="A997" s="1" t="s">
        <v>417</v>
      </c>
      <c r="B997" s="1">
        <v>2.5694999999999999E-2</v>
      </c>
      <c r="C997" s="1">
        <v>2.3115E-2</v>
      </c>
      <c r="D997" s="1">
        <f>IF(pomiar[[#This Row],[Punkt A]]&lt;pomiar[[#This Row],[Punkt B]],1,0)</f>
        <v>0</v>
      </c>
      <c r="E997" s="1">
        <f>IF(pomiar[[#This Row],[Punkt A]]&gt;pomiar[[#This Row],[Punkt B]],1,0)</f>
        <v>1</v>
      </c>
      <c r="F997" s="1">
        <f t="shared" si="30"/>
        <v>6.9444444444444447E-4</v>
      </c>
      <c r="G997" s="1">
        <f>IF(pomiar[[#This Row],[czy z B do A]]=1,pomiar[[#This Row],[Punkt A]]-pomiar[[#This Row],[Punkt B]],pomiar[[#This Row],[Punkt B]]-pomiar[[#This Row],[Punkt A]])</f>
        <v>2.579999999999999E-3</v>
      </c>
      <c r="H997" s="1" t="str">
        <f>LEFT(pomiar[[#This Row],[numer rejestracyjny]],1)</f>
        <v>K</v>
      </c>
      <c r="I997" s="1">
        <f>IF(pomiar[[#This Row],[pierwsza litera rejestracji]]="Z",pomiar[[#This Row],[ile minut jechał]]/pomiar[[#This Row],[ile to jedna minuta w dobie]],0)</f>
        <v>0</v>
      </c>
      <c r="J997" s="1">
        <f t="shared" si="31"/>
        <v>4.1666666666666664E-2</v>
      </c>
      <c r="K997" s="1">
        <f>pomiar[[#This Row],[ile minut jechał]]/pomiar[[#This Row],[ile h w dobie]]</f>
        <v>6.1919999999999975E-2</v>
      </c>
      <c r="L997" s="1" t="str">
        <f>MID(pomiar[[#This Row],[numer rejestracyjny]],4,2)</f>
        <v>99</v>
      </c>
      <c r="M997" s="3">
        <f>IF(pomiar[[#This Row],[3 i 4 znak rejestracji]]="18",5/pomiar[[#This Row],[ile minut jechał w h]],0)</f>
        <v>0</v>
      </c>
      <c r="N997" s="3">
        <f>5/pomiar[[#This Row],[ile minut jechał w h]]</f>
        <v>80.749354005167987</v>
      </c>
      <c r="O997" s="3">
        <f>IF(pomiar[[#This Row],[prędkość]]&gt;100,1,0)</f>
        <v>0</v>
      </c>
      <c r="P997" s="3">
        <f>IF(pomiar[[#This Row],[prędkość]]&gt;140,1,0)</f>
        <v>0</v>
      </c>
      <c r="Q997" s="3">
        <f>ROUNDDOWN(IF(pomiar[[#This Row],[czy z A do B]]=0,pomiar[[#This Row],[Punkt B]]/pomiar[[#This Row],[ile h w dobie]],pomiar[[#This Row],[Punkt A]]/pomiar[[#This Row],[ile h w dobie]]),0)</f>
        <v>0</v>
      </c>
      <c r="R997" s="3">
        <f>IF(pomiar[[#This Row],[która godzina wyjazdu]]&lt;&gt;24,pomiar[[#This Row],[która godzina wyjazdu]],0)</f>
        <v>0</v>
      </c>
    </row>
    <row r="998" spans="1:18" x14ac:dyDescent="0.25">
      <c r="A998" s="1" t="s">
        <v>418</v>
      </c>
      <c r="B998" s="1">
        <v>0.91312199999999999</v>
      </c>
      <c r="C998" s="1">
        <v>0.91059800000000002</v>
      </c>
      <c r="D998" s="1">
        <f>IF(pomiar[[#This Row],[Punkt A]]&lt;pomiar[[#This Row],[Punkt B]],1,0)</f>
        <v>0</v>
      </c>
      <c r="E998" s="1">
        <f>IF(pomiar[[#This Row],[Punkt A]]&gt;pomiar[[#This Row],[Punkt B]],1,0)</f>
        <v>1</v>
      </c>
      <c r="F998" s="1">
        <f t="shared" si="30"/>
        <v>6.9444444444444447E-4</v>
      </c>
      <c r="G998" s="1">
        <f>IF(pomiar[[#This Row],[czy z B do A]]=1,pomiar[[#This Row],[Punkt A]]-pomiar[[#This Row],[Punkt B]],pomiar[[#This Row],[Punkt B]]-pomiar[[#This Row],[Punkt A]])</f>
        <v>2.5239999999999707E-3</v>
      </c>
      <c r="H998" s="1" t="str">
        <f>LEFT(pomiar[[#This Row],[numer rejestracyjny]],1)</f>
        <v>L</v>
      </c>
      <c r="I998" s="1">
        <f>IF(pomiar[[#This Row],[pierwsza litera rejestracji]]="Z",pomiar[[#This Row],[ile minut jechał]]/pomiar[[#This Row],[ile to jedna minuta w dobie]],0)</f>
        <v>0</v>
      </c>
      <c r="J998" s="1">
        <f t="shared" si="31"/>
        <v>4.1666666666666664E-2</v>
      </c>
      <c r="K998" s="1">
        <f>pomiar[[#This Row],[ile minut jechał]]/pomiar[[#This Row],[ile h w dobie]]</f>
        <v>6.0575999999999297E-2</v>
      </c>
      <c r="L998" s="1" t="str">
        <f>MID(pomiar[[#This Row],[numer rejestracyjny]],4,2)</f>
        <v>24</v>
      </c>
      <c r="M998" s="3">
        <f>IF(pomiar[[#This Row],[3 i 4 znak rejestracji]]="18",5/pomiar[[#This Row],[ile minut jechał w h]],0)</f>
        <v>0</v>
      </c>
      <c r="N998" s="3">
        <f>5/pomiar[[#This Row],[ile minut jechał w h]]</f>
        <v>82.540940306392926</v>
      </c>
      <c r="O998" s="3">
        <f>IF(pomiar[[#This Row],[prędkość]]&gt;100,1,0)</f>
        <v>0</v>
      </c>
      <c r="P998" s="3">
        <f>IF(pomiar[[#This Row],[prędkość]]&gt;140,1,0)</f>
        <v>0</v>
      </c>
      <c r="Q998" s="3">
        <f>ROUNDDOWN(IF(pomiar[[#This Row],[czy z A do B]]=0,pomiar[[#This Row],[Punkt B]]/pomiar[[#This Row],[ile h w dobie]],pomiar[[#This Row],[Punkt A]]/pomiar[[#This Row],[ile h w dobie]]),0)</f>
        <v>21</v>
      </c>
      <c r="R998" s="3">
        <f>IF(pomiar[[#This Row],[która godzina wyjazdu]]&lt;&gt;24,pomiar[[#This Row],[która godzina wyjazdu]],0)</f>
        <v>21</v>
      </c>
    </row>
    <row r="999" spans="1:18" x14ac:dyDescent="0.25">
      <c r="A999" s="1" t="s">
        <v>419</v>
      </c>
      <c r="B999" s="1">
        <v>0.58483099999999999</v>
      </c>
      <c r="C999" s="1">
        <v>0.58725899999999998</v>
      </c>
      <c r="D999" s="1">
        <f>IF(pomiar[[#This Row],[Punkt A]]&lt;pomiar[[#This Row],[Punkt B]],1,0)</f>
        <v>1</v>
      </c>
      <c r="E999" s="1">
        <f>IF(pomiar[[#This Row],[Punkt A]]&gt;pomiar[[#This Row],[Punkt B]],1,0)</f>
        <v>0</v>
      </c>
      <c r="F999" s="1">
        <f t="shared" si="30"/>
        <v>6.9444444444444447E-4</v>
      </c>
      <c r="G999" s="1">
        <f>IF(pomiar[[#This Row],[czy z B do A]]=1,pomiar[[#This Row],[Punkt A]]-pomiar[[#This Row],[Punkt B]],pomiar[[#This Row],[Punkt B]]-pomiar[[#This Row],[Punkt A]])</f>
        <v>2.4279999999999857E-3</v>
      </c>
      <c r="H999" s="1" t="str">
        <f>LEFT(pomiar[[#This Row],[numer rejestracyjny]],1)</f>
        <v>L</v>
      </c>
      <c r="I999" s="1">
        <f>IF(pomiar[[#This Row],[pierwsza litera rejestracji]]="Z",pomiar[[#This Row],[ile minut jechał]]/pomiar[[#This Row],[ile to jedna minuta w dobie]],0)</f>
        <v>0</v>
      </c>
      <c r="J999" s="1">
        <f t="shared" si="31"/>
        <v>4.1666666666666664E-2</v>
      </c>
      <c r="K999" s="1">
        <f>pomiar[[#This Row],[ile minut jechał]]/pomiar[[#This Row],[ile h w dobie]]</f>
        <v>5.8271999999999657E-2</v>
      </c>
      <c r="L999" s="1" t="str">
        <f>MID(pomiar[[#This Row],[numer rejestracyjny]],4,2)</f>
        <v>11</v>
      </c>
      <c r="M999" s="3">
        <f>IF(pomiar[[#This Row],[3 i 4 znak rejestracji]]="18",5/pomiar[[#This Row],[ile minut jechał w h]],0)</f>
        <v>0</v>
      </c>
      <c r="N999" s="3">
        <f>5/pomiar[[#This Row],[ile minut jechał w h]]</f>
        <v>85.804503020319004</v>
      </c>
      <c r="O999" s="3">
        <f>IF(pomiar[[#This Row],[prędkość]]&gt;100,1,0)</f>
        <v>0</v>
      </c>
      <c r="P999" s="3">
        <f>IF(pomiar[[#This Row],[prędkość]]&gt;140,1,0)</f>
        <v>0</v>
      </c>
      <c r="Q999" s="3">
        <f>ROUNDDOWN(IF(pomiar[[#This Row],[czy z A do B]]=0,pomiar[[#This Row],[Punkt B]]/pomiar[[#This Row],[ile h w dobie]],pomiar[[#This Row],[Punkt A]]/pomiar[[#This Row],[ile h w dobie]]),0)</f>
        <v>14</v>
      </c>
      <c r="R999" s="3">
        <f>IF(pomiar[[#This Row],[która godzina wyjazdu]]&lt;&gt;24,pomiar[[#This Row],[która godzina wyjazdu]],0)</f>
        <v>14</v>
      </c>
    </row>
    <row r="1000" spans="1:18" x14ac:dyDescent="0.25">
      <c r="A1000" s="1" t="s">
        <v>420</v>
      </c>
      <c r="B1000" s="1">
        <v>0.80934099999999998</v>
      </c>
      <c r="C1000" s="1">
        <v>0.81267299999999998</v>
      </c>
      <c r="D1000" s="1">
        <f>IF(pomiar[[#This Row],[Punkt A]]&lt;pomiar[[#This Row],[Punkt B]],1,0)</f>
        <v>1</v>
      </c>
      <c r="E1000" s="1">
        <f>IF(pomiar[[#This Row],[Punkt A]]&gt;pomiar[[#This Row],[Punkt B]],1,0)</f>
        <v>0</v>
      </c>
      <c r="F1000" s="1">
        <f t="shared" si="30"/>
        <v>6.9444444444444447E-4</v>
      </c>
      <c r="G1000" s="1">
        <f>IF(pomiar[[#This Row],[czy z B do A]]=1,pomiar[[#This Row],[Punkt A]]-pomiar[[#This Row],[Punkt B]],pomiar[[#This Row],[Punkt B]]-pomiar[[#This Row],[Punkt A]])</f>
        <v>3.3320000000000016E-3</v>
      </c>
      <c r="H1000" s="1" t="str">
        <f>LEFT(pomiar[[#This Row],[numer rejestracyjny]],1)</f>
        <v>L</v>
      </c>
      <c r="I1000" s="1">
        <f>IF(pomiar[[#This Row],[pierwsza litera rejestracji]]="Z",pomiar[[#This Row],[ile minut jechał]]/pomiar[[#This Row],[ile to jedna minuta w dobie]],0)</f>
        <v>0</v>
      </c>
      <c r="J1000" s="1">
        <f t="shared" si="31"/>
        <v>4.1666666666666664E-2</v>
      </c>
      <c r="K1000" s="1">
        <f>pomiar[[#This Row],[ile minut jechał]]/pomiar[[#This Row],[ile h w dobie]]</f>
        <v>7.9968000000000039E-2</v>
      </c>
      <c r="L1000" s="1" t="str">
        <f>MID(pomiar[[#This Row],[numer rejestracyjny]],4,2)</f>
        <v>26</v>
      </c>
      <c r="M1000" s="3">
        <f>IF(pomiar[[#This Row],[3 i 4 znak rejestracji]]="18",5/pomiar[[#This Row],[ile minut jechał w h]],0)</f>
        <v>0</v>
      </c>
      <c r="N1000" s="3">
        <f>5/pomiar[[#This Row],[ile minut jechał w h]]</f>
        <v>62.525010004001572</v>
      </c>
      <c r="O1000" s="3">
        <f>IF(pomiar[[#This Row],[prędkość]]&gt;100,1,0)</f>
        <v>0</v>
      </c>
      <c r="P1000" s="3">
        <f>IF(pomiar[[#This Row],[prędkość]]&gt;140,1,0)</f>
        <v>0</v>
      </c>
      <c r="Q1000" s="3">
        <f>ROUNDDOWN(IF(pomiar[[#This Row],[czy z A do B]]=0,pomiar[[#This Row],[Punkt B]]/pomiar[[#This Row],[ile h w dobie]],pomiar[[#This Row],[Punkt A]]/pomiar[[#This Row],[ile h w dobie]]),0)</f>
        <v>19</v>
      </c>
      <c r="R1000" s="3">
        <f>IF(pomiar[[#This Row],[która godzina wyjazdu]]&lt;&gt;24,pomiar[[#This Row],[która godzina wyjazdu]],0)</f>
        <v>19</v>
      </c>
    </row>
    <row r="1001" spans="1:18" x14ac:dyDescent="0.25">
      <c r="A1001" s="1" t="s">
        <v>421</v>
      </c>
      <c r="B1001" s="1">
        <v>0.84869399999999995</v>
      </c>
      <c r="C1001" s="1">
        <v>0.85199800000000003</v>
      </c>
      <c r="D1001" s="1">
        <f>IF(pomiar[[#This Row],[Punkt A]]&lt;pomiar[[#This Row],[Punkt B]],1,0)</f>
        <v>1</v>
      </c>
      <c r="E1001" s="1">
        <f>IF(pomiar[[#This Row],[Punkt A]]&gt;pomiar[[#This Row],[Punkt B]],1,0)</f>
        <v>0</v>
      </c>
      <c r="F1001" s="1">
        <f t="shared" si="30"/>
        <v>6.9444444444444447E-4</v>
      </c>
      <c r="G1001" s="1">
        <f>IF(pomiar[[#This Row],[czy z B do A]]=1,pomiar[[#This Row],[Punkt A]]-pomiar[[#This Row],[Punkt B]],pomiar[[#This Row],[Punkt B]]-pomiar[[#This Row],[Punkt A]])</f>
        <v>3.3040000000000846E-3</v>
      </c>
      <c r="H1001" s="1" t="str">
        <f>LEFT(pomiar[[#This Row],[numer rejestracyjny]],1)</f>
        <v>L</v>
      </c>
      <c r="I1001" s="1">
        <f>IF(pomiar[[#This Row],[pierwsza litera rejestracji]]="Z",pomiar[[#This Row],[ile minut jechał]]/pomiar[[#This Row],[ile to jedna minuta w dobie]],0)</f>
        <v>0</v>
      </c>
      <c r="J1001" s="1">
        <f t="shared" si="31"/>
        <v>4.1666666666666664E-2</v>
      </c>
      <c r="K1001" s="1">
        <f>pomiar[[#This Row],[ile minut jechał]]/pomiar[[#This Row],[ile h w dobie]]</f>
        <v>7.9296000000002032E-2</v>
      </c>
      <c r="L1001" s="1" t="str">
        <f>MID(pomiar[[#This Row],[numer rejestracyjny]],4,2)</f>
        <v>78</v>
      </c>
      <c r="M1001" s="3">
        <f>IF(pomiar[[#This Row],[3 i 4 znak rejestracji]]="18",5/pomiar[[#This Row],[ile minut jechał w h]],0)</f>
        <v>0</v>
      </c>
      <c r="N1001" s="3">
        <f>5/pomiar[[#This Row],[ile minut jechał w h]]</f>
        <v>63.054882970135594</v>
      </c>
      <c r="O1001" s="3">
        <f>IF(pomiar[[#This Row],[prędkość]]&gt;100,1,0)</f>
        <v>0</v>
      </c>
      <c r="P1001" s="3">
        <f>IF(pomiar[[#This Row],[prędkość]]&gt;140,1,0)</f>
        <v>0</v>
      </c>
      <c r="Q1001" s="3">
        <f>ROUNDDOWN(IF(pomiar[[#This Row],[czy z A do B]]=0,pomiar[[#This Row],[Punkt B]]/pomiar[[#This Row],[ile h w dobie]],pomiar[[#This Row],[Punkt A]]/pomiar[[#This Row],[ile h w dobie]]),0)</f>
        <v>20</v>
      </c>
      <c r="R1001" s="3">
        <f>IF(pomiar[[#This Row],[która godzina wyjazdu]]&lt;&gt;24,pomiar[[#This Row],[która godzina wyjazdu]],0)</f>
        <v>20</v>
      </c>
    </row>
  </sheetData>
  <conditionalFormatting sqref="N2:N1001">
    <cfRule type="cellIs" dxfId="1" priority="1" operator="greaterThan">
      <formula>149.664751</formula>
    </cfRule>
    <cfRule type="cellIs" dxfId="0" priority="2" operator="greaterThan">
      <formula>149.664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b l a T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b l a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W k 1 b V g t e i U w E A A A 4 C A A A T A B w A R m 9 y b X V s Y X M v U 2 V j d G l v b j E u b S C i G A A o o B Q A A A A A A A A A A A A A A A A A A A A A A A A A A A C N U M 1 O w k A Q v j f p O 2 z W C y S b R v w 7 S H r A o v F E M O B F a s z S j r j Q 7 j a 7 s 0 I h X I h v x M n E G + l 7 u U l V i P H g X m Z n v s z 3 M w Y S F E q S Q V 1 b b d / z P f P C N a S k U L n g m o Q k A / Q 9 4 l 7 1 r n f b t N o o N 4 z M a 9 B V i c 1 B Y u N G Z B B E S q J r T I N G l / G 9 A W 1 i m y x B n i V P r Y u 4 C 2 a G q o h z j l Z z g k r b 6 i 0 + j 2 u V A B d I m 2 z U h U z k A k G H t E 0 Z i V R m c 2 n C U 0 a u Z a J S I S d h 6 + T 8 m J E 7 q x A G W G Y Q 7 r 9 B T 0 l 4 b L L a 7 R H t 8 U m 1 2 W 3 n M 0 G U i 5 P O y + r D L J U s c 9 c t h V M G 6 q I M + d j t 9 r X K H d E t 8 N R Z b / x k Z W T 0 B X W y b J D w j G s T o r a H Q g + O S b r 7 K Y J l s a c c a i 7 N s 9 J 5 n W N Y F m A a / 7 P F V i s q 3 X E 1 0 T A F g 5 o n 5 V S W 7 i Z O A Q j C A t e M r G j f y h m S z v f c r Y x B H y B X v 5 B 1 0 / e E / N t 3 + x N Q S w E C L Q A U A A I A C A B u V p N W R I Y o Q q Q A A A D 2 A A A A E g A A A A A A A A A A A A A A A A A A A A A A Q 2 9 u Z m l n L 1 B h Y 2 t h Z 2 U u e G 1 s U E s B A i 0 A F A A C A A g A b l a T V g / K 6 a u k A A A A 6 Q A A A B M A A A A A A A A A A A A A A A A A 8 A A A A F t D b 2 5 0 Z W 5 0 X 1 R 5 c G V z X S 5 4 b W x Q S w E C L Q A U A A I A C A B u V p N W 1 Y L X o l M B A A A O A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Q A A A A A A A I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t a W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N T E 6 M j g u N T k 4 M T A 4 N F o i I C 8 + P E V u d H J 5 I F R 5 c G U 9 I k Z p b G x D b 2 x 1 b W 5 U e X B l c y I g V m F s d W U 9 I n N C Z 1 V G I i A v P j x F b n R y e S B U e X B l P S J G a W x s Q 2 9 s d W 1 u T m F t Z X M i I F Z h b H V l P S J z W y Z x d W 9 0 O 2 5 1 b W V y I H J l a m V z d H J h Y 3 l q b n k m c X V v d D s s J n F 1 b 3 Q 7 U H V u a 3 Q g Q S Z x d W 9 0 O y w m c X V v d D t Q d W 5 r d C B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L 0 F 1 d G 9 S Z W 1 v d m V k Q 2 9 s d W 1 u c z E u e 2 5 1 b W V y I H J l a m V z d H J h Y 3 l q b n k s M H 0 m c X V v d D s s J n F 1 b 3 Q 7 U 2 V j d G l v b j E v c G 9 t a W F y L 0 F 1 d G 9 S Z W 1 v d m V k Q 2 9 s d W 1 u c z E u e 1 B 1 b m t 0 I E E s M X 0 m c X V v d D s s J n F 1 b 3 Q 7 U 2 V j d G l v b j E v c G 9 t a W F y L 0 F 1 d G 9 S Z W 1 v d m V k Q 2 9 s d W 1 u c z E u e 1 B 1 b m t 0 I E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t a W F y L 0 F 1 d G 9 S Z W 1 v d m V k Q 2 9 s d W 1 u c z E u e 2 5 1 b W V y I H J l a m V z d H J h Y 3 l q b n k s M H 0 m c X V v d D s s J n F 1 b 3 Q 7 U 2 V j d G l v b j E v c G 9 t a W F y L 0 F 1 d G 9 S Z W 1 v d m V k Q 2 9 s d W 1 u c z E u e 1 B 1 b m t 0 I E E s M X 0 m c X V v d D s s J n F 1 b 3 Q 7 U 2 V j d G l v b j E v c G 9 t a W F y L 0 F 1 d G 9 S Z W 1 v d m V k Q 2 9 s d W 1 u c z E u e 1 B 1 b m t 0 I E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b W l h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D m G E F D k 4 5 C r Z C B 2 + Q k y 8 c A A A A A A g A A A A A A E G Y A A A A B A A A g A A A A K d t E y w J t V v q m B e I Z R R d c c 4 8 t N H P y y 0 P M p g M s e B E 2 6 X U A A A A A D o A A A A A C A A A g A A A A e H v j A p s 7 b F 1 e R F k Q V S d 3 K j r o 0 U v h R M 7 s w C y + 4 e i J w H R Q A A A A L s t o Q H 7 R Z R y Q C h c p b F F c 3 R F S F z + 4 u u s F r J 6 k S b N N Q G 1 6 v Q V B X v d Q 2 s d / p s k m 7 m C W X B f w A / W 8 V M A 2 7 U 3 c + 8 8 y 5 8 T Y 7 q b 3 Y U i p T M w a E 2 v L c j 9 A A A A A B Y a M s + T e m y 8 E Z K q C 6 U v N G 6 4 g 4 M G v p K R F g R z g v y o 6 I l U C F y t D D S l + u / H W w m u 7 x Q a z Y F p D a E d U I D X O I 2 W I I K v T n g = = < / D a t a M a s h u p > 
</file>

<file path=customXml/itemProps1.xml><?xml version="1.0" encoding="utf-8"?>
<ds:datastoreItem xmlns:ds="http://schemas.openxmlformats.org/officeDocument/2006/customXml" ds:itemID="{FAC3990C-74F6-4BD1-8803-15A3C2BDCA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5</vt:lpstr>
      <vt:lpstr>8</vt:lpstr>
      <vt:lpstr>2</vt:lpstr>
      <vt:lpstr>3</vt:lpstr>
      <vt:lpstr>pomiar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uczen4c_16</dc:creator>
  <cp:lastModifiedBy>matura</cp:lastModifiedBy>
  <dcterms:created xsi:type="dcterms:W3CDTF">2015-06-05T18:19:34Z</dcterms:created>
  <dcterms:modified xsi:type="dcterms:W3CDTF">2023-04-19T12:51:56Z</dcterms:modified>
</cp:coreProperties>
</file>