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com-my.sharepoint.com/personal/simon_thomson_aecom_com/Documents/apps/ge_lib/src/tests/test_general/data/section_properties/"/>
    </mc:Choice>
  </mc:AlternateContent>
  <xr:revisionPtr revIDLastSave="237" documentId="8_{4C719F06-C5D2-40A5-A0F8-411536AB697F}" xr6:coauthVersionLast="47" xr6:coauthVersionMax="47" xr10:uidLastSave="{14F2E10F-C4AD-4746-AF28-41CE4677FE97}"/>
  <bookViews>
    <workbookView xWindow="0" yWindow="660" windowWidth="23232" windowHeight="11904" tabRatio="433" activeTab="1" xr2:uid="{62708B66-BF69-4AF7-BB98-513E6075ACC2}"/>
  </bookViews>
  <sheets>
    <sheet name="isection (2)" sheetId="4" r:id="rId1"/>
    <sheet name="Sheet1" sheetId="1" r:id="rId2"/>
    <sheet name="isection" sheetId="3" r:id="rId3"/>
  </sheets>
  <definedNames>
    <definedName name="ExternalData_1" localSheetId="2" hidden="1">isection!$A$1:$N$4</definedName>
    <definedName name="ExternalData_1" localSheetId="0" hidden="1">'isection (2)'!$D$1:$D$15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" i="1" l="1"/>
  <c r="AZ5" i="1" s="1"/>
  <c r="AX7" i="1"/>
  <c r="AZ7" i="1" s="1"/>
  <c r="AX6" i="1"/>
  <c r="AZ6" i="1" s="1"/>
  <c r="AH6" i="1"/>
  <c r="AH9" i="1" s="1"/>
  <c r="AG6" i="1"/>
  <c r="AG9" i="1" s="1"/>
  <c r="AN5" i="1"/>
  <c r="AN9" i="1" s="1"/>
  <c r="AE5" i="1"/>
  <c r="AD5" i="1"/>
  <c r="AA5" i="1"/>
  <c r="AA9" i="1" s="1"/>
  <c r="Z5" i="1"/>
  <c r="Z9" i="1" s="1"/>
  <c r="D38" i="1"/>
  <c r="A37" i="1"/>
  <c r="D37" i="1" s="1"/>
  <c r="B36" i="1"/>
  <c r="A36" i="1"/>
  <c r="D29" i="1"/>
  <c r="D30" i="1"/>
  <c r="D26" i="1"/>
  <c r="B35" i="1"/>
  <c r="A35" i="1"/>
  <c r="D35" i="1" s="1"/>
  <c r="B34" i="1"/>
  <c r="A34" i="1"/>
  <c r="A33" i="1"/>
  <c r="B33" i="1"/>
  <c r="B32" i="1"/>
  <c r="A32" i="1"/>
  <c r="D32" i="1" s="1"/>
  <c r="B31" i="1"/>
  <c r="D31" i="1" s="1"/>
  <c r="B30" i="1"/>
  <c r="B29" i="1"/>
  <c r="A29" i="1"/>
  <c r="B28" i="1"/>
  <c r="B27" i="1"/>
  <c r="D27" i="1" s="1"/>
  <c r="A28" i="1"/>
  <c r="D28" i="1" s="1"/>
  <c r="D41" i="1" l="1"/>
  <c r="D33" i="1"/>
  <c r="D36" i="1"/>
  <c r="D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714BEF-4D7E-4D64-BB18-66DA625B4E95}" keepAlive="1" name="Query - isection" description="Connection to the 'isection' query in the workbook." type="5" refreshedVersion="8" background="1" saveData="1">
    <dbPr connection="Provider=Microsoft.Mashup.OleDb.1;Data Source=$Workbook$;Location=isection;Extended Properties=&quot;&quot;" command="SELECT * FROM [isection]"/>
  </connection>
  <connection id="2" xr16:uid="{8353A0C9-ACCA-4C7C-880B-88F3FDBF6B1D}" keepAlive="1" name="Query - isection (2)" description="Connection to the 'isection (2)' query in the workbook." type="5" refreshedVersion="8" background="1" saveData="1">
    <dbPr connection="Provider=Microsoft.Mashup.OleDb.1;Data Source=$Workbook$;Location=&quot;isection (2)&quot;;Extended Properties=&quot;&quot;" command="SELECT * FROM [isection (2)]"/>
  </connection>
</connections>
</file>

<file path=xl/sharedStrings.xml><?xml version="1.0" encoding="utf-8"?>
<sst xmlns="http://schemas.openxmlformats.org/spreadsheetml/2006/main" count="128" uniqueCount="61">
  <si>
    <t>x</t>
  </si>
  <si>
    <t>y</t>
  </si>
  <si>
    <t>Rectangular Beam</t>
  </si>
  <si>
    <t>UC Column</t>
  </si>
  <si>
    <t>h</t>
  </si>
  <si>
    <t>b</t>
  </si>
  <si>
    <t>s</t>
  </si>
  <si>
    <t>t</t>
  </si>
  <si>
    <t>units</t>
  </si>
  <si>
    <t>mm</t>
  </si>
  <si>
    <t>json_request</t>
  </si>
  <si>
    <t>356x406x634x633.9kg/m</t>
  </si>
  <si>
    <t>Area</t>
  </si>
  <si>
    <t>AX</t>
  </si>
  <si>
    <t>AY</t>
  </si>
  <si>
    <t>IX</t>
  </si>
  <si>
    <t>IY</t>
  </si>
  <si>
    <t>IXY</t>
  </si>
  <si>
    <t>Xc</t>
  </si>
  <si>
    <t>Yc</t>
  </si>
  <si>
    <t>IXC</t>
  </si>
  <si>
    <t>IYC</t>
  </si>
  <si>
    <t>IXYC</t>
  </si>
  <si>
    <t>IU</t>
  </si>
  <si>
    <t>IV</t>
  </si>
  <si>
    <t>Theta</t>
  </si>
  <si>
    <t>Section area</t>
  </si>
  <si>
    <t>First moment of area about the X axis</t>
  </si>
  <si>
    <t>First moment of area about the Y axis</t>
  </si>
  <si>
    <t>Second Moment of Area about the X axis</t>
  </si>
  <si>
    <t>Second Moment of Area about the Y axis</t>
  </si>
  <si>
    <t>Product of Inertia about origin</t>
  </si>
  <si>
    <t>Centroid X coordinate</t>
  </si>
  <si>
    <t>Centroid Y coordinate</t>
  </si>
  <si>
    <t>2nd Moment of Area about axis through the centroid parallel to X</t>
  </si>
  <si>
    <t>2nd Moment of Area about axis through the centroid parallel to Y</t>
  </si>
  <si>
    <t>Product of Inertia about centroid</t>
  </si>
  <si>
    <t>2nd moment of area about principal axis 1 through centroid</t>
  </si>
  <si>
    <t>2nd moment of area about principal axis 2 through centroid</t>
  </si>
  <si>
    <t>Angle of principal axes to X,Y axes</t>
  </si>
  <si>
    <t>mm2</t>
  </si>
  <si>
    <t>mm3</t>
  </si>
  <si>
    <t>mm4</t>
  </si>
  <si>
    <t>degrees</t>
  </si>
  <si>
    <t>Values</t>
  </si>
  <si>
    <t>Units</t>
  </si>
  <si>
    <t>Description</t>
  </si>
  <si>
    <t>Symbol</t>
  </si>
  <si>
    <t>ZX</t>
  </si>
  <si>
    <t>ZY</t>
  </si>
  <si>
    <t>cm</t>
  </si>
  <si>
    <t>error (%)</t>
  </si>
  <si>
    <t>CentridX</t>
  </si>
  <si>
    <t>CentroidY</t>
  </si>
  <si>
    <t>Calculated</t>
  </si>
  <si>
    <t>From table</t>
  </si>
  <si>
    <t>Published</t>
  </si>
  <si>
    <t>Error (%)</t>
  </si>
  <si>
    <t>Property</t>
  </si>
  <si>
    <t>cm2</t>
  </si>
  <si>
    <t>cm4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</si>
</sst>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color rgb="FFA31515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188.2</c:v>
                </c:pt>
                <c:pt idx="3">
                  <c:v>188.2</c:v>
                </c:pt>
                <c:pt idx="4">
                  <c:v>0</c:v>
                </c:pt>
                <c:pt idx="5">
                  <c:v>0</c:v>
                </c:pt>
                <c:pt idx="6">
                  <c:v>424</c:v>
                </c:pt>
                <c:pt idx="7">
                  <c:v>424</c:v>
                </c:pt>
                <c:pt idx="8">
                  <c:v>235.8</c:v>
                </c:pt>
                <c:pt idx="9">
                  <c:v>235.8</c:v>
                </c:pt>
                <c:pt idx="10">
                  <c:v>424</c:v>
                </c:pt>
                <c:pt idx="11">
                  <c:v>424</c:v>
                </c:pt>
                <c:pt idx="12">
                  <c:v>0</c:v>
                </c:pt>
              </c:numCache>
            </c:numRef>
          </c:xVal>
          <c:yVal>
            <c:numRef>
              <c:f>Sheet1!$B$26:$B$38</c:f>
              <c:numCache>
                <c:formatCode>General</c:formatCode>
                <c:ptCount val="13"/>
                <c:pt idx="0">
                  <c:v>0</c:v>
                </c:pt>
                <c:pt idx="1">
                  <c:v>77</c:v>
                </c:pt>
                <c:pt idx="2">
                  <c:v>77</c:v>
                </c:pt>
                <c:pt idx="3">
                  <c:v>397.6</c:v>
                </c:pt>
                <c:pt idx="4">
                  <c:v>397.6</c:v>
                </c:pt>
                <c:pt idx="5">
                  <c:v>474.6</c:v>
                </c:pt>
                <c:pt idx="6">
                  <c:v>474.6</c:v>
                </c:pt>
                <c:pt idx="7">
                  <c:v>397.6</c:v>
                </c:pt>
                <c:pt idx="8">
                  <c:v>397.6</c:v>
                </c:pt>
                <c:pt idx="9">
                  <c:v>77</c:v>
                </c:pt>
                <c:pt idx="10">
                  <c:v>77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FB-4844-BDAE-B2846BCC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68400"/>
        <c:axId val="1149654591"/>
      </c:scatterChart>
      <c:valAx>
        <c:axId val="21170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54591"/>
        <c:crosses val="autoZero"/>
        <c:crossBetween val="midCat"/>
      </c:valAx>
      <c:valAx>
        <c:axId val="11496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837301</xdr:colOff>
      <xdr:row>2</xdr:row>
      <xdr:rowOff>172278</xdr:rowOff>
    </xdr:from>
    <xdr:to>
      <xdr:col>8</xdr:col>
      <xdr:colOff>273421</xdr:colOff>
      <xdr:row>31</xdr:row>
      <xdr:rowOff>61993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D4D28-8D08-3E5B-1B63-7AAD41D00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258008</xdr:colOff>
      <xdr:row>9</xdr:row>
      <xdr:rowOff>43543</xdr:rowOff>
    </xdr:from>
    <xdr:to>
      <xdr:col>40</xdr:col>
      <xdr:colOff>597288</xdr:colOff>
      <xdr:row>83</xdr:row>
      <xdr:rowOff>84106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3D1C93-2BCD-D37F-50CC-C674D9946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2465" y="1709057"/>
          <a:ext cx="18387794" cy="13734792"/>
        </a:xfrm>
        <a:prstGeom prst="rect">
          <a:avLst/>
        </a:prstGeom>
      </xdr:spPr>
    </xdr:pic>
    <xdr:clientData/>
  </xdr:twoCellAnchor>
  <xdr:twoCellAnchor>
    <xdr:from>
      <xdr:col>13</xdr:col>
      <xdr:colOff>130629</xdr:colOff>
      <xdr:row>26</xdr:row>
      <xdr:rowOff>97971</xdr:rowOff>
    </xdr:from>
    <xdr:to>
      <xdr:col>40</xdr:col>
      <xdr:colOff>43543</xdr:colOff>
      <xdr:row>28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0EDC1E8-804F-A672-789E-C0393DE777D3}"/>
            </a:ext>
          </a:extLst>
        </xdr:cNvPr>
        <xdr:cNvSpPr/>
      </xdr:nvSpPr>
      <xdr:spPr>
        <a:xfrm>
          <a:off x="11364686" y="4909457"/>
          <a:ext cx="17351828" cy="272143"/>
        </a:xfrm>
        <a:prstGeom prst="rect">
          <a:avLst/>
        </a:prstGeom>
        <a:solidFill>
          <a:srgbClr val="FFFF00">
            <a:alpha val="2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2F2061-0318-4526-A56C-2F615E49DF84}" autoFormatId="16" applyNumberFormats="0" applyBorderFormats="0" applyFontFormats="0" applyPatternFormats="0" applyAlignmentFormats="0" applyWidthHeightFormats="0">
  <queryTableRefresh nextId="16">
    <queryTableFields count="1">
      <queryTableField id="15" name="Value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2C506B-5622-486B-B536-BA100AA2EDBF}" autoFormatId="16" applyNumberFormats="0" applyBorderFormats="0" applyFontFormats="0" applyPatternFormats="0" applyAlignmentFormats="0" applyWidthHeightFormats="0">
  <queryTableRefresh nextId="15">
    <queryTableFields count="14">
      <queryTableField id="1" name="Area" tableColumnId="1"/>
      <queryTableField id="2" name="AX" tableColumnId="2"/>
      <queryTableField id="3" name="AY" tableColumnId="3"/>
      <queryTableField id="4" name="IX" tableColumnId="4"/>
      <queryTableField id="5" name="IY" tableColumnId="5"/>
      <queryTableField id="6" name="IXY" tableColumnId="6"/>
      <queryTableField id="7" name="Xc" tableColumnId="7"/>
      <queryTableField id="8" name="Yc" tableColumnId="8"/>
      <queryTableField id="9" name="IXC" tableColumnId="9"/>
      <queryTableField id="10" name="IYC" tableColumnId="10"/>
      <queryTableField id="11" name="IXYC" tableColumnId="11"/>
      <queryTableField id="12" name="IU" tableColumnId="12"/>
      <queryTableField id="13" name="IV" tableColumnId="13"/>
      <queryTableField id="14" name="Theta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D3EA32-37F3-4F36-A4A3-D4F0C4B8CF07}" name="isection3" displayName="isection3" ref="D1:D15" tableType="queryTable" totalsRowShown="0">
  <autoFilter ref="D1:D15" xr:uid="{B50688FD-1F2E-436A-A35B-5C29C8E56357}"/>
  <tableColumns count="1">
    <tableColumn id="15" xr3:uid="{80AFBCEF-242E-415B-AB93-F44C1BD7B7A0}" uniqueName="15" name="Values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688FD-1F2E-436A-A35B-5C29C8E56357}" name="isection" displayName="isection" ref="A1:N4" tableType="queryTable" totalsRowShown="0">
  <autoFilter ref="A1:N4" xr:uid="{B50688FD-1F2E-436A-A35B-5C29C8E56357}"/>
  <tableColumns count="14">
    <tableColumn id="1" xr3:uid="{1639B07A-DC2D-4B45-BCC2-0A44A5AEB2BE}" uniqueName="1" name="Area" queryTableFieldId="1"/>
    <tableColumn id="2" xr3:uid="{994A9075-D668-4C78-87B8-DDC851DFCB12}" uniqueName="2" name="AX" queryTableFieldId="2"/>
    <tableColumn id="3" xr3:uid="{4628F7A5-E68B-4992-ACED-7B8A49ED0500}" uniqueName="3" name="AY" queryTableFieldId="3"/>
    <tableColumn id="4" xr3:uid="{6CCFC3CE-916E-4ADA-B8CC-6A21A23754F7}" uniqueName="4" name="IX" queryTableFieldId="4"/>
    <tableColumn id="5" xr3:uid="{06A8553C-A143-4389-82D2-6BE1884B268F}" uniqueName="5" name="IY" queryTableFieldId="5"/>
    <tableColumn id="6" xr3:uid="{33D5A3EB-EEC8-4413-9180-0D5660F70FC3}" uniqueName="6" name="IXY" queryTableFieldId="6"/>
    <tableColumn id="7" xr3:uid="{C6305826-0AC0-45C3-A7F3-30B9EDD87632}" uniqueName="7" name="Xc" queryTableFieldId="7"/>
    <tableColumn id="8" xr3:uid="{95FBC590-1908-4DA8-8F30-201D7F5DAA65}" uniqueName="8" name="Yc" queryTableFieldId="8"/>
    <tableColumn id="9" xr3:uid="{0F161DEF-0BE1-48AD-85EB-A83C16241170}" uniqueName="9" name="IXC" queryTableFieldId="9"/>
    <tableColumn id="10" xr3:uid="{C58F74DA-C44A-4768-818D-22220E64818A}" uniqueName="10" name="IYC" queryTableFieldId="10"/>
    <tableColumn id="11" xr3:uid="{05542B5C-A68B-44AD-8378-30762FF2C0F2}" uniqueName="11" name="IXYC" queryTableFieldId="11"/>
    <tableColumn id="12" xr3:uid="{9BF79B7F-20D8-428E-BBB1-B30115B6F843}" uniqueName="12" name="IU" queryTableFieldId="12"/>
    <tableColumn id="13" xr3:uid="{3CFFEA8A-D67F-4A06-8F1B-5B677A81905C}" uniqueName="13" name="IV" queryTableFieldId="13"/>
    <tableColumn id="14" xr3:uid="{E6AC6C85-5F5E-488C-B88F-BA8523130A18}" uniqueName="14" name="Theta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A569-5667-4388-A3AF-1E2F2998F873}">
  <dimension ref="A1:D15"/>
  <sheetViews>
    <sheetView workbookViewId="0">
      <selection activeCell="F19" sqref="F19"/>
    </sheetView>
  </sheetViews>
  <sheetFormatPr defaultRowHeight="14.4" x14ac:dyDescent="0.3"/>
  <cols>
    <col min="2" max="2" width="55.109375" bestFit="1" customWidth="1"/>
    <col min="4" max="4" width="12.6640625" bestFit="1" customWidth="1"/>
    <col min="5" max="5" width="11.109375" bestFit="1" customWidth="1"/>
    <col min="6" max="6" width="32" bestFit="1" customWidth="1"/>
    <col min="7" max="9" width="12" customWidth="1"/>
    <col min="10" max="10" width="26" bestFit="1" customWidth="1"/>
    <col min="11" max="12" width="19" bestFit="1" customWidth="1"/>
    <col min="13" max="14" width="55.109375" bestFit="1" customWidth="1"/>
    <col min="15" max="15" width="28.21875" bestFit="1" customWidth="1"/>
    <col min="16" max="17" width="50.33203125" bestFit="1" customWidth="1"/>
    <col min="18" max="18" width="28.77734375" bestFit="1" customWidth="1"/>
  </cols>
  <sheetData>
    <row r="1" spans="1:4" x14ac:dyDescent="0.3">
      <c r="A1" t="s">
        <v>47</v>
      </c>
      <c r="B1" t="s">
        <v>46</v>
      </c>
      <c r="C1" t="s">
        <v>45</v>
      </c>
      <c r="D1" t="s">
        <v>44</v>
      </c>
    </row>
    <row r="2" spans="1:4" x14ac:dyDescent="0.3">
      <c r="A2" s="2" t="s">
        <v>12</v>
      </c>
      <c r="B2" s="3" t="s">
        <v>26</v>
      </c>
      <c r="C2" s="3" t="s">
        <v>40</v>
      </c>
      <c r="D2">
        <v>80556.56</v>
      </c>
    </row>
    <row r="3" spans="1:4" x14ac:dyDescent="0.3">
      <c r="A3" s="2" t="s">
        <v>13</v>
      </c>
      <c r="B3" s="3" t="s">
        <v>27</v>
      </c>
      <c r="C3" s="3" t="s">
        <v>41</v>
      </c>
      <c r="D3">
        <v>19116071.688000005</v>
      </c>
    </row>
    <row r="4" spans="1:4" x14ac:dyDescent="0.3">
      <c r="A4" s="2" t="s">
        <v>14</v>
      </c>
      <c r="B4" s="3" t="s">
        <v>28</v>
      </c>
      <c r="C4" s="3" t="s">
        <v>41</v>
      </c>
      <c r="D4">
        <v>17077990.720000003</v>
      </c>
    </row>
    <row r="5" spans="1:4" x14ac:dyDescent="0.3">
      <c r="A5" s="2" t="s">
        <v>15</v>
      </c>
      <c r="B5" s="3" t="s">
        <v>29</v>
      </c>
      <c r="C5" s="3" t="s">
        <v>42</v>
      </c>
      <c r="D5">
        <v>7279809664.2058687</v>
      </c>
    </row>
    <row r="6" spans="1:4" x14ac:dyDescent="0.3">
      <c r="A6" s="2" t="s">
        <v>16</v>
      </c>
      <c r="B6" s="3" t="s">
        <v>30</v>
      </c>
      <c r="C6" s="3" t="s">
        <v>42</v>
      </c>
      <c r="D6">
        <v>4601636571.1754675</v>
      </c>
    </row>
    <row r="7" spans="1:4" x14ac:dyDescent="0.3">
      <c r="A7" s="2" t="s">
        <v>17</v>
      </c>
      <c r="B7" s="3" t="s">
        <v>31</v>
      </c>
      <c r="C7" s="3" t="s">
        <v>42</v>
      </c>
      <c r="D7">
        <v>4052607197.8559999</v>
      </c>
    </row>
    <row r="8" spans="1:4" x14ac:dyDescent="0.3">
      <c r="A8" s="2" t="s">
        <v>18</v>
      </c>
      <c r="B8" s="3" t="s">
        <v>32</v>
      </c>
      <c r="C8" s="3" t="s">
        <v>9</v>
      </c>
      <c r="D8">
        <v>212.00000000000003</v>
      </c>
    </row>
    <row r="9" spans="1:4" x14ac:dyDescent="0.3">
      <c r="A9" s="2" t="s">
        <v>19</v>
      </c>
      <c r="B9" s="3" t="s">
        <v>33</v>
      </c>
      <c r="C9" s="3" t="s">
        <v>9</v>
      </c>
      <c r="D9">
        <v>237.30000000000007</v>
      </c>
    </row>
    <row r="10" spans="1:4" x14ac:dyDescent="0.3">
      <c r="A10" s="2" t="s">
        <v>20</v>
      </c>
      <c r="B10" s="3" t="s">
        <v>34</v>
      </c>
      <c r="C10" s="3" t="s">
        <v>42</v>
      </c>
      <c r="D10">
        <v>2743565852.643466</v>
      </c>
    </row>
    <row r="11" spans="1:4" x14ac:dyDescent="0.3">
      <c r="A11" s="2" t="s">
        <v>21</v>
      </c>
      <c r="B11" s="3" t="s">
        <v>35</v>
      </c>
      <c r="C11" s="3" t="s">
        <v>42</v>
      </c>
      <c r="D11">
        <v>981102538.53546619</v>
      </c>
    </row>
    <row r="12" spans="1:4" x14ac:dyDescent="0.3">
      <c r="A12" s="2" t="s">
        <v>22</v>
      </c>
      <c r="B12" s="3" t="s">
        <v>36</v>
      </c>
      <c r="C12" s="3" t="s">
        <v>42</v>
      </c>
      <c r="D12">
        <v>-1.430511474609375E-6</v>
      </c>
    </row>
    <row r="13" spans="1:4" x14ac:dyDescent="0.3">
      <c r="A13" s="2" t="s">
        <v>23</v>
      </c>
      <c r="B13" s="3" t="s">
        <v>37</v>
      </c>
      <c r="C13" s="3" t="s">
        <v>42</v>
      </c>
      <c r="D13">
        <v>2743565852.643466</v>
      </c>
    </row>
    <row r="14" spans="1:4" x14ac:dyDescent="0.3">
      <c r="A14" s="2" t="s">
        <v>24</v>
      </c>
      <c r="B14" s="3" t="s">
        <v>38</v>
      </c>
      <c r="C14" s="3" t="s">
        <v>42</v>
      </c>
      <c r="D14">
        <v>981102538.53546619</v>
      </c>
    </row>
    <row r="15" spans="1:4" x14ac:dyDescent="0.3">
      <c r="A15" s="2" t="s">
        <v>25</v>
      </c>
      <c r="B15" s="3" t="s">
        <v>39</v>
      </c>
      <c r="C15" s="3" t="s">
        <v>43</v>
      </c>
      <c r="D15">
        <v>-4.6504383599970102E-14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AA9-D0BF-41A5-995F-1B8DEB893190}">
  <dimension ref="A3:AZ41"/>
  <sheetViews>
    <sheetView tabSelected="1" topLeftCell="U1" zoomScale="55" zoomScaleNormal="55" workbookViewId="0">
      <selection activeCell="AV4" sqref="AV4:AZ7"/>
    </sheetView>
  </sheetViews>
  <sheetFormatPr defaultRowHeight="14.4" x14ac:dyDescent="0.3"/>
  <cols>
    <col min="6" max="6" width="57.109375" customWidth="1"/>
    <col min="26" max="26" width="11.109375" customWidth="1"/>
    <col min="27" max="27" width="12.33203125" customWidth="1"/>
    <col min="33" max="34" width="13.109375" bestFit="1" customWidth="1"/>
    <col min="50" max="50" width="13.44140625" bestFit="1" customWidth="1"/>
    <col min="51" max="51" width="17.88671875" bestFit="1" customWidth="1"/>
    <col min="52" max="52" width="15.6640625" bestFit="1" customWidth="1"/>
  </cols>
  <sheetData>
    <row r="3" spans="1:52" x14ac:dyDescent="0.3">
      <c r="Z3" t="s">
        <v>15</v>
      </c>
      <c r="AA3" t="s">
        <v>16</v>
      </c>
      <c r="AD3" t="s">
        <v>48</v>
      </c>
      <c r="AE3" t="s">
        <v>49</v>
      </c>
      <c r="AG3" t="s">
        <v>52</v>
      </c>
      <c r="AH3" t="s">
        <v>53</v>
      </c>
      <c r="AN3" t="s">
        <v>13</v>
      </c>
    </row>
    <row r="4" spans="1:52" x14ac:dyDescent="0.3">
      <c r="W4" t="s">
        <v>50</v>
      </c>
      <c r="Z4">
        <v>274800</v>
      </c>
      <c r="AA4">
        <v>98130</v>
      </c>
      <c r="AD4">
        <v>11580</v>
      </c>
      <c r="AE4">
        <v>4629</v>
      </c>
      <c r="AN4">
        <v>808</v>
      </c>
      <c r="AV4" t="s">
        <v>58</v>
      </c>
      <c r="AW4" t="s">
        <v>45</v>
      </c>
      <c r="AX4" t="s">
        <v>56</v>
      </c>
      <c r="AY4" t="s">
        <v>54</v>
      </c>
      <c r="AZ4" t="s">
        <v>57</v>
      </c>
    </row>
    <row r="5" spans="1:52" x14ac:dyDescent="0.3">
      <c r="W5" t="s">
        <v>9</v>
      </c>
      <c r="X5" t="s">
        <v>55</v>
      </c>
      <c r="Z5">
        <f>Z4*10^4</f>
        <v>2748000000</v>
      </c>
      <c r="AA5">
        <f>AA4*10^4</f>
        <v>981300000</v>
      </c>
      <c r="AD5">
        <f>AD4*10^3</f>
        <v>11580000</v>
      </c>
      <c r="AE5">
        <f>AE4*10^3</f>
        <v>4629000</v>
      </c>
      <c r="AN5">
        <f>AN4*10^2</f>
        <v>80800</v>
      </c>
      <c r="AT5">
        <v>808</v>
      </c>
      <c r="AU5" t="s">
        <v>59</v>
      </c>
      <c r="AV5" t="s">
        <v>13</v>
      </c>
      <c r="AW5" t="s">
        <v>40</v>
      </c>
      <c r="AX5">
        <f>AT5*10^2</f>
        <v>80800</v>
      </c>
      <c r="AY5" s="6">
        <v>80556.56</v>
      </c>
      <c r="AZ5" s="5">
        <f>(AY5-AX5)/AX5*100</f>
        <v>-0.30128712871287416</v>
      </c>
    </row>
    <row r="6" spans="1:52" x14ac:dyDescent="0.3">
      <c r="A6" t="s">
        <v>2</v>
      </c>
      <c r="AG6">
        <f>B16/2</f>
        <v>212</v>
      </c>
      <c r="AH6">
        <f>A16/2</f>
        <v>237.3</v>
      </c>
      <c r="AT6">
        <v>274800</v>
      </c>
      <c r="AU6" t="s">
        <v>60</v>
      </c>
      <c r="AV6" t="s">
        <v>15</v>
      </c>
      <c r="AW6" t="s">
        <v>42</v>
      </c>
      <c r="AX6">
        <f>AT6*10^4</f>
        <v>2748000000</v>
      </c>
      <c r="AY6" s="6">
        <v>2743565852.643466</v>
      </c>
      <c r="AZ6" s="5">
        <f>(AY6-AX6)/AX6*100</f>
        <v>-0.16135907410967992</v>
      </c>
    </row>
    <row r="7" spans="1:52" x14ac:dyDescent="0.3">
      <c r="A7" t="s">
        <v>0</v>
      </c>
      <c r="B7" t="s">
        <v>1</v>
      </c>
      <c r="X7" t="s">
        <v>54</v>
      </c>
      <c r="Z7">
        <v>2743565852.643466</v>
      </c>
      <c r="AA7">
        <v>981102538.53546619</v>
      </c>
      <c r="AG7">
        <v>212.00000000000003</v>
      </c>
      <c r="AH7">
        <v>237.30000000000007</v>
      </c>
      <c r="AN7">
        <v>80556.56</v>
      </c>
      <c r="AT7">
        <v>98130</v>
      </c>
      <c r="AU7" t="s">
        <v>60</v>
      </c>
      <c r="AV7" t="s">
        <v>16</v>
      </c>
      <c r="AW7" t="s">
        <v>42</v>
      </c>
      <c r="AX7">
        <f>AT7*10^4</f>
        <v>981300000</v>
      </c>
      <c r="AY7" s="6">
        <v>981102538.53546619</v>
      </c>
      <c r="AZ7" s="5">
        <f>(AY7-AX7)/AX7*100</f>
        <v>-2.0122436006705987E-2</v>
      </c>
    </row>
    <row r="8" spans="1:52" x14ac:dyDescent="0.3">
      <c r="A8">
        <v>0</v>
      </c>
      <c r="B8">
        <v>0</v>
      </c>
    </row>
    <row r="9" spans="1:52" x14ac:dyDescent="0.3">
      <c r="A9">
        <v>0</v>
      </c>
      <c r="B9">
        <v>1.2</v>
      </c>
      <c r="Y9" t="s">
        <v>51</v>
      </c>
      <c r="Z9">
        <f>(Z7-Z5)/Z5*100</f>
        <v>-0.16135907410967992</v>
      </c>
      <c r="AA9">
        <f>(AA7-AA5)/AA5*100</f>
        <v>-2.0122436006705987E-2</v>
      </c>
      <c r="AG9" s="4">
        <f>(AG7-AG6)/AG6*100</f>
        <v>1.3406466712454721E-14</v>
      </c>
      <c r="AH9" s="4">
        <f>(AH7-AH6)/AH6*100</f>
        <v>2.3954243093471562E-14</v>
      </c>
      <c r="AN9">
        <f>(AN7-AN5)/AN5*100</f>
        <v>-0.30128712871287416</v>
      </c>
    </row>
    <row r="10" spans="1:52" x14ac:dyDescent="0.3">
      <c r="A10">
        <v>0.6</v>
      </c>
      <c r="B10">
        <v>1.2</v>
      </c>
    </row>
    <row r="11" spans="1:52" x14ac:dyDescent="0.3">
      <c r="A11">
        <v>0.6</v>
      </c>
      <c r="B11">
        <v>0</v>
      </c>
    </row>
    <row r="12" spans="1:52" x14ac:dyDescent="0.3">
      <c r="A12">
        <v>0</v>
      </c>
      <c r="B12">
        <v>0</v>
      </c>
    </row>
    <row r="14" spans="1:52" x14ac:dyDescent="0.3">
      <c r="A14" t="s">
        <v>3</v>
      </c>
      <c r="C14" t="s">
        <v>11</v>
      </c>
    </row>
    <row r="15" spans="1:52" x14ac:dyDescent="0.3">
      <c r="A15" t="s">
        <v>4</v>
      </c>
      <c r="B15" t="s">
        <v>5</v>
      </c>
      <c r="C15" t="s">
        <v>6</v>
      </c>
      <c r="D15" t="s">
        <v>7</v>
      </c>
    </row>
    <row r="16" spans="1:52" x14ac:dyDescent="0.3">
      <c r="A16">
        <v>474.6</v>
      </c>
      <c r="B16">
        <v>424</v>
      </c>
      <c r="C16">
        <v>47.6</v>
      </c>
      <c r="D16">
        <v>77</v>
      </c>
    </row>
    <row r="23" spans="1:6" x14ac:dyDescent="0.3">
      <c r="F23" s="1"/>
    </row>
    <row r="24" spans="1:6" x14ac:dyDescent="0.3">
      <c r="C24" t="s">
        <v>8</v>
      </c>
      <c r="D24" t="s">
        <v>9</v>
      </c>
    </row>
    <row r="25" spans="1:6" x14ac:dyDescent="0.3">
      <c r="A25" t="s">
        <v>0</v>
      </c>
      <c r="B25" t="s">
        <v>1</v>
      </c>
    </row>
    <row r="26" spans="1:6" x14ac:dyDescent="0.3">
      <c r="A26">
        <v>0</v>
      </c>
      <c r="B26">
        <v>0</v>
      </c>
      <c r="D26" t="str">
        <f>"["&amp;A26&amp;","&amp;B26&amp;"]"</f>
        <v>[0,0]</v>
      </c>
    </row>
    <row r="27" spans="1:6" x14ac:dyDescent="0.3">
      <c r="A27">
        <v>0</v>
      </c>
      <c r="B27">
        <f>D16</f>
        <v>77</v>
      </c>
      <c r="D27" t="str">
        <f t="shared" ref="D27:D38" si="0">"["&amp;A27&amp;","&amp;B27&amp;"]"</f>
        <v>[0,77]</v>
      </c>
    </row>
    <row r="28" spans="1:6" x14ac:dyDescent="0.3">
      <c r="A28">
        <f>B16/2-C16/2</f>
        <v>188.2</v>
      </c>
      <c r="B28">
        <f>D16</f>
        <v>77</v>
      </c>
      <c r="D28" t="str">
        <f t="shared" si="0"/>
        <v>[188.2,77]</v>
      </c>
    </row>
    <row r="29" spans="1:6" x14ac:dyDescent="0.3">
      <c r="A29">
        <f>B16/2-C16/2</f>
        <v>188.2</v>
      </c>
      <c r="B29">
        <f>A16-D16</f>
        <v>397.6</v>
      </c>
      <c r="D29" t="str">
        <f t="shared" si="0"/>
        <v>[188.2,397.6]</v>
      </c>
    </row>
    <row r="30" spans="1:6" x14ac:dyDescent="0.3">
      <c r="A30">
        <v>0</v>
      </c>
      <c r="B30">
        <f>A16-D16</f>
        <v>397.6</v>
      </c>
      <c r="D30" t="str">
        <f t="shared" si="0"/>
        <v>[0,397.6]</v>
      </c>
    </row>
    <row r="31" spans="1:6" x14ac:dyDescent="0.3">
      <c r="A31">
        <v>0</v>
      </c>
      <c r="B31">
        <f>A16</f>
        <v>474.6</v>
      </c>
      <c r="D31" t="str">
        <f t="shared" si="0"/>
        <v>[0,474.6]</v>
      </c>
    </row>
    <row r="32" spans="1:6" x14ac:dyDescent="0.3">
      <c r="A32">
        <f>B16</f>
        <v>424</v>
      </c>
      <c r="B32">
        <f>A16</f>
        <v>474.6</v>
      </c>
      <c r="D32" t="str">
        <f t="shared" si="0"/>
        <v>[424,474.6]</v>
      </c>
    </row>
    <row r="33" spans="1:4" x14ac:dyDescent="0.3">
      <c r="A33">
        <f>B16</f>
        <v>424</v>
      </c>
      <c r="B33">
        <f>A16-D16</f>
        <v>397.6</v>
      </c>
      <c r="D33" t="str">
        <f t="shared" si="0"/>
        <v>[424,397.6]</v>
      </c>
    </row>
    <row r="34" spans="1:4" x14ac:dyDescent="0.3">
      <c r="A34">
        <f>B16/2+C16/2</f>
        <v>235.8</v>
      </c>
      <c r="B34">
        <f>A16-D16</f>
        <v>397.6</v>
      </c>
      <c r="D34" t="str">
        <f t="shared" si="0"/>
        <v>[235.8,397.6]</v>
      </c>
    </row>
    <row r="35" spans="1:4" x14ac:dyDescent="0.3">
      <c r="A35">
        <f>B16/2+C16/2</f>
        <v>235.8</v>
      </c>
      <c r="B35">
        <f>D16</f>
        <v>77</v>
      </c>
      <c r="D35" t="str">
        <f t="shared" si="0"/>
        <v>[235.8,77]</v>
      </c>
    </row>
    <row r="36" spans="1:4" x14ac:dyDescent="0.3">
      <c r="A36">
        <f>B16</f>
        <v>424</v>
      </c>
      <c r="B36">
        <f>D16</f>
        <v>77</v>
      </c>
      <c r="D36" t="str">
        <f t="shared" si="0"/>
        <v>[424,77]</v>
      </c>
    </row>
    <row r="37" spans="1:4" x14ac:dyDescent="0.3">
      <c r="A37">
        <f>B16</f>
        <v>424</v>
      </c>
      <c r="B37">
        <v>0</v>
      </c>
      <c r="D37" t="str">
        <f t="shared" si="0"/>
        <v>[424,0]</v>
      </c>
    </row>
    <row r="38" spans="1:4" x14ac:dyDescent="0.3">
      <c r="A38">
        <v>0</v>
      </c>
      <c r="B38">
        <v>0</v>
      </c>
      <c r="D38" t="str">
        <f t="shared" si="0"/>
        <v>[0,0]</v>
      </c>
    </row>
    <row r="41" spans="1:4" x14ac:dyDescent="0.3">
      <c r="B41" t="s">
        <v>10</v>
      </c>
      <c r="D41" t="str">
        <f>"{""name"":"""&amp;C14&amp;",""coords"":["&amp;_xlfn.TEXTJOIN(",",TRUE,D26:D38)&amp;"],""units"":"""&amp;D24&amp;"""}"</f>
        <v>{"name":"356x406x634x633.9kg/m,"coords":[[0,0],[0,77],[188.2,77],[188.2,397.6],[0,397.6],[0,474.6],[424,474.6],[424,397.6],[235.8,397.6],[235.8,77],[424,77],[424,0],[0,0]],"units":"mm"}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F600-0936-4A9C-AB87-50934690A990}">
  <dimension ref="A1:N4"/>
  <sheetViews>
    <sheetView topLeftCell="D1" workbookViewId="0">
      <selection activeCell="G4" sqref="G4:H4"/>
    </sheetView>
  </sheetViews>
  <sheetFormatPr defaultRowHeight="14.4" x14ac:dyDescent="0.3"/>
  <cols>
    <col min="1" max="1" width="11.109375" bestFit="1" customWidth="1"/>
    <col min="2" max="3" width="32" bestFit="1" customWidth="1"/>
    <col min="4" max="5" width="34.77734375" bestFit="1" customWidth="1"/>
    <col min="6" max="6" width="26" bestFit="1" customWidth="1"/>
    <col min="7" max="8" width="19" bestFit="1" customWidth="1"/>
    <col min="9" max="10" width="55.109375" bestFit="1" customWidth="1"/>
    <col min="11" max="11" width="28.21875" bestFit="1" customWidth="1"/>
    <col min="12" max="13" width="50.33203125" bestFit="1" customWidth="1"/>
    <col min="14" max="14" width="28.77734375" bestFit="1" customWidth="1"/>
  </cols>
  <sheetData>
    <row r="1" spans="1:14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</row>
    <row r="3" spans="1:14" x14ac:dyDescent="0.3">
      <c r="A3" t="s">
        <v>40</v>
      </c>
      <c r="B3" t="s">
        <v>41</v>
      </c>
      <c r="C3" t="s">
        <v>41</v>
      </c>
      <c r="D3" t="s">
        <v>42</v>
      </c>
      <c r="E3" t="s">
        <v>42</v>
      </c>
      <c r="F3" t="s">
        <v>42</v>
      </c>
      <c r="G3" t="s">
        <v>9</v>
      </c>
      <c r="H3" t="s">
        <v>9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43</v>
      </c>
    </row>
    <row r="4" spans="1:14" x14ac:dyDescent="0.3">
      <c r="A4">
        <v>80556.56</v>
      </c>
      <c r="B4">
        <v>19116071.688000005</v>
      </c>
      <c r="C4">
        <v>17077990.720000003</v>
      </c>
      <c r="D4">
        <v>7279809664.2058687</v>
      </c>
      <c r="E4">
        <v>4601636571.1754675</v>
      </c>
      <c r="F4">
        <v>4052607197.8559999</v>
      </c>
      <c r="G4">
        <v>212.00000000000003</v>
      </c>
      <c r="H4">
        <v>237.30000000000007</v>
      </c>
      <c r="I4">
        <v>2743565852.643466</v>
      </c>
      <c r="J4">
        <v>981102538.53546619</v>
      </c>
      <c r="K4">
        <v>-1.430511474609375E-6</v>
      </c>
      <c r="L4">
        <v>2743565852.643466</v>
      </c>
      <c r="M4">
        <v>981102538.53546619</v>
      </c>
      <c r="N4">
        <v>-4.6504383599970102E-14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b 7 c d 9 2 - 5 f 0 c - 4 3 0 4 - b 0 a d - d 4 b 5 0 f b a 6 9 a 1 "   x m l n s = " h t t p : / / s c h e m a s . m i c r o s o f t . c o m / D a t a M a s h u p " > A A A A A G Y F A A B Q S w M E F A A C A A g A V 3 x w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B X f H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3 x w W J a Y t v l e A g A A f A o A A B M A H A B G b 3 J t d W x h c y 9 T Z W N 0 a W 9 u M S 5 t I K I Y A C i g F A A A A A A A A A A A A A A A A A A A A A A A A A A A A O 2 V U W / a M B D H 3 5 H 4 D l H 6 k k g Z E n 1 c 1 Q c W q M a 0 r d u A i q q p k A k 3 c O X Y k e 1 U Q 4 j v X i d x S L C T N 9 T t Y T y E + H / n 8 + / O j k 9 A L D G j z q z 8 H 9 7 0 e / 2 e 2 C E O G w c L b b x 1 C M h + z 1 G / G c t 4 D E r 5 I h g d j F m c J U C l d 4 c J D E J G p R o I z w 0 / R g s B X E R y x x L l K F 6 i e w p j j l / B + e C M J u H 9 t w i l q Y i 2 s C J 4 H Q k e R x K E F M V z t Q U K H J F o g y S K N M Q q 5 S w F L j G I q A I b v K j Y r u 8 H J Z v Y J 2 t G h I I r K Z + 0 8 K z t r 4 h k 0 D C X 4 8 q 6 A R F z n B Y J 1 z 4 N t X L M K J a N K M W w s l 2 5 M w 0 x R 2 s C r n I r X g Z 3 n C V f s Z C e Z g q c W U q w l M A H x c u n / X c m d 5 h u P T 9 w a E Z I 9 Z z 8 k R w 9 F K S D C e e M + 6 e l 5 h x R k T K h t k q v W q 9 3 s n k m U j W / i j J u 5 N 0 F 3 a j C h c E b q 7 f D 2 3 h m A o t i P 7 r Q i + 2 5 M H S x Y j t u E 8 Y E L e N 2 k p b H 8 c K o p U M 7 6 x l P P X u U p k A 3 a u 7 P D P i + n h q y Z I 0 p e I f W k x d 0 b m v Q U r u g l f J Y Q / x Q V W F S m T 4 D 2 q i b p M b Q F q 1 7 F m / g P G m X E S G z G B H E x a 3 k G T z X 0 c M d o l s 1 Y 7 5 P w a j N b 8 a T k J E s o b k x j 2 + h B I e D O + K A 1 F J S + T i I 7 o + B o 7 S l p T y a y t T y m b b 4 W N I y N p V H S 5 k u Q z u 2 L S 1 b t I W l P J j K f A f y L O O j n 7 e K f g / T 1 q o 2 G 8 m V e 2 o l 3 r X v / u 8 n / 2 Y / + Q U U J W q 7 y u M v r u v V S o v W r Y 6 S f w + l b a g O i D a 6 x 8 b X / B d 6 j J H M s D s Z G 8 5 I q H m Z N b N 6 p 8 b z b m 3 D K F l 3 x c 6 I j G J V V 3 l + P e R h 6 + v B D H / z B l B L A Q I t A B Q A A g A I A F d 8 c F h H Z p Y l p g A A A P Y A A A A S A A A A A A A A A A A A A A A A A A A A A A B D b 2 5 m a W c v U G F j a 2 F n Z S 5 4 b W x Q S w E C L Q A U A A I A C A B X f H B Y D 8 r p q 6 Q A A A D p A A A A E w A A A A A A A A A A A A A A A A D y A A A A W 0 N v b n R l b n R f V H l w Z X N d L n h t b F B L A Q I t A B Q A A g A I A F d 8 c F i W m L b 5 X g I A A H w K A A A T A A A A A A A A A A A A A A A A A O M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j A A A A A A A A j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z Z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0 Z D M z M W M t M j B j Y i 0 0 Z T V j L W F m N j U t M 2 N m N D Q z Y T A 1 Y T Y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2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2 V D E 1 O j I y O j E 5 L j c w N T I 5 M T B a I i A v P j x F b n R y e S B U e X B l P S J G a W x s Q 2 9 s d W 1 u V H l w Z X M i I F Z h b H V l P S J z Q U F B Q U F B Q U F B Q U F B Q U F B Q U F B Q T 0 i I C 8 + P E V u d H J 5 I F R 5 c G U 9 I k Z p b G x D b 2 x 1 b W 5 O Y W 1 l c y I g V m F s d W U 9 I n N b J n F 1 b 3 Q 7 Q X J l Y S Z x d W 9 0 O y w m c X V v d D t B W C Z x d W 9 0 O y w m c X V v d D t B W S Z x d W 9 0 O y w m c X V v d D t J W C Z x d W 9 0 O y w m c X V v d D t J W S Z x d W 9 0 O y w m c X V v d D t J W F k m c X V v d D s s J n F 1 b 3 Q 7 W G M m c X V v d D s s J n F 1 b 3 Q 7 W W M m c X V v d D s s J n F 1 b 3 Q 7 S V h D J n F 1 b 3 Q 7 L C Z x d W 9 0 O 0 l Z Q y Z x d W 9 0 O y w m c X V v d D t J W F l D J n F 1 b 3 Q 7 L C Z x d W 9 0 O 0 l V J n F 1 b 3 Q 7 L C Z x d W 9 0 O 0 l W J n F 1 b 3 Q 7 L C Z x d W 9 0 O 1 R o Z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z Z W N 0 a W 9 u L 0 F 1 d G 9 S Z W 1 v d m V k Q 2 9 s d W 1 u c z E u e 0 F y Z W E s M H 0 m c X V v d D s s J n F 1 b 3 Q 7 U 2 V j d G l v b j E v a X N l Y 3 R p b 2 4 v Q X V 0 b 1 J l b W 9 2 Z W R D b 2 x 1 b W 5 z M S 5 7 Q V g s M X 0 m c X V v d D s s J n F 1 b 3 Q 7 U 2 V j d G l v b j E v a X N l Y 3 R p b 2 4 v Q X V 0 b 1 J l b W 9 2 Z W R D b 2 x 1 b W 5 z M S 5 7 Q V k s M n 0 m c X V v d D s s J n F 1 b 3 Q 7 U 2 V j d G l v b j E v a X N l Y 3 R p b 2 4 v Q X V 0 b 1 J l b W 9 2 Z W R D b 2 x 1 b W 5 z M S 5 7 S V g s M 3 0 m c X V v d D s s J n F 1 b 3 Q 7 U 2 V j d G l v b j E v a X N l Y 3 R p b 2 4 v Q X V 0 b 1 J l b W 9 2 Z W R D b 2 x 1 b W 5 z M S 5 7 S V k s N H 0 m c X V v d D s s J n F 1 b 3 Q 7 U 2 V j d G l v b j E v a X N l Y 3 R p b 2 4 v Q X V 0 b 1 J l b W 9 2 Z W R D b 2 x 1 b W 5 z M S 5 7 S V h Z L D V 9 J n F 1 b 3 Q 7 L C Z x d W 9 0 O 1 N l Y 3 R p b 2 4 x L 2 l z Z W N 0 a W 9 u L 0 F 1 d G 9 S Z W 1 v d m V k Q 2 9 s d W 1 u c z E u e 1 h j L D Z 9 J n F 1 b 3 Q 7 L C Z x d W 9 0 O 1 N l Y 3 R p b 2 4 x L 2 l z Z W N 0 a W 9 u L 0 F 1 d G 9 S Z W 1 v d m V k Q 2 9 s d W 1 u c z E u e 1 l j L D d 9 J n F 1 b 3 Q 7 L C Z x d W 9 0 O 1 N l Y 3 R p b 2 4 x L 2 l z Z W N 0 a W 9 u L 0 F 1 d G 9 S Z W 1 v d m V k Q 2 9 s d W 1 u c z E u e 0 l Y Q y w 4 f S Z x d W 9 0 O y w m c X V v d D t T Z W N 0 a W 9 u M S 9 p c 2 V j d G l v b i 9 B d X R v U m V t b 3 Z l Z E N v b H V t b n M x L n t J W U M s O X 0 m c X V v d D s s J n F 1 b 3 Q 7 U 2 V j d G l v b j E v a X N l Y 3 R p b 2 4 v Q X V 0 b 1 J l b W 9 2 Z W R D b 2 x 1 b W 5 z M S 5 7 S V h Z Q y w x M H 0 m c X V v d D s s J n F 1 b 3 Q 7 U 2 V j d G l v b j E v a X N l Y 3 R p b 2 4 v Q X V 0 b 1 J l b W 9 2 Z W R D b 2 x 1 b W 5 z M S 5 7 S V U s M T F 9 J n F 1 b 3 Q 7 L C Z x d W 9 0 O 1 N l Y 3 R p b 2 4 x L 2 l z Z W N 0 a W 9 u L 0 F 1 d G 9 S Z W 1 v d m V k Q 2 9 s d W 1 u c z E u e 0 l W L D E y f S Z x d W 9 0 O y w m c X V v d D t T Z W N 0 a W 9 u M S 9 p c 2 V j d G l v b i 9 B d X R v U m V t b 3 Z l Z E N v b H V t b n M x L n t U a G V 0 Y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l z Z W N 0 a W 9 u L 0 F 1 d G 9 S Z W 1 v d m V k Q 2 9 s d W 1 u c z E u e 0 F y Z W E s M H 0 m c X V v d D s s J n F 1 b 3 Q 7 U 2 V j d G l v b j E v a X N l Y 3 R p b 2 4 v Q X V 0 b 1 J l b W 9 2 Z W R D b 2 x 1 b W 5 z M S 5 7 Q V g s M X 0 m c X V v d D s s J n F 1 b 3 Q 7 U 2 V j d G l v b j E v a X N l Y 3 R p b 2 4 v Q X V 0 b 1 J l b W 9 2 Z W R D b 2 x 1 b W 5 z M S 5 7 Q V k s M n 0 m c X V v d D s s J n F 1 b 3 Q 7 U 2 V j d G l v b j E v a X N l Y 3 R p b 2 4 v Q X V 0 b 1 J l b W 9 2 Z W R D b 2 x 1 b W 5 z M S 5 7 S V g s M 3 0 m c X V v d D s s J n F 1 b 3 Q 7 U 2 V j d G l v b j E v a X N l Y 3 R p b 2 4 v Q X V 0 b 1 J l b W 9 2 Z W R D b 2 x 1 b W 5 z M S 5 7 S V k s N H 0 m c X V v d D s s J n F 1 b 3 Q 7 U 2 V j d G l v b j E v a X N l Y 3 R p b 2 4 v Q X V 0 b 1 J l b W 9 2 Z W R D b 2 x 1 b W 5 z M S 5 7 S V h Z L D V 9 J n F 1 b 3 Q 7 L C Z x d W 9 0 O 1 N l Y 3 R p b 2 4 x L 2 l z Z W N 0 a W 9 u L 0 F 1 d G 9 S Z W 1 v d m V k Q 2 9 s d W 1 u c z E u e 1 h j L D Z 9 J n F 1 b 3 Q 7 L C Z x d W 9 0 O 1 N l Y 3 R p b 2 4 x L 2 l z Z W N 0 a W 9 u L 0 F 1 d G 9 S Z W 1 v d m V k Q 2 9 s d W 1 u c z E u e 1 l j L D d 9 J n F 1 b 3 Q 7 L C Z x d W 9 0 O 1 N l Y 3 R p b 2 4 x L 2 l z Z W N 0 a W 9 u L 0 F 1 d G 9 S Z W 1 v d m V k Q 2 9 s d W 1 u c z E u e 0 l Y Q y w 4 f S Z x d W 9 0 O y w m c X V v d D t T Z W N 0 a W 9 u M S 9 p c 2 V j d G l v b i 9 B d X R v U m V t b 3 Z l Z E N v b H V t b n M x L n t J W U M s O X 0 m c X V v d D s s J n F 1 b 3 Q 7 U 2 V j d G l v b j E v a X N l Y 3 R p b 2 4 v Q X V 0 b 1 J l b W 9 2 Z W R D b 2 x 1 b W 5 z M S 5 7 S V h Z Q y w x M H 0 m c X V v d D s s J n F 1 b 3 Q 7 U 2 V j d G l v b j E v a X N l Y 3 R p b 2 4 v Q X V 0 b 1 J l b W 9 2 Z W R D b 2 x 1 b W 5 z M S 5 7 S V U s M T F 9 J n F 1 b 3 Q 7 L C Z x d W 9 0 O 1 N l Y 3 R p b 2 4 x L 2 l z Z W N 0 a W 9 u L 0 F 1 d G 9 S Z W 1 v d m V k Q 2 9 s d W 1 u c z E u e 0 l W L D E y f S Z x d W 9 0 O y w m c X V v d D t T Z W N 0 a W 9 u M S 9 p c 2 V j d G l v b i 9 B d X R v U m V t b 3 Z l Z E N v b H V t b n M x L n t U a G V 0 Y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Z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L 3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L 2 R l c 2 N y a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d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E Z X N j c m l w d G l v b i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V H J h b n N w b 3 N l Z C U y M E R l c 2 N y a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V m F s d W V z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U c m F u c 3 B v c 2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L 1 V u a X R z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U c m F u c 3 B v c 2 V k J T I w V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z e W 1 i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U 3 l t Y m 9 s c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V H J h b n N w b 3 N l Z C U y M F N 5 b W J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1 N j M 3 N z Q t N 2 N h Y S 0 0 N j N m L W J h M z g t M m R i N W U z M T g w N T B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c 2 V j d G l v b j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l Y 3 R p b 2 4 g K D I p L 0 F 1 d G 9 S Z W 1 v d m V k Q 2 9 s d W 1 u c z E u e 1 Z h b H V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c 2 V j d G l v b i A o M i k v Q X V 0 b 1 J l b W 9 2 Z W R D b 2 x 1 b W 5 z M S 5 7 V m F s d W V z L D B 9 J n F 1 b 3 Q 7 X S w m c X V v d D t S Z W x h d G l v b n N o a X B J b m Z v J n F 1 b 3 Q 7 O l t d f S I g L z 4 8 R W 5 0 c n k g V H l w Z T 0 i R m l s b E N v b H V t b k 5 h b W V z I i B W Y W x 1 Z T 0 i c 1 s m c X V v d D t W Y W x 1 Z X M m c X V v d D t d I i A v P j x F b n R y e S B U e X B l P S J G a W x s Q 2 9 s d W 1 u V H l w Z X M i I F Z h b H V l P S J z Q U E 9 P S I g L z 4 8 R W 5 0 c n k g V H l w Z T 0 i R m l s b E x h c 3 R V c G R h d G V k I i B W Y W x 1 Z T 0 i Z D I w M j Q t M D M t M T Z U M T U 6 M z Q 6 N D Y u N j E x O T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z Z W N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3 N 5 b W J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U y M C g y K S 9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U y M C g y K S 9 k Z X N j c m l w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3 V u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U 3 l t Y m 9 s c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R G V z Y 3 J p c H R p b 2 4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1 V u a X R z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U y M C g y K S 9 W Y W x 1 Z X M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u p h K B c + P l N j j l o H p L Z v q w A A A A A A g A A A A A A A 2 Y A A M A A A A A Q A A A A 5 I T F C s O 0 H p 9 I x x e H 9 0 2 L d g A A A A A E g A A A o A A A A B A A A A D I 9 h 6 D R 0 3 c q n g 5 r v F 8 n Q j G U A A A A O m s 1 O V X I V L l B I N 9 L i o n n j L F L E 1 1 Z p o n g i b b G a 8 V 3 R n P g c d L o n 9 N i t j Y p R D L 2 j Q 7 a b b z B / b W P B E H r I i 8 Z H S D / J h p h v j p C W r 1 r G 4 z z z 5 m 4 E m 2 F A A A A B W u 9 G d i W g g 2 E 8 m A n U q Q F I x j 1 u k u < / D a t a M a s h u p > 
</file>

<file path=customXml/itemProps1.xml><?xml version="1.0" encoding="utf-8"?>
<ds:datastoreItem xmlns:ds="http://schemas.openxmlformats.org/officeDocument/2006/customXml" ds:itemID="{87A1F37C-565A-46B3-94F4-2C21C52FB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isection (2)</vt:lpstr>
      <vt:lpstr>Sheet1</vt:lpstr>
      <vt:lpstr>isection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Thomson, Simon</dc:creator>
  <cp:lastModifiedBy>Thomson, Simon</cp:lastModifiedBy>
  <dcterms:created xsi:type="dcterms:W3CDTF">2024-03-10T22:02:30Z</dcterms:created>
  <dcterms:modified xsi:type="dcterms:W3CDTF">2024-03-17T19:00:48Z</dcterms:modified>
</cp:coreProperties>
</file>