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F4ADD8E9-1F7F-42A1-A2B4-9CFF3D04050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Main" sheetId="1" r:id="rId1"/>
    <sheet name="Model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4" i="3"/>
  <c r="C34" i="3"/>
  <c r="C35" i="3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4" i="3"/>
  <c r="C3" i="3"/>
  <c r="E3" i="3"/>
  <c r="I191" i="3"/>
  <c r="G190" i="3"/>
  <c r="G187" i="3"/>
  <c r="G175" i="3"/>
  <c r="G181" i="3"/>
  <c r="G182" i="3"/>
  <c r="G18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6" i="3"/>
  <c r="G177" i="3"/>
  <c r="G178" i="3"/>
  <c r="G179" i="3"/>
  <c r="G180" i="3"/>
  <c r="G184" i="3"/>
  <c r="G185" i="3"/>
  <c r="G186" i="3"/>
  <c r="G188" i="3"/>
  <c r="G189" i="3"/>
  <c r="G191" i="3"/>
  <c r="G2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30" i="3"/>
  <c r="I31" i="3"/>
  <c r="I32" i="3"/>
  <c r="I33" i="3"/>
  <c r="I34" i="3"/>
  <c r="I35" i="3"/>
  <c r="I36" i="3"/>
  <c r="I37" i="3"/>
  <c r="I38" i="3"/>
  <c r="I39" i="3"/>
  <c r="I40" i="3"/>
  <c r="I4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H16" i="3"/>
  <c r="I16" i="3" s="1"/>
  <c r="H2" i="3"/>
  <c r="I2" i="3" s="1"/>
  <c r="Q59" i="2"/>
  <c r="L58" i="2"/>
  <c r="G53" i="2"/>
  <c r="H53" i="2"/>
  <c r="I53" i="2"/>
  <c r="J53" i="2"/>
  <c r="K53" i="2"/>
  <c r="E54" i="2"/>
  <c r="F54" i="2"/>
  <c r="G54" i="2"/>
  <c r="H54" i="2"/>
  <c r="I54" i="2"/>
  <c r="J54" i="2"/>
  <c r="K54" i="2"/>
  <c r="D54" i="2"/>
  <c r="K58" i="2"/>
  <c r="L60" i="2"/>
  <c r="F58" i="2"/>
  <c r="F60" i="2" s="1"/>
  <c r="G58" i="2"/>
  <c r="G60" i="2" s="1"/>
  <c r="H58" i="2"/>
  <c r="H60" i="2" s="1"/>
  <c r="I58" i="2"/>
  <c r="I60" i="2" s="1"/>
  <c r="J58" i="2"/>
  <c r="J60" i="2" s="1"/>
  <c r="E58" i="2"/>
  <c r="E60" i="2" s="1"/>
  <c r="K60" i="2"/>
  <c r="M58" i="2"/>
  <c r="M60" i="2" s="1"/>
  <c r="N58" i="2"/>
  <c r="N60" i="2" s="1"/>
  <c r="O58" i="2"/>
  <c r="O60" i="2" s="1"/>
  <c r="P58" i="2"/>
  <c r="P60" i="2" s="1"/>
  <c r="Q58" i="2"/>
  <c r="E55" i="2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D52" i="2"/>
  <c r="F52" i="2"/>
  <c r="G52" i="2"/>
  <c r="H52" i="2"/>
  <c r="I52" i="2"/>
  <c r="J52" i="2"/>
  <c r="K52" i="2"/>
  <c r="L52" i="2"/>
  <c r="M52" i="2"/>
  <c r="N52" i="2"/>
  <c r="O52" i="2"/>
  <c r="P52" i="2"/>
  <c r="Q52" i="2"/>
  <c r="E52" i="2"/>
  <c r="E53" i="2" s="1"/>
  <c r="G28" i="2"/>
  <c r="F28" i="2"/>
  <c r="H28" i="2"/>
  <c r="I28" i="2"/>
  <c r="J28" i="2"/>
  <c r="K28" i="2"/>
  <c r="L28" i="2"/>
  <c r="M28" i="2"/>
  <c r="N28" i="2"/>
  <c r="O28" i="2"/>
  <c r="P28" i="2"/>
  <c r="Q28" i="2"/>
  <c r="E2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7" i="2"/>
  <c r="C38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2" i="2"/>
  <c r="W7" i="2"/>
  <c r="X7" i="2"/>
  <c r="Y7" i="2"/>
  <c r="Z7" i="2"/>
  <c r="F7" i="2"/>
  <c r="G7" i="2"/>
  <c r="H7" i="2"/>
  <c r="I7" i="2"/>
  <c r="J7" i="2"/>
  <c r="J17" i="2" s="1"/>
  <c r="J20" i="2" s="1"/>
  <c r="J22" i="2" s="1"/>
  <c r="J24" i="2" s="1"/>
  <c r="K7" i="2"/>
  <c r="L7" i="2"/>
  <c r="M7" i="2"/>
  <c r="M17" i="2" s="1"/>
  <c r="M20" i="2" s="1"/>
  <c r="M22" i="2" s="1"/>
  <c r="M24" i="2" s="1"/>
  <c r="N7" i="2"/>
  <c r="O7" i="2"/>
  <c r="P7" i="2"/>
  <c r="Q7" i="2"/>
  <c r="E7" i="2"/>
  <c r="E17" i="2" s="1"/>
  <c r="E20" i="2" s="1"/>
  <c r="E22" i="2" s="1"/>
  <c r="E24" i="2" s="1"/>
  <c r="D7" i="2"/>
  <c r="D17" i="2" s="1"/>
  <c r="D20" i="2" s="1"/>
  <c r="D22" i="2" s="1"/>
  <c r="D24" i="2" s="1"/>
  <c r="C7" i="2"/>
  <c r="L4" i="1"/>
  <c r="L5" i="1" s="1"/>
  <c r="Q55" i="2" l="1"/>
  <c r="Q54" i="2" s="1"/>
  <c r="Q60" i="2"/>
  <c r="L53" i="2"/>
  <c r="O54" i="2"/>
  <c r="N53" i="2"/>
  <c r="P54" i="2"/>
  <c r="M53" i="2"/>
  <c r="N54" i="2"/>
  <c r="M54" i="2"/>
  <c r="L54" i="2"/>
  <c r="P53" i="2"/>
  <c r="O53" i="2"/>
  <c r="F53" i="2"/>
  <c r="Q17" i="2"/>
  <c r="Q20" i="2" s="1"/>
  <c r="Q22" i="2" s="1"/>
  <c r="Q24" i="2" s="1"/>
  <c r="P17" i="2"/>
  <c r="P20" i="2" s="1"/>
  <c r="P22" i="2" s="1"/>
  <c r="P24" i="2" s="1"/>
  <c r="C17" i="2"/>
  <c r="C20" i="2" s="1"/>
  <c r="C22" i="2" s="1"/>
  <c r="C24" i="2" s="1"/>
  <c r="F17" i="2"/>
  <c r="F20" i="2" s="1"/>
  <c r="F22" i="2" s="1"/>
  <c r="F24" i="2" s="1"/>
  <c r="H17" i="2"/>
  <c r="H20" i="2" s="1"/>
  <c r="H22" i="2" s="1"/>
  <c r="H24" i="2" s="1"/>
  <c r="N17" i="2"/>
  <c r="N20" i="2" s="1"/>
  <c r="N22" i="2" s="1"/>
  <c r="N24" i="2" s="1"/>
  <c r="I17" i="2"/>
  <c r="I20" i="2" s="1"/>
  <c r="I22" i="2" s="1"/>
  <c r="I24" i="2" s="1"/>
  <c r="L17" i="2"/>
  <c r="L20" i="2" s="1"/>
  <c r="L22" i="2" s="1"/>
  <c r="L24" i="2" s="1"/>
  <c r="G17" i="2"/>
  <c r="G20" i="2" s="1"/>
  <c r="G22" i="2" s="1"/>
  <c r="G24" i="2" s="1"/>
  <c r="K17" i="2"/>
  <c r="K20" i="2" s="1"/>
  <c r="K22" i="2" s="1"/>
  <c r="K24" i="2" s="1"/>
  <c r="O17" i="2"/>
  <c r="O20" i="2" s="1"/>
  <c r="O22" i="2" s="1"/>
  <c r="O24" i="2" s="1"/>
  <c r="Q53" i="2" l="1"/>
</calcChain>
</file>

<file path=xl/sharedStrings.xml><?xml version="1.0" encoding="utf-8"?>
<sst xmlns="http://schemas.openxmlformats.org/spreadsheetml/2006/main" count="107" uniqueCount="98">
  <si>
    <t>Price</t>
  </si>
  <si>
    <t>Shares</t>
  </si>
  <si>
    <t>MC</t>
  </si>
  <si>
    <t>Cash</t>
  </si>
  <si>
    <t>Debt</t>
  </si>
  <si>
    <t>Net Cash</t>
  </si>
  <si>
    <t>EV</t>
  </si>
  <si>
    <t>Main</t>
  </si>
  <si>
    <t>Revenue</t>
  </si>
  <si>
    <t>COGS</t>
  </si>
  <si>
    <t>S&amp;M</t>
  </si>
  <si>
    <t>G&amp;A</t>
  </si>
  <si>
    <t>Operating Result</t>
  </si>
  <si>
    <t>Other</t>
  </si>
  <si>
    <t>EBITDA</t>
  </si>
  <si>
    <t>Income Tax</t>
  </si>
  <si>
    <t>Net Income</t>
  </si>
  <si>
    <t>EPS</t>
  </si>
  <si>
    <t>AR</t>
  </si>
  <si>
    <t>Prepaid Expense</t>
  </si>
  <si>
    <t>PP&amp;E</t>
  </si>
  <si>
    <t>Operating Lease</t>
  </si>
  <si>
    <t>Deposits</t>
  </si>
  <si>
    <t>AP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</si>
  <si>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</si>
  <si>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</si>
  <si>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</si>
  <si>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</si>
  <si>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</si>
  <si>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</si>
  <si>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</si>
  <si>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</si>
  <si>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</si>
  <si>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</si>
  <si>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</si>
  <si>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</si>
  <si>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Q220</t>
  </si>
  <si>
    <t>Q320</t>
  </si>
  <si>
    <t>Q420</t>
  </si>
  <si>
    <t>Last Update</t>
  </si>
  <si>
    <t>Management</t>
  </si>
  <si>
    <t>Holders</t>
  </si>
  <si>
    <t>Executive Chairman</t>
  </si>
  <si>
    <t>Michael Saylor</t>
  </si>
  <si>
    <t>Phong Le</t>
  </si>
  <si>
    <t>CEO</t>
  </si>
  <si>
    <t>Andrew Kang</t>
  </si>
  <si>
    <t>CFO</t>
  </si>
  <si>
    <t>Shirish Jajadia</t>
  </si>
  <si>
    <t>Saurabh Abhyankar</t>
  </si>
  <si>
    <t>Director of Treasury</t>
  </si>
  <si>
    <t>CPO</t>
  </si>
  <si>
    <t>Jeanine Montomery</t>
  </si>
  <si>
    <t>Head of Accounting</t>
  </si>
  <si>
    <t>CAO</t>
  </si>
  <si>
    <t>ex. CFO, 8y wtc</t>
  </si>
  <si>
    <t>Accounting, Banking Background, May 2022 wtc</t>
  </si>
  <si>
    <t>Accounting, Finance, 7y wtc</t>
  </si>
  <si>
    <t>Wei-Ming Shao</t>
  </si>
  <si>
    <t>SAP, Software guy, combined 5y wtc</t>
  </si>
  <si>
    <t>Banking background, Investor Relations</t>
  </si>
  <si>
    <t>34y with the company, Software &amp; BI</t>
  </si>
  <si>
    <t xml:space="preserve">R&amp;D </t>
  </si>
  <si>
    <t>Digital Impairment</t>
  </si>
  <si>
    <t>Interest Income/Expense</t>
  </si>
  <si>
    <t xml:space="preserve"> Product Licenses</t>
  </si>
  <si>
    <t xml:space="preserve"> Subscription Service</t>
  </si>
  <si>
    <t xml:space="preserve"> Product Support</t>
  </si>
  <si>
    <t xml:space="preserve"> Other Serivces</t>
  </si>
  <si>
    <t>Restricted Cash</t>
  </si>
  <si>
    <t>Digital Assets</t>
  </si>
  <si>
    <t>Right-of-Use Asset</t>
  </si>
  <si>
    <t>Deferred Tax</t>
  </si>
  <si>
    <t>Total Equity</t>
  </si>
  <si>
    <t>Accrued Comp.</t>
  </si>
  <si>
    <t>Def Revenue</t>
  </si>
  <si>
    <t>Long-term Debt</t>
  </si>
  <si>
    <t>Other Longterm</t>
  </si>
  <si>
    <t>Deffered Tax</t>
  </si>
  <si>
    <t>Total Liabilities</t>
  </si>
  <si>
    <t>Bitcoin Price</t>
  </si>
  <si>
    <t>BTC PnL</t>
  </si>
  <si>
    <t>avg realized Price</t>
  </si>
  <si>
    <t>Total Bitcoin</t>
  </si>
  <si>
    <t>Long-Term-Debt</t>
  </si>
  <si>
    <t>BTC Purchase this Q</t>
  </si>
  <si>
    <t>Volume</t>
  </si>
  <si>
    <t>realized Price</t>
  </si>
  <si>
    <t>Total Vol</t>
  </si>
  <si>
    <t>Datum</t>
  </si>
  <si>
    <t>BTCUSD</t>
  </si>
  <si>
    <t>MSTRUSD</t>
  </si>
  <si>
    <t>MSTR MC</t>
  </si>
  <si>
    <t>MSTR BTC Value</t>
  </si>
  <si>
    <t>Market Value BTC Holdings</t>
  </si>
  <si>
    <t>MSTR BTC Holdings</t>
  </si>
  <si>
    <t>MSTR so</t>
  </si>
  <si>
    <t>w/w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</si>
</sst>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2"/>
    <xf numFmtId="0" fontId="2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4" fillId="0" borderId="0" xfId="0" applyFont="1"/>
    <xf numFmtId="14" fontId="0" fillId="0" borderId="0" xfId="0" applyNumberFormat="1"/>
    <xf numFmtId="20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2" fontId="0" fillId="0" borderId="0" xfId="0" applyNumberFormat="1"/>
    <xf numFmtId="3" fontId="2" fillId="0" borderId="0" xfId="0" applyNumberFormat="1" applyFon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 applyAlignment="1">
      <alignment wrapText="1"/>
    </xf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BTC</a:t>
            </a:r>
            <a:r>
              <a:rPr lang="de-DE" baseline="0"/>
              <a:t> vs MSTR absolut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MSTR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45331</c:v>
                </c:pt>
              </c:numCache>
            </c:numRef>
          </c:cat>
          <c:val>
            <c:numRef>
              <c:f>Sheet1!$D$2:$D$191</c:f>
              <c:numCache>
                <c:formatCode>0.00</c:formatCode>
                <c:ptCount val="190"/>
                <c:pt idx="0">
                  <c:v>117.349998</c:v>
                </c:pt>
                <c:pt idx="1">
                  <c:v>117.660004</c:v>
                </c:pt>
                <c:pt idx="2">
                  <c:v>118.339996</c:v>
                </c:pt>
                <c:pt idx="3">
                  <c:v>116.949997</c:v>
                </c:pt>
                <c:pt idx="4">
                  <c:v>123.91999800000001</c:v>
                </c:pt>
                <c:pt idx="5">
                  <c:v>123.389999</c:v>
                </c:pt>
                <c:pt idx="6">
                  <c:v>146.63000500000001</c:v>
                </c:pt>
                <c:pt idx="7">
                  <c:v>145.08000200000001</c:v>
                </c:pt>
                <c:pt idx="8">
                  <c:v>146.88999899999999</c:v>
                </c:pt>
                <c:pt idx="9">
                  <c:v>142.19000199999999</c:v>
                </c:pt>
                <c:pt idx="10">
                  <c:v>141.13000500000001</c:v>
                </c:pt>
                <c:pt idx="11">
                  <c:v>159.58999600000001</c:v>
                </c:pt>
                <c:pt idx="12">
                  <c:v>146.13000500000001</c:v>
                </c:pt>
                <c:pt idx="13">
                  <c:v>146.46000699999999</c:v>
                </c:pt>
                <c:pt idx="14">
                  <c:v>164.729996</c:v>
                </c:pt>
                <c:pt idx="15">
                  <c:v>164.699997</c:v>
                </c:pt>
                <c:pt idx="16">
                  <c:v>184.300003</c:v>
                </c:pt>
                <c:pt idx="17">
                  <c:v>167.070007</c:v>
                </c:pt>
                <c:pt idx="18">
                  <c:v>185.61999499999999</c:v>
                </c:pt>
                <c:pt idx="19">
                  <c:v>192.270004</c:v>
                </c:pt>
                <c:pt idx="20">
                  <c:v>222.11000100000001</c:v>
                </c:pt>
                <c:pt idx="21">
                  <c:v>271.26001000000002</c:v>
                </c:pt>
                <c:pt idx="22">
                  <c:v>328</c:v>
                </c:pt>
                <c:pt idx="23">
                  <c:v>285.92001299999998</c:v>
                </c:pt>
                <c:pt idx="24">
                  <c:v>301.20001200000002</c:v>
                </c:pt>
                <c:pt idx="25">
                  <c:v>322.60998499999999</c:v>
                </c:pt>
                <c:pt idx="26">
                  <c:v>388.54998799999998</c:v>
                </c:pt>
                <c:pt idx="27">
                  <c:v>531.64001499999995</c:v>
                </c:pt>
                <c:pt idx="28">
                  <c:v>578.07000700000003</c:v>
                </c:pt>
                <c:pt idx="29">
                  <c:v>577.03002900000001</c:v>
                </c:pt>
                <c:pt idx="30">
                  <c:v>617.30999799999995</c:v>
                </c:pt>
                <c:pt idx="31">
                  <c:v>806</c:v>
                </c:pt>
                <c:pt idx="32">
                  <c:v>1034.3100589999999</c:v>
                </c:pt>
                <c:pt idx="33">
                  <c:v>963.71997099999999</c:v>
                </c:pt>
                <c:pt idx="34">
                  <c:v>750.40997300000004</c:v>
                </c:pt>
                <c:pt idx="35">
                  <c:v>620.23999000000003</c:v>
                </c:pt>
                <c:pt idx="36">
                  <c:v>784</c:v>
                </c:pt>
                <c:pt idx="37">
                  <c:v>777.03997800000002</c:v>
                </c:pt>
                <c:pt idx="38">
                  <c:v>624</c:v>
                </c:pt>
                <c:pt idx="39">
                  <c:v>703.55999799999995</c:v>
                </c:pt>
                <c:pt idx="40">
                  <c:v>711</c:v>
                </c:pt>
                <c:pt idx="41">
                  <c:v>693.61999500000002</c:v>
                </c:pt>
                <c:pt idx="42">
                  <c:v>613.03997800000002</c:v>
                </c:pt>
                <c:pt idx="43">
                  <c:v>657.15997300000004</c:v>
                </c:pt>
                <c:pt idx="44">
                  <c:v>620.46002199999998</c:v>
                </c:pt>
                <c:pt idx="45">
                  <c:v>521.30999799999995</c:v>
                </c:pt>
                <c:pt idx="46">
                  <c:v>450.51998900000001</c:v>
                </c:pt>
                <c:pt idx="47">
                  <c:v>470</c:v>
                </c:pt>
                <c:pt idx="48">
                  <c:v>484.67001299999998</c:v>
                </c:pt>
                <c:pt idx="49">
                  <c:v>516.44000200000005</c:v>
                </c:pt>
                <c:pt idx="50">
                  <c:v>646.46002199999998</c:v>
                </c:pt>
                <c:pt idx="51">
                  <c:v>550.04998799999998</c:v>
                </c:pt>
                <c:pt idx="52">
                  <c:v>635.60998500000005</c:v>
                </c:pt>
                <c:pt idx="53">
                  <c:v>628.65997300000004</c:v>
                </c:pt>
                <c:pt idx="54">
                  <c:v>523.09002699999996</c:v>
                </c:pt>
                <c:pt idx="55">
                  <c:v>539.71002199999998</c:v>
                </c:pt>
                <c:pt idx="56">
                  <c:v>626.01000999999997</c:v>
                </c:pt>
                <c:pt idx="57">
                  <c:v>748.71997099999999</c:v>
                </c:pt>
                <c:pt idx="58">
                  <c:v>728</c:v>
                </c:pt>
                <c:pt idx="59">
                  <c:v>716.55999799999995</c:v>
                </c:pt>
                <c:pt idx="60">
                  <c:v>707.20001200000002</c:v>
                </c:pt>
                <c:pt idx="61">
                  <c:v>712.26000999999997</c:v>
                </c:pt>
                <c:pt idx="62">
                  <c:v>615.57000700000003</c:v>
                </c:pt>
                <c:pt idx="63">
                  <c:v>614.28997800000002</c:v>
                </c:pt>
                <c:pt idx="64">
                  <c:v>599.39001499999995</c:v>
                </c:pt>
                <c:pt idx="65">
                  <c:v>612.46002199999998</c:v>
                </c:pt>
                <c:pt idx="66">
                  <c:v>708.82000700000003</c:v>
                </c:pt>
                <c:pt idx="67">
                  <c:v>749.84997599999997</c:v>
                </c:pt>
                <c:pt idx="68">
                  <c:v>718.52002000000005</c:v>
                </c:pt>
                <c:pt idx="69">
                  <c:v>715.05999799999995</c:v>
                </c:pt>
                <c:pt idx="70">
                  <c:v>797.51000999999997</c:v>
                </c:pt>
                <c:pt idx="71">
                  <c:v>811.72997999999995</c:v>
                </c:pt>
                <c:pt idx="72">
                  <c:v>718.30999799999995</c:v>
                </c:pt>
                <c:pt idx="73">
                  <c:v>663</c:v>
                </c:pt>
                <c:pt idx="74">
                  <c:v>630.98999000000003</c:v>
                </c:pt>
                <c:pt idx="75">
                  <c:v>600.84002699999996</c:v>
                </c:pt>
                <c:pt idx="76">
                  <c:v>571.580017</c:v>
                </c:pt>
                <c:pt idx="77">
                  <c:v>597.21002199999998</c:v>
                </c:pt>
                <c:pt idx="78">
                  <c:v>544.48999000000003</c:v>
                </c:pt>
                <c:pt idx="79">
                  <c:v>482.95001200000002</c:v>
                </c:pt>
                <c:pt idx="80">
                  <c:v>499.55999800000001</c:v>
                </c:pt>
                <c:pt idx="81">
                  <c:v>375.89001500000001</c:v>
                </c:pt>
                <c:pt idx="82">
                  <c:v>338.95001200000002</c:v>
                </c:pt>
                <c:pt idx="83">
                  <c:v>391.64001500000001</c:v>
                </c:pt>
                <c:pt idx="84">
                  <c:v>411.01001000000002</c:v>
                </c:pt>
                <c:pt idx="85">
                  <c:v>395.97000100000002</c:v>
                </c:pt>
                <c:pt idx="86">
                  <c:v>405</c:v>
                </c:pt>
                <c:pt idx="87">
                  <c:v>410.35998499999999</c:v>
                </c:pt>
                <c:pt idx="88">
                  <c:v>390.82000699999998</c:v>
                </c:pt>
                <c:pt idx="89">
                  <c:v>454.27999899999998</c:v>
                </c:pt>
                <c:pt idx="90">
                  <c:v>472.42001299999998</c:v>
                </c:pt>
                <c:pt idx="91">
                  <c:v>490.98001099999999</c:v>
                </c:pt>
                <c:pt idx="92">
                  <c:v>453.23998999999998</c:v>
                </c:pt>
                <c:pt idx="93">
                  <c:v>449.19000199999999</c:v>
                </c:pt>
                <c:pt idx="94">
                  <c:v>409.07998700000002</c:v>
                </c:pt>
                <c:pt idx="95">
                  <c:v>354.17001299999998</c:v>
                </c:pt>
                <c:pt idx="96">
                  <c:v>294.23998999999998</c:v>
                </c:pt>
                <c:pt idx="97">
                  <c:v>204.570007</c:v>
                </c:pt>
                <c:pt idx="98">
                  <c:v>202.75</c:v>
                </c:pt>
                <c:pt idx="99">
                  <c:v>219.38999899999999</c:v>
                </c:pt>
                <c:pt idx="100">
                  <c:v>227.220001</c:v>
                </c:pt>
                <c:pt idx="101">
                  <c:v>203.36000100000001</c:v>
                </c:pt>
                <c:pt idx="102">
                  <c:v>167.60000600000001</c:v>
                </c:pt>
                <c:pt idx="103">
                  <c:v>205.44000199999999</c:v>
                </c:pt>
                <c:pt idx="104">
                  <c:v>166.770004</c:v>
                </c:pt>
                <c:pt idx="105">
                  <c:v>221.279999</c:v>
                </c:pt>
                <c:pt idx="106">
                  <c:v>213.979996</c:v>
                </c:pt>
                <c:pt idx="107">
                  <c:v>281.92001299999998</c:v>
                </c:pt>
                <c:pt idx="108">
                  <c:v>286.05999800000001</c:v>
                </c:pt>
                <c:pt idx="109">
                  <c:v>319.14999399999999</c:v>
                </c:pt>
                <c:pt idx="110">
                  <c:v>352.83999599999999</c:v>
                </c:pt>
                <c:pt idx="111">
                  <c:v>283</c:v>
                </c:pt>
                <c:pt idx="112">
                  <c:v>249.199997</c:v>
                </c:pt>
                <c:pt idx="113">
                  <c:v>218.05999800000001</c:v>
                </c:pt>
                <c:pt idx="114">
                  <c:v>261.97000100000002</c:v>
                </c:pt>
                <c:pt idx="115">
                  <c:v>206.33999600000001</c:v>
                </c:pt>
                <c:pt idx="116">
                  <c:v>191.449997</c:v>
                </c:pt>
                <c:pt idx="117">
                  <c:v>212.259995</c:v>
                </c:pt>
                <c:pt idx="118">
                  <c:v>220.300003</c:v>
                </c:pt>
                <c:pt idx="119">
                  <c:v>209.30999800000001</c:v>
                </c:pt>
                <c:pt idx="120">
                  <c:v>232.61999499999999</c:v>
                </c:pt>
                <c:pt idx="121">
                  <c:v>279.98998999999998</c:v>
                </c:pt>
                <c:pt idx="122">
                  <c:v>277.10000600000001</c:v>
                </c:pt>
                <c:pt idx="123">
                  <c:v>175.179993</c:v>
                </c:pt>
                <c:pt idx="124">
                  <c:v>170.11999499999999</c:v>
                </c:pt>
                <c:pt idx="125">
                  <c:v>183</c:v>
                </c:pt>
                <c:pt idx="126">
                  <c:v>206.94000199999999</c:v>
                </c:pt>
                <c:pt idx="127">
                  <c:v>203.25</c:v>
                </c:pt>
                <c:pt idx="128">
                  <c:v>173.75</c:v>
                </c:pt>
                <c:pt idx="129">
                  <c:v>162.66999799999999</c:v>
                </c:pt>
                <c:pt idx="130">
                  <c:v>141.570007</c:v>
                </c:pt>
                <c:pt idx="131">
                  <c:v>160.449997</c:v>
                </c:pt>
                <c:pt idx="132">
                  <c:v>216.970001</c:v>
                </c:pt>
                <c:pt idx="133">
                  <c:v>240.029999</c:v>
                </c:pt>
                <c:pt idx="134">
                  <c:v>258.35998499999999</c:v>
                </c:pt>
                <c:pt idx="135">
                  <c:v>284.76001000000002</c:v>
                </c:pt>
                <c:pt idx="136">
                  <c:v>243.36999499999999</c:v>
                </c:pt>
                <c:pt idx="137">
                  <c:v>294.04998799999998</c:v>
                </c:pt>
                <c:pt idx="138">
                  <c:v>255.800003</c:v>
                </c:pt>
                <c:pt idx="139">
                  <c:v>246.91000399999999</c:v>
                </c:pt>
                <c:pt idx="140">
                  <c:v>192.009995</c:v>
                </c:pt>
                <c:pt idx="141">
                  <c:v>267.66000400000001</c:v>
                </c:pt>
                <c:pt idx="142">
                  <c:v>256.67001299999998</c:v>
                </c:pt>
                <c:pt idx="143">
                  <c:v>292.32000699999998</c:v>
                </c:pt>
                <c:pt idx="144">
                  <c:v>290.10000600000001</c:v>
                </c:pt>
                <c:pt idx="145">
                  <c:v>333.75</c:v>
                </c:pt>
                <c:pt idx="146">
                  <c:v>291.01998900000001</c:v>
                </c:pt>
                <c:pt idx="147">
                  <c:v>328.38000499999998</c:v>
                </c:pt>
                <c:pt idx="148">
                  <c:v>326.72000100000002</c:v>
                </c:pt>
                <c:pt idx="149">
                  <c:v>271</c:v>
                </c:pt>
                <c:pt idx="150">
                  <c:v>288.27999899999998</c:v>
                </c:pt>
                <c:pt idx="151">
                  <c:v>285.10000600000001</c:v>
                </c:pt>
                <c:pt idx="152">
                  <c:v>302.13000499999998</c:v>
                </c:pt>
                <c:pt idx="153">
                  <c:v>282.32998700000002</c:v>
                </c:pt>
                <c:pt idx="154">
                  <c:v>293.39001500000001</c:v>
                </c:pt>
                <c:pt idx="155">
                  <c:v>329.10998499999999</c:v>
                </c:pt>
                <c:pt idx="156">
                  <c:v>342.42001299999998</c:v>
                </c:pt>
                <c:pt idx="157">
                  <c:v>380.73998999999998</c:v>
                </c:pt>
                <c:pt idx="158">
                  <c:v>458.85998499999999</c:v>
                </c:pt>
                <c:pt idx="159">
                  <c:v>436.64999399999999</c:v>
                </c:pt>
                <c:pt idx="160">
                  <c:v>434.60998499999999</c:v>
                </c:pt>
                <c:pt idx="161">
                  <c:v>376.97000100000002</c:v>
                </c:pt>
                <c:pt idx="162">
                  <c:v>384.30999800000001</c:v>
                </c:pt>
                <c:pt idx="163">
                  <c:v>328.61999500000002</c:v>
                </c:pt>
                <c:pt idx="164">
                  <c:v>336.04998799999998</c:v>
                </c:pt>
                <c:pt idx="165">
                  <c:v>351.48001099999999</c:v>
                </c:pt>
                <c:pt idx="166">
                  <c:v>356.27999899999998</c:v>
                </c:pt>
                <c:pt idx="167">
                  <c:v>340.77999899999998</c:v>
                </c:pt>
                <c:pt idx="168">
                  <c:v>322.80999800000001</c:v>
                </c:pt>
                <c:pt idx="169">
                  <c:v>328.27999899999998</c:v>
                </c:pt>
                <c:pt idx="170">
                  <c:v>340.63000499999998</c:v>
                </c:pt>
                <c:pt idx="171">
                  <c:v>318.22000100000002</c:v>
                </c:pt>
                <c:pt idx="172">
                  <c:v>348.040009</c:v>
                </c:pt>
                <c:pt idx="173">
                  <c:v>406.76001000000002</c:v>
                </c:pt>
                <c:pt idx="174">
                  <c:v>453.95001200000002</c:v>
                </c:pt>
                <c:pt idx="175">
                  <c:v>509.17999300000002</c:v>
                </c:pt>
                <c:pt idx="176">
                  <c:v>486.22000100000002</c:v>
                </c:pt>
                <c:pt idx="177">
                  <c:v>520.23999000000003</c:v>
                </c:pt>
                <c:pt idx="178">
                  <c:v>527.67999299999997</c:v>
                </c:pt>
                <c:pt idx="179">
                  <c:v>599.39001499999995</c:v>
                </c:pt>
                <c:pt idx="180">
                  <c:v>570.40997300000004</c:v>
                </c:pt>
                <c:pt idx="181">
                  <c:v>619.23999000000003</c:v>
                </c:pt>
                <c:pt idx="182">
                  <c:v>631.61999500000002</c:v>
                </c:pt>
                <c:pt idx="183">
                  <c:v>631.080017</c:v>
                </c:pt>
                <c:pt idx="184">
                  <c:v>485.52999899999998</c:v>
                </c:pt>
                <c:pt idx="185">
                  <c:v>481</c:v>
                </c:pt>
                <c:pt idx="186">
                  <c:v>494.5</c:v>
                </c:pt>
                <c:pt idx="187">
                  <c:v>500.10000600000001</c:v>
                </c:pt>
                <c:pt idx="188">
                  <c:v>587.80999799999995</c:v>
                </c:pt>
                <c:pt idx="189">
                  <c:v>646.32000000000005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664543"/>
        <c:axId val="1076000543"/>
      </c:lineChart>
      <c:lineChart>
        <c:grouping val="standard"/>
        <c:varyColors val="0"/>
        <c:ser>
          <c:idx val="0"/>
          <c:order val="0"/>
          <c:tx>
            <c:v>BTC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Sheet1!$A$2:$A$191</c:f>
              <c:numCache>
                <c:formatCode>m/d/yyyy</c:formatCode>
                <c:ptCount val="190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  <c:pt idx="183">
                  <c:v>45292</c:v>
                </c:pt>
                <c:pt idx="184">
                  <c:v>45299</c:v>
                </c:pt>
                <c:pt idx="185">
                  <c:v>45306</c:v>
                </c:pt>
                <c:pt idx="186">
                  <c:v>45313</c:v>
                </c:pt>
                <c:pt idx="187">
                  <c:v>45320</c:v>
                </c:pt>
                <c:pt idx="188">
                  <c:v>45327</c:v>
                </c:pt>
                <c:pt idx="189">
                  <c:v>45331</c:v>
                </c:pt>
              </c:numCache>
            </c:numRef>
          </c:cat>
          <c:val>
            <c:numRef>
              <c:f>Sheet1!$B$2:$B$191</c:f>
              <c:numCache>
                <c:formatCode>0.00</c:formatCode>
                <c:ptCount val="190"/>
                <c:pt idx="0">
                  <c:v>9073.9423829999996</c:v>
                </c:pt>
                <c:pt idx="1">
                  <c:v>9276.5</c:v>
                </c:pt>
                <c:pt idx="2">
                  <c:v>9185.8173829999996</c:v>
                </c:pt>
                <c:pt idx="3">
                  <c:v>9905.1669920000004</c:v>
                </c:pt>
                <c:pt idx="4">
                  <c:v>11053.614258</c:v>
                </c:pt>
                <c:pt idx="5">
                  <c:v>11675.739258</c:v>
                </c:pt>
                <c:pt idx="6">
                  <c:v>11892.803711</c:v>
                </c:pt>
                <c:pt idx="7">
                  <c:v>11664.847656</c:v>
                </c:pt>
                <c:pt idx="8">
                  <c:v>11711.505859000001</c:v>
                </c:pt>
                <c:pt idx="9">
                  <c:v>10280.351563</c:v>
                </c:pt>
                <c:pt idx="10">
                  <c:v>10323.755859000001</c:v>
                </c:pt>
                <c:pt idx="11">
                  <c:v>10938.271484000001</c:v>
                </c:pt>
                <c:pt idx="12">
                  <c:v>10775.269531</c:v>
                </c:pt>
                <c:pt idx="13">
                  <c:v>10669.583008</c:v>
                </c:pt>
                <c:pt idx="14">
                  <c:v>11384.181640999999</c:v>
                </c:pt>
                <c:pt idx="15">
                  <c:v>11483.359375</c:v>
                </c:pt>
                <c:pt idx="16">
                  <c:v>13031.173828000001</c:v>
                </c:pt>
                <c:pt idx="17">
                  <c:v>13737.109375</c:v>
                </c:pt>
                <c:pt idx="18">
                  <c:v>15479.567383</c:v>
                </c:pt>
                <c:pt idx="19">
                  <c:v>15955.587890999999</c:v>
                </c:pt>
                <c:pt idx="20">
                  <c:v>18370.001952999999</c:v>
                </c:pt>
                <c:pt idx="21">
                  <c:v>18177.484375</c:v>
                </c:pt>
                <c:pt idx="22">
                  <c:v>19345.121093999998</c:v>
                </c:pt>
                <c:pt idx="23">
                  <c:v>19142.382813</c:v>
                </c:pt>
                <c:pt idx="24">
                  <c:v>23477.294922000001</c:v>
                </c:pt>
                <c:pt idx="25">
                  <c:v>26272.294922000001</c:v>
                </c:pt>
                <c:pt idx="26">
                  <c:v>32782.023437999997</c:v>
                </c:pt>
                <c:pt idx="27">
                  <c:v>38356.441405999998</c:v>
                </c:pt>
                <c:pt idx="28">
                  <c:v>35791.277344000002</c:v>
                </c:pt>
                <c:pt idx="29">
                  <c:v>32289.378906000002</c:v>
                </c:pt>
                <c:pt idx="30">
                  <c:v>33114.359375</c:v>
                </c:pt>
                <c:pt idx="31">
                  <c:v>38903.441405999998</c:v>
                </c:pt>
                <c:pt idx="32">
                  <c:v>48717.289062999997</c:v>
                </c:pt>
                <c:pt idx="33">
                  <c:v>57539.945312999997</c:v>
                </c:pt>
                <c:pt idx="34">
                  <c:v>45137.769530999998</c:v>
                </c:pt>
                <c:pt idx="35">
                  <c:v>51206.691405999998</c:v>
                </c:pt>
                <c:pt idx="36">
                  <c:v>59302.316405999998</c:v>
                </c:pt>
                <c:pt idx="37">
                  <c:v>57523.421875</c:v>
                </c:pt>
                <c:pt idx="38">
                  <c:v>55950.746094000002</c:v>
                </c:pt>
                <c:pt idx="39">
                  <c:v>58758.554687999997</c:v>
                </c:pt>
                <c:pt idx="40">
                  <c:v>60204.964844000002</c:v>
                </c:pt>
                <c:pt idx="41">
                  <c:v>56216.183594000002</c:v>
                </c:pt>
                <c:pt idx="42">
                  <c:v>49004.253905999998</c:v>
                </c:pt>
                <c:pt idx="43">
                  <c:v>56631.078125</c:v>
                </c:pt>
                <c:pt idx="44">
                  <c:v>58232.316405999998</c:v>
                </c:pt>
                <c:pt idx="45">
                  <c:v>46456.058594000002</c:v>
                </c:pt>
                <c:pt idx="46">
                  <c:v>34770.582030999998</c:v>
                </c:pt>
                <c:pt idx="47">
                  <c:v>35678.128905999998</c:v>
                </c:pt>
                <c:pt idx="48">
                  <c:v>35862.378905999998</c:v>
                </c:pt>
                <c:pt idx="49">
                  <c:v>39097.859375</c:v>
                </c:pt>
                <c:pt idx="50">
                  <c:v>35698.296875</c:v>
                </c:pt>
                <c:pt idx="51">
                  <c:v>34649.644530999998</c:v>
                </c:pt>
                <c:pt idx="52">
                  <c:v>35287.78125</c:v>
                </c:pt>
                <c:pt idx="53">
                  <c:v>34240.1875</c:v>
                </c:pt>
                <c:pt idx="54">
                  <c:v>31796.810547000001</c:v>
                </c:pt>
                <c:pt idx="55">
                  <c:v>35350.1875</c:v>
                </c:pt>
                <c:pt idx="56">
                  <c:v>39974.894530999998</c:v>
                </c:pt>
                <c:pt idx="57">
                  <c:v>43798.117187999997</c:v>
                </c:pt>
                <c:pt idx="58">
                  <c:v>47047.003905999998</c:v>
                </c:pt>
                <c:pt idx="59">
                  <c:v>49321.652344000002</c:v>
                </c:pt>
                <c:pt idx="60">
                  <c:v>48829.832030999998</c:v>
                </c:pt>
                <c:pt idx="61">
                  <c:v>51753.410155999998</c:v>
                </c:pt>
                <c:pt idx="62">
                  <c:v>46063.269530999998</c:v>
                </c:pt>
                <c:pt idx="63">
                  <c:v>47260.21875</c:v>
                </c:pt>
                <c:pt idx="64">
                  <c:v>43208.539062999997</c:v>
                </c:pt>
                <c:pt idx="65">
                  <c:v>48199.953125</c:v>
                </c:pt>
                <c:pt idx="66">
                  <c:v>54771.578125</c:v>
                </c:pt>
                <c:pt idx="67">
                  <c:v>61553.617187999997</c:v>
                </c:pt>
                <c:pt idx="68">
                  <c:v>60930.835937999997</c:v>
                </c:pt>
                <c:pt idx="69">
                  <c:v>61318.957030999998</c:v>
                </c:pt>
                <c:pt idx="70">
                  <c:v>63326.988280999998</c:v>
                </c:pt>
                <c:pt idx="71">
                  <c:v>65466.839844000002</c:v>
                </c:pt>
                <c:pt idx="72">
                  <c:v>58730.476562999997</c:v>
                </c:pt>
                <c:pt idx="73">
                  <c:v>57248.457030999998</c:v>
                </c:pt>
                <c:pt idx="74">
                  <c:v>49368.847655999998</c:v>
                </c:pt>
                <c:pt idx="75">
                  <c:v>50098.335937999997</c:v>
                </c:pt>
                <c:pt idx="76">
                  <c:v>46707.015625</c:v>
                </c:pt>
                <c:pt idx="77">
                  <c:v>50809.515625</c:v>
                </c:pt>
                <c:pt idx="78">
                  <c:v>47345.21875</c:v>
                </c:pt>
                <c:pt idx="79">
                  <c:v>41911.601562999997</c:v>
                </c:pt>
                <c:pt idx="80">
                  <c:v>43113.878905999998</c:v>
                </c:pt>
                <c:pt idx="81">
                  <c:v>36276.804687999997</c:v>
                </c:pt>
                <c:pt idx="82">
                  <c:v>37917.601562999997</c:v>
                </c:pt>
                <c:pt idx="83">
                  <c:v>42412.433594000002</c:v>
                </c:pt>
                <c:pt idx="84">
                  <c:v>42197.515625</c:v>
                </c:pt>
                <c:pt idx="85">
                  <c:v>38431.378905999998</c:v>
                </c:pt>
                <c:pt idx="86">
                  <c:v>37709.785155999998</c:v>
                </c:pt>
                <c:pt idx="87">
                  <c:v>38419.984375</c:v>
                </c:pt>
                <c:pt idx="88">
                  <c:v>37849.664062999997</c:v>
                </c:pt>
                <c:pt idx="89">
                  <c:v>41247.824219000002</c:v>
                </c:pt>
                <c:pt idx="90">
                  <c:v>46820.492187999997</c:v>
                </c:pt>
                <c:pt idx="91">
                  <c:v>46453.566405999998</c:v>
                </c:pt>
                <c:pt idx="92">
                  <c:v>42207.671875</c:v>
                </c:pt>
                <c:pt idx="93">
                  <c:v>39716.953125</c:v>
                </c:pt>
                <c:pt idx="94">
                  <c:v>39469.292969000002</c:v>
                </c:pt>
                <c:pt idx="95">
                  <c:v>38469.09375</c:v>
                </c:pt>
                <c:pt idx="96">
                  <c:v>34059.265625</c:v>
                </c:pt>
                <c:pt idx="97">
                  <c:v>31305.113281000002</c:v>
                </c:pt>
                <c:pt idx="98">
                  <c:v>30323.722656000002</c:v>
                </c:pt>
                <c:pt idx="99">
                  <c:v>29445.957031000002</c:v>
                </c:pt>
                <c:pt idx="100">
                  <c:v>29906.662109000001</c:v>
                </c:pt>
                <c:pt idx="101">
                  <c:v>26762.648438</c:v>
                </c:pt>
                <c:pt idx="102">
                  <c:v>20553.271484000001</c:v>
                </c:pt>
                <c:pt idx="103">
                  <c:v>21027.294922000001</c:v>
                </c:pt>
                <c:pt idx="104">
                  <c:v>19297.076172000001</c:v>
                </c:pt>
                <c:pt idx="105">
                  <c:v>20860.449218999998</c:v>
                </c:pt>
                <c:pt idx="106">
                  <c:v>20779.34375</c:v>
                </c:pt>
                <c:pt idx="107">
                  <c:v>22609.164063</c:v>
                </c:pt>
                <c:pt idx="108">
                  <c:v>23336.896484000001</c:v>
                </c:pt>
                <c:pt idx="109">
                  <c:v>23175.890625</c:v>
                </c:pt>
                <c:pt idx="110">
                  <c:v>24319.333984000001</c:v>
                </c:pt>
                <c:pt idx="111">
                  <c:v>21534.121093999998</c:v>
                </c:pt>
                <c:pt idx="112">
                  <c:v>19616.814452999999</c:v>
                </c:pt>
                <c:pt idx="113">
                  <c:v>19986.712890999999</c:v>
                </c:pt>
                <c:pt idx="114">
                  <c:v>21769.255859000001</c:v>
                </c:pt>
                <c:pt idx="115">
                  <c:v>19419.505859000001</c:v>
                </c:pt>
                <c:pt idx="116">
                  <c:v>18802.097656000002</c:v>
                </c:pt>
                <c:pt idx="117">
                  <c:v>19044.107422000001</c:v>
                </c:pt>
                <c:pt idx="118">
                  <c:v>19446.425781000002</c:v>
                </c:pt>
                <c:pt idx="119">
                  <c:v>19268.09375</c:v>
                </c:pt>
                <c:pt idx="120">
                  <c:v>19567.007813</c:v>
                </c:pt>
                <c:pt idx="121">
                  <c:v>20635.603515999999</c:v>
                </c:pt>
                <c:pt idx="122">
                  <c:v>20926.486327999999</c:v>
                </c:pt>
                <c:pt idx="123">
                  <c:v>16353.365234000001</c:v>
                </c:pt>
                <c:pt idx="124">
                  <c:v>16291.832031</c:v>
                </c:pt>
                <c:pt idx="125">
                  <c:v>16444.626952999999</c:v>
                </c:pt>
                <c:pt idx="126">
                  <c:v>17130.486327999999</c:v>
                </c:pt>
                <c:pt idx="127">
                  <c:v>17104.193359000001</c:v>
                </c:pt>
                <c:pt idx="128">
                  <c:v>16757.976563</c:v>
                </c:pt>
                <c:pt idx="129">
                  <c:v>16841.986327999999</c:v>
                </c:pt>
                <c:pt idx="130">
                  <c:v>16625.080077999999</c:v>
                </c:pt>
                <c:pt idx="131">
                  <c:v>17091.144531000002</c:v>
                </c:pt>
                <c:pt idx="132">
                  <c:v>20880.798827999999</c:v>
                </c:pt>
                <c:pt idx="133">
                  <c:v>22720.416015999999</c:v>
                </c:pt>
                <c:pt idx="134">
                  <c:v>23774.566406000002</c:v>
                </c:pt>
                <c:pt idx="135">
                  <c:v>22955.666015999999</c:v>
                </c:pt>
                <c:pt idx="136">
                  <c:v>21788.203125</c:v>
                </c:pt>
                <c:pt idx="137">
                  <c:v>24327.642577999999</c:v>
                </c:pt>
                <c:pt idx="138">
                  <c:v>23561.212890999999</c:v>
                </c:pt>
                <c:pt idx="139">
                  <c:v>22435.513672000001</c:v>
                </c:pt>
                <c:pt idx="140">
                  <c:v>22163.949218999998</c:v>
                </c:pt>
                <c:pt idx="141">
                  <c:v>28038.675781000002</c:v>
                </c:pt>
                <c:pt idx="142">
                  <c:v>27994.330077999999</c:v>
                </c:pt>
                <c:pt idx="143">
                  <c:v>28199.308593999998</c:v>
                </c:pt>
                <c:pt idx="144">
                  <c:v>28333.050781000002</c:v>
                </c:pt>
                <c:pt idx="145">
                  <c:v>30315.355468999998</c:v>
                </c:pt>
                <c:pt idx="146">
                  <c:v>27591.384765999999</c:v>
                </c:pt>
                <c:pt idx="147">
                  <c:v>29268.806640999999</c:v>
                </c:pt>
                <c:pt idx="148">
                  <c:v>28454.978515999999</c:v>
                </c:pt>
                <c:pt idx="149">
                  <c:v>26930.638672000001</c:v>
                </c:pt>
                <c:pt idx="150">
                  <c:v>26753.826172000001</c:v>
                </c:pt>
                <c:pt idx="151">
                  <c:v>28085.646484000001</c:v>
                </c:pt>
                <c:pt idx="152">
                  <c:v>27119.066406000002</c:v>
                </c:pt>
                <c:pt idx="153">
                  <c:v>25940.167968999998</c:v>
                </c:pt>
                <c:pt idx="154">
                  <c:v>26336.212890999999</c:v>
                </c:pt>
                <c:pt idx="155">
                  <c:v>30480.261718999998</c:v>
                </c:pt>
                <c:pt idx="156">
                  <c:v>30620.769531000002</c:v>
                </c:pt>
                <c:pt idx="157">
                  <c:v>30171.234375</c:v>
                </c:pt>
                <c:pt idx="158">
                  <c:v>30249.132813</c:v>
                </c:pt>
                <c:pt idx="159">
                  <c:v>30084.539063</c:v>
                </c:pt>
                <c:pt idx="160">
                  <c:v>29275.308593999998</c:v>
                </c:pt>
                <c:pt idx="161">
                  <c:v>29041.855468999998</c:v>
                </c:pt>
                <c:pt idx="162">
                  <c:v>29282.914063</c:v>
                </c:pt>
                <c:pt idx="163">
                  <c:v>26189.583984000001</c:v>
                </c:pt>
                <c:pt idx="164">
                  <c:v>26089.693359000001</c:v>
                </c:pt>
                <c:pt idx="165">
                  <c:v>25969.566406000002</c:v>
                </c:pt>
                <c:pt idx="166">
                  <c:v>25832.226563</c:v>
                </c:pt>
                <c:pt idx="167">
                  <c:v>26534.1875</c:v>
                </c:pt>
                <c:pt idx="168">
                  <c:v>26256.826172000001</c:v>
                </c:pt>
                <c:pt idx="169">
                  <c:v>27983.75</c:v>
                </c:pt>
                <c:pt idx="170">
                  <c:v>27935.089843999998</c:v>
                </c:pt>
                <c:pt idx="171">
                  <c:v>27159.652343999998</c:v>
                </c:pt>
                <c:pt idx="172">
                  <c:v>29993.896484000001</c:v>
                </c:pt>
                <c:pt idx="173">
                  <c:v>34538.480469000002</c:v>
                </c:pt>
                <c:pt idx="174">
                  <c:v>35049.355469000002</c:v>
                </c:pt>
                <c:pt idx="175">
                  <c:v>37054.519530999998</c:v>
                </c:pt>
                <c:pt idx="176">
                  <c:v>37386.546875</c:v>
                </c:pt>
                <c:pt idx="177">
                  <c:v>37479.121094000002</c:v>
                </c:pt>
                <c:pt idx="178">
                  <c:v>39978.390625</c:v>
                </c:pt>
                <c:pt idx="179">
                  <c:v>43779.699219000002</c:v>
                </c:pt>
                <c:pt idx="180">
                  <c:v>41364.664062999997</c:v>
                </c:pt>
                <c:pt idx="181">
                  <c:v>43016.117187999997</c:v>
                </c:pt>
                <c:pt idx="182">
                  <c:v>42265.1875</c:v>
                </c:pt>
                <c:pt idx="183">
                  <c:v>43943.097655999998</c:v>
                </c:pt>
                <c:pt idx="184">
                  <c:v>41796.269530999998</c:v>
                </c:pt>
                <c:pt idx="185">
                  <c:v>41545.785155999998</c:v>
                </c:pt>
                <c:pt idx="186">
                  <c:v>42035.59375</c:v>
                </c:pt>
                <c:pt idx="187">
                  <c:v>42583.582030999998</c:v>
                </c:pt>
                <c:pt idx="188">
                  <c:v>45301.566405999998</c:v>
                </c:pt>
                <c:pt idx="189">
                  <c:v>47404.324219000002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A-4CA0-BFBB-B73E8CF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888335"/>
        <c:axId val="1057462655"/>
      </c:lineChart>
      <c:dateAx>
        <c:axId val="1201664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6000543"/>
        <c:crosses val="autoZero"/>
        <c:auto val="1"/>
        <c:lblOffset val="100"/>
        <c:baseTimeUnit val="days"/>
      </c:dateAx>
      <c:valAx>
        <c:axId val="10760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64543"/>
        <c:crosses val="autoZero"/>
        <c:crossBetween val="between"/>
      </c:valAx>
      <c:valAx>
        <c:axId val="1057462655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7888335"/>
        <c:crosses val="max"/>
        <c:crossBetween val="between"/>
      </c:valAx>
      <c:dateAx>
        <c:axId val="104788833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57462655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Sheet1!$A$2:$A$184</c:f>
              <c:numCache>
                <c:formatCode>m/d/yyyy</c:formatCode>
                <c:ptCount val="183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</c:numCache>
            </c:numRef>
          </c:cat>
          <c:val>
            <c:numRef>
              <c:f>Sheet1!$G$2:$G$184</c:f>
              <c:numCache>
                <c:formatCode>#,##0</c:formatCode>
                <c:ptCount val="183"/>
                <c:pt idx="0">
                  <c:v>1128437580.7679999</c:v>
                </c:pt>
                <c:pt idx="1">
                  <c:v>1131418598.464</c:v>
                </c:pt>
                <c:pt idx="2">
                  <c:v>1137957401.536</c:v>
                </c:pt>
                <c:pt idx="3">
                  <c:v>1124591171.152</c:v>
                </c:pt>
                <c:pt idx="4">
                  <c:v>1191614700.7680001</c:v>
                </c:pt>
                <c:pt idx="5">
                  <c:v>1186518230.3840001</c:v>
                </c:pt>
                <c:pt idx="6">
                  <c:v>1409994128.0800002</c:v>
                </c:pt>
                <c:pt idx="7">
                  <c:v>1395089299.2320001</c:v>
                </c:pt>
                <c:pt idx="8">
                  <c:v>1412494230.3839998</c:v>
                </c:pt>
                <c:pt idx="9">
                  <c:v>1367299059.2319999</c:v>
                </c:pt>
                <c:pt idx="10">
                  <c:v>1357106128.0800002</c:v>
                </c:pt>
                <c:pt idx="11">
                  <c:v>1534617401.536</c:v>
                </c:pt>
                <c:pt idx="12">
                  <c:v>1405186128.0800002</c:v>
                </c:pt>
                <c:pt idx="13">
                  <c:v>1408359427.3119998</c:v>
                </c:pt>
                <c:pt idx="14">
                  <c:v>1595245281.2639999</c:v>
                </c:pt>
                <c:pt idx="15">
                  <c:v>1594954770.948</c:v>
                </c:pt>
                <c:pt idx="16">
                  <c:v>1784761229.052</c:v>
                </c:pt>
                <c:pt idx="17">
                  <c:v>1617905947.7880001</c:v>
                </c:pt>
                <c:pt idx="18">
                  <c:v>1797544031.5799999</c:v>
                </c:pt>
                <c:pt idx="19">
                  <c:v>1861942718.7360001</c:v>
                </c:pt>
                <c:pt idx="20">
                  <c:v>2150913249.684</c:v>
                </c:pt>
                <c:pt idx="21">
                  <c:v>2626881936.8400002</c:v>
                </c:pt>
                <c:pt idx="22">
                  <c:v>3176352000</c:v>
                </c:pt>
                <c:pt idx="23">
                  <c:v>2768849405.8919997</c:v>
                </c:pt>
                <c:pt idx="24">
                  <c:v>2916820916.2080002</c:v>
                </c:pt>
                <c:pt idx="25">
                  <c:v>3124155094.7399998</c:v>
                </c:pt>
                <c:pt idx="26">
                  <c:v>3762718083.7919998</c:v>
                </c:pt>
                <c:pt idx="27">
                  <c:v>5128731224.7049999</c:v>
                </c:pt>
                <c:pt idx="28">
                  <c:v>5576641357.5290003</c:v>
                </c:pt>
                <c:pt idx="29">
                  <c:v>5566608689.7630005</c:v>
                </c:pt>
                <c:pt idx="30">
                  <c:v>5955189550.7059994</c:v>
                </c:pt>
                <c:pt idx="31">
                  <c:v>7775482000</c:v>
                </c:pt>
                <c:pt idx="32">
                  <c:v>9977989139.1729984</c:v>
                </c:pt>
                <c:pt idx="33">
                  <c:v>9297006560.2369995</c:v>
                </c:pt>
                <c:pt idx="34">
                  <c:v>7239205009.5310001</c:v>
                </c:pt>
                <c:pt idx="35">
                  <c:v>5983455183.5300007</c:v>
                </c:pt>
                <c:pt idx="36">
                  <c:v>7563248000</c:v>
                </c:pt>
                <c:pt idx="37">
                  <c:v>7496104667.7659998</c:v>
                </c:pt>
                <c:pt idx="38">
                  <c:v>6019728000</c:v>
                </c:pt>
                <c:pt idx="39">
                  <c:v>6787243300.7059994</c:v>
                </c:pt>
                <c:pt idx="40">
                  <c:v>6929406000</c:v>
                </c:pt>
                <c:pt idx="41">
                  <c:v>6760020471.2700005</c:v>
                </c:pt>
                <c:pt idx="42">
                  <c:v>5974687625.5880003</c:v>
                </c:pt>
                <c:pt idx="43">
                  <c:v>6404681096.8580008</c:v>
                </c:pt>
                <c:pt idx="44">
                  <c:v>6047003374.4119997</c:v>
                </c:pt>
                <c:pt idx="45">
                  <c:v>5080687240.5079994</c:v>
                </c:pt>
                <c:pt idx="46">
                  <c:v>4390767812.7939997</c:v>
                </c:pt>
                <c:pt idx="47">
                  <c:v>4580620000</c:v>
                </c:pt>
                <c:pt idx="48">
                  <c:v>4723593946.698</c:v>
                </c:pt>
                <c:pt idx="49">
                  <c:v>5033224259.4920006</c:v>
                </c:pt>
                <c:pt idx="50">
                  <c:v>6300399374.4119997</c:v>
                </c:pt>
                <c:pt idx="51">
                  <c:v>5360787183.0479994</c:v>
                </c:pt>
                <c:pt idx="52">
                  <c:v>6194654913.8100004</c:v>
                </c:pt>
                <c:pt idx="53">
                  <c:v>6285971070.0270004</c:v>
                </c:pt>
                <c:pt idx="54">
                  <c:v>5230377179.9729996</c:v>
                </c:pt>
                <c:pt idx="55">
                  <c:v>5396560509.9779997</c:v>
                </c:pt>
                <c:pt idx="56">
                  <c:v>6259474089.9899998</c:v>
                </c:pt>
                <c:pt idx="57">
                  <c:v>7486450990.0290003</c:v>
                </c:pt>
                <c:pt idx="58">
                  <c:v>7279272000</c:v>
                </c:pt>
                <c:pt idx="59">
                  <c:v>7164883420.0019999</c:v>
                </c:pt>
                <c:pt idx="60">
                  <c:v>7071292919.9879999</c:v>
                </c:pt>
                <c:pt idx="61">
                  <c:v>7121887839.9899998</c:v>
                </c:pt>
                <c:pt idx="62">
                  <c:v>6155084499.993</c:v>
                </c:pt>
                <c:pt idx="63">
                  <c:v>6142285490.0220003</c:v>
                </c:pt>
                <c:pt idx="64">
                  <c:v>5993300759.9849997</c:v>
                </c:pt>
                <c:pt idx="65">
                  <c:v>6123987759.9779997</c:v>
                </c:pt>
                <c:pt idx="66">
                  <c:v>7102376470.1400003</c:v>
                </c:pt>
                <c:pt idx="67">
                  <c:v>7513496759.5199995</c:v>
                </c:pt>
                <c:pt idx="68">
                  <c:v>7199570600.4000006</c:v>
                </c:pt>
                <c:pt idx="69">
                  <c:v>7164901179.9599991</c:v>
                </c:pt>
                <c:pt idx="70">
                  <c:v>7991050300.1999998</c:v>
                </c:pt>
                <c:pt idx="71">
                  <c:v>8133534399.5999994</c:v>
                </c:pt>
                <c:pt idx="72">
                  <c:v>7197466179.9599991</c:v>
                </c:pt>
                <c:pt idx="73">
                  <c:v>6643260000</c:v>
                </c:pt>
                <c:pt idx="74">
                  <c:v>6322519699.8000002</c:v>
                </c:pt>
                <c:pt idx="75">
                  <c:v>6020417070.54</c:v>
                </c:pt>
                <c:pt idx="76">
                  <c:v>5727231770.3400002</c:v>
                </c:pt>
                <c:pt idx="77">
                  <c:v>5984044420.4399996</c:v>
                </c:pt>
                <c:pt idx="78">
                  <c:v>5455789699.8000002</c:v>
                </c:pt>
                <c:pt idx="79">
                  <c:v>5452022685.4680004</c:v>
                </c:pt>
                <c:pt idx="80">
                  <c:v>5639532817.4219999</c:v>
                </c:pt>
                <c:pt idx="81">
                  <c:v>4243422379.335</c:v>
                </c:pt>
                <c:pt idx="82">
                  <c:v>3826406685.4679999</c:v>
                </c:pt>
                <c:pt idx="83">
                  <c:v>4421224129.335</c:v>
                </c:pt>
                <c:pt idx="84">
                  <c:v>4639892002.8900003</c:v>
                </c:pt>
                <c:pt idx="85">
                  <c:v>4470105341.2890005</c:v>
                </c:pt>
                <c:pt idx="86">
                  <c:v>4572045000</c:v>
                </c:pt>
                <c:pt idx="87">
                  <c:v>4632553870.665</c:v>
                </c:pt>
                <c:pt idx="88">
                  <c:v>4411967059.0229998</c:v>
                </c:pt>
                <c:pt idx="89">
                  <c:v>5128366908.7109995</c:v>
                </c:pt>
                <c:pt idx="90">
                  <c:v>5333149526.757</c:v>
                </c:pt>
                <c:pt idx="91">
                  <c:v>5542673344.1789999</c:v>
                </c:pt>
                <c:pt idx="92">
                  <c:v>5121611887</c:v>
                </c:pt>
                <c:pt idx="93">
                  <c:v>5075847022.6000004</c:v>
                </c:pt>
                <c:pt idx="94">
                  <c:v>4622603853.1000004</c:v>
                </c:pt>
                <c:pt idx="95">
                  <c:v>4002121146.8999996</c:v>
                </c:pt>
                <c:pt idx="96">
                  <c:v>3324911886.9999995</c:v>
                </c:pt>
                <c:pt idx="97">
                  <c:v>2311641079.0999999</c:v>
                </c:pt>
                <c:pt idx="98">
                  <c:v>2291075000</c:v>
                </c:pt>
                <c:pt idx="99">
                  <c:v>2479106988.6999998</c:v>
                </c:pt>
                <c:pt idx="100">
                  <c:v>2567586011.3000002</c:v>
                </c:pt>
                <c:pt idx="101">
                  <c:v>2297968011.3000002</c:v>
                </c:pt>
                <c:pt idx="102">
                  <c:v>1893880067.8000002</c:v>
                </c:pt>
                <c:pt idx="103">
                  <c:v>2321472022.5999999</c:v>
                </c:pt>
                <c:pt idx="104">
                  <c:v>1884501045.2</c:v>
                </c:pt>
                <c:pt idx="105">
                  <c:v>2502234228.6919999</c:v>
                </c:pt>
                <c:pt idx="106">
                  <c:v>2419685794.7680001</c:v>
                </c:pt>
                <c:pt idx="107">
                  <c:v>3187951507.0039997</c:v>
                </c:pt>
                <c:pt idx="108">
                  <c:v>3234766457.3840003</c:v>
                </c:pt>
                <c:pt idx="109">
                  <c:v>3608948132.152</c:v>
                </c:pt>
                <c:pt idx="110">
                  <c:v>3989914674.7679996</c:v>
                </c:pt>
                <c:pt idx="111">
                  <c:v>3200164000</c:v>
                </c:pt>
                <c:pt idx="112">
                  <c:v>2817953566.0759997</c:v>
                </c:pt>
                <c:pt idx="113">
                  <c:v>2465822457.3840003</c:v>
                </c:pt>
                <c:pt idx="114">
                  <c:v>2962356771.3080001</c:v>
                </c:pt>
                <c:pt idx="115">
                  <c:v>2333292674.7680001</c:v>
                </c:pt>
                <c:pt idx="116">
                  <c:v>2164916566.0759997</c:v>
                </c:pt>
                <c:pt idx="117">
                  <c:v>2400236023.46</c:v>
                </c:pt>
                <c:pt idx="118">
                  <c:v>2494016333.9629998</c:v>
                </c:pt>
                <c:pt idx="119">
                  <c:v>2369598487.3580003</c:v>
                </c:pt>
                <c:pt idx="120">
                  <c:v>2633490963.395</c:v>
                </c:pt>
                <c:pt idx="121">
                  <c:v>3169766676.79</c:v>
                </c:pt>
                <c:pt idx="122">
                  <c:v>3137049167.9260001</c:v>
                </c:pt>
                <c:pt idx="123">
                  <c:v>1983212700.753</c:v>
                </c:pt>
                <c:pt idx="124">
                  <c:v>1925928463.395</c:v>
                </c:pt>
                <c:pt idx="125">
                  <c:v>2071743000</c:v>
                </c:pt>
                <c:pt idx="126">
                  <c:v>2342767762.6419997</c:v>
                </c:pt>
                <c:pt idx="127">
                  <c:v>2300993250</c:v>
                </c:pt>
                <c:pt idx="128">
                  <c:v>1967023750</c:v>
                </c:pt>
                <c:pt idx="129">
                  <c:v>1841587047.3579998</c:v>
                </c:pt>
                <c:pt idx="130">
                  <c:v>1602714049.247</c:v>
                </c:pt>
                <c:pt idx="131">
                  <c:v>1898765264.4979999</c:v>
                </c:pt>
                <c:pt idx="132">
                  <c:v>2567622991.8340001</c:v>
                </c:pt>
                <c:pt idx="133">
                  <c:v>2840515008.1659999</c:v>
                </c:pt>
                <c:pt idx="134">
                  <c:v>3057432062.4899998</c:v>
                </c:pt>
                <c:pt idx="135">
                  <c:v>3369849958.3400002</c:v>
                </c:pt>
                <c:pt idx="136">
                  <c:v>2880040520.8299999</c:v>
                </c:pt>
                <c:pt idx="137">
                  <c:v>3479787557.9919996</c:v>
                </c:pt>
                <c:pt idx="138">
                  <c:v>3027137235.5019999</c:v>
                </c:pt>
                <c:pt idx="139">
                  <c:v>2921932987.336</c:v>
                </c:pt>
                <c:pt idx="140">
                  <c:v>2272246280.8299999</c:v>
                </c:pt>
                <c:pt idx="141">
                  <c:v>3167488487.336</c:v>
                </c:pt>
                <c:pt idx="142">
                  <c:v>3037432933.842</c:v>
                </c:pt>
                <c:pt idx="143">
                  <c:v>3459314962.8379998</c:v>
                </c:pt>
                <c:pt idx="144">
                  <c:v>3842954779.4819999</c:v>
                </c:pt>
                <c:pt idx="145">
                  <c:v>4421186250</c:v>
                </c:pt>
                <c:pt idx="146">
                  <c:v>3855141794.283</c:v>
                </c:pt>
                <c:pt idx="147">
                  <c:v>4350049926.2349997</c:v>
                </c:pt>
                <c:pt idx="148">
                  <c:v>4328059853.2470007</c:v>
                </c:pt>
                <c:pt idx="149">
                  <c:v>3589937000</c:v>
                </c:pt>
                <c:pt idx="150">
                  <c:v>3818845146.7529998</c:v>
                </c:pt>
                <c:pt idx="151">
                  <c:v>3776719779.4819999</c:v>
                </c:pt>
                <c:pt idx="152">
                  <c:v>4002316176.2349997</c:v>
                </c:pt>
                <c:pt idx="153">
                  <c:v>3740025337.789</c:v>
                </c:pt>
                <c:pt idx="154">
                  <c:v>3886537528.7049999</c:v>
                </c:pt>
                <c:pt idx="155">
                  <c:v>4359719971.2950001</c:v>
                </c:pt>
                <c:pt idx="156">
                  <c:v>4536037912.2109995</c:v>
                </c:pt>
                <c:pt idx="157">
                  <c:v>5414503397.79</c:v>
                </c:pt>
                <c:pt idx="158">
                  <c:v>6525447846.6849995</c:v>
                </c:pt>
                <c:pt idx="159">
                  <c:v>6209599564.6739998</c:v>
                </c:pt>
                <c:pt idx="160">
                  <c:v>6180588596.6849995</c:v>
                </c:pt>
                <c:pt idx="161">
                  <c:v>5360890384.2210007</c:v>
                </c:pt>
                <c:pt idx="162">
                  <c:v>5465272481.5580006</c:v>
                </c:pt>
                <c:pt idx="163">
                  <c:v>4673304948.8950005</c:v>
                </c:pt>
                <c:pt idx="164">
                  <c:v>4778966879.3479996</c:v>
                </c:pt>
                <c:pt idx="165">
                  <c:v>4998397236.4309998</c:v>
                </c:pt>
                <c:pt idx="166">
                  <c:v>5066657865.7789993</c:v>
                </c:pt>
                <c:pt idx="167">
                  <c:v>4846232365.7789993</c:v>
                </c:pt>
                <c:pt idx="168">
                  <c:v>4590680981.5580006</c:v>
                </c:pt>
                <c:pt idx="169">
                  <c:v>4668469865.7789993</c:v>
                </c:pt>
                <c:pt idx="170">
                  <c:v>5223901756.6799994</c:v>
                </c:pt>
                <c:pt idx="171">
                  <c:v>4880221935.3360004</c:v>
                </c:pt>
                <c:pt idx="172">
                  <c:v>5337541578.0240002</c:v>
                </c:pt>
                <c:pt idx="173">
                  <c:v>6238071513.3600006</c:v>
                </c:pt>
                <c:pt idx="174">
                  <c:v>6961777384.0320005</c:v>
                </c:pt>
                <c:pt idx="175">
                  <c:v>7808784372.6480007</c:v>
                </c:pt>
                <c:pt idx="176">
                  <c:v>7456669935.3360004</c:v>
                </c:pt>
                <c:pt idx="177">
                  <c:v>7978400486.6400003</c:v>
                </c:pt>
                <c:pt idx="178">
                  <c:v>8092500372.6479998</c:v>
                </c:pt>
                <c:pt idx="179">
                  <c:v>9192245270.039999</c:v>
                </c:pt>
                <c:pt idx="180">
                  <c:v>8747807345.9280014</c:v>
                </c:pt>
                <c:pt idx="181">
                  <c:v>9496664486.6400013</c:v>
                </c:pt>
                <c:pt idx="182">
                  <c:v>9686524243.3199997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9-4768-91FB-D9F45F8FB77C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Sheet1!$A$2:$A$184</c:f>
              <c:numCache>
                <c:formatCode>m/d/yyyy</c:formatCode>
                <c:ptCount val="183"/>
                <c:pt idx="0">
                  <c:v>44011</c:v>
                </c:pt>
                <c:pt idx="1">
                  <c:v>44018</c:v>
                </c:pt>
                <c:pt idx="2">
                  <c:v>44025</c:v>
                </c:pt>
                <c:pt idx="3">
                  <c:v>44032</c:v>
                </c:pt>
                <c:pt idx="4">
                  <c:v>44039</c:v>
                </c:pt>
                <c:pt idx="5">
                  <c:v>44046</c:v>
                </c:pt>
                <c:pt idx="6">
                  <c:v>44053</c:v>
                </c:pt>
                <c:pt idx="7">
                  <c:v>44060</c:v>
                </c:pt>
                <c:pt idx="8">
                  <c:v>44067</c:v>
                </c:pt>
                <c:pt idx="9">
                  <c:v>44074</c:v>
                </c:pt>
                <c:pt idx="10">
                  <c:v>44081</c:v>
                </c:pt>
                <c:pt idx="11">
                  <c:v>44088</c:v>
                </c:pt>
                <c:pt idx="12">
                  <c:v>44095</c:v>
                </c:pt>
                <c:pt idx="13">
                  <c:v>44102</c:v>
                </c:pt>
                <c:pt idx="14">
                  <c:v>44109</c:v>
                </c:pt>
                <c:pt idx="15">
                  <c:v>44116</c:v>
                </c:pt>
                <c:pt idx="16">
                  <c:v>44123</c:v>
                </c:pt>
                <c:pt idx="17">
                  <c:v>44130</c:v>
                </c:pt>
                <c:pt idx="18">
                  <c:v>44137</c:v>
                </c:pt>
                <c:pt idx="19">
                  <c:v>44144</c:v>
                </c:pt>
                <c:pt idx="20">
                  <c:v>44151</c:v>
                </c:pt>
                <c:pt idx="21">
                  <c:v>44158</c:v>
                </c:pt>
                <c:pt idx="22">
                  <c:v>44165</c:v>
                </c:pt>
                <c:pt idx="23">
                  <c:v>44172</c:v>
                </c:pt>
                <c:pt idx="24">
                  <c:v>44179</c:v>
                </c:pt>
                <c:pt idx="25">
                  <c:v>44186</c:v>
                </c:pt>
                <c:pt idx="26">
                  <c:v>44193</c:v>
                </c:pt>
                <c:pt idx="27">
                  <c:v>44200</c:v>
                </c:pt>
                <c:pt idx="28">
                  <c:v>44207</c:v>
                </c:pt>
                <c:pt idx="29">
                  <c:v>44214</c:v>
                </c:pt>
                <c:pt idx="30">
                  <c:v>44221</c:v>
                </c:pt>
                <c:pt idx="31">
                  <c:v>44228</c:v>
                </c:pt>
                <c:pt idx="32">
                  <c:v>44235</c:v>
                </c:pt>
                <c:pt idx="33">
                  <c:v>44242</c:v>
                </c:pt>
                <c:pt idx="34">
                  <c:v>44249</c:v>
                </c:pt>
                <c:pt idx="35">
                  <c:v>44256</c:v>
                </c:pt>
                <c:pt idx="36">
                  <c:v>44263</c:v>
                </c:pt>
                <c:pt idx="37">
                  <c:v>44270</c:v>
                </c:pt>
                <c:pt idx="38">
                  <c:v>44277</c:v>
                </c:pt>
                <c:pt idx="39">
                  <c:v>44284</c:v>
                </c:pt>
                <c:pt idx="40">
                  <c:v>44291</c:v>
                </c:pt>
                <c:pt idx="41">
                  <c:v>44298</c:v>
                </c:pt>
                <c:pt idx="42">
                  <c:v>44305</c:v>
                </c:pt>
                <c:pt idx="43">
                  <c:v>44312</c:v>
                </c:pt>
                <c:pt idx="44">
                  <c:v>44319</c:v>
                </c:pt>
                <c:pt idx="45">
                  <c:v>44326</c:v>
                </c:pt>
                <c:pt idx="46">
                  <c:v>44333</c:v>
                </c:pt>
                <c:pt idx="47">
                  <c:v>44340</c:v>
                </c:pt>
                <c:pt idx="48">
                  <c:v>44347</c:v>
                </c:pt>
                <c:pt idx="49">
                  <c:v>44354</c:v>
                </c:pt>
                <c:pt idx="50">
                  <c:v>44361</c:v>
                </c:pt>
                <c:pt idx="51">
                  <c:v>44368</c:v>
                </c:pt>
                <c:pt idx="52">
                  <c:v>44375</c:v>
                </c:pt>
                <c:pt idx="53">
                  <c:v>44382</c:v>
                </c:pt>
                <c:pt idx="54">
                  <c:v>44389</c:v>
                </c:pt>
                <c:pt idx="55">
                  <c:v>44396</c:v>
                </c:pt>
                <c:pt idx="56">
                  <c:v>44403</c:v>
                </c:pt>
                <c:pt idx="57">
                  <c:v>44410</c:v>
                </c:pt>
                <c:pt idx="58">
                  <c:v>44417</c:v>
                </c:pt>
                <c:pt idx="59">
                  <c:v>44424</c:v>
                </c:pt>
                <c:pt idx="60">
                  <c:v>44431</c:v>
                </c:pt>
                <c:pt idx="61">
                  <c:v>44438</c:v>
                </c:pt>
                <c:pt idx="62">
                  <c:v>44445</c:v>
                </c:pt>
                <c:pt idx="63">
                  <c:v>44452</c:v>
                </c:pt>
                <c:pt idx="64">
                  <c:v>44459</c:v>
                </c:pt>
                <c:pt idx="65">
                  <c:v>44466</c:v>
                </c:pt>
                <c:pt idx="66">
                  <c:v>44473</c:v>
                </c:pt>
                <c:pt idx="67">
                  <c:v>44480</c:v>
                </c:pt>
                <c:pt idx="68">
                  <c:v>44487</c:v>
                </c:pt>
                <c:pt idx="69">
                  <c:v>44494</c:v>
                </c:pt>
                <c:pt idx="70">
                  <c:v>44501</c:v>
                </c:pt>
                <c:pt idx="71">
                  <c:v>44508</c:v>
                </c:pt>
                <c:pt idx="72">
                  <c:v>44515</c:v>
                </c:pt>
                <c:pt idx="73">
                  <c:v>44522</c:v>
                </c:pt>
                <c:pt idx="74">
                  <c:v>44529</c:v>
                </c:pt>
                <c:pt idx="75">
                  <c:v>44536</c:v>
                </c:pt>
                <c:pt idx="76">
                  <c:v>44543</c:v>
                </c:pt>
                <c:pt idx="77">
                  <c:v>44550</c:v>
                </c:pt>
                <c:pt idx="78">
                  <c:v>44557</c:v>
                </c:pt>
                <c:pt idx="79">
                  <c:v>44564</c:v>
                </c:pt>
                <c:pt idx="80">
                  <c:v>44571</c:v>
                </c:pt>
                <c:pt idx="81">
                  <c:v>44578</c:v>
                </c:pt>
                <c:pt idx="82">
                  <c:v>44585</c:v>
                </c:pt>
                <c:pt idx="83">
                  <c:v>44592</c:v>
                </c:pt>
                <c:pt idx="84">
                  <c:v>44599</c:v>
                </c:pt>
                <c:pt idx="85">
                  <c:v>44606</c:v>
                </c:pt>
                <c:pt idx="86">
                  <c:v>44613</c:v>
                </c:pt>
                <c:pt idx="87">
                  <c:v>44620</c:v>
                </c:pt>
                <c:pt idx="88">
                  <c:v>44627</c:v>
                </c:pt>
                <c:pt idx="89">
                  <c:v>44634</c:v>
                </c:pt>
                <c:pt idx="90">
                  <c:v>44641</c:v>
                </c:pt>
                <c:pt idx="91">
                  <c:v>44648</c:v>
                </c:pt>
                <c:pt idx="92">
                  <c:v>44655</c:v>
                </c:pt>
                <c:pt idx="93">
                  <c:v>44662</c:v>
                </c:pt>
                <c:pt idx="94">
                  <c:v>44669</c:v>
                </c:pt>
                <c:pt idx="95">
                  <c:v>44676</c:v>
                </c:pt>
                <c:pt idx="96">
                  <c:v>44683</c:v>
                </c:pt>
                <c:pt idx="97">
                  <c:v>44690</c:v>
                </c:pt>
                <c:pt idx="98">
                  <c:v>44697</c:v>
                </c:pt>
                <c:pt idx="99">
                  <c:v>44704</c:v>
                </c:pt>
                <c:pt idx="100">
                  <c:v>44711</c:v>
                </c:pt>
                <c:pt idx="101">
                  <c:v>44718</c:v>
                </c:pt>
                <c:pt idx="102">
                  <c:v>44725</c:v>
                </c:pt>
                <c:pt idx="103">
                  <c:v>44732</c:v>
                </c:pt>
                <c:pt idx="104">
                  <c:v>44739</c:v>
                </c:pt>
                <c:pt idx="105">
                  <c:v>44746</c:v>
                </c:pt>
                <c:pt idx="106">
                  <c:v>44753</c:v>
                </c:pt>
                <c:pt idx="107">
                  <c:v>44760</c:v>
                </c:pt>
                <c:pt idx="108">
                  <c:v>44767</c:v>
                </c:pt>
                <c:pt idx="109">
                  <c:v>44774</c:v>
                </c:pt>
                <c:pt idx="110">
                  <c:v>44781</c:v>
                </c:pt>
                <c:pt idx="111">
                  <c:v>44788</c:v>
                </c:pt>
                <c:pt idx="112">
                  <c:v>44795</c:v>
                </c:pt>
                <c:pt idx="113">
                  <c:v>44802</c:v>
                </c:pt>
                <c:pt idx="114">
                  <c:v>44809</c:v>
                </c:pt>
                <c:pt idx="115">
                  <c:v>44816</c:v>
                </c:pt>
                <c:pt idx="116">
                  <c:v>44823</c:v>
                </c:pt>
                <c:pt idx="117">
                  <c:v>44830</c:v>
                </c:pt>
                <c:pt idx="118">
                  <c:v>44837</c:v>
                </c:pt>
                <c:pt idx="119">
                  <c:v>44844</c:v>
                </c:pt>
                <c:pt idx="120">
                  <c:v>44851</c:v>
                </c:pt>
                <c:pt idx="121">
                  <c:v>44858</c:v>
                </c:pt>
                <c:pt idx="122">
                  <c:v>44865</c:v>
                </c:pt>
                <c:pt idx="123">
                  <c:v>44872</c:v>
                </c:pt>
                <c:pt idx="124">
                  <c:v>44879</c:v>
                </c:pt>
                <c:pt idx="125">
                  <c:v>44886</c:v>
                </c:pt>
                <c:pt idx="126">
                  <c:v>44893</c:v>
                </c:pt>
                <c:pt idx="127">
                  <c:v>44900</c:v>
                </c:pt>
                <c:pt idx="128">
                  <c:v>44907</c:v>
                </c:pt>
                <c:pt idx="129">
                  <c:v>44914</c:v>
                </c:pt>
                <c:pt idx="130">
                  <c:v>44921</c:v>
                </c:pt>
                <c:pt idx="131">
                  <c:v>44928</c:v>
                </c:pt>
                <c:pt idx="132">
                  <c:v>44935</c:v>
                </c:pt>
                <c:pt idx="133">
                  <c:v>44942</c:v>
                </c:pt>
                <c:pt idx="134">
                  <c:v>44949</c:v>
                </c:pt>
                <c:pt idx="135">
                  <c:v>44956</c:v>
                </c:pt>
                <c:pt idx="136">
                  <c:v>44963</c:v>
                </c:pt>
                <c:pt idx="137">
                  <c:v>44970</c:v>
                </c:pt>
                <c:pt idx="138">
                  <c:v>44977</c:v>
                </c:pt>
                <c:pt idx="139">
                  <c:v>44984</c:v>
                </c:pt>
                <c:pt idx="140">
                  <c:v>44991</c:v>
                </c:pt>
                <c:pt idx="141">
                  <c:v>44998</c:v>
                </c:pt>
                <c:pt idx="142">
                  <c:v>45005</c:v>
                </c:pt>
                <c:pt idx="143">
                  <c:v>45012</c:v>
                </c:pt>
                <c:pt idx="144">
                  <c:v>45019</c:v>
                </c:pt>
                <c:pt idx="145">
                  <c:v>45026</c:v>
                </c:pt>
                <c:pt idx="146">
                  <c:v>45033</c:v>
                </c:pt>
                <c:pt idx="147">
                  <c:v>45040</c:v>
                </c:pt>
                <c:pt idx="148">
                  <c:v>45047</c:v>
                </c:pt>
                <c:pt idx="149">
                  <c:v>45054</c:v>
                </c:pt>
                <c:pt idx="150">
                  <c:v>45061</c:v>
                </c:pt>
                <c:pt idx="151">
                  <c:v>45068</c:v>
                </c:pt>
                <c:pt idx="152">
                  <c:v>45075</c:v>
                </c:pt>
                <c:pt idx="153">
                  <c:v>45082</c:v>
                </c:pt>
                <c:pt idx="154">
                  <c:v>45089</c:v>
                </c:pt>
                <c:pt idx="155">
                  <c:v>45096</c:v>
                </c:pt>
                <c:pt idx="156">
                  <c:v>45103</c:v>
                </c:pt>
                <c:pt idx="157">
                  <c:v>45110</c:v>
                </c:pt>
                <c:pt idx="158">
                  <c:v>45117</c:v>
                </c:pt>
                <c:pt idx="159">
                  <c:v>45124</c:v>
                </c:pt>
                <c:pt idx="160">
                  <c:v>45131</c:v>
                </c:pt>
                <c:pt idx="161">
                  <c:v>45138</c:v>
                </c:pt>
                <c:pt idx="162">
                  <c:v>45145</c:v>
                </c:pt>
                <c:pt idx="163">
                  <c:v>45152</c:v>
                </c:pt>
                <c:pt idx="164">
                  <c:v>45159</c:v>
                </c:pt>
                <c:pt idx="165">
                  <c:v>45166</c:v>
                </c:pt>
                <c:pt idx="166">
                  <c:v>45173</c:v>
                </c:pt>
                <c:pt idx="167">
                  <c:v>45180</c:v>
                </c:pt>
                <c:pt idx="168">
                  <c:v>45187</c:v>
                </c:pt>
                <c:pt idx="169">
                  <c:v>45194</c:v>
                </c:pt>
                <c:pt idx="170">
                  <c:v>45201</c:v>
                </c:pt>
                <c:pt idx="171">
                  <c:v>45208</c:v>
                </c:pt>
                <c:pt idx="172">
                  <c:v>45215</c:v>
                </c:pt>
                <c:pt idx="173">
                  <c:v>45222</c:v>
                </c:pt>
                <c:pt idx="174">
                  <c:v>45229</c:v>
                </c:pt>
                <c:pt idx="175">
                  <c:v>45236</c:v>
                </c:pt>
                <c:pt idx="176">
                  <c:v>45243</c:v>
                </c:pt>
                <c:pt idx="177">
                  <c:v>45250</c:v>
                </c:pt>
                <c:pt idx="178">
                  <c:v>45257</c:v>
                </c:pt>
                <c:pt idx="179">
                  <c:v>45264</c:v>
                </c:pt>
                <c:pt idx="180">
                  <c:v>45271</c:v>
                </c:pt>
                <c:pt idx="181">
                  <c:v>45278</c:v>
                </c:pt>
                <c:pt idx="182">
                  <c:v>45285</c:v>
                </c:pt>
              </c:numCache>
            </c:numRef>
          </c:cat>
          <c:val>
            <c:numRef>
              <c:f>Sheet1!$I$2:$I$184</c:f>
              <c:numCache>
                <c:formatCode>#,##0</c:formatCode>
                <c:ptCount val="183"/>
                <c:pt idx="0">
                  <c:v>347078296.14974999</c:v>
                </c:pt>
                <c:pt idx="1">
                  <c:v>354826125</c:v>
                </c:pt>
                <c:pt idx="2">
                  <c:v>351357514.89974999</c:v>
                </c:pt>
                <c:pt idx="3">
                  <c:v>378872637.44400001</c:v>
                </c:pt>
                <c:pt idx="4">
                  <c:v>422800745.36849999</c:v>
                </c:pt>
                <c:pt idx="5">
                  <c:v>446597026.61849999</c:v>
                </c:pt>
                <c:pt idx="6">
                  <c:v>454899741.94575</c:v>
                </c:pt>
                <c:pt idx="7">
                  <c:v>446180422.84200001</c:v>
                </c:pt>
                <c:pt idx="8">
                  <c:v>447965099.10675001</c:v>
                </c:pt>
                <c:pt idx="9">
                  <c:v>393223447.28474998</c:v>
                </c:pt>
                <c:pt idx="10">
                  <c:v>394883661.60675001</c:v>
                </c:pt>
                <c:pt idx="11">
                  <c:v>418388884.26300001</c:v>
                </c:pt>
                <c:pt idx="12">
                  <c:v>412154059.56075001</c:v>
                </c:pt>
                <c:pt idx="13">
                  <c:v>408111550.05599999</c:v>
                </c:pt>
                <c:pt idx="14">
                  <c:v>802231896.05962896</c:v>
                </c:pt>
                <c:pt idx="15">
                  <c:v>809220851.796875</c:v>
                </c:pt>
                <c:pt idx="16">
                  <c:v>918293788.48533201</c:v>
                </c:pt>
                <c:pt idx="17">
                  <c:v>968040360.546875</c:v>
                </c:pt>
                <c:pt idx="18">
                  <c:v>1090829633.912627</c:v>
                </c:pt>
                <c:pt idx="19">
                  <c:v>1124374323.090879</c:v>
                </c:pt>
                <c:pt idx="20">
                  <c:v>1294515667.625957</c:v>
                </c:pt>
                <c:pt idx="21">
                  <c:v>1280949146.421875</c:v>
                </c:pt>
                <c:pt idx="22">
                  <c:v>1363231338.373086</c:v>
                </c:pt>
                <c:pt idx="23">
                  <c:v>1348944574.449297</c:v>
                </c:pt>
                <c:pt idx="24">
                  <c:v>1654421495.858418</c:v>
                </c:pt>
                <c:pt idx="25">
                  <c:v>1851382350.858418</c:v>
                </c:pt>
                <c:pt idx="26">
                  <c:v>2310116409.652422</c:v>
                </c:pt>
                <c:pt idx="27">
                  <c:v>3502940367.8443561</c:v>
                </c:pt>
                <c:pt idx="28">
                  <c:v>3268674194.7181439</c:v>
                </c:pt>
                <c:pt idx="29">
                  <c:v>2948859817.9693561</c:v>
                </c:pt>
                <c:pt idx="30">
                  <c:v>3024201984.28125</c:v>
                </c:pt>
                <c:pt idx="31">
                  <c:v>3552895689.8443561</c:v>
                </c:pt>
                <c:pt idx="32">
                  <c:v>4449155140.9675379</c:v>
                </c:pt>
                <c:pt idx="33">
                  <c:v>5254893045.6550379</c:v>
                </c:pt>
                <c:pt idx="34">
                  <c:v>4122251940.1881061</c:v>
                </c:pt>
                <c:pt idx="35">
                  <c:v>4676502299.3443556</c:v>
                </c:pt>
                <c:pt idx="36">
                  <c:v>5415843348.0943556</c:v>
                </c:pt>
                <c:pt idx="37">
                  <c:v>5253384026.15625</c:v>
                </c:pt>
                <c:pt idx="38">
                  <c:v>5109757837.7806444</c:v>
                </c:pt>
                <c:pt idx="39">
                  <c:v>5366183765.4362879</c:v>
                </c:pt>
                <c:pt idx="40">
                  <c:v>6326638730.6317406</c:v>
                </c:pt>
                <c:pt idx="41">
                  <c:v>5907477652.9754906</c:v>
                </c:pt>
                <c:pt idx="42">
                  <c:v>5149612021.7120094</c:v>
                </c:pt>
                <c:pt idx="43">
                  <c:v>5951076844.765625</c:v>
                </c:pt>
                <c:pt idx="44">
                  <c:v>6119342969.5245094</c:v>
                </c:pt>
                <c:pt idx="45">
                  <c:v>4881834917.3504906</c:v>
                </c:pt>
                <c:pt idx="46">
                  <c:v>3653866612.7276349</c:v>
                </c:pt>
                <c:pt idx="47">
                  <c:v>3749236176.0870099</c:v>
                </c:pt>
                <c:pt idx="48">
                  <c:v>3768598087.3370099</c:v>
                </c:pt>
                <c:pt idx="49">
                  <c:v>4108598552.421875</c:v>
                </c:pt>
                <c:pt idx="50">
                  <c:v>3751355527.109375</c:v>
                </c:pt>
                <c:pt idx="51">
                  <c:v>3641157895.5401349</c:v>
                </c:pt>
                <c:pt idx="52">
                  <c:v>3708216492.65625</c:v>
                </c:pt>
                <c:pt idx="53">
                  <c:v>3904819462.875</c:v>
                </c:pt>
                <c:pt idx="54">
                  <c:v>3626171868.4009743</c:v>
                </c:pt>
                <c:pt idx="55">
                  <c:v>4031406082.875</c:v>
                </c:pt>
                <c:pt idx="56">
                  <c:v>4558816922.1043015</c:v>
                </c:pt>
                <c:pt idx="57">
                  <c:v>4994824880.3538952</c:v>
                </c:pt>
                <c:pt idx="58">
                  <c:v>5365334419.4480515</c:v>
                </c:pt>
                <c:pt idx="59">
                  <c:v>5624739876.6144485</c:v>
                </c:pt>
                <c:pt idx="60">
                  <c:v>5568651704.4793015</c:v>
                </c:pt>
                <c:pt idx="61">
                  <c:v>5902062401.0105515</c:v>
                </c:pt>
                <c:pt idx="62">
                  <c:v>5253147383.8543015</c:v>
                </c:pt>
                <c:pt idx="63">
                  <c:v>5389649866.6875</c:v>
                </c:pt>
                <c:pt idx="64">
                  <c:v>4927588211.8226452</c:v>
                </c:pt>
                <c:pt idx="65">
                  <c:v>5496819054.28125</c:v>
                </c:pt>
                <c:pt idx="66">
                  <c:v>6813091374.546875</c:v>
                </c:pt>
                <c:pt idx="67">
                  <c:v>7656715995.6325073</c:v>
                </c:pt>
                <c:pt idx="68">
                  <c:v>7579247613.1637573</c:v>
                </c:pt>
                <c:pt idx="69">
                  <c:v>7627526384.0431204</c:v>
                </c:pt>
                <c:pt idx="70">
                  <c:v>7877307399.2618704</c:v>
                </c:pt>
                <c:pt idx="71">
                  <c:v>8143485675.0350046</c:v>
                </c:pt>
                <c:pt idx="72">
                  <c:v>7305542710.1481323</c:v>
                </c:pt>
                <c:pt idx="73">
                  <c:v>7121192818.5431204</c:v>
                </c:pt>
                <c:pt idx="74">
                  <c:v>6141040328.7774954</c:v>
                </c:pt>
                <c:pt idx="75">
                  <c:v>6231782105.6637573</c:v>
                </c:pt>
                <c:pt idx="76">
                  <c:v>5809932380.609375</c:v>
                </c:pt>
                <c:pt idx="77">
                  <c:v>6320246458.109375</c:v>
                </c:pt>
                <c:pt idx="78">
                  <c:v>5889319105.53125</c:v>
                </c:pt>
                <c:pt idx="79">
                  <c:v>5415733330.7677336</c:v>
                </c:pt>
                <c:pt idx="80">
                  <c:v>5571089204.4755077</c:v>
                </c:pt>
                <c:pt idx="81">
                  <c:v>4687616148.1739836</c:v>
                </c:pt>
                <c:pt idx="82">
                  <c:v>4899636638.7677336</c:v>
                </c:pt>
                <c:pt idx="83">
                  <c:v>5480449844.1494923</c:v>
                </c:pt>
                <c:pt idx="84">
                  <c:v>5452678574.03125</c:v>
                </c:pt>
                <c:pt idx="85">
                  <c:v>4966025919.4755077</c:v>
                </c:pt>
                <c:pt idx="86">
                  <c:v>4872783018.2880077</c:v>
                </c:pt>
                <c:pt idx="87">
                  <c:v>4964553540.96875</c:v>
                </c:pt>
                <c:pt idx="88">
                  <c:v>4890857890.8927336</c:v>
                </c:pt>
                <c:pt idx="89">
                  <c:v>5329961349.9307423</c:v>
                </c:pt>
                <c:pt idx="90">
                  <c:v>6050050359.5489836</c:v>
                </c:pt>
                <c:pt idx="91">
                  <c:v>6002636943.8505077</c:v>
                </c:pt>
                <c:pt idx="92">
                  <c:v>5474292834.515625</c:v>
                </c:pt>
                <c:pt idx="93">
                  <c:v>5151249103.359375</c:v>
                </c:pt>
                <c:pt idx="94">
                  <c:v>5119127828.7863312</c:v>
                </c:pt>
                <c:pt idx="95">
                  <c:v>4989402990.28125</c:v>
                </c:pt>
                <c:pt idx="96">
                  <c:v>4417452692.296875</c:v>
                </c:pt>
                <c:pt idx="97">
                  <c:v>4060241887.4324193</c:v>
                </c:pt>
                <c:pt idx="98">
                  <c:v>3932956504.7605443</c:v>
                </c:pt>
                <c:pt idx="99">
                  <c:v>3819111180.9636693</c:v>
                </c:pt>
                <c:pt idx="100">
                  <c:v>3878864168.8751912</c:v>
                </c:pt>
                <c:pt idx="101">
                  <c:v>3471088739.7601619</c:v>
                </c:pt>
                <c:pt idx="102">
                  <c:v>2665738758.2033162</c:v>
                </c:pt>
                <c:pt idx="103">
                  <c:v>2727219124.0884781</c:v>
                </c:pt>
                <c:pt idx="104">
                  <c:v>2502811482.4322281</c:v>
                </c:pt>
                <c:pt idx="105">
                  <c:v>2711858398.4699998</c:v>
                </c:pt>
                <c:pt idx="106">
                  <c:v>2701314687.5</c:v>
                </c:pt>
                <c:pt idx="107">
                  <c:v>2939191328.1900001</c:v>
                </c:pt>
                <c:pt idx="108">
                  <c:v>3033796542.9200001</c:v>
                </c:pt>
                <c:pt idx="109">
                  <c:v>3012865781.25</c:v>
                </c:pt>
                <c:pt idx="110">
                  <c:v>3161513417.9200001</c:v>
                </c:pt>
                <c:pt idx="111">
                  <c:v>2799435742.2199998</c:v>
                </c:pt>
                <c:pt idx="112">
                  <c:v>2550185878.8899999</c:v>
                </c:pt>
                <c:pt idx="113">
                  <c:v>2598272675.8299999</c:v>
                </c:pt>
                <c:pt idx="114">
                  <c:v>2830003261.6700001</c:v>
                </c:pt>
                <c:pt idx="115">
                  <c:v>2524535761.6700001</c:v>
                </c:pt>
                <c:pt idx="116">
                  <c:v>2444272695.2800002</c:v>
                </c:pt>
                <c:pt idx="117">
                  <c:v>2475733964.8600001</c:v>
                </c:pt>
                <c:pt idx="118">
                  <c:v>2576651415.9825001</c:v>
                </c:pt>
                <c:pt idx="119">
                  <c:v>2553022421.875</c:v>
                </c:pt>
                <c:pt idx="120">
                  <c:v>2592628535.2224998</c:v>
                </c:pt>
                <c:pt idx="121">
                  <c:v>2734217465.8699999</c:v>
                </c:pt>
                <c:pt idx="122">
                  <c:v>2772759438.46</c:v>
                </c:pt>
                <c:pt idx="123">
                  <c:v>2166820893.5050001</c:v>
                </c:pt>
                <c:pt idx="124">
                  <c:v>2158667744.1075001</c:v>
                </c:pt>
                <c:pt idx="125">
                  <c:v>2178913071.2725</c:v>
                </c:pt>
                <c:pt idx="126">
                  <c:v>2269789438.46</c:v>
                </c:pt>
                <c:pt idx="127">
                  <c:v>2266305620.0675001</c:v>
                </c:pt>
                <c:pt idx="128">
                  <c:v>2220431894.5974998</c:v>
                </c:pt>
                <c:pt idx="129">
                  <c:v>2231563188.46</c:v>
                </c:pt>
                <c:pt idx="130">
                  <c:v>2202823110.335</c:v>
                </c:pt>
                <c:pt idx="131">
                  <c:v>2392760234.3400002</c:v>
                </c:pt>
                <c:pt idx="132">
                  <c:v>2923311835.9200001</c:v>
                </c:pt>
                <c:pt idx="133">
                  <c:v>3180858242.2399998</c:v>
                </c:pt>
                <c:pt idx="134">
                  <c:v>3328439296.8400002</c:v>
                </c:pt>
                <c:pt idx="135">
                  <c:v>3213793242.2399998</c:v>
                </c:pt>
                <c:pt idx="136">
                  <c:v>3050348437.5</c:v>
                </c:pt>
                <c:pt idx="137">
                  <c:v>3405869960.9200001</c:v>
                </c:pt>
                <c:pt idx="138">
                  <c:v>3298569804.7399998</c:v>
                </c:pt>
                <c:pt idx="139">
                  <c:v>3140971914.0799999</c:v>
                </c:pt>
                <c:pt idx="140">
                  <c:v>3102952890.6599998</c:v>
                </c:pt>
                <c:pt idx="141">
                  <c:v>3925414609.3400002</c:v>
                </c:pt>
                <c:pt idx="142">
                  <c:v>3919206210.9200001</c:v>
                </c:pt>
                <c:pt idx="143">
                  <c:v>3947903203.1599998</c:v>
                </c:pt>
                <c:pt idx="144">
                  <c:v>4316058624.6220732</c:v>
                </c:pt>
                <c:pt idx="145">
                  <c:v>4618029044.6591768</c:v>
                </c:pt>
                <c:pt idx="146">
                  <c:v>4203078415.5590777</c:v>
                </c:pt>
                <c:pt idx="147">
                  <c:v>4458605122.0434532</c:v>
                </c:pt>
                <c:pt idx="148">
                  <c:v>4334632242.2778282</c:v>
                </c:pt>
                <c:pt idx="149">
                  <c:v>4102424980.8217759</c:v>
                </c:pt>
                <c:pt idx="150">
                  <c:v>4075490602.2592759</c:v>
                </c:pt>
                <c:pt idx="151">
                  <c:v>4278370785.8471723</c:v>
                </c:pt>
                <c:pt idx="152">
                  <c:v>4131128742.8251982</c:v>
                </c:pt>
                <c:pt idx="153">
                  <c:v>3951543607.2216768</c:v>
                </c:pt>
                <c:pt idx="154">
                  <c:v>4011874318.3247027</c:v>
                </c:pt>
                <c:pt idx="155">
                  <c:v>4643149708.4404268</c:v>
                </c:pt>
                <c:pt idx="156">
                  <c:v>4664553684.9658232</c:v>
                </c:pt>
                <c:pt idx="157">
                  <c:v>4774446983.671875</c:v>
                </c:pt>
                <c:pt idx="158">
                  <c:v>4786774021.993185</c:v>
                </c:pt>
                <c:pt idx="159">
                  <c:v>4760727884.024435</c:v>
                </c:pt>
                <c:pt idx="160">
                  <c:v>4632671208.45753</c:v>
                </c:pt>
                <c:pt idx="161">
                  <c:v>4595728418.691905</c:v>
                </c:pt>
                <c:pt idx="162">
                  <c:v>4633874735.899435</c:v>
                </c:pt>
                <c:pt idx="163">
                  <c:v>4144370717.54808</c:v>
                </c:pt>
                <c:pt idx="164">
                  <c:v>4128563525.594955</c:v>
                </c:pt>
                <c:pt idx="165">
                  <c:v>4109554035.9174705</c:v>
                </c:pt>
                <c:pt idx="166">
                  <c:v>4087820692.461935</c:v>
                </c:pt>
                <c:pt idx="167">
                  <c:v>4198902500.9375</c:v>
                </c:pt>
                <c:pt idx="168">
                  <c:v>4155011457.58814</c:v>
                </c:pt>
                <c:pt idx="169">
                  <c:v>4428288518.75</c:v>
                </c:pt>
                <c:pt idx="170">
                  <c:v>5283922243.9925995</c:v>
                </c:pt>
                <c:pt idx="171">
                  <c:v>5137248240.8675995</c:v>
                </c:pt>
                <c:pt idx="172">
                  <c:v>5673345519.9485998</c:v>
                </c:pt>
                <c:pt idx="173">
                  <c:v>6532953580.7113504</c:v>
                </c:pt>
                <c:pt idx="174">
                  <c:v>6629585586.9613504</c:v>
                </c:pt>
                <c:pt idx="175">
                  <c:v>7008862369.2886496</c:v>
                </c:pt>
                <c:pt idx="176">
                  <c:v>7071665341.40625</c:v>
                </c:pt>
                <c:pt idx="177">
                  <c:v>7089175754.9301004</c:v>
                </c:pt>
                <c:pt idx="178">
                  <c:v>7561912586.71875</c:v>
                </c:pt>
                <c:pt idx="179">
                  <c:v>8280930107.2738504</c:v>
                </c:pt>
                <c:pt idx="180">
                  <c:v>7824126207.516449</c:v>
                </c:pt>
                <c:pt idx="181">
                  <c:v>8136498566.110199</c:v>
                </c:pt>
                <c:pt idx="182">
                  <c:v>7994460215.625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9-4768-91FB-D9F45F8F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MSTR MC vs MSTR BTC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MSTR MC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Sheet1!$A$2:$A$184</c15:sqref>
                  </c15:fullRef>
                </c:ext>
              </c:extLst>
              <c:f>Sheet1!$A$45:$A$184</c:f>
              <c:numCache>
                <c:formatCode>m/d/yyyy</c:formatCode>
                <c:ptCount val="140"/>
                <c:pt idx="0">
                  <c:v>44312</c:v>
                </c:pt>
                <c:pt idx="1">
                  <c:v>44319</c:v>
                </c:pt>
                <c:pt idx="2">
                  <c:v>44326</c:v>
                </c:pt>
                <c:pt idx="3">
                  <c:v>44333</c:v>
                </c:pt>
                <c:pt idx="4">
                  <c:v>44340</c:v>
                </c:pt>
                <c:pt idx="5">
                  <c:v>44347</c:v>
                </c:pt>
                <c:pt idx="6">
                  <c:v>44354</c:v>
                </c:pt>
                <c:pt idx="7">
                  <c:v>44361</c:v>
                </c:pt>
                <c:pt idx="8">
                  <c:v>44368</c:v>
                </c:pt>
                <c:pt idx="9">
                  <c:v>44375</c:v>
                </c:pt>
                <c:pt idx="10">
                  <c:v>44382</c:v>
                </c:pt>
                <c:pt idx="11">
                  <c:v>44389</c:v>
                </c:pt>
                <c:pt idx="12">
                  <c:v>44396</c:v>
                </c:pt>
                <c:pt idx="13">
                  <c:v>44403</c:v>
                </c:pt>
                <c:pt idx="14">
                  <c:v>44410</c:v>
                </c:pt>
                <c:pt idx="15">
                  <c:v>44417</c:v>
                </c:pt>
                <c:pt idx="16">
                  <c:v>44424</c:v>
                </c:pt>
                <c:pt idx="17">
                  <c:v>44431</c:v>
                </c:pt>
                <c:pt idx="18">
                  <c:v>44438</c:v>
                </c:pt>
                <c:pt idx="19">
                  <c:v>44445</c:v>
                </c:pt>
                <c:pt idx="20">
                  <c:v>44452</c:v>
                </c:pt>
                <c:pt idx="21">
                  <c:v>44459</c:v>
                </c:pt>
                <c:pt idx="22">
                  <c:v>44466</c:v>
                </c:pt>
                <c:pt idx="23">
                  <c:v>44473</c:v>
                </c:pt>
                <c:pt idx="24">
                  <c:v>44480</c:v>
                </c:pt>
                <c:pt idx="25">
                  <c:v>44487</c:v>
                </c:pt>
                <c:pt idx="26">
                  <c:v>44494</c:v>
                </c:pt>
                <c:pt idx="27">
                  <c:v>44501</c:v>
                </c:pt>
                <c:pt idx="28">
                  <c:v>44508</c:v>
                </c:pt>
                <c:pt idx="29">
                  <c:v>44515</c:v>
                </c:pt>
                <c:pt idx="30">
                  <c:v>44522</c:v>
                </c:pt>
                <c:pt idx="31">
                  <c:v>44529</c:v>
                </c:pt>
                <c:pt idx="32">
                  <c:v>44536</c:v>
                </c:pt>
                <c:pt idx="33">
                  <c:v>44543</c:v>
                </c:pt>
                <c:pt idx="34">
                  <c:v>44550</c:v>
                </c:pt>
                <c:pt idx="35">
                  <c:v>44557</c:v>
                </c:pt>
                <c:pt idx="36">
                  <c:v>44564</c:v>
                </c:pt>
                <c:pt idx="37">
                  <c:v>44571</c:v>
                </c:pt>
                <c:pt idx="38">
                  <c:v>44578</c:v>
                </c:pt>
                <c:pt idx="39">
                  <c:v>44585</c:v>
                </c:pt>
                <c:pt idx="40">
                  <c:v>44592</c:v>
                </c:pt>
                <c:pt idx="41">
                  <c:v>44599</c:v>
                </c:pt>
                <c:pt idx="42">
                  <c:v>44606</c:v>
                </c:pt>
                <c:pt idx="43">
                  <c:v>44613</c:v>
                </c:pt>
                <c:pt idx="44">
                  <c:v>44620</c:v>
                </c:pt>
                <c:pt idx="45">
                  <c:v>44627</c:v>
                </c:pt>
                <c:pt idx="46">
                  <c:v>44634</c:v>
                </c:pt>
                <c:pt idx="47">
                  <c:v>44641</c:v>
                </c:pt>
                <c:pt idx="48">
                  <c:v>44648</c:v>
                </c:pt>
                <c:pt idx="49">
                  <c:v>44655</c:v>
                </c:pt>
                <c:pt idx="50">
                  <c:v>44662</c:v>
                </c:pt>
                <c:pt idx="51">
                  <c:v>44669</c:v>
                </c:pt>
                <c:pt idx="52">
                  <c:v>44676</c:v>
                </c:pt>
                <c:pt idx="53">
                  <c:v>44683</c:v>
                </c:pt>
                <c:pt idx="54">
                  <c:v>44690</c:v>
                </c:pt>
                <c:pt idx="55">
                  <c:v>44697</c:v>
                </c:pt>
                <c:pt idx="56">
                  <c:v>44704</c:v>
                </c:pt>
                <c:pt idx="57">
                  <c:v>44711</c:v>
                </c:pt>
                <c:pt idx="58">
                  <c:v>44718</c:v>
                </c:pt>
                <c:pt idx="59">
                  <c:v>44725</c:v>
                </c:pt>
                <c:pt idx="60">
                  <c:v>44732</c:v>
                </c:pt>
                <c:pt idx="61">
                  <c:v>44739</c:v>
                </c:pt>
                <c:pt idx="62">
                  <c:v>44746</c:v>
                </c:pt>
                <c:pt idx="63">
                  <c:v>44753</c:v>
                </c:pt>
                <c:pt idx="64">
                  <c:v>44760</c:v>
                </c:pt>
                <c:pt idx="65">
                  <c:v>44767</c:v>
                </c:pt>
                <c:pt idx="66">
                  <c:v>44774</c:v>
                </c:pt>
                <c:pt idx="67">
                  <c:v>44781</c:v>
                </c:pt>
                <c:pt idx="68">
                  <c:v>44788</c:v>
                </c:pt>
                <c:pt idx="69">
                  <c:v>44795</c:v>
                </c:pt>
                <c:pt idx="70">
                  <c:v>44802</c:v>
                </c:pt>
                <c:pt idx="71">
                  <c:v>44809</c:v>
                </c:pt>
                <c:pt idx="72">
                  <c:v>44816</c:v>
                </c:pt>
                <c:pt idx="73">
                  <c:v>44823</c:v>
                </c:pt>
                <c:pt idx="74">
                  <c:v>44830</c:v>
                </c:pt>
                <c:pt idx="75">
                  <c:v>44837</c:v>
                </c:pt>
                <c:pt idx="76">
                  <c:v>44844</c:v>
                </c:pt>
                <c:pt idx="77">
                  <c:v>44851</c:v>
                </c:pt>
                <c:pt idx="78">
                  <c:v>44858</c:v>
                </c:pt>
                <c:pt idx="79">
                  <c:v>44865</c:v>
                </c:pt>
                <c:pt idx="80">
                  <c:v>44872</c:v>
                </c:pt>
                <c:pt idx="81">
                  <c:v>44879</c:v>
                </c:pt>
                <c:pt idx="82">
                  <c:v>44886</c:v>
                </c:pt>
                <c:pt idx="83">
                  <c:v>44893</c:v>
                </c:pt>
                <c:pt idx="84">
                  <c:v>44900</c:v>
                </c:pt>
                <c:pt idx="85">
                  <c:v>44907</c:v>
                </c:pt>
                <c:pt idx="86">
                  <c:v>44914</c:v>
                </c:pt>
                <c:pt idx="87">
                  <c:v>44921</c:v>
                </c:pt>
                <c:pt idx="88">
                  <c:v>44928</c:v>
                </c:pt>
                <c:pt idx="89">
                  <c:v>44935</c:v>
                </c:pt>
                <c:pt idx="90">
                  <c:v>44942</c:v>
                </c:pt>
                <c:pt idx="91">
                  <c:v>44949</c:v>
                </c:pt>
                <c:pt idx="92">
                  <c:v>44956</c:v>
                </c:pt>
                <c:pt idx="93">
                  <c:v>44963</c:v>
                </c:pt>
                <c:pt idx="94">
                  <c:v>44970</c:v>
                </c:pt>
                <c:pt idx="95">
                  <c:v>44977</c:v>
                </c:pt>
                <c:pt idx="96">
                  <c:v>44984</c:v>
                </c:pt>
                <c:pt idx="97">
                  <c:v>44991</c:v>
                </c:pt>
                <c:pt idx="98">
                  <c:v>44998</c:v>
                </c:pt>
                <c:pt idx="99">
                  <c:v>45005</c:v>
                </c:pt>
                <c:pt idx="100">
                  <c:v>45012</c:v>
                </c:pt>
                <c:pt idx="101">
                  <c:v>45019</c:v>
                </c:pt>
                <c:pt idx="102">
                  <c:v>45026</c:v>
                </c:pt>
                <c:pt idx="103">
                  <c:v>45033</c:v>
                </c:pt>
                <c:pt idx="104">
                  <c:v>45040</c:v>
                </c:pt>
                <c:pt idx="105">
                  <c:v>45047</c:v>
                </c:pt>
                <c:pt idx="106">
                  <c:v>45054</c:v>
                </c:pt>
                <c:pt idx="107">
                  <c:v>45061</c:v>
                </c:pt>
                <c:pt idx="108">
                  <c:v>45068</c:v>
                </c:pt>
                <c:pt idx="109">
                  <c:v>45075</c:v>
                </c:pt>
                <c:pt idx="110">
                  <c:v>45082</c:v>
                </c:pt>
                <c:pt idx="111">
                  <c:v>45089</c:v>
                </c:pt>
                <c:pt idx="112">
                  <c:v>45096</c:v>
                </c:pt>
                <c:pt idx="113">
                  <c:v>45103</c:v>
                </c:pt>
                <c:pt idx="114">
                  <c:v>45110</c:v>
                </c:pt>
                <c:pt idx="115">
                  <c:v>45117</c:v>
                </c:pt>
                <c:pt idx="116">
                  <c:v>45124</c:v>
                </c:pt>
                <c:pt idx="117">
                  <c:v>45131</c:v>
                </c:pt>
                <c:pt idx="118">
                  <c:v>45138</c:v>
                </c:pt>
                <c:pt idx="119">
                  <c:v>45145</c:v>
                </c:pt>
                <c:pt idx="120">
                  <c:v>45152</c:v>
                </c:pt>
                <c:pt idx="121">
                  <c:v>45159</c:v>
                </c:pt>
                <c:pt idx="122">
                  <c:v>45166</c:v>
                </c:pt>
                <c:pt idx="123">
                  <c:v>45173</c:v>
                </c:pt>
                <c:pt idx="124">
                  <c:v>45180</c:v>
                </c:pt>
                <c:pt idx="125">
                  <c:v>45187</c:v>
                </c:pt>
                <c:pt idx="126">
                  <c:v>45194</c:v>
                </c:pt>
                <c:pt idx="127">
                  <c:v>45201</c:v>
                </c:pt>
                <c:pt idx="128">
                  <c:v>45208</c:v>
                </c:pt>
                <c:pt idx="129">
                  <c:v>45215</c:v>
                </c:pt>
                <c:pt idx="130">
                  <c:v>45222</c:v>
                </c:pt>
                <c:pt idx="131">
                  <c:v>45229</c:v>
                </c:pt>
                <c:pt idx="132">
                  <c:v>45236</c:v>
                </c:pt>
                <c:pt idx="133">
                  <c:v>45243</c:v>
                </c:pt>
                <c:pt idx="134">
                  <c:v>45250</c:v>
                </c:pt>
                <c:pt idx="135">
                  <c:v>45257</c:v>
                </c:pt>
                <c:pt idx="136">
                  <c:v>45264</c:v>
                </c:pt>
                <c:pt idx="137">
                  <c:v>45271</c:v>
                </c:pt>
                <c:pt idx="138">
                  <c:v>45278</c:v>
                </c:pt>
                <c:pt idx="139">
                  <c:v>45285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Sheet1!$G$2:$G$184</c15:sqref>
                  </c15:fullRef>
                </c:ext>
              </c:extLst>
              <c:f>Sheet1!$G$45:$G$184</c:f>
              <c:numCache>
                <c:formatCode>#,##0</c:formatCode>
                <c:ptCount val="140"/>
                <c:pt idx="0">
                  <c:v>6404681096.8580008</c:v>
                </c:pt>
                <c:pt idx="1">
                  <c:v>6047003374.4119997</c:v>
                </c:pt>
                <c:pt idx="2">
                  <c:v>5080687240.5079994</c:v>
                </c:pt>
                <c:pt idx="3">
                  <c:v>4390767812.7939997</c:v>
                </c:pt>
                <c:pt idx="4">
                  <c:v>4580620000</c:v>
                </c:pt>
                <c:pt idx="5">
                  <c:v>4723593946.698</c:v>
                </c:pt>
                <c:pt idx="6">
                  <c:v>5033224259.4920006</c:v>
                </c:pt>
                <c:pt idx="7">
                  <c:v>6300399374.4119997</c:v>
                </c:pt>
                <c:pt idx="8">
                  <c:v>5360787183.0479994</c:v>
                </c:pt>
                <c:pt idx="9">
                  <c:v>6194654913.8100004</c:v>
                </c:pt>
                <c:pt idx="10">
                  <c:v>6285971070.0270004</c:v>
                </c:pt>
                <c:pt idx="11">
                  <c:v>5230377179.9729996</c:v>
                </c:pt>
                <c:pt idx="12">
                  <c:v>5396560509.9779997</c:v>
                </c:pt>
                <c:pt idx="13">
                  <c:v>6259474089.9899998</c:v>
                </c:pt>
                <c:pt idx="14">
                  <c:v>7486450990.0290003</c:v>
                </c:pt>
                <c:pt idx="15">
                  <c:v>7279272000</c:v>
                </c:pt>
                <c:pt idx="16">
                  <c:v>7164883420.0019999</c:v>
                </c:pt>
                <c:pt idx="17">
                  <c:v>7071292919.9879999</c:v>
                </c:pt>
                <c:pt idx="18">
                  <c:v>7121887839.9899998</c:v>
                </c:pt>
                <c:pt idx="19">
                  <c:v>6155084499.993</c:v>
                </c:pt>
                <c:pt idx="20">
                  <c:v>6142285490.0220003</c:v>
                </c:pt>
                <c:pt idx="21">
                  <c:v>5993300759.9849997</c:v>
                </c:pt>
                <c:pt idx="22">
                  <c:v>6123987759.9779997</c:v>
                </c:pt>
                <c:pt idx="23">
                  <c:v>7102376470.1400003</c:v>
                </c:pt>
                <c:pt idx="24">
                  <c:v>7513496759.5199995</c:v>
                </c:pt>
                <c:pt idx="25">
                  <c:v>7199570600.4000006</c:v>
                </c:pt>
                <c:pt idx="26">
                  <c:v>7164901179.9599991</c:v>
                </c:pt>
                <c:pt idx="27">
                  <c:v>7991050300.1999998</c:v>
                </c:pt>
                <c:pt idx="28">
                  <c:v>8133534399.5999994</c:v>
                </c:pt>
                <c:pt idx="29">
                  <c:v>7197466179.9599991</c:v>
                </c:pt>
                <c:pt idx="30">
                  <c:v>6643260000</c:v>
                </c:pt>
                <c:pt idx="31">
                  <c:v>6322519699.8000002</c:v>
                </c:pt>
                <c:pt idx="32">
                  <c:v>6020417070.54</c:v>
                </c:pt>
                <c:pt idx="33">
                  <c:v>5727231770.3400002</c:v>
                </c:pt>
                <c:pt idx="34">
                  <c:v>5984044420.4399996</c:v>
                </c:pt>
                <c:pt idx="35">
                  <c:v>5455789699.8000002</c:v>
                </c:pt>
                <c:pt idx="36">
                  <c:v>5452022685.4680004</c:v>
                </c:pt>
                <c:pt idx="37">
                  <c:v>5639532817.4219999</c:v>
                </c:pt>
                <c:pt idx="38">
                  <c:v>4243422379.335</c:v>
                </c:pt>
                <c:pt idx="39">
                  <c:v>3826406685.4679999</c:v>
                </c:pt>
                <c:pt idx="40">
                  <c:v>4421224129.335</c:v>
                </c:pt>
                <c:pt idx="41">
                  <c:v>4639892002.8900003</c:v>
                </c:pt>
                <c:pt idx="42">
                  <c:v>4470105341.2890005</c:v>
                </c:pt>
                <c:pt idx="43">
                  <c:v>4572045000</c:v>
                </c:pt>
                <c:pt idx="44">
                  <c:v>4632553870.665</c:v>
                </c:pt>
                <c:pt idx="45">
                  <c:v>4411967059.0229998</c:v>
                </c:pt>
                <c:pt idx="46">
                  <c:v>5128366908.7109995</c:v>
                </c:pt>
                <c:pt idx="47">
                  <c:v>5333149526.757</c:v>
                </c:pt>
                <c:pt idx="48">
                  <c:v>5542673344.1789999</c:v>
                </c:pt>
                <c:pt idx="49">
                  <c:v>5121611887</c:v>
                </c:pt>
                <c:pt idx="50">
                  <c:v>5075847022.6000004</c:v>
                </c:pt>
                <c:pt idx="51">
                  <c:v>4622603853.1000004</c:v>
                </c:pt>
                <c:pt idx="52">
                  <c:v>4002121146.8999996</c:v>
                </c:pt>
                <c:pt idx="53">
                  <c:v>3324911886.9999995</c:v>
                </c:pt>
                <c:pt idx="54">
                  <c:v>2311641079.0999999</c:v>
                </c:pt>
                <c:pt idx="55">
                  <c:v>2291075000</c:v>
                </c:pt>
                <c:pt idx="56">
                  <c:v>2479106988.6999998</c:v>
                </c:pt>
                <c:pt idx="57">
                  <c:v>2567586011.3000002</c:v>
                </c:pt>
                <c:pt idx="58">
                  <c:v>2297968011.3000002</c:v>
                </c:pt>
                <c:pt idx="59">
                  <c:v>1893880067.8000002</c:v>
                </c:pt>
                <c:pt idx="60">
                  <c:v>2321472022.5999999</c:v>
                </c:pt>
                <c:pt idx="61">
                  <c:v>1884501045.2</c:v>
                </c:pt>
                <c:pt idx="62">
                  <c:v>2502234228.6919999</c:v>
                </c:pt>
                <c:pt idx="63">
                  <c:v>2419685794.7680001</c:v>
                </c:pt>
                <c:pt idx="64">
                  <c:v>3187951507.0039997</c:v>
                </c:pt>
                <c:pt idx="65">
                  <c:v>3234766457.3840003</c:v>
                </c:pt>
                <c:pt idx="66">
                  <c:v>3608948132.152</c:v>
                </c:pt>
                <c:pt idx="67">
                  <c:v>3989914674.7679996</c:v>
                </c:pt>
                <c:pt idx="68">
                  <c:v>3200164000</c:v>
                </c:pt>
                <c:pt idx="69">
                  <c:v>2817953566.0759997</c:v>
                </c:pt>
                <c:pt idx="70">
                  <c:v>2465822457.3840003</c:v>
                </c:pt>
                <c:pt idx="71">
                  <c:v>2962356771.3080001</c:v>
                </c:pt>
                <c:pt idx="72">
                  <c:v>2333292674.7680001</c:v>
                </c:pt>
                <c:pt idx="73">
                  <c:v>2164916566.0759997</c:v>
                </c:pt>
                <c:pt idx="74">
                  <c:v>2400236023.46</c:v>
                </c:pt>
                <c:pt idx="75">
                  <c:v>2494016333.9629998</c:v>
                </c:pt>
                <c:pt idx="76">
                  <c:v>2369598487.3580003</c:v>
                </c:pt>
                <c:pt idx="77">
                  <c:v>2633490963.395</c:v>
                </c:pt>
                <c:pt idx="78">
                  <c:v>3169766676.79</c:v>
                </c:pt>
                <c:pt idx="79">
                  <c:v>3137049167.9260001</c:v>
                </c:pt>
                <c:pt idx="80">
                  <c:v>1983212700.753</c:v>
                </c:pt>
                <c:pt idx="81">
                  <c:v>1925928463.395</c:v>
                </c:pt>
                <c:pt idx="82">
                  <c:v>2071743000</c:v>
                </c:pt>
                <c:pt idx="83">
                  <c:v>2342767762.6419997</c:v>
                </c:pt>
                <c:pt idx="84">
                  <c:v>2300993250</c:v>
                </c:pt>
                <c:pt idx="85">
                  <c:v>1967023750</c:v>
                </c:pt>
                <c:pt idx="86">
                  <c:v>1841587047.3579998</c:v>
                </c:pt>
                <c:pt idx="87">
                  <c:v>1602714049.247</c:v>
                </c:pt>
                <c:pt idx="88">
                  <c:v>1898765264.4979999</c:v>
                </c:pt>
                <c:pt idx="89">
                  <c:v>2567622991.8340001</c:v>
                </c:pt>
                <c:pt idx="90">
                  <c:v>2840515008.1659999</c:v>
                </c:pt>
                <c:pt idx="91">
                  <c:v>3057432062.4899998</c:v>
                </c:pt>
                <c:pt idx="92">
                  <c:v>3369849958.3400002</c:v>
                </c:pt>
                <c:pt idx="93">
                  <c:v>2880040520.8299999</c:v>
                </c:pt>
                <c:pt idx="94">
                  <c:v>3479787557.9919996</c:v>
                </c:pt>
                <c:pt idx="95">
                  <c:v>3027137235.5019999</c:v>
                </c:pt>
                <c:pt idx="96">
                  <c:v>2921932987.336</c:v>
                </c:pt>
                <c:pt idx="97">
                  <c:v>2272246280.8299999</c:v>
                </c:pt>
                <c:pt idx="98">
                  <c:v>3167488487.336</c:v>
                </c:pt>
                <c:pt idx="99">
                  <c:v>3037432933.842</c:v>
                </c:pt>
                <c:pt idx="100">
                  <c:v>3459314962.8379998</c:v>
                </c:pt>
                <c:pt idx="101">
                  <c:v>3842954779.4819999</c:v>
                </c:pt>
                <c:pt idx="102">
                  <c:v>4421186250</c:v>
                </c:pt>
                <c:pt idx="103">
                  <c:v>3855141794.283</c:v>
                </c:pt>
                <c:pt idx="104">
                  <c:v>4350049926.2349997</c:v>
                </c:pt>
                <c:pt idx="105">
                  <c:v>4328059853.2470007</c:v>
                </c:pt>
                <c:pt idx="106">
                  <c:v>3589937000</c:v>
                </c:pt>
                <c:pt idx="107">
                  <c:v>3818845146.7529998</c:v>
                </c:pt>
                <c:pt idx="108">
                  <c:v>3776719779.4819999</c:v>
                </c:pt>
                <c:pt idx="109">
                  <c:v>4002316176.2349997</c:v>
                </c:pt>
                <c:pt idx="110">
                  <c:v>3740025337.789</c:v>
                </c:pt>
                <c:pt idx="111">
                  <c:v>3886537528.7049999</c:v>
                </c:pt>
                <c:pt idx="112">
                  <c:v>4359719971.2950001</c:v>
                </c:pt>
                <c:pt idx="113">
                  <c:v>4536037912.2109995</c:v>
                </c:pt>
                <c:pt idx="114">
                  <c:v>5414503397.79</c:v>
                </c:pt>
                <c:pt idx="115">
                  <c:v>6525447846.6849995</c:v>
                </c:pt>
                <c:pt idx="116">
                  <c:v>6209599564.6739998</c:v>
                </c:pt>
                <c:pt idx="117">
                  <c:v>6180588596.6849995</c:v>
                </c:pt>
                <c:pt idx="118">
                  <c:v>5360890384.2210007</c:v>
                </c:pt>
                <c:pt idx="119">
                  <c:v>5465272481.5580006</c:v>
                </c:pt>
                <c:pt idx="120">
                  <c:v>4673304948.8950005</c:v>
                </c:pt>
                <c:pt idx="121">
                  <c:v>4778966879.3479996</c:v>
                </c:pt>
                <c:pt idx="122">
                  <c:v>4998397236.4309998</c:v>
                </c:pt>
                <c:pt idx="123">
                  <c:v>5066657865.7789993</c:v>
                </c:pt>
                <c:pt idx="124">
                  <c:v>4846232365.7789993</c:v>
                </c:pt>
                <c:pt idx="125">
                  <c:v>4590680981.5580006</c:v>
                </c:pt>
                <c:pt idx="126">
                  <c:v>4668469865.7789993</c:v>
                </c:pt>
                <c:pt idx="127">
                  <c:v>5223901756.6799994</c:v>
                </c:pt>
                <c:pt idx="128">
                  <c:v>4880221935.3360004</c:v>
                </c:pt>
                <c:pt idx="129">
                  <c:v>5337541578.0240002</c:v>
                </c:pt>
                <c:pt idx="130">
                  <c:v>6238071513.3600006</c:v>
                </c:pt>
                <c:pt idx="131">
                  <c:v>6961777384.0320005</c:v>
                </c:pt>
                <c:pt idx="132">
                  <c:v>7808784372.6480007</c:v>
                </c:pt>
                <c:pt idx="133">
                  <c:v>7456669935.3360004</c:v>
                </c:pt>
                <c:pt idx="134">
                  <c:v>7978400486.6400003</c:v>
                </c:pt>
                <c:pt idx="135">
                  <c:v>8092500372.6479998</c:v>
                </c:pt>
                <c:pt idx="136">
                  <c:v>9192245270.039999</c:v>
                </c:pt>
                <c:pt idx="137">
                  <c:v>8747807345.9280014</c:v>
                </c:pt>
                <c:pt idx="138">
                  <c:v>9496664486.6400013</c:v>
                </c:pt>
                <c:pt idx="139">
                  <c:v>9686524243.3199997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429-8C45-5BA2CC7BC92E}"/>
            </c:ext>
          </c:extLst>
        </c:ser>
        <c:ser>
          <c:idx val="1"/>
          <c:order val="1"/>
          <c:tx>
            <c:v>MSTR BTC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Sheet1!$A$2:$A$184</c15:sqref>
                  </c15:fullRef>
                </c:ext>
              </c:extLst>
              <c:f>Sheet1!$A$45:$A$184</c:f>
              <c:numCache>
                <c:formatCode>m/d/yyyy</c:formatCode>
                <c:ptCount val="140"/>
                <c:pt idx="0">
                  <c:v>44312</c:v>
                </c:pt>
                <c:pt idx="1">
                  <c:v>44319</c:v>
                </c:pt>
                <c:pt idx="2">
                  <c:v>44326</c:v>
                </c:pt>
                <c:pt idx="3">
                  <c:v>44333</c:v>
                </c:pt>
                <c:pt idx="4">
                  <c:v>44340</c:v>
                </c:pt>
                <c:pt idx="5">
                  <c:v>44347</c:v>
                </c:pt>
                <c:pt idx="6">
                  <c:v>44354</c:v>
                </c:pt>
                <c:pt idx="7">
                  <c:v>44361</c:v>
                </c:pt>
                <c:pt idx="8">
                  <c:v>44368</c:v>
                </c:pt>
                <c:pt idx="9">
                  <c:v>44375</c:v>
                </c:pt>
                <c:pt idx="10">
                  <c:v>44382</c:v>
                </c:pt>
                <c:pt idx="11">
                  <c:v>44389</c:v>
                </c:pt>
                <c:pt idx="12">
                  <c:v>44396</c:v>
                </c:pt>
                <c:pt idx="13">
                  <c:v>44403</c:v>
                </c:pt>
                <c:pt idx="14">
                  <c:v>44410</c:v>
                </c:pt>
                <c:pt idx="15">
                  <c:v>44417</c:v>
                </c:pt>
                <c:pt idx="16">
                  <c:v>44424</c:v>
                </c:pt>
                <c:pt idx="17">
                  <c:v>44431</c:v>
                </c:pt>
                <c:pt idx="18">
                  <c:v>44438</c:v>
                </c:pt>
                <c:pt idx="19">
                  <c:v>44445</c:v>
                </c:pt>
                <c:pt idx="20">
                  <c:v>44452</c:v>
                </c:pt>
                <c:pt idx="21">
                  <c:v>44459</c:v>
                </c:pt>
                <c:pt idx="22">
                  <c:v>44466</c:v>
                </c:pt>
                <c:pt idx="23">
                  <c:v>44473</c:v>
                </c:pt>
                <c:pt idx="24">
                  <c:v>44480</c:v>
                </c:pt>
                <c:pt idx="25">
                  <c:v>44487</c:v>
                </c:pt>
                <c:pt idx="26">
                  <c:v>44494</c:v>
                </c:pt>
                <c:pt idx="27">
                  <c:v>44501</c:v>
                </c:pt>
                <c:pt idx="28">
                  <c:v>44508</c:v>
                </c:pt>
                <c:pt idx="29">
                  <c:v>44515</c:v>
                </c:pt>
                <c:pt idx="30">
                  <c:v>44522</c:v>
                </c:pt>
                <c:pt idx="31">
                  <c:v>44529</c:v>
                </c:pt>
                <c:pt idx="32">
                  <c:v>44536</c:v>
                </c:pt>
                <c:pt idx="33">
                  <c:v>44543</c:v>
                </c:pt>
                <c:pt idx="34">
                  <c:v>44550</c:v>
                </c:pt>
                <c:pt idx="35">
                  <c:v>44557</c:v>
                </c:pt>
                <c:pt idx="36">
                  <c:v>44564</c:v>
                </c:pt>
                <c:pt idx="37">
                  <c:v>44571</c:v>
                </c:pt>
                <c:pt idx="38">
                  <c:v>44578</c:v>
                </c:pt>
                <c:pt idx="39">
                  <c:v>44585</c:v>
                </c:pt>
                <c:pt idx="40">
                  <c:v>44592</c:v>
                </c:pt>
                <c:pt idx="41">
                  <c:v>44599</c:v>
                </c:pt>
                <c:pt idx="42">
                  <c:v>44606</c:v>
                </c:pt>
                <c:pt idx="43">
                  <c:v>44613</c:v>
                </c:pt>
                <c:pt idx="44">
                  <c:v>44620</c:v>
                </c:pt>
                <c:pt idx="45">
                  <c:v>44627</c:v>
                </c:pt>
                <c:pt idx="46">
                  <c:v>44634</c:v>
                </c:pt>
                <c:pt idx="47">
                  <c:v>44641</c:v>
                </c:pt>
                <c:pt idx="48">
                  <c:v>44648</c:v>
                </c:pt>
                <c:pt idx="49">
                  <c:v>44655</c:v>
                </c:pt>
                <c:pt idx="50">
                  <c:v>44662</c:v>
                </c:pt>
                <c:pt idx="51">
                  <c:v>44669</c:v>
                </c:pt>
                <c:pt idx="52">
                  <c:v>44676</c:v>
                </c:pt>
                <c:pt idx="53">
                  <c:v>44683</c:v>
                </c:pt>
                <c:pt idx="54">
                  <c:v>44690</c:v>
                </c:pt>
                <c:pt idx="55">
                  <c:v>44697</c:v>
                </c:pt>
                <c:pt idx="56">
                  <c:v>44704</c:v>
                </c:pt>
                <c:pt idx="57">
                  <c:v>44711</c:v>
                </c:pt>
                <c:pt idx="58">
                  <c:v>44718</c:v>
                </c:pt>
                <c:pt idx="59">
                  <c:v>44725</c:v>
                </c:pt>
                <c:pt idx="60">
                  <c:v>44732</c:v>
                </c:pt>
                <c:pt idx="61">
                  <c:v>44739</c:v>
                </c:pt>
                <c:pt idx="62">
                  <c:v>44746</c:v>
                </c:pt>
                <c:pt idx="63">
                  <c:v>44753</c:v>
                </c:pt>
                <c:pt idx="64">
                  <c:v>44760</c:v>
                </c:pt>
                <c:pt idx="65">
                  <c:v>44767</c:v>
                </c:pt>
                <c:pt idx="66">
                  <c:v>44774</c:v>
                </c:pt>
                <c:pt idx="67">
                  <c:v>44781</c:v>
                </c:pt>
                <c:pt idx="68">
                  <c:v>44788</c:v>
                </c:pt>
                <c:pt idx="69">
                  <c:v>44795</c:v>
                </c:pt>
                <c:pt idx="70">
                  <c:v>44802</c:v>
                </c:pt>
                <c:pt idx="71">
                  <c:v>44809</c:v>
                </c:pt>
                <c:pt idx="72">
                  <c:v>44816</c:v>
                </c:pt>
                <c:pt idx="73">
                  <c:v>44823</c:v>
                </c:pt>
                <c:pt idx="74">
                  <c:v>44830</c:v>
                </c:pt>
                <c:pt idx="75">
                  <c:v>44837</c:v>
                </c:pt>
                <c:pt idx="76">
                  <c:v>44844</c:v>
                </c:pt>
                <c:pt idx="77">
                  <c:v>44851</c:v>
                </c:pt>
                <c:pt idx="78">
                  <c:v>44858</c:v>
                </c:pt>
                <c:pt idx="79">
                  <c:v>44865</c:v>
                </c:pt>
                <c:pt idx="80">
                  <c:v>44872</c:v>
                </c:pt>
                <c:pt idx="81">
                  <c:v>44879</c:v>
                </c:pt>
                <c:pt idx="82">
                  <c:v>44886</c:v>
                </c:pt>
                <c:pt idx="83">
                  <c:v>44893</c:v>
                </c:pt>
                <c:pt idx="84">
                  <c:v>44900</c:v>
                </c:pt>
                <c:pt idx="85">
                  <c:v>44907</c:v>
                </c:pt>
                <c:pt idx="86">
                  <c:v>44914</c:v>
                </c:pt>
                <c:pt idx="87">
                  <c:v>44921</c:v>
                </c:pt>
                <c:pt idx="88">
                  <c:v>44928</c:v>
                </c:pt>
                <c:pt idx="89">
                  <c:v>44935</c:v>
                </c:pt>
                <c:pt idx="90">
                  <c:v>44942</c:v>
                </c:pt>
                <c:pt idx="91">
                  <c:v>44949</c:v>
                </c:pt>
                <c:pt idx="92">
                  <c:v>44956</c:v>
                </c:pt>
                <c:pt idx="93">
                  <c:v>44963</c:v>
                </c:pt>
                <c:pt idx="94">
                  <c:v>44970</c:v>
                </c:pt>
                <c:pt idx="95">
                  <c:v>44977</c:v>
                </c:pt>
                <c:pt idx="96">
                  <c:v>44984</c:v>
                </c:pt>
                <c:pt idx="97">
                  <c:v>44991</c:v>
                </c:pt>
                <c:pt idx="98">
                  <c:v>44998</c:v>
                </c:pt>
                <c:pt idx="99">
                  <c:v>45005</c:v>
                </c:pt>
                <c:pt idx="100">
                  <c:v>45012</c:v>
                </c:pt>
                <c:pt idx="101">
                  <c:v>45019</c:v>
                </c:pt>
                <c:pt idx="102">
                  <c:v>45026</c:v>
                </c:pt>
                <c:pt idx="103">
                  <c:v>45033</c:v>
                </c:pt>
                <c:pt idx="104">
                  <c:v>45040</c:v>
                </c:pt>
                <c:pt idx="105">
                  <c:v>45047</c:v>
                </c:pt>
                <c:pt idx="106">
                  <c:v>45054</c:v>
                </c:pt>
                <c:pt idx="107">
                  <c:v>45061</c:v>
                </c:pt>
                <c:pt idx="108">
                  <c:v>45068</c:v>
                </c:pt>
                <c:pt idx="109">
                  <c:v>45075</c:v>
                </c:pt>
                <c:pt idx="110">
                  <c:v>45082</c:v>
                </c:pt>
                <c:pt idx="111">
                  <c:v>45089</c:v>
                </c:pt>
                <c:pt idx="112">
                  <c:v>45096</c:v>
                </c:pt>
                <c:pt idx="113">
                  <c:v>45103</c:v>
                </c:pt>
                <c:pt idx="114">
                  <c:v>45110</c:v>
                </c:pt>
                <c:pt idx="115">
                  <c:v>45117</c:v>
                </c:pt>
                <c:pt idx="116">
                  <c:v>45124</c:v>
                </c:pt>
                <c:pt idx="117">
                  <c:v>45131</c:v>
                </c:pt>
                <c:pt idx="118">
                  <c:v>45138</c:v>
                </c:pt>
                <c:pt idx="119">
                  <c:v>45145</c:v>
                </c:pt>
                <c:pt idx="120">
                  <c:v>45152</c:v>
                </c:pt>
                <c:pt idx="121">
                  <c:v>45159</c:v>
                </c:pt>
                <c:pt idx="122">
                  <c:v>45166</c:v>
                </c:pt>
                <c:pt idx="123">
                  <c:v>45173</c:v>
                </c:pt>
                <c:pt idx="124">
                  <c:v>45180</c:v>
                </c:pt>
                <c:pt idx="125">
                  <c:v>45187</c:v>
                </c:pt>
                <c:pt idx="126">
                  <c:v>45194</c:v>
                </c:pt>
                <c:pt idx="127">
                  <c:v>45201</c:v>
                </c:pt>
                <c:pt idx="128">
                  <c:v>45208</c:v>
                </c:pt>
                <c:pt idx="129">
                  <c:v>45215</c:v>
                </c:pt>
                <c:pt idx="130">
                  <c:v>45222</c:v>
                </c:pt>
                <c:pt idx="131">
                  <c:v>45229</c:v>
                </c:pt>
                <c:pt idx="132">
                  <c:v>45236</c:v>
                </c:pt>
                <c:pt idx="133">
                  <c:v>45243</c:v>
                </c:pt>
                <c:pt idx="134">
                  <c:v>45250</c:v>
                </c:pt>
                <c:pt idx="135">
                  <c:v>45257</c:v>
                </c:pt>
                <c:pt idx="136">
                  <c:v>45264</c:v>
                </c:pt>
                <c:pt idx="137">
                  <c:v>45271</c:v>
                </c:pt>
                <c:pt idx="138">
                  <c:v>45278</c:v>
                </c:pt>
                <c:pt idx="139">
                  <c:v>45285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Sheet1!$I$2:$I$184</c15:sqref>
                  </c15:fullRef>
                </c:ext>
              </c:extLst>
              <c:f>Sheet1!$I$45:$I$184</c:f>
              <c:numCache>
                <c:formatCode>#,##0</c:formatCode>
                <c:ptCount val="140"/>
                <c:pt idx="0">
                  <c:v>5951076844.765625</c:v>
                </c:pt>
                <c:pt idx="1">
                  <c:v>6119342969.5245094</c:v>
                </c:pt>
                <c:pt idx="2">
                  <c:v>4881834917.3504906</c:v>
                </c:pt>
                <c:pt idx="3">
                  <c:v>3653866612.7276349</c:v>
                </c:pt>
                <c:pt idx="4">
                  <c:v>3749236176.0870099</c:v>
                </c:pt>
                <c:pt idx="5">
                  <c:v>3768598087.3370099</c:v>
                </c:pt>
                <c:pt idx="6">
                  <c:v>4108598552.421875</c:v>
                </c:pt>
                <c:pt idx="7">
                  <c:v>3751355527.109375</c:v>
                </c:pt>
                <c:pt idx="8">
                  <c:v>3641157895.5401349</c:v>
                </c:pt>
                <c:pt idx="9">
                  <c:v>3708216492.65625</c:v>
                </c:pt>
                <c:pt idx="10">
                  <c:v>3904819462.875</c:v>
                </c:pt>
                <c:pt idx="11">
                  <c:v>3626171868.4009743</c:v>
                </c:pt>
                <c:pt idx="12">
                  <c:v>4031406082.875</c:v>
                </c:pt>
                <c:pt idx="13">
                  <c:v>4558816922.1043015</c:v>
                </c:pt>
                <c:pt idx="14">
                  <c:v>4994824880.3538952</c:v>
                </c:pt>
                <c:pt idx="15">
                  <c:v>5365334419.4480515</c:v>
                </c:pt>
                <c:pt idx="16">
                  <c:v>5624739876.6144485</c:v>
                </c:pt>
                <c:pt idx="17">
                  <c:v>5568651704.4793015</c:v>
                </c:pt>
                <c:pt idx="18">
                  <c:v>5902062401.0105515</c:v>
                </c:pt>
                <c:pt idx="19">
                  <c:v>5253147383.8543015</c:v>
                </c:pt>
                <c:pt idx="20">
                  <c:v>5389649866.6875</c:v>
                </c:pt>
                <c:pt idx="21">
                  <c:v>4927588211.8226452</c:v>
                </c:pt>
                <c:pt idx="22">
                  <c:v>5496819054.28125</c:v>
                </c:pt>
                <c:pt idx="23">
                  <c:v>6813091374.546875</c:v>
                </c:pt>
                <c:pt idx="24">
                  <c:v>7656715995.6325073</c:v>
                </c:pt>
                <c:pt idx="25">
                  <c:v>7579247613.1637573</c:v>
                </c:pt>
                <c:pt idx="26">
                  <c:v>7627526384.0431204</c:v>
                </c:pt>
                <c:pt idx="27">
                  <c:v>7877307399.2618704</c:v>
                </c:pt>
                <c:pt idx="28">
                  <c:v>8143485675.0350046</c:v>
                </c:pt>
                <c:pt idx="29">
                  <c:v>7305542710.1481323</c:v>
                </c:pt>
                <c:pt idx="30">
                  <c:v>7121192818.5431204</c:v>
                </c:pt>
                <c:pt idx="31">
                  <c:v>6141040328.7774954</c:v>
                </c:pt>
                <c:pt idx="32">
                  <c:v>6231782105.6637573</c:v>
                </c:pt>
                <c:pt idx="33">
                  <c:v>5809932380.609375</c:v>
                </c:pt>
                <c:pt idx="34">
                  <c:v>6320246458.109375</c:v>
                </c:pt>
                <c:pt idx="35">
                  <c:v>5889319105.53125</c:v>
                </c:pt>
                <c:pt idx="36">
                  <c:v>5415733330.7677336</c:v>
                </c:pt>
                <c:pt idx="37">
                  <c:v>5571089204.4755077</c:v>
                </c:pt>
                <c:pt idx="38">
                  <c:v>4687616148.1739836</c:v>
                </c:pt>
                <c:pt idx="39">
                  <c:v>4899636638.7677336</c:v>
                </c:pt>
                <c:pt idx="40">
                  <c:v>5480449844.1494923</c:v>
                </c:pt>
                <c:pt idx="41">
                  <c:v>5452678574.03125</c:v>
                </c:pt>
                <c:pt idx="42">
                  <c:v>4966025919.4755077</c:v>
                </c:pt>
                <c:pt idx="43">
                  <c:v>4872783018.2880077</c:v>
                </c:pt>
                <c:pt idx="44">
                  <c:v>4964553540.96875</c:v>
                </c:pt>
                <c:pt idx="45">
                  <c:v>4890857890.8927336</c:v>
                </c:pt>
                <c:pt idx="46">
                  <c:v>5329961349.9307423</c:v>
                </c:pt>
                <c:pt idx="47">
                  <c:v>6050050359.5489836</c:v>
                </c:pt>
                <c:pt idx="48">
                  <c:v>6002636943.8505077</c:v>
                </c:pt>
                <c:pt idx="49">
                  <c:v>5474292834.515625</c:v>
                </c:pt>
                <c:pt idx="50">
                  <c:v>5151249103.359375</c:v>
                </c:pt>
                <c:pt idx="51">
                  <c:v>5119127828.7863312</c:v>
                </c:pt>
                <c:pt idx="52">
                  <c:v>4989402990.28125</c:v>
                </c:pt>
                <c:pt idx="53">
                  <c:v>4417452692.296875</c:v>
                </c:pt>
                <c:pt idx="54">
                  <c:v>4060241887.4324193</c:v>
                </c:pt>
                <c:pt idx="55">
                  <c:v>3932956504.7605443</c:v>
                </c:pt>
                <c:pt idx="56">
                  <c:v>3819111180.9636693</c:v>
                </c:pt>
                <c:pt idx="57">
                  <c:v>3878864168.8751912</c:v>
                </c:pt>
                <c:pt idx="58">
                  <c:v>3471088739.7601619</c:v>
                </c:pt>
                <c:pt idx="59">
                  <c:v>2665738758.2033162</c:v>
                </c:pt>
                <c:pt idx="60">
                  <c:v>2727219124.0884781</c:v>
                </c:pt>
                <c:pt idx="61">
                  <c:v>2502811482.4322281</c:v>
                </c:pt>
                <c:pt idx="62">
                  <c:v>2711858398.4699998</c:v>
                </c:pt>
                <c:pt idx="63">
                  <c:v>2701314687.5</c:v>
                </c:pt>
                <c:pt idx="64">
                  <c:v>2939191328.1900001</c:v>
                </c:pt>
                <c:pt idx="65">
                  <c:v>3033796542.9200001</c:v>
                </c:pt>
                <c:pt idx="66">
                  <c:v>3012865781.25</c:v>
                </c:pt>
                <c:pt idx="67">
                  <c:v>3161513417.9200001</c:v>
                </c:pt>
                <c:pt idx="68">
                  <c:v>2799435742.2199998</c:v>
                </c:pt>
                <c:pt idx="69">
                  <c:v>2550185878.8899999</c:v>
                </c:pt>
                <c:pt idx="70">
                  <c:v>2598272675.8299999</c:v>
                </c:pt>
                <c:pt idx="71">
                  <c:v>2830003261.6700001</c:v>
                </c:pt>
                <c:pt idx="72">
                  <c:v>2524535761.6700001</c:v>
                </c:pt>
                <c:pt idx="73">
                  <c:v>2444272695.2800002</c:v>
                </c:pt>
                <c:pt idx="74">
                  <c:v>2475733964.8600001</c:v>
                </c:pt>
                <c:pt idx="75">
                  <c:v>2576651415.9825001</c:v>
                </c:pt>
                <c:pt idx="76">
                  <c:v>2553022421.875</c:v>
                </c:pt>
                <c:pt idx="77">
                  <c:v>2592628535.2224998</c:v>
                </c:pt>
                <c:pt idx="78">
                  <c:v>2734217465.8699999</c:v>
                </c:pt>
                <c:pt idx="79">
                  <c:v>2772759438.46</c:v>
                </c:pt>
                <c:pt idx="80">
                  <c:v>2166820893.5050001</c:v>
                </c:pt>
                <c:pt idx="81">
                  <c:v>2158667744.1075001</c:v>
                </c:pt>
                <c:pt idx="82">
                  <c:v>2178913071.2725</c:v>
                </c:pt>
                <c:pt idx="83">
                  <c:v>2269789438.46</c:v>
                </c:pt>
                <c:pt idx="84">
                  <c:v>2266305620.0675001</c:v>
                </c:pt>
                <c:pt idx="85">
                  <c:v>2220431894.5974998</c:v>
                </c:pt>
                <c:pt idx="86">
                  <c:v>2231563188.46</c:v>
                </c:pt>
                <c:pt idx="87">
                  <c:v>2202823110.335</c:v>
                </c:pt>
                <c:pt idx="88">
                  <c:v>2392760234.3400002</c:v>
                </c:pt>
                <c:pt idx="89">
                  <c:v>2923311835.9200001</c:v>
                </c:pt>
                <c:pt idx="90">
                  <c:v>3180858242.2399998</c:v>
                </c:pt>
                <c:pt idx="91">
                  <c:v>3328439296.8400002</c:v>
                </c:pt>
                <c:pt idx="92">
                  <c:v>3213793242.2399998</c:v>
                </c:pt>
                <c:pt idx="93">
                  <c:v>3050348437.5</c:v>
                </c:pt>
                <c:pt idx="94">
                  <c:v>3405869960.9200001</c:v>
                </c:pt>
                <c:pt idx="95">
                  <c:v>3298569804.7399998</c:v>
                </c:pt>
                <c:pt idx="96">
                  <c:v>3140971914.0799999</c:v>
                </c:pt>
                <c:pt idx="97">
                  <c:v>3102952890.6599998</c:v>
                </c:pt>
                <c:pt idx="98">
                  <c:v>3925414609.3400002</c:v>
                </c:pt>
                <c:pt idx="99">
                  <c:v>3919206210.9200001</c:v>
                </c:pt>
                <c:pt idx="100">
                  <c:v>3947903203.1599998</c:v>
                </c:pt>
                <c:pt idx="101">
                  <c:v>4316058624.6220732</c:v>
                </c:pt>
                <c:pt idx="102">
                  <c:v>4618029044.6591768</c:v>
                </c:pt>
                <c:pt idx="103">
                  <c:v>4203078415.5590777</c:v>
                </c:pt>
                <c:pt idx="104">
                  <c:v>4458605122.0434532</c:v>
                </c:pt>
                <c:pt idx="105">
                  <c:v>4334632242.2778282</c:v>
                </c:pt>
                <c:pt idx="106">
                  <c:v>4102424980.8217759</c:v>
                </c:pt>
                <c:pt idx="107">
                  <c:v>4075490602.2592759</c:v>
                </c:pt>
                <c:pt idx="108">
                  <c:v>4278370785.8471723</c:v>
                </c:pt>
                <c:pt idx="109">
                  <c:v>4131128742.8251982</c:v>
                </c:pt>
                <c:pt idx="110">
                  <c:v>3951543607.2216768</c:v>
                </c:pt>
                <c:pt idx="111">
                  <c:v>4011874318.3247027</c:v>
                </c:pt>
                <c:pt idx="112">
                  <c:v>4643149708.4404268</c:v>
                </c:pt>
                <c:pt idx="113">
                  <c:v>4664553684.9658232</c:v>
                </c:pt>
                <c:pt idx="114">
                  <c:v>4774446983.671875</c:v>
                </c:pt>
                <c:pt idx="115">
                  <c:v>4786774021.993185</c:v>
                </c:pt>
                <c:pt idx="116">
                  <c:v>4760727884.024435</c:v>
                </c:pt>
                <c:pt idx="117">
                  <c:v>4632671208.45753</c:v>
                </c:pt>
                <c:pt idx="118">
                  <c:v>4595728418.691905</c:v>
                </c:pt>
                <c:pt idx="119">
                  <c:v>4633874735.899435</c:v>
                </c:pt>
                <c:pt idx="120">
                  <c:v>4144370717.54808</c:v>
                </c:pt>
                <c:pt idx="121">
                  <c:v>4128563525.594955</c:v>
                </c:pt>
                <c:pt idx="122">
                  <c:v>4109554035.9174705</c:v>
                </c:pt>
                <c:pt idx="123">
                  <c:v>4087820692.461935</c:v>
                </c:pt>
                <c:pt idx="124">
                  <c:v>4198902500.9375</c:v>
                </c:pt>
                <c:pt idx="125">
                  <c:v>4155011457.58814</c:v>
                </c:pt>
                <c:pt idx="126">
                  <c:v>4428288518.75</c:v>
                </c:pt>
                <c:pt idx="127">
                  <c:v>5283922243.9925995</c:v>
                </c:pt>
                <c:pt idx="128">
                  <c:v>5137248240.8675995</c:v>
                </c:pt>
                <c:pt idx="129">
                  <c:v>5673345519.9485998</c:v>
                </c:pt>
                <c:pt idx="130">
                  <c:v>6532953580.7113504</c:v>
                </c:pt>
                <c:pt idx="131">
                  <c:v>6629585586.9613504</c:v>
                </c:pt>
                <c:pt idx="132">
                  <c:v>7008862369.2886496</c:v>
                </c:pt>
                <c:pt idx="133">
                  <c:v>7071665341.40625</c:v>
                </c:pt>
                <c:pt idx="134">
                  <c:v>7089175754.9301004</c:v>
                </c:pt>
                <c:pt idx="135">
                  <c:v>7561912586.71875</c:v>
                </c:pt>
                <c:pt idx="136">
                  <c:v>8280930107.2738504</c:v>
                </c:pt>
                <c:pt idx="137">
                  <c:v>7824126207.516449</c:v>
                </c:pt>
                <c:pt idx="138">
                  <c:v>8136498566.110199</c:v>
                </c:pt>
                <c:pt idx="139">
                  <c:v>7994460215.625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C-4429-8C45-5BA2CC7B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659743"/>
        <c:axId val="1240091775"/>
      </c:lineChart>
      <c:dateAx>
        <c:axId val="1201659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091775"/>
        <c:crosses val="autoZero"/>
        <c:auto val="1"/>
        <c:lblOffset val="100"/>
        <c:baseTimeUnit val="days"/>
      </c:dateAx>
      <c:valAx>
        <c:axId val="124009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165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Return BTC vs MSTR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BTC w/w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Sheet1!$A$3:$A$191</c:f>
              <c:numCache>
                <c:formatCode>m/d/yyyy</c:formatCode>
                <c:ptCount val="189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45331</c:v>
                </c:pt>
              </c:numCache>
            </c:numRef>
          </c:cat>
          <c:val>
            <c:numRef>
              <c:f>Sheet1!$C$3:$C$191</c:f>
              <c:numCache>
                <c:formatCode>0%</c:formatCode>
                <c:ptCount val="189"/>
                <c:pt idx="0">
                  <c:v>2.2323000130515691E-2</c:v>
                </c:pt>
                <c:pt idx="1">
                  <c:v>1.2547479513903781E-2</c:v>
                </c:pt>
                <c:pt idx="2">
                  <c:v>9.0858377608969976E-2</c:v>
                </c:pt>
                <c:pt idx="3">
                  <c:v>0.20680263851113878</c:v>
                </c:pt>
                <c:pt idx="4">
                  <c:v>0.26308513448748783</c:v>
                </c:pt>
                <c:pt idx="5">
                  <c:v>0.28167620167419916</c:v>
                </c:pt>
                <c:pt idx="6">
                  <c:v>0.26250863946267811</c:v>
                </c:pt>
                <c:pt idx="7">
                  <c:v>0.26650853765046123</c:v>
                </c:pt>
                <c:pt idx="8">
                  <c:v>0.14430783065084052</c:v>
                </c:pt>
                <c:pt idx="9">
                  <c:v>0.14852989404371297</c:v>
                </c:pt>
                <c:pt idx="10">
                  <c:v>0.20805431842888278</c:v>
                </c:pt>
                <c:pt idx="11">
                  <c:v>0.1931523338476413</c:v>
                </c:pt>
                <c:pt idx="12">
                  <c:v>0.18334408518194012</c:v>
                </c:pt>
                <c:pt idx="13">
                  <c:v>0.25031939550701998</c:v>
                </c:pt>
                <c:pt idx="14">
                  <c:v>0.25903128513840223</c:v>
                </c:pt>
                <c:pt idx="15">
                  <c:v>0.39381888539148591</c:v>
                </c:pt>
                <c:pt idx="16">
                  <c:v>0.44799171404972693</c:v>
                </c:pt>
                <c:pt idx="17">
                  <c:v>0.57483484825167763</c:v>
                </c:pt>
                <c:pt idx="18">
                  <c:v>0.60558638647120011</c:v>
                </c:pt>
                <c:pt idx="19">
                  <c:v>0.75690729539000512</c:v>
                </c:pt>
                <c:pt idx="20">
                  <c:v>0.74642729770178717</c:v>
                </c:pt>
                <c:pt idx="21">
                  <c:v>0.81066262834005087</c:v>
                </c:pt>
                <c:pt idx="22">
                  <c:v>0.80018255535343741</c:v>
                </c:pt>
                <c:pt idx="23">
                  <c:v>1.0266387991422761</c:v>
                </c:pt>
                <c:pt idx="24">
                  <c:v>1.1456899934679425</c:v>
                </c:pt>
                <c:pt idx="25">
                  <c:v>1.393469204813079</c:v>
                </c:pt>
                <c:pt idx="26">
                  <c:v>1.5635141679784184</c:v>
                </c:pt>
                <c:pt idx="27">
                  <c:v>1.4966371593725381</c:v>
                </c:pt>
                <c:pt idx="28">
                  <c:v>1.3987949280282281</c:v>
                </c:pt>
                <c:pt idx="29">
                  <c:v>1.4243445204004339</c:v>
                </c:pt>
                <c:pt idx="30">
                  <c:v>1.5991654180491599</c:v>
                </c:pt>
                <c:pt idx="31">
                  <c:v>1.8514271024225746</c:v>
                </c:pt>
                <c:pt idx="32">
                  <c:v>2.0325261828453534</c:v>
                </c:pt>
                <c:pt idx="33">
                  <c:v>1.816985905312313</c:v>
                </c:pt>
                <c:pt idx="34">
                  <c:v>1.951439201034689</c:v>
                </c:pt>
                <c:pt idx="35">
                  <c:v>2.109536214876349</c:v>
                </c:pt>
                <c:pt idx="36">
                  <c:v>2.0795391652025859</c:v>
                </c:pt>
                <c:pt idx="37">
                  <c:v>2.0521994185439558</c:v>
                </c:pt>
                <c:pt idx="38">
                  <c:v>2.1023829958868339</c:v>
                </c:pt>
                <c:pt idx="39">
                  <c:v>2.1269991588214099</c:v>
                </c:pt>
                <c:pt idx="40">
                  <c:v>2.0607457981503172</c:v>
                </c:pt>
                <c:pt idx="41">
                  <c:v>1.9324565898311361</c:v>
                </c:pt>
                <c:pt idx="42">
                  <c:v>2.088092552244313</c:v>
                </c:pt>
                <c:pt idx="43">
                  <c:v>2.1163674559547037</c:v>
                </c:pt>
                <c:pt idx="44">
                  <c:v>1.9141385470118575</c:v>
                </c:pt>
                <c:pt idx="45">
                  <c:v>1.6626002780182576</c:v>
                </c:pt>
                <c:pt idx="46">
                  <c:v>1.6887012755279018</c:v>
                </c:pt>
                <c:pt idx="47">
                  <c:v>1.6938655037441697</c:v>
                </c:pt>
                <c:pt idx="48">
                  <c:v>1.7840848524795287</c:v>
                </c:pt>
                <c:pt idx="49">
                  <c:v>1.6971347597035096</c:v>
                </c:pt>
                <c:pt idx="50">
                  <c:v>1.6677593430646729</c:v>
                </c:pt>
                <c:pt idx="51">
                  <c:v>1.6861761761271037</c:v>
                </c:pt>
                <c:pt idx="52">
                  <c:v>1.6564890234388061</c:v>
                </c:pt>
                <c:pt idx="53">
                  <c:v>1.5851291060026065</c:v>
                </c:pt>
                <c:pt idx="54">
                  <c:v>1.696881728101217</c:v>
                </c:pt>
                <c:pt idx="55">
                  <c:v>1.8277072585457157</c:v>
                </c:pt>
                <c:pt idx="56">
                  <c:v>1.9233478525198944</c:v>
                </c:pt>
                <c:pt idx="57">
                  <c:v>1.9975265370522548</c:v>
                </c:pt>
                <c:pt idx="58">
                  <c:v>2.0458749598879526</c:v>
                </c:pt>
                <c:pt idx="59">
                  <c:v>2.0359032681536666</c:v>
                </c:pt>
                <c:pt idx="60">
                  <c:v>2.0957760550013447</c:v>
                </c:pt>
                <c:pt idx="61">
                  <c:v>1.9858288919477749</c:v>
                </c:pt>
                <c:pt idx="62">
                  <c:v>2.0118137868800479</c:v>
                </c:pt>
                <c:pt idx="63">
                  <c:v>1.9260824933277938</c:v>
                </c:pt>
                <c:pt idx="64">
                  <c:v>2.0416016515831168</c:v>
                </c:pt>
                <c:pt idx="65">
                  <c:v>2.1779425518109115</c:v>
                </c:pt>
                <c:pt idx="66">
                  <c:v>2.3017666097469816</c:v>
                </c:pt>
                <c:pt idx="67">
                  <c:v>2.2916489062154755</c:v>
                </c:pt>
                <c:pt idx="68">
                  <c:v>2.2980187694714944</c:v>
                </c:pt>
                <c:pt idx="69">
                  <c:v>2.3307660852646324</c:v>
                </c:pt>
                <c:pt idx="70">
                  <c:v>2.3645566005107526</c:v>
                </c:pt>
                <c:pt idx="71">
                  <c:v>2.2616592665772375</c:v>
                </c:pt>
                <c:pt idx="72">
                  <c:v>2.2364250165127033</c:v>
                </c:pt>
                <c:pt idx="73">
                  <c:v>2.0987862086976179</c:v>
                </c:pt>
                <c:pt idx="74">
                  <c:v>2.1135624961062902</c:v>
                </c:pt>
                <c:pt idx="75">
                  <c:v>2.0458692234754992</c:v>
                </c:pt>
                <c:pt idx="76">
                  <c:v>2.1337039940148554</c:v>
                </c:pt>
                <c:pt idx="77">
                  <c:v>2.0655219451921849</c:v>
                </c:pt>
                <c:pt idx="78">
                  <c:v>1.9507560336501668</c:v>
                </c:pt>
                <c:pt idx="79">
                  <c:v>1.9794420608637244</c:v>
                </c:pt>
                <c:pt idx="80">
                  <c:v>1.8208603143011688</c:v>
                </c:pt>
                <c:pt idx="81">
                  <c:v>1.866090231575078</c:v>
                </c:pt>
                <c:pt idx="82">
                  <c:v>1.9846323293270114</c:v>
                </c:pt>
                <c:pt idx="83">
                  <c:v>1.9795649952745178</c:v>
                </c:pt>
                <c:pt idx="84">
                  <c:v>1.8903147950383516</c:v>
                </c:pt>
                <c:pt idx="85">
                  <c:v>1.871538634241078</c:v>
                </c:pt>
                <c:pt idx="86">
                  <c:v>1.8903719215711972</c:v>
                </c:pt>
                <c:pt idx="87">
                  <c:v>1.8755275555133308</c:v>
                </c:pt>
                <c:pt idx="88">
                  <c:v>1.9653080130186824</c:v>
                </c:pt>
                <c:pt idx="89">
                  <c:v>2.100410120208934</c:v>
                </c:pt>
                <c:pt idx="90">
                  <c:v>2.0925732572275142</c:v>
                </c:pt>
                <c:pt idx="91">
                  <c:v>2.0011724271192022</c:v>
                </c:pt>
                <c:pt idx="92">
                  <c:v>1.9421613838809875</c:v>
                </c:pt>
                <c:pt idx="93">
                  <c:v>1.9359257556035478</c:v>
                </c:pt>
                <c:pt idx="94">
                  <c:v>1.9105845563126058</c:v>
                </c:pt>
                <c:pt idx="95">
                  <c:v>1.7959515432851023</c:v>
                </c:pt>
                <c:pt idx="96">
                  <c:v>1.7150880163281848</c:v>
                </c:pt>
                <c:pt idx="97">
                  <c:v>1.6837388045815009</c:v>
                </c:pt>
                <c:pt idx="98">
                  <c:v>1.6547923050056541</c:v>
                </c:pt>
                <c:pt idx="99">
                  <c:v>1.670438088822936</c:v>
                </c:pt>
                <c:pt idx="100">
                  <c:v>1.5653105537091507</c:v>
                </c:pt>
                <c:pt idx="101">
                  <c:v>1.3332940188589086</c:v>
                </c:pt>
                <c:pt idx="102">
                  <c:v>1.3563571812546864</c:v>
                </c:pt>
                <c:pt idx="103">
                  <c:v>1.2740727620548711</c:v>
                </c:pt>
                <c:pt idx="104">
                  <c:v>1.3550888202942248</c:v>
                </c:pt>
                <c:pt idx="105">
                  <c:v>1.3512008182599193</c:v>
                </c:pt>
                <c:pt idx="106">
                  <c:v>1.4392603996891933</c:v>
                </c:pt>
                <c:pt idx="107">
                  <c:v>1.4714478975981029</c:v>
                </c:pt>
                <c:pt idx="108">
                  <c:v>1.4645487000501176</c:v>
                </c:pt>
                <c:pt idx="109">
                  <c:v>1.5138863232509521</c:v>
                </c:pt>
                <c:pt idx="110">
                  <c:v>1.399359630544958</c:v>
                </c:pt>
                <c:pt idx="111">
                  <c:v>1.3103238796716981</c:v>
                </c:pt>
                <c:pt idx="112">
                  <c:v>1.3291800726018113</c:v>
                </c:pt>
                <c:pt idx="113">
                  <c:v>1.4183664724726315</c:v>
                </c:pt>
                <c:pt idx="114">
                  <c:v>1.3104275509394663</c:v>
                </c:pt>
                <c:pt idx="115">
                  <c:v>1.2786343525191337</c:v>
                </c:pt>
                <c:pt idx="116">
                  <c:v>1.291505776252154</c:v>
                </c:pt>
                <c:pt idx="117">
                  <c:v>1.3126313848241384</c:v>
                </c:pt>
                <c:pt idx="118">
                  <c:v>1.3034609576716978</c:v>
                </c:pt>
                <c:pt idx="119">
                  <c:v>1.3189743793354261</c:v>
                </c:pt>
                <c:pt idx="120">
                  <c:v>1.3735864954654171</c:v>
                </c:pt>
                <c:pt idx="121">
                  <c:v>1.3876826575560708</c:v>
                </c:pt>
                <c:pt idx="122">
                  <c:v>1.1691499797657681</c:v>
                </c:pt>
                <c:pt idx="123">
                  <c:v>1.1653872555729476</c:v>
                </c:pt>
                <c:pt idx="124">
                  <c:v>1.174765876817585</c:v>
                </c:pt>
                <c:pt idx="125">
                  <c:v>1.2164730786264335</c:v>
                </c:pt>
                <c:pt idx="126">
                  <c:v>1.214938214496101</c:v>
                </c:pt>
                <c:pt idx="127">
                  <c:v>1.1946965820067312</c:v>
                </c:pt>
                <c:pt idx="128">
                  <c:v>1.1997097030529487</c:v>
                </c:pt>
                <c:pt idx="129">
                  <c:v>1.1868308035113078</c:v>
                </c:pt>
                <c:pt idx="130">
                  <c:v>1.2148646205403608</c:v>
                </c:pt>
                <c:pt idx="131">
                  <c:v>1.4365966578609921</c:v>
                </c:pt>
                <c:pt idx="132">
                  <c:v>1.5246975587486142</c:v>
                </c:pt>
                <c:pt idx="133">
                  <c:v>1.5710941735490502</c:v>
                </c:pt>
                <c:pt idx="134">
                  <c:v>1.5366497855414805</c:v>
                </c:pt>
                <c:pt idx="135">
                  <c:v>1.4857924987092761</c:v>
                </c:pt>
                <c:pt idx="136">
                  <c:v>1.6023436176074757</c:v>
                </c:pt>
                <c:pt idx="137">
                  <c:v>1.5708391393357872</c:v>
                </c:pt>
                <c:pt idx="138">
                  <c:v>1.5230614962998468</c:v>
                </c:pt>
                <c:pt idx="139">
                  <c:v>1.5109572736388377</c:v>
                </c:pt>
                <c:pt idx="140">
                  <c:v>1.7760150259352518</c:v>
                </c:pt>
                <c:pt idx="141">
                  <c:v>1.7744334354440898</c:v>
                </c:pt>
                <c:pt idx="142">
                  <c:v>1.7817555794435664</c:v>
                </c:pt>
                <c:pt idx="143">
                  <c:v>1.78649832647065</c:v>
                </c:pt>
                <c:pt idx="144">
                  <c:v>1.8564627190566161</c:v>
                </c:pt>
                <c:pt idx="145">
                  <c:v>1.7666082324158281</c:v>
                </c:pt>
                <c:pt idx="146">
                  <c:v>1.8274033642740535</c:v>
                </c:pt>
                <c:pt idx="147">
                  <c:v>1.7995980582709046</c:v>
                </c:pt>
                <c:pt idx="148">
                  <c:v>1.7460278247476961</c:v>
                </c:pt>
                <c:pt idx="149">
                  <c:v>1.7394623473316764</c:v>
                </c:pt>
                <c:pt idx="150">
                  <c:v>1.7892429022114813</c:v>
                </c:pt>
                <c:pt idx="151">
                  <c:v>1.7548274552125793</c:v>
                </c:pt>
                <c:pt idx="152">
                  <c:v>1.7113562523565999</c:v>
                </c:pt>
                <c:pt idx="153">
                  <c:v>1.7266238837178656</c:v>
                </c:pt>
                <c:pt idx="154">
                  <c:v>1.8839756200951245</c:v>
                </c:pt>
                <c:pt idx="155">
                  <c:v>1.8885854168644354</c:v>
                </c:pt>
                <c:pt idx="156">
                  <c:v>1.873904689930225</c:v>
                </c:pt>
                <c:pt idx="157">
                  <c:v>1.8764865676562668</c:v>
                </c:pt>
                <c:pt idx="158">
                  <c:v>1.8710452959670083</c:v>
                </c:pt>
                <c:pt idx="159">
                  <c:v>1.844146746273247</c:v>
                </c:pt>
                <c:pt idx="160">
                  <c:v>1.8361723427157095</c:v>
                </c:pt>
                <c:pt idx="161">
                  <c:v>1.8444727281458801</c:v>
                </c:pt>
                <c:pt idx="162">
                  <c:v>1.7388367223731986</c:v>
                </c:pt>
                <c:pt idx="163">
                  <c:v>1.7350225867587872</c:v>
                </c:pt>
                <c:pt idx="164">
                  <c:v>1.7304182032826372</c:v>
                </c:pt>
                <c:pt idx="165">
                  <c:v>1.7251297113281368</c:v>
                </c:pt>
                <c:pt idx="166">
                  <c:v>1.752303556961925</c:v>
                </c:pt>
                <c:pt idx="167">
                  <c:v>1.7418505770845498</c:v>
                </c:pt>
                <c:pt idx="168">
                  <c:v>1.8076210482255579</c:v>
                </c:pt>
                <c:pt idx="169">
                  <c:v>1.8058821763445554</c:v>
                </c:pt>
                <c:pt idx="170">
                  <c:v>1.7781236295014868</c:v>
                </c:pt>
                <c:pt idx="171">
                  <c:v>1.8824785786776363</c:v>
                </c:pt>
                <c:pt idx="172">
                  <c:v>2.0339955377170953</c:v>
                </c:pt>
                <c:pt idx="173">
                  <c:v>2.0487870106789279</c:v>
                </c:pt>
                <c:pt idx="174">
                  <c:v>2.1059967377956932</c:v>
                </c:pt>
                <c:pt idx="175">
                  <c:v>2.1149572464786415</c:v>
                </c:pt>
                <c:pt idx="176">
                  <c:v>2.1174333836653552</c:v>
                </c:pt>
                <c:pt idx="177">
                  <c:v>2.184117699040085</c:v>
                </c:pt>
                <c:pt idx="178">
                  <c:v>2.2792017815799888</c:v>
                </c:pt>
                <c:pt idx="179">
                  <c:v>2.2240384250681218</c:v>
                </c:pt>
                <c:pt idx="180">
                  <c:v>2.2639626735156559</c:v>
                </c:pt>
                <c:pt idx="181">
                  <c:v>2.2465057355796239</c:v>
                </c:pt>
                <c:pt idx="182">
                  <c:v>2.2862053147190751</c:v>
                </c:pt>
                <c:pt idx="183">
                  <c:v>2.2373505857737914</c:v>
                </c:pt>
                <c:pt idx="184">
                  <c:v>2.2313576017632393</c:v>
                </c:pt>
                <c:pt idx="185">
                  <c:v>2.2431472115193389</c:v>
                </c:pt>
                <c:pt idx="186">
                  <c:v>2.2561835036735327</c:v>
                </c:pt>
                <c:pt idx="187">
                  <c:v>2.320010552629193</c:v>
                </c:pt>
                <c:pt idx="188">
                  <c:v>2.3664274423710343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B-4AFA-A03A-CEA8AD05BF92}"/>
            </c:ext>
          </c:extLst>
        </c:ser>
        <c:ser>
          <c:idx val="1"/>
          <c:order val="1"/>
          <c:tx>
            <c:v>MSTR w/w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Sheet1!$A$3:$A$191</c:f>
              <c:numCache>
                <c:formatCode>m/d/yyyy</c:formatCode>
                <c:ptCount val="189"/>
                <c:pt idx="0">
                  <c:v>44018</c:v>
                </c:pt>
                <c:pt idx="1">
                  <c:v>44025</c:v>
                </c:pt>
                <c:pt idx="2">
                  <c:v>44032</c:v>
                </c:pt>
                <c:pt idx="3">
                  <c:v>44039</c:v>
                </c:pt>
                <c:pt idx="4">
                  <c:v>44046</c:v>
                </c:pt>
                <c:pt idx="5">
                  <c:v>44053</c:v>
                </c:pt>
                <c:pt idx="6">
                  <c:v>44060</c:v>
                </c:pt>
                <c:pt idx="7">
                  <c:v>44067</c:v>
                </c:pt>
                <c:pt idx="8">
                  <c:v>44074</c:v>
                </c:pt>
                <c:pt idx="9">
                  <c:v>44081</c:v>
                </c:pt>
                <c:pt idx="10">
                  <c:v>44088</c:v>
                </c:pt>
                <c:pt idx="11">
                  <c:v>44095</c:v>
                </c:pt>
                <c:pt idx="12">
                  <c:v>44102</c:v>
                </c:pt>
                <c:pt idx="13">
                  <c:v>44109</c:v>
                </c:pt>
                <c:pt idx="14">
                  <c:v>44116</c:v>
                </c:pt>
                <c:pt idx="15">
                  <c:v>44123</c:v>
                </c:pt>
                <c:pt idx="16">
                  <c:v>44130</c:v>
                </c:pt>
                <c:pt idx="17">
                  <c:v>44137</c:v>
                </c:pt>
                <c:pt idx="18">
                  <c:v>44144</c:v>
                </c:pt>
                <c:pt idx="19">
                  <c:v>44151</c:v>
                </c:pt>
                <c:pt idx="20">
                  <c:v>44158</c:v>
                </c:pt>
                <c:pt idx="21">
                  <c:v>44165</c:v>
                </c:pt>
                <c:pt idx="22">
                  <c:v>44172</c:v>
                </c:pt>
                <c:pt idx="23">
                  <c:v>44179</c:v>
                </c:pt>
                <c:pt idx="24">
                  <c:v>44186</c:v>
                </c:pt>
                <c:pt idx="25">
                  <c:v>44193</c:v>
                </c:pt>
                <c:pt idx="26">
                  <c:v>44200</c:v>
                </c:pt>
                <c:pt idx="27">
                  <c:v>44207</c:v>
                </c:pt>
                <c:pt idx="28">
                  <c:v>44214</c:v>
                </c:pt>
                <c:pt idx="29">
                  <c:v>44221</c:v>
                </c:pt>
                <c:pt idx="30">
                  <c:v>44228</c:v>
                </c:pt>
                <c:pt idx="31">
                  <c:v>44235</c:v>
                </c:pt>
                <c:pt idx="32">
                  <c:v>44242</c:v>
                </c:pt>
                <c:pt idx="33">
                  <c:v>44249</c:v>
                </c:pt>
                <c:pt idx="34">
                  <c:v>44256</c:v>
                </c:pt>
                <c:pt idx="35">
                  <c:v>44263</c:v>
                </c:pt>
                <c:pt idx="36">
                  <c:v>44270</c:v>
                </c:pt>
                <c:pt idx="37">
                  <c:v>44277</c:v>
                </c:pt>
                <c:pt idx="38">
                  <c:v>44284</c:v>
                </c:pt>
                <c:pt idx="39">
                  <c:v>44291</c:v>
                </c:pt>
                <c:pt idx="40">
                  <c:v>44298</c:v>
                </c:pt>
                <c:pt idx="41">
                  <c:v>44305</c:v>
                </c:pt>
                <c:pt idx="42">
                  <c:v>44312</c:v>
                </c:pt>
                <c:pt idx="43">
                  <c:v>44319</c:v>
                </c:pt>
                <c:pt idx="44">
                  <c:v>44326</c:v>
                </c:pt>
                <c:pt idx="45">
                  <c:v>44333</c:v>
                </c:pt>
                <c:pt idx="46">
                  <c:v>44340</c:v>
                </c:pt>
                <c:pt idx="47">
                  <c:v>44347</c:v>
                </c:pt>
                <c:pt idx="48">
                  <c:v>44354</c:v>
                </c:pt>
                <c:pt idx="49">
                  <c:v>44361</c:v>
                </c:pt>
                <c:pt idx="50">
                  <c:v>44368</c:v>
                </c:pt>
                <c:pt idx="51">
                  <c:v>44375</c:v>
                </c:pt>
                <c:pt idx="52">
                  <c:v>44382</c:v>
                </c:pt>
                <c:pt idx="53">
                  <c:v>44389</c:v>
                </c:pt>
                <c:pt idx="54">
                  <c:v>44396</c:v>
                </c:pt>
                <c:pt idx="55">
                  <c:v>44403</c:v>
                </c:pt>
                <c:pt idx="56">
                  <c:v>44410</c:v>
                </c:pt>
                <c:pt idx="57">
                  <c:v>44417</c:v>
                </c:pt>
                <c:pt idx="58">
                  <c:v>44424</c:v>
                </c:pt>
                <c:pt idx="59">
                  <c:v>44431</c:v>
                </c:pt>
                <c:pt idx="60">
                  <c:v>44438</c:v>
                </c:pt>
                <c:pt idx="61">
                  <c:v>44445</c:v>
                </c:pt>
                <c:pt idx="62">
                  <c:v>44452</c:v>
                </c:pt>
                <c:pt idx="63">
                  <c:v>44459</c:v>
                </c:pt>
                <c:pt idx="64">
                  <c:v>44466</c:v>
                </c:pt>
                <c:pt idx="65">
                  <c:v>44473</c:v>
                </c:pt>
                <c:pt idx="66">
                  <c:v>44480</c:v>
                </c:pt>
                <c:pt idx="67">
                  <c:v>44487</c:v>
                </c:pt>
                <c:pt idx="68">
                  <c:v>44494</c:v>
                </c:pt>
                <c:pt idx="69">
                  <c:v>44501</c:v>
                </c:pt>
                <c:pt idx="70">
                  <c:v>44508</c:v>
                </c:pt>
                <c:pt idx="71">
                  <c:v>44515</c:v>
                </c:pt>
                <c:pt idx="72">
                  <c:v>44522</c:v>
                </c:pt>
                <c:pt idx="73">
                  <c:v>44529</c:v>
                </c:pt>
                <c:pt idx="74">
                  <c:v>44536</c:v>
                </c:pt>
                <c:pt idx="75">
                  <c:v>44543</c:v>
                </c:pt>
                <c:pt idx="76">
                  <c:v>44550</c:v>
                </c:pt>
                <c:pt idx="77">
                  <c:v>44557</c:v>
                </c:pt>
                <c:pt idx="78">
                  <c:v>44564</c:v>
                </c:pt>
                <c:pt idx="79">
                  <c:v>44571</c:v>
                </c:pt>
                <c:pt idx="80">
                  <c:v>44578</c:v>
                </c:pt>
                <c:pt idx="81">
                  <c:v>44585</c:v>
                </c:pt>
                <c:pt idx="82">
                  <c:v>44592</c:v>
                </c:pt>
                <c:pt idx="83">
                  <c:v>44599</c:v>
                </c:pt>
                <c:pt idx="84">
                  <c:v>44606</c:v>
                </c:pt>
                <c:pt idx="85">
                  <c:v>44613</c:v>
                </c:pt>
                <c:pt idx="86">
                  <c:v>44620</c:v>
                </c:pt>
                <c:pt idx="87">
                  <c:v>44627</c:v>
                </c:pt>
                <c:pt idx="88">
                  <c:v>44634</c:v>
                </c:pt>
                <c:pt idx="89">
                  <c:v>44641</c:v>
                </c:pt>
                <c:pt idx="90">
                  <c:v>44648</c:v>
                </c:pt>
                <c:pt idx="91">
                  <c:v>44655</c:v>
                </c:pt>
                <c:pt idx="92">
                  <c:v>44662</c:v>
                </c:pt>
                <c:pt idx="93">
                  <c:v>44669</c:v>
                </c:pt>
                <c:pt idx="94">
                  <c:v>44676</c:v>
                </c:pt>
                <c:pt idx="95">
                  <c:v>44683</c:v>
                </c:pt>
                <c:pt idx="96">
                  <c:v>44690</c:v>
                </c:pt>
                <c:pt idx="97">
                  <c:v>44697</c:v>
                </c:pt>
                <c:pt idx="98">
                  <c:v>44704</c:v>
                </c:pt>
                <c:pt idx="99">
                  <c:v>44711</c:v>
                </c:pt>
                <c:pt idx="100">
                  <c:v>44718</c:v>
                </c:pt>
                <c:pt idx="101">
                  <c:v>44725</c:v>
                </c:pt>
                <c:pt idx="102">
                  <c:v>44732</c:v>
                </c:pt>
                <c:pt idx="103">
                  <c:v>44739</c:v>
                </c:pt>
                <c:pt idx="104">
                  <c:v>44746</c:v>
                </c:pt>
                <c:pt idx="105">
                  <c:v>44753</c:v>
                </c:pt>
                <c:pt idx="106">
                  <c:v>44760</c:v>
                </c:pt>
                <c:pt idx="107">
                  <c:v>44767</c:v>
                </c:pt>
                <c:pt idx="108">
                  <c:v>44774</c:v>
                </c:pt>
                <c:pt idx="109">
                  <c:v>44781</c:v>
                </c:pt>
                <c:pt idx="110">
                  <c:v>44788</c:v>
                </c:pt>
                <c:pt idx="111">
                  <c:v>44795</c:v>
                </c:pt>
                <c:pt idx="112">
                  <c:v>44802</c:v>
                </c:pt>
                <c:pt idx="113">
                  <c:v>44809</c:v>
                </c:pt>
                <c:pt idx="114">
                  <c:v>44816</c:v>
                </c:pt>
                <c:pt idx="115">
                  <c:v>44823</c:v>
                </c:pt>
                <c:pt idx="116">
                  <c:v>44830</c:v>
                </c:pt>
                <c:pt idx="117">
                  <c:v>44837</c:v>
                </c:pt>
                <c:pt idx="118">
                  <c:v>44844</c:v>
                </c:pt>
                <c:pt idx="119">
                  <c:v>44851</c:v>
                </c:pt>
                <c:pt idx="120">
                  <c:v>44858</c:v>
                </c:pt>
                <c:pt idx="121">
                  <c:v>44865</c:v>
                </c:pt>
                <c:pt idx="122">
                  <c:v>44872</c:v>
                </c:pt>
                <c:pt idx="123">
                  <c:v>44879</c:v>
                </c:pt>
                <c:pt idx="124">
                  <c:v>44886</c:v>
                </c:pt>
                <c:pt idx="125">
                  <c:v>44893</c:v>
                </c:pt>
                <c:pt idx="126">
                  <c:v>44900</c:v>
                </c:pt>
                <c:pt idx="127">
                  <c:v>44907</c:v>
                </c:pt>
                <c:pt idx="128">
                  <c:v>44914</c:v>
                </c:pt>
                <c:pt idx="129">
                  <c:v>44921</c:v>
                </c:pt>
                <c:pt idx="130">
                  <c:v>44928</c:v>
                </c:pt>
                <c:pt idx="131">
                  <c:v>44935</c:v>
                </c:pt>
                <c:pt idx="132">
                  <c:v>44942</c:v>
                </c:pt>
                <c:pt idx="133">
                  <c:v>44949</c:v>
                </c:pt>
                <c:pt idx="134">
                  <c:v>44956</c:v>
                </c:pt>
                <c:pt idx="135">
                  <c:v>44963</c:v>
                </c:pt>
                <c:pt idx="136">
                  <c:v>44970</c:v>
                </c:pt>
                <c:pt idx="137">
                  <c:v>44977</c:v>
                </c:pt>
                <c:pt idx="138">
                  <c:v>44984</c:v>
                </c:pt>
                <c:pt idx="139">
                  <c:v>44991</c:v>
                </c:pt>
                <c:pt idx="140">
                  <c:v>44998</c:v>
                </c:pt>
                <c:pt idx="141">
                  <c:v>45005</c:v>
                </c:pt>
                <c:pt idx="142">
                  <c:v>45012</c:v>
                </c:pt>
                <c:pt idx="143">
                  <c:v>45019</c:v>
                </c:pt>
                <c:pt idx="144">
                  <c:v>45026</c:v>
                </c:pt>
                <c:pt idx="145">
                  <c:v>45033</c:v>
                </c:pt>
                <c:pt idx="146">
                  <c:v>45040</c:v>
                </c:pt>
                <c:pt idx="147">
                  <c:v>45047</c:v>
                </c:pt>
                <c:pt idx="148">
                  <c:v>45054</c:v>
                </c:pt>
                <c:pt idx="149">
                  <c:v>45061</c:v>
                </c:pt>
                <c:pt idx="150">
                  <c:v>45068</c:v>
                </c:pt>
                <c:pt idx="151">
                  <c:v>45075</c:v>
                </c:pt>
                <c:pt idx="152">
                  <c:v>45082</c:v>
                </c:pt>
                <c:pt idx="153">
                  <c:v>45089</c:v>
                </c:pt>
                <c:pt idx="154">
                  <c:v>45096</c:v>
                </c:pt>
                <c:pt idx="155">
                  <c:v>45103</c:v>
                </c:pt>
                <c:pt idx="156">
                  <c:v>45110</c:v>
                </c:pt>
                <c:pt idx="157">
                  <c:v>45117</c:v>
                </c:pt>
                <c:pt idx="158">
                  <c:v>45124</c:v>
                </c:pt>
                <c:pt idx="159">
                  <c:v>45131</c:v>
                </c:pt>
                <c:pt idx="160">
                  <c:v>45138</c:v>
                </c:pt>
                <c:pt idx="161">
                  <c:v>45145</c:v>
                </c:pt>
                <c:pt idx="162">
                  <c:v>45152</c:v>
                </c:pt>
                <c:pt idx="163">
                  <c:v>45159</c:v>
                </c:pt>
                <c:pt idx="164">
                  <c:v>45166</c:v>
                </c:pt>
                <c:pt idx="165">
                  <c:v>45173</c:v>
                </c:pt>
                <c:pt idx="166">
                  <c:v>45180</c:v>
                </c:pt>
                <c:pt idx="167">
                  <c:v>45187</c:v>
                </c:pt>
                <c:pt idx="168">
                  <c:v>45194</c:v>
                </c:pt>
                <c:pt idx="169">
                  <c:v>45201</c:v>
                </c:pt>
                <c:pt idx="170">
                  <c:v>45208</c:v>
                </c:pt>
                <c:pt idx="171">
                  <c:v>45215</c:v>
                </c:pt>
                <c:pt idx="172">
                  <c:v>45222</c:v>
                </c:pt>
                <c:pt idx="173">
                  <c:v>45229</c:v>
                </c:pt>
                <c:pt idx="174">
                  <c:v>45236</c:v>
                </c:pt>
                <c:pt idx="175">
                  <c:v>45243</c:v>
                </c:pt>
                <c:pt idx="176">
                  <c:v>45250</c:v>
                </c:pt>
                <c:pt idx="177">
                  <c:v>45257</c:v>
                </c:pt>
                <c:pt idx="178">
                  <c:v>45264</c:v>
                </c:pt>
                <c:pt idx="179">
                  <c:v>45271</c:v>
                </c:pt>
                <c:pt idx="180">
                  <c:v>45278</c:v>
                </c:pt>
                <c:pt idx="181">
                  <c:v>45285</c:v>
                </c:pt>
                <c:pt idx="182">
                  <c:v>45292</c:v>
                </c:pt>
                <c:pt idx="183">
                  <c:v>45299</c:v>
                </c:pt>
                <c:pt idx="184">
                  <c:v>45306</c:v>
                </c:pt>
                <c:pt idx="185">
                  <c:v>45313</c:v>
                </c:pt>
                <c:pt idx="186">
                  <c:v>45320</c:v>
                </c:pt>
                <c:pt idx="187">
                  <c:v>45327</c:v>
                </c:pt>
                <c:pt idx="188">
                  <c:v>45331</c:v>
                </c:pt>
              </c:numCache>
            </c:numRef>
          </c:cat>
          <c:val>
            <c:numRef>
              <c:f>Sheet1!$E$3:$E$191</c:f>
              <c:numCache>
                <c:formatCode>0%</c:formatCode>
                <c:ptCount val="189"/>
                <c:pt idx="0">
                  <c:v>2.6417213914227133E-3</c:v>
                </c:pt>
                <c:pt idx="1">
                  <c:v>8.4210174723577946E-3</c:v>
                </c:pt>
                <c:pt idx="2">
                  <c:v>-3.3247916114957921E-3</c:v>
                </c:pt>
                <c:pt idx="3">
                  <c:v>5.6273337322188643E-2</c:v>
                </c:pt>
                <c:pt idx="4">
                  <c:v>5.1996392450062379E-2</c:v>
                </c:pt>
                <c:pt idx="5">
                  <c:v>0.24034233773206215</c:v>
                </c:pt>
                <c:pt idx="6">
                  <c:v>0.22977149310854861</c:v>
                </c:pt>
                <c:pt idx="7">
                  <c:v>0.2422473476374174</c:v>
                </c:pt>
                <c:pt idx="8">
                  <c:v>0.21025063559441426</c:v>
                </c:pt>
                <c:pt idx="9">
                  <c:v>0.20279584281650864</c:v>
                </c:pt>
                <c:pt idx="10">
                  <c:v>0.33359716320192212</c:v>
                </c:pt>
                <c:pt idx="11">
                  <c:v>0.24925609335190479</c:v>
                </c:pt>
                <c:pt idx="12">
                  <c:v>0.25151437015138889</c:v>
                </c:pt>
                <c:pt idx="13">
                  <c:v>0.37625824647798223</c:v>
                </c:pt>
                <c:pt idx="14">
                  <c:v>0.37607613635397064</c:v>
                </c:pt>
                <c:pt idx="15">
                  <c:v>0.49508042510328987</c:v>
                </c:pt>
                <c:pt idx="16">
                  <c:v>0.40159157149757396</c:v>
                </c:pt>
                <c:pt idx="17">
                  <c:v>0.51262279926306986</c:v>
                </c:pt>
                <c:pt idx="18">
                  <c:v>0.54844872954606561</c:v>
                </c:pt>
                <c:pt idx="19">
                  <c:v>0.70364712960435027</c:v>
                </c:pt>
                <c:pt idx="20">
                  <c:v>0.92493391893717281</c:v>
                </c:pt>
                <c:pt idx="21">
                  <c:v>1.134105886452768</c:v>
                </c:pt>
                <c:pt idx="22">
                  <c:v>1.0058132431600848</c:v>
                </c:pt>
                <c:pt idx="23">
                  <c:v>1.0592547593368487</c:v>
                </c:pt>
                <c:pt idx="24">
                  <c:v>1.1303370041808494</c:v>
                </c:pt>
                <c:pt idx="25">
                  <c:v>1.3347324230021238</c:v>
                </c:pt>
                <c:pt idx="26">
                  <c:v>1.7029991362158685</c:v>
                </c:pt>
                <c:pt idx="27">
                  <c:v>1.790332652674369</c:v>
                </c:pt>
                <c:pt idx="28">
                  <c:v>1.7885336006782326</c:v>
                </c:pt>
                <c:pt idx="29">
                  <c:v>1.8583392727847703</c:v>
                </c:pt>
                <c:pt idx="30">
                  <c:v>2.1640041779561265</c:v>
                </c:pt>
                <c:pt idx="31">
                  <c:v>2.4472672784524043</c:v>
                </c:pt>
                <c:pt idx="32">
                  <c:v>2.3790187997822381</c:v>
                </c:pt>
                <c:pt idx="33">
                  <c:v>2.1576785718956462</c:v>
                </c:pt>
                <c:pt idx="34">
                  <c:v>1.9842134159361584</c:v>
                </c:pt>
                <c:pt idx="35">
                  <c:v>2.2482402646403186</c:v>
                </c:pt>
                <c:pt idx="36">
                  <c:v>2.2393626855586861</c:v>
                </c:pt>
                <c:pt idx="37">
                  <c:v>2.0424101704591346</c:v>
                </c:pt>
                <c:pt idx="38">
                  <c:v>2.1699101672540064</c:v>
                </c:pt>
                <c:pt idx="39">
                  <c:v>2.1804849611893493</c:v>
                </c:pt>
                <c:pt idx="40">
                  <c:v>2.1560405097125561</c:v>
                </c:pt>
                <c:pt idx="41">
                  <c:v>2.0398673636370885</c:v>
                </c:pt>
                <c:pt idx="42">
                  <c:v>2.1118365607258958</c:v>
                </c:pt>
                <c:pt idx="43">
                  <c:v>2.0559902637695227</c:v>
                </c:pt>
                <c:pt idx="44">
                  <c:v>1.89618943779463</c:v>
                </c:pt>
                <c:pt idx="45">
                  <c:v>1.7603968973262232</c:v>
                </c:pt>
                <c:pt idx="46">
                  <c:v>1.8036358467083335</c:v>
                </c:pt>
                <c:pt idx="47">
                  <c:v>1.8348486403253546</c:v>
                </c:pt>
                <c:pt idx="48">
                  <c:v>1.9003983713750454</c:v>
                </c:pt>
                <c:pt idx="49">
                  <c:v>2.1521604724835495</c:v>
                </c:pt>
                <c:pt idx="50">
                  <c:v>2.0030251343048184</c:v>
                </c:pt>
                <c:pt idx="51">
                  <c:v>2.1585746277446765</c:v>
                </c:pt>
                <c:pt idx="52">
                  <c:v>2.1476402306080424</c:v>
                </c:pt>
                <c:pt idx="53">
                  <c:v>1.9797116992332606</c:v>
                </c:pt>
                <c:pt idx="54">
                  <c:v>2.0114844231280715</c:v>
                </c:pt>
                <c:pt idx="55">
                  <c:v>2.1713850817821365</c:v>
                </c:pt>
                <c:pt idx="56">
                  <c:v>2.3674042492711678</c:v>
                </c:pt>
                <c:pt idx="57">
                  <c:v>2.3397303901482087</c:v>
                </c:pt>
                <c:pt idx="58">
                  <c:v>2.3240161016866701</c:v>
                </c:pt>
                <c:pt idx="59">
                  <c:v>2.3109537118991788</c:v>
                </c:pt>
                <c:pt idx="60">
                  <c:v>2.318108686325282</c:v>
                </c:pt>
                <c:pt idx="61">
                  <c:v>2.182357694212163</c:v>
                </c:pt>
                <c:pt idx="62">
                  <c:v>2.1802782735362949</c:v>
                </c:pt>
                <c:pt idx="63">
                  <c:v>2.1560226881716904</c:v>
                </c:pt>
                <c:pt idx="64">
                  <c:v>2.1778282015651693</c:v>
                </c:pt>
                <c:pt idx="65">
                  <c:v>2.3351608951919873</c:v>
                </c:pt>
                <c:pt idx="66">
                  <c:v>2.3930457864123333</c:v>
                </c:pt>
                <c:pt idx="67">
                  <c:v>2.3512641540821884</c:v>
                </c:pt>
                <c:pt idx="68">
                  <c:v>2.346448669608979</c:v>
                </c:pt>
                <c:pt idx="69">
                  <c:v>2.461753696083135</c:v>
                </c:pt>
                <c:pt idx="70">
                  <c:v>2.4795841556657052</c:v>
                </c:pt>
                <c:pt idx="71">
                  <c:v>2.3644966459004504</c:v>
                </c:pt>
                <c:pt idx="72">
                  <c:v>2.2874964674900142</c:v>
                </c:pt>
                <c:pt idx="73">
                  <c:v>2.2392159094206328</c:v>
                </c:pt>
                <c:pt idx="74">
                  <c:v>2.1914339105334553</c:v>
                </c:pt>
                <c:pt idx="75">
                  <c:v>2.1427354072960867</c:v>
                </c:pt>
                <c:pt idx="76">
                  <c:v>2.1875760319465458</c:v>
                </c:pt>
                <c:pt idx="77">
                  <c:v>2.0992988261765464</c:v>
                </c:pt>
                <c:pt idx="78">
                  <c:v>1.9862756684872744</c:v>
                </c:pt>
                <c:pt idx="79">
                  <c:v>2.0206684329293219</c:v>
                </c:pt>
                <c:pt idx="80">
                  <c:v>1.7731106150593652</c:v>
                </c:pt>
                <c:pt idx="81">
                  <c:v>1.6748371799429789</c:v>
                </c:pt>
                <c:pt idx="82">
                  <c:v>1.8302878397293547</c:v>
                </c:pt>
                <c:pt idx="83">
                  <c:v>1.8797465116171086</c:v>
                </c:pt>
                <c:pt idx="84">
                  <c:v>1.8431537069795767</c:v>
                </c:pt>
                <c:pt idx="85">
                  <c:v>1.8659584623327481</c:v>
                </c:pt>
                <c:pt idx="86">
                  <c:v>1.8791929931969458</c:v>
                </c:pt>
                <c:pt idx="87">
                  <c:v>1.8315763182913747</c:v>
                </c:pt>
                <c:pt idx="88">
                  <c:v>1.9939528365436758</c:v>
                </c:pt>
                <c:pt idx="89">
                  <c:v>2.0338841873403899</c:v>
                </c:pt>
                <c:pt idx="90">
                  <c:v>2.0731712570860994</c:v>
                </c:pt>
                <c:pt idx="91">
                  <c:v>1.9963045412229965</c:v>
                </c:pt>
                <c:pt idx="92">
                  <c:v>1.9873689042771039</c:v>
                </c:pt>
                <c:pt idx="93">
                  <c:v>1.8980748086351444</c:v>
                </c:pt>
                <c:pt idx="94">
                  <c:v>1.7638468440684005</c:v>
                </c:pt>
                <c:pt idx="95">
                  <c:v>1.5946342602802863</c:v>
                </c:pt>
                <c:pt idx="96">
                  <c:v>1.2898830842079922</c:v>
                </c:pt>
                <c:pt idx="97">
                  <c:v>1.2809863401217489</c:v>
                </c:pt>
                <c:pt idx="98">
                  <c:v>1.3630578518356824</c:v>
                </c:pt>
                <c:pt idx="99">
                  <c:v>1.3987477284740431</c:v>
                </c:pt>
                <c:pt idx="100">
                  <c:v>1.2937393669962169</c:v>
                </c:pt>
                <c:pt idx="101">
                  <c:v>1.1178936017318866</c:v>
                </c:pt>
                <c:pt idx="102">
                  <c:v>1.343669226107461</c:v>
                </c:pt>
                <c:pt idx="103">
                  <c:v>1.1554390974882063</c:v>
                </c:pt>
                <c:pt idx="104">
                  <c:v>1.4822964081110448</c:v>
                </c:pt>
                <c:pt idx="105">
                  <c:v>1.4493065173256605</c:v>
                </c:pt>
                <c:pt idx="106">
                  <c:v>1.7668129117084326</c:v>
                </c:pt>
                <c:pt idx="107">
                  <c:v>1.7814978748507975</c:v>
                </c:pt>
                <c:pt idx="108">
                  <c:v>1.8971728948862796</c:v>
                </c:pt>
                <c:pt idx="109">
                  <c:v>2.0027345512653172</c:v>
                </c:pt>
                <c:pt idx="110">
                  <c:v>1.8047978184919726</c:v>
                </c:pt>
                <c:pt idx="111">
                  <c:v>1.6853631789160008</c:v>
                </c:pt>
                <c:pt idx="112">
                  <c:v>1.5604033098354249</c:v>
                </c:pt>
                <c:pt idx="113">
                  <c:v>1.7617699217896265</c:v>
                </c:pt>
                <c:pt idx="114">
                  <c:v>1.5494173440606982</c:v>
                </c:pt>
                <c:pt idx="115">
                  <c:v>1.4772548971834576</c:v>
                </c:pt>
                <c:pt idx="116">
                  <c:v>1.5859516761131536</c:v>
                </c:pt>
                <c:pt idx="117">
                  <c:v>1.6238297887551516</c:v>
                </c:pt>
                <c:pt idx="118">
                  <c:v>1.5739432483541513</c:v>
                </c:pt>
                <c:pt idx="119">
                  <c:v>1.6853091516685259</c:v>
                </c:pt>
                <c:pt idx="120">
                  <c:v>1.8889459671537985</c:v>
                </c:pt>
                <c:pt idx="121">
                  <c:v>1.8786242267230069</c:v>
                </c:pt>
                <c:pt idx="122">
                  <c:v>1.5108147327022814</c:v>
                </c:pt>
                <c:pt idx="123">
                  <c:v>1.4819301671000895</c:v>
                </c:pt>
                <c:pt idx="124">
                  <c:v>1.5576414613544776</c:v>
                </c:pt>
                <c:pt idx="125">
                  <c:v>1.6884611444145867</c:v>
                </c:pt>
                <c:pt idx="126">
                  <c:v>1.670629879485924</c:v>
                </c:pt>
                <c:pt idx="127">
                  <c:v>1.5254884280714096</c:v>
                </c:pt>
                <c:pt idx="128">
                  <c:v>1.4617186323879565</c:v>
                </c:pt>
                <c:pt idx="129">
                  <c:v>1.332008229366989</c:v>
                </c:pt>
                <c:pt idx="130">
                  <c:v>1.46536974004347</c:v>
                </c:pt>
                <c:pt idx="131">
                  <c:v>1.817629042360565</c:v>
                </c:pt>
                <c:pt idx="132">
                  <c:v>1.9239110071193704</c:v>
                </c:pt>
                <c:pt idx="133">
                  <c:v>2.0002764034296874</c:v>
                </c:pt>
                <c:pt idx="134">
                  <c:v>2.1024595065909608</c:v>
                </c:pt>
                <c:pt idx="135">
                  <c:v>1.9571089884476303</c:v>
                </c:pt>
                <c:pt idx="136">
                  <c:v>2.1653515575449425</c:v>
                </c:pt>
                <c:pt idx="137">
                  <c:v>2.0352716848669679</c:v>
                </c:pt>
                <c:pt idx="138">
                  <c:v>2.0005179753449238</c:v>
                </c:pt>
                <c:pt idx="139">
                  <c:v>1.7781697184472405</c:v>
                </c:pt>
                <c:pt idx="140">
                  <c:v>2.1721596719389846</c:v>
                </c:pt>
                <c:pt idx="141">
                  <c:v>2.131100153012877</c:v>
                </c:pt>
                <c:pt idx="142">
                  <c:v>2.2699944226757691</c:v>
                </c:pt>
                <c:pt idx="143">
                  <c:v>2.2624000023595436</c:v>
                </c:pt>
                <c:pt idx="144">
                  <c:v>2.4128653353385436</c:v>
                </c:pt>
                <c:pt idx="145">
                  <c:v>2.2848353398329255</c:v>
                </c:pt>
                <c:pt idx="146">
                  <c:v>2.4132114562927471</c:v>
                </c:pt>
                <c:pt idx="147">
                  <c:v>2.4081563251193376</c:v>
                </c:pt>
                <c:pt idx="148">
                  <c:v>2.2376127378597381</c:v>
                </c:pt>
                <c:pt idx="149">
                  <c:v>2.3013765718080776</c:v>
                </c:pt>
                <c:pt idx="150">
                  <c:v>2.2903456539121745</c:v>
                </c:pt>
                <c:pt idx="151">
                  <c:v>2.3500790760152945</c:v>
                </c:pt>
                <c:pt idx="152">
                  <c:v>2.2845443139184285</c:v>
                </c:pt>
                <c:pt idx="153">
                  <c:v>2.3237184311190928</c:v>
                </c:pt>
                <c:pt idx="154">
                  <c:v>2.4454675301809679</c:v>
                </c:pt>
                <c:pt idx="155">
                  <c:v>2.4859100223770039</c:v>
                </c:pt>
                <c:pt idx="156">
                  <c:v>2.5978193020486917</c:v>
                </c:pt>
                <c:pt idx="157">
                  <c:v>2.8029986818138699</c:v>
                </c:pt>
                <c:pt idx="158">
                  <c:v>2.7545961369722227</c:v>
                </c:pt>
                <c:pt idx="159">
                  <c:v>2.7499241822532676</c:v>
                </c:pt>
                <c:pt idx="160">
                  <c:v>2.6172995625036775</c:v>
                </c:pt>
                <c:pt idx="161">
                  <c:v>2.6367705999351148</c:v>
                </c:pt>
                <c:pt idx="162">
                  <c:v>2.4918615335829042</c:v>
                </c:pt>
                <c:pt idx="163">
                  <c:v>2.5144712138003236</c:v>
                </c:pt>
                <c:pt idx="164">
                  <c:v>2.5603870702234461</c:v>
                </c:pt>
                <c:pt idx="165">
                  <c:v>2.574043573722304</c:v>
                </c:pt>
                <c:pt idx="166">
                  <c:v>2.5305384652584411</c:v>
                </c:pt>
                <c:pt idx="167">
                  <c:v>2.4778064943307694</c:v>
                </c:pt>
                <c:pt idx="168">
                  <c:v>2.49475144967258</c:v>
                </c:pt>
                <c:pt idx="169">
                  <c:v>2.5323717921778206</c:v>
                </c:pt>
                <c:pt idx="170">
                  <c:v>2.4665819214352243</c:v>
                </c:pt>
                <c:pt idx="171">
                  <c:v>2.5602907012299925</c:v>
                </c:pt>
                <c:pt idx="172">
                  <c:v>2.7290069392530754</c:v>
                </c:pt>
                <c:pt idx="173">
                  <c:v>2.8450212986784278</c:v>
                </c:pt>
                <c:pt idx="174">
                  <c:v>2.9666866352573811</c:v>
                </c:pt>
                <c:pt idx="175">
                  <c:v>2.9215945414680635</c:v>
                </c:pt>
                <c:pt idx="176">
                  <c:v>2.991562845795388</c:v>
                </c:pt>
                <c:pt idx="177">
                  <c:v>3.0058639436406338</c:v>
                </c:pt>
                <c:pt idx="178">
                  <c:v>3.1417607427447836</c:v>
                </c:pt>
                <c:pt idx="179">
                  <c:v>3.0934115189092815</c:v>
                </c:pt>
                <c:pt idx="180">
                  <c:v>3.1790166438393115</c:v>
                </c:pt>
                <c:pt idx="181">
                  <c:v>3.1990089007993312</c:v>
                </c:pt>
                <c:pt idx="182">
                  <c:v>3.1981539911950208</c:v>
                </c:pt>
                <c:pt idx="183">
                  <c:v>2.9675175994868672</c:v>
                </c:pt>
                <c:pt idx="184">
                  <c:v>2.9581875910232709</c:v>
                </c:pt>
                <c:pt idx="185">
                  <c:v>2.9862541190897991</c:v>
                </c:pt>
                <c:pt idx="186">
                  <c:v>2.9975787014962703</c:v>
                </c:pt>
                <c:pt idx="187">
                  <c:v>3.1729636064106685</c:v>
                </c:pt>
                <c:pt idx="188">
                  <c:v>3.2725025768247109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B-4AFA-A03A-CEA8AD05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595983"/>
        <c:axId val="1240136911"/>
      </c:lineChart>
      <c:dateAx>
        <c:axId val="11985959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0136911"/>
        <c:crosses val="autoZero"/>
        <c:auto val="1"/>
        <c:lblOffset val="100"/>
        <c:baseTimeUnit val="days"/>
      </c:dateAx>
      <c:valAx>
        <c:axId val="12401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85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323849</xdr:colOff>
      <xdr:row>0</xdr:row>
      <xdr:rowOff>128586</xdr:rowOff>
    </xdr:from>
    <xdr:to>
      <xdr:col>18</xdr:col>
      <xdr:colOff>66674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23D1A5-9F05-7F01-7372-06FD1029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17</xdr:row>
      <xdr:rowOff>100012</xdr:rowOff>
    </xdr:from>
    <xdr:to>
      <xdr:col>18</xdr:col>
      <xdr:colOff>438150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2BE327-4F5A-EC62-9808-81E6ECFFD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33</xdr:row>
      <xdr:rowOff>123825</xdr:rowOff>
    </xdr:from>
    <xdr:to>
      <xdr:col>25</xdr:col>
      <xdr:colOff>552450</xdr:colOff>
      <xdr:row>50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A178CF-780E-459B-AEC4-A27BF002E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85725</xdr:colOff>
      <xdr:row>0</xdr:row>
      <xdr:rowOff>138111</xdr:rowOff>
    </xdr:from>
    <xdr:to>
      <xdr:col>26</xdr:col>
      <xdr:colOff>371475</xdr:colOff>
      <xdr:row>17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524F1-4C73-12B5-12F3-91CE18B2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6"/>
  <sheetViews>
    <sheetView workbookViewId="0">
      <selection activeCell="L4" sqref="L4"/>
    </sheetView>
  </sheetViews>
  <sheetFormatPr defaultColWidth="9.140625" defaultRowHeight="15" x14ac:dyDescent="0.25"/>
  <cols>
    <col min="2" max="2" width="13.7109375" customWidth="1"/>
    <col min="3" max="3" width="10.140625" bestFit="1" customWidth="1"/>
    <col min="12" max="12" width="15.140625" customWidth="1"/>
    <col min="17" max="17" width="26.28515625" customWidth="1"/>
    <col min="18" max="18" width="20.28515625" customWidth="1"/>
    <col min="19" max="19" width="31.42578125" customWidth="1"/>
  </cols>
  <sheetData>
    <row r="3" spans="2:19" x14ac:dyDescent="0.25">
      <c r="B3" t="s">
        <v>39</v>
      </c>
      <c r="C3" s="6">
        <v>45331</v>
      </c>
      <c r="K3" t="s">
        <v>0</v>
      </c>
      <c r="L3">
        <v>630</v>
      </c>
      <c r="Q3" t="s">
        <v>40</v>
      </c>
    </row>
    <row r="4" spans="2:19" x14ac:dyDescent="0.25">
      <c r="C4" s="7">
        <v>0.70000000000000007</v>
      </c>
      <c r="K4" t="s">
        <v>1</v>
      </c>
      <c r="L4" s="4">
        <f>16870000</f>
        <v>16870000</v>
      </c>
      <c r="Q4" t="s">
        <v>43</v>
      </c>
      <c r="R4" t="s">
        <v>42</v>
      </c>
      <c r="S4" t="s">
        <v>61</v>
      </c>
    </row>
    <row r="5" spans="2:19" x14ac:dyDescent="0.25">
      <c r="K5" t="s">
        <v>2</v>
      </c>
      <c r="L5" s="4">
        <f>L3*L4</f>
        <v>10628100000</v>
      </c>
      <c r="Q5" t="s">
        <v>44</v>
      </c>
      <c r="R5" t="s">
        <v>45</v>
      </c>
      <c r="S5" t="s">
        <v>55</v>
      </c>
    </row>
    <row r="6" spans="2:19" x14ac:dyDescent="0.25">
      <c r="K6" t="s">
        <v>3</v>
      </c>
      <c r="Q6" t="s">
        <v>46</v>
      </c>
      <c r="R6" t="s">
        <v>47</v>
      </c>
      <c r="S6" t="s">
        <v>56</v>
      </c>
    </row>
    <row r="7" spans="2:19" x14ac:dyDescent="0.25">
      <c r="K7" t="s">
        <v>4</v>
      </c>
      <c r="Q7" t="s">
        <v>52</v>
      </c>
      <c r="R7" t="s">
        <v>53</v>
      </c>
      <c r="S7" t="s">
        <v>57</v>
      </c>
    </row>
    <row r="8" spans="2:19" x14ac:dyDescent="0.25">
      <c r="K8" t="s">
        <v>5</v>
      </c>
      <c r="Q8" t="s">
        <v>58</v>
      </c>
      <c r="R8" t="s">
        <v>54</v>
      </c>
    </row>
    <row r="9" spans="2:19" x14ac:dyDescent="0.25">
      <c r="K9" t="s">
        <v>6</v>
      </c>
      <c r="Q9" t="s">
        <v>48</v>
      </c>
      <c r="R9" t="s">
        <v>50</v>
      </c>
      <c r="S9" t="s">
        <v>60</v>
      </c>
    </row>
    <row r="10" spans="2:19" x14ac:dyDescent="0.25">
      <c r="L10" s="5"/>
      <c r="Q10" t="s">
        <v>49</v>
      </c>
      <c r="R10" t="s">
        <v>51</v>
      </c>
      <c r="S10" t="s">
        <v>59</v>
      </c>
    </row>
    <row r="16" spans="2:19" x14ac:dyDescent="0.25">
      <c r="F16" t="s">
        <v>84</v>
      </c>
      <c r="Q1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D9E16-B52A-4557-A315-6FB674626433}">
  <dimension ref="A1:Z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23" sqref="Q23"/>
    </sheetView>
  </sheetViews>
  <sheetFormatPr defaultColWidth="11.42578125" defaultRowHeight="15" x14ac:dyDescent="0.25"/>
  <cols>
    <col min="1" max="1" width="8.42578125" customWidth="1"/>
    <col min="2" max="2" width="25.7109375" customWidth="1"/>
    <col min="5" max="5" width="12.7109375" bestFit="1" customWidth="1"/>
    <col min="6" max="6" width="14.85546875" bestFit="1" customWidth="1"/>
    <col min="7" max="7" width="14.28515625" customWidth="1"/>
    <col min="8" max="10" width="12.7109375" bestFit="1" customWidth="1"/>
    <col min="11" max="17" width="13.5703125" bestFit="1" customWidth="1"/>
  </cols>
  <sheetData>
    <row r="1" spans="1:26" x14ac:dyDescent="0.25">
      <c r="A1" s="1" t="s">
        <v>7</v>
      </c>
    </row>
    <row r="2" spans="1:26" x14ac:dyDescent="0.25">
      <c r="C2" s="3" t="s">
        <v>36</v>
      </c>
      <c r="D2" s="3" t="s">
        <v>37</v>
      </c>
      <c r="E2" s="3" t="s">
        <v>38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  <c r="L2" s="3" t="s">
        <v>30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W2">
        <v>2020</v>
      </c>
      <c r="X2">
        <v>2021</v>
      </c>
      <c r="Y2">
        <v>2022</v>
      </c>
      <c r="Z2">
        <v>2023</v>
      </c>
    </row>
    <row r="3" spans="1:26" x14ac:dyDescent="0.25">
      <c r="B3" t="s">
        <v>65</v>
      </c>
      <c r="C3" s="8">
        <v>14816</v>
      </c>
      <c r="D3" s="8"/>
      <c r="E3" s="8"/>
      <c r="F3" s="8"/>
      <c r="G3" s="8">
        <v>22151</v>
      </c>
      <c r="H3" s="8"/>
      <c r="I3" s="8"/>
      <c r="J3" s="8"/>
      <c r="K3" s="8"/>
      <c r="L3" s="8"/>
      <c r="M3" s="8"/>
      <c r="N3" s="8"/>
      <c r="O3" s="8"/>
      <c r="P3" s="8"/>
      <c r="Q3" s="8"/>
    </row>
    <row r="4" spans="1:26" x14ac:dyDescent="0.25">
      <c r="B4" t="s">
        <v>66</v>
      </c>
      <c r="C4" s="8">
        <v>8021</v>
      </c>
      <c r="D4" s="8"/>
      <c r="E4" s="8"/>
      <c r="F4" s="8"/>
      <c r="G4" s="8">
        <v>10342</v>
      </c>
      <c r="H4" s="8"/>
      <c r="I4" s="8"/>
      <c r="J4" s="8"/>
      <c r="K4" s="8"/>
      <c r="L4" s="8"/>
      <c r="M4" s="8"/>
      <c r="N4" s="8"/>
      <c r="O4" s="8"/>
      <c r="P4" s="8"/>
      <c r="Q4" s="8"/>
    </row>
    <row r="5" spans="1:26" x14ac:dyDescent="0.25">
      <c r="B5" t="s">
        <v>67</v>
      </c>
      <c r="C5" s="8">
        <v>70038</v>
      </c>
      <c r="D5" s="8"/>
      <c r="E5" s="8"/>
      <c r="F5" s="8"/>
      <c r="G5" s="8">
        <v>71027</v>
      </c>
      <c r="H5" s="8"/>
      <c r="I5" s="8"/>
      <c r="J5" s="8"/>
      <c r="K5" s="8"/>
      <c r="L5" s="8"/>
      <c r="M5" s="8"/>
      <c r="N5" s="8"/>
      <c r="O5" s="8"/>
      <c r="P5" s="8"/>
      <c r="Q5" s="8"/>
    </row>
    <row r="6" spans="1:26" x14ac:dyDescent="0.25">
      <c r="B6" t="s">
        <v>68</v>
      </c>
      <c r="C6" s="8">
        <v>17709</v>
      </c>
      <c r="D6" s="8"/>
      <c r="E6" s="8"/>
      <c r="F6" s="8"/>
      <c r="G6" s="8">
        <v>21831</v>
      </c>
      <c r="H6" s="8"/>
      <c r="I6" s="8"/>
      <c r="J6" s="8"/>
      <c r="K6" s="8"/>
      <c r="L6" s="8"/>
      <c r="M6" s="8"/>
      <c r="N6" s="8"/>
      <c r="O6" s="8"/>
      <c r="P6" s="8"/>
      <c r="Q6" s="8"/>
    </row>
    <row r="7" spans="1:26" s="2" customFormat="1" x14ac:dyDescent="0.25">
      <c r="B7" s="2" t="s">
        <v>8</v>
      </c>
      <c r="C7" s="9">
        <f>SUM(C3:C6)</f>
        <v>110584</v>
      </c>
      <c r="D7" s="9">
        <f>SUM(D3:D6)</f>
        <v>0</v>
      </c>
      <c r="E7" s="9">
        <f>SUM(E3:E6)</f>
        <v>0</v>
      </c>
      <c r="F7" s="9">
        <f t="shared" ref="F7:Q7" si="0">SUM(F3:F6)</f>
        <v>0</v>
      </c>
      <c r="G7" s="9">
        <f t="shared" si="0"/>
        <v>125351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0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9">
        <f t="shared" si="0"/>
        <v>0</v>
      </c>
      <c r="W7" s="2">
        <f t="shared" ref="W7" si="1">SUM(W3:W6)</f>
        <v>0</v>
      </c>
      <c r="X7" s="2">
        <f t="shared" ref="X7" si="2">SUM(X3:X6)</f>
        <v>0</v>
      </c>
      <c r="Y7" s="2">
        <f t="shared" ref="Y7" si="3">SUM(Y3:Y6)</f>
        <v>0</v>
      </c>
      <c r="Z7" s="2">
        <f t="shared" ref="Z7" si="4">SUM(Z3:Z6)</f>
        <v>0</v>
      </c>
    </row>
    <row r="8" spans="1:26" x14ac:dyDescent="0.25">
      <c r="B8" t="s">
        <v>65</v>
      </c>
      <c r="C8" s="4">
        <v>514</v>
      </c>
      <c r="D8" s="4"/>
      <c r="E8" s="4"/>
      <c r="F8" s="4"/>
      <c r="G8" s="4">
        <v>419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26" x14ac:dyDescent="0.25">
      <c r="B9" t="s">
        <v>66</v>
      </c>
      <c r="C9" s="4">
        <v>3792</v>
      </c>
      <c r="D9" s="4"/>
      <c r="E9" s="4"/>
      <c r="F9" s="4"/>
      <c r="G9" s="4">
        <v>3810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spans="1:26" x14ac:dyDescent="0.25">
      <c r="B10" t="s">
        <v>67</v>
      </c>
      <c r="C10" s="4">
        <v>6837</v>
      </c>
      <c r="D10" s="4"/>
      <c r="E10" s="4"/>
      <c r="F10" s="4"/>
      <c r="G10" s="4">
        <v>4862</v>
      </c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26" x14ac:dyDescent="0.25">
      <c r="B11" t="s">
        <v>68</v>
      </c>
      <c r="C11" s="4">
        <v>12846</v>
      </c>
      <c r="D11" s="4"/>
      <c r="E11" s="4"/>
      <c r="F11" s="4"/>
      <c r="G11" s="4">
        <v>13947</v>
      </c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26" s="2" customFormat="1" x14ac:dyDescent="0.25">
      <c r="B12" s="2" t="s">
        <v>9</v>
      </c>
      <c r="C12" s="9">
        <f>SUM(C8:C11)</f>
        <v>23989</v>
      </c>
      <c r="D12" s="9">
        <f t="shared" ref="D12:Q12" si="5">SUM(D8:D11)</f>
        <v>0</v>
      </c>
      <c r="E12" s="9">
        <f t="shared" si="5"/>
        <v>0</v>
      </c>
      <c r="F12" s="9">
        <f t="shared" si="5"/>
        <v>0</v>
      </c>
      <c r="G12" s="9">
        <f t="shared" si="5"/>
        <v>23038</v>
      </c>
      <c r="H12" s="9">
        <f t="shared" si="5"/>
        <v>0</v>
      </c>
      <c r="I12" s="9">
        <f t="shared" si="5"/>
        <v>0</v>
      </c>
      <c r="J12" s="9">
        <f t="shared" si="5"/>
        <v>0</v>
      </c>
      <c r="K12" s="9">
        <f t="shared" si="5"/>
        <v>0</v>
      </c>
      <c r="L12" s="9">
        <f t="shared" si="5"/>
        <v>0</v>
      </c>
      <c r="M12" s="9">
        <f t="shared" si="5"/>
        <v>0</v>
      </c>
      <c r="N12" s="9">
        <f t="shared" si="5"/>
        <v>0</v>
      </c>
      <c r="O12" s="9">
        <f t="shared" si="5"/>
        <v>0</v>
      </c>
      <c r="P12" s="9">
        <f t="shared" si="5"/>
        <v>0</v>
      </c>
      <c r="Q12" s="9">
        <f t="shared" si="5"/>
        <v>0</v>
      </c>
    </row>
    <row r="13" spans="1:26" x14ac:dyDescent="0.25">
      <c r="B13" t="s">
        <v>10</v>
      </c>
      <c r="C13" s="4">
        <v>34951</v>
      </c>
      <c r="D13" s="4"/>
      <c r="E13" s="4"/>
      <c r="F13" s="4"/>
      <c r="G13" s="4">
        <v>40321</v>
      </c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26" x14ac:dyDescent="0.25">
      <c r="B14" t="s">
        <v>62</v>
      </c>
      <c r="C14" s="4">
        <v>25867</v>
      </c>
      <c r="D14" s="4"/>
      <c r="E14" s="4"/>
      <c r="F14" s="4"/>
      <c r="G14" s="4">
        <v>28548</v>
      </c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26" x14ac:dyDescent="0.25">
      <c r="B15" t="s">
        <v>11</v>
      </c>
      <c r="C15" s="4">
        <v>19449</v>
      </c>
      <c r="D15" s="4"/>
      <c r="E15" s="4"/>
      <c r="F15" s="4"/>
      <c r="G15" s="4">
        <v>22917</v>
      </c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26" x14ac:dyDescent="0.25">
      <c r="B16" t="s">
        <v>63</v>
      </c>
      <c r="C16" s="4">
        <v>0</v>
      </c>
      <c r="D16" s="4"/>
      <c r="E16" s="4"/>
      <c r="F16" s="4"/>
      <c r="G16" s="4">
        <v>424774</v>
      </c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2:17" s="2" customFormat="1" x14ac:dyDescent="0.25">
      <c r="B17" s="2" t="s">
        <v>12</v>
      </c>
      <c r="C17" s="9">
        <f>C7-C12-C13-C14-C15-C16</f>
        <v>6328</v>
      </c>
      <c r="D17" s="9">
        <f t="shared" ref="D17:Q17" si="6">D7-D12-D13-D14-D15-D16</f>
        <v>0</v>
      </c>
      <c r="E17" s="9">
        <f t="shared" si="6"/>
        <v>0</v>
      </c>
      <c r="F17" s="9">
        <f t="shared" si="6"/>
        <v>0</v>
      </c>
      <c r="G17" s="9">
        <f t="shared" si="6"/>
        <v>-414247</v>
      </c>
      <c r="H17" s="9">
        <f t="shared" si="6"/>
        <v>0</v>
      </c>
      <c r="I17" s="9">
        <f t="shared" si="6"/>
        <v>0</v>
      </c>
      <c r="J17" s="9">
        <f t="shared" si="6"/>
        <v>0</v>
      </c>
      <c r="K17" s="9">
        <f t="shared" si="6"/>
        <v>0</v>
      </c>
      <c r="L17" s="9">
        <f t="shared" si="6"/>
        <v>0</v>
      </c>
      <c r="M17" s="9">
        <f t="shared" si="6"/>
        <v>0</v>
      </c>
      <c r="N17" s="9">
        <f t="shared" si="6"/>
        <v>0</v>
      </c>
      <c r="O17" s="9">
        <f t="shared" si="6"/>
        <v>0</v>
      </c>
      <c r="P17" s="9">
        <f t="shared" si="6"/>
        <v>0</v>
      </c>
      <c r="Q17" s="9">
        <f t="shared" si="6"/>
        <v>0</v>
      </c>
    </row>
    <row r="18" spans="2:17" x14ac:dyDescent="0.25">
      <c r="B18" t="s">
        <v>64</v>
      </c>
      <c r="C18" s="4">
        <v>563</v>
      </c>
      <c r="D18" s="4"/>
      <c r="E18" s="4"/>
      <c r="F18" s="4"/>
      <c r="G18" s="4">
        <v>-4401</v>
      </c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2:17" x14ac:dyDescent="0.25">
      <c r="B19" t="s">
        <v>13</v>
      </c>
      <c r="C19" s="4">
        <v>-1995</v>
      </c>
      <c r="D19" s="4"/>
      <c r="E19" s="4"/>
      <c r="F19" s="4"/>
      <c r="G19" s="4">
        <v>-897</v>
      </c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2:17" s="2" customFormat="1" x14ac:dyDescent="0.25">
      <c r="B20" s="2" t="s">
        <v>14</v>
      </c>
      <c r="C20" s="9">
        <f>C17+C18+C19</f>
        <v>4896</v>
      </c>
      <c r="D20" s="9">
        <f t="shared" ref="D20:Q20" si="7">D17+D18+D19</f>
        <v>0</v>
      </c>
      <c r="E20" s="9">
        <f t="shared" si="7"/>
        <v>0</v>
      </c>
      <c r="F20" s="9">
        <f t="shared" si="7"/>
        <v>0</v>
      </c>
      <c r="G20" s="9">
        <f t="shared" si="7"/>
        <v>-419545</v>
      </c>
      <c r="H20" s="9">
        <f t="shared" si="7"/>
        <v>0</v>
      </c>
      <c r="I20" s="9">
        <f t="shared" si="7"/>
        <v>0</v>
      </c>
      <c r="J20" s="9">
        <f t="shared" si="7"/>
        <v>0</v>
      </c>
      <c r="K20" s="9">
        <f t="shared" si="7"/>
        <v>0</v>
      </c>
      <c r="L20" s="9">
        <f t="shared" si="7"/>
        <v>0</v>
      </c>
      <c r="M20" s="9">
        <f t="shared" si="7"/>
        <v>0</v>
      </c>
      <c r="N20" s="9">
        <f t="shared" si="7"/>
        <v>0</v>
      </c>
      <c r="O20" s="9">
        <f t="shared" si="7"/>
        <v>0</v>
      </c>
      <c r="P20" s="9">
        <f t="shared" si="7"/>
        <v>0</v>
      </c>
      <c r="Q20" s="9">
        <f t="shared" si="7"/>
        <v>0</v>
      </c>
    </row>
    <row r="21" spans="2:17" x14ac:dyDescent="0.25">
      <c r="B21" t="s">
        <v>15</v>
      </c>
      <c r="C21" s="4">
        <v>1509</v>
      </c>
      <c r="D21" s="4"/>
      <c r="E21" s="4"/>
      <c r="F21" s="4"/>
      <c r="G21" s="4">
        <v>-120198</v>
      </c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2:17" s="2" customFormat="1" x14ac:dyDescent="0.25">
      <c r="B22" s="2" t="s">
        <v>16</v>
      </c>
      <c r="C22" s="9">
        <f>C20-C21</f>
        <v>3387</v>
      </c>
      <c r="D22" s="9">
        <f t="shared" ref="D22:Q22" si="8">D20-D21</f>
        <v>0</v>
      </c>
      <c r="E22" s="9">
        <f t="shared" si="8"/>
        <v>0</v>
      </c>
      <c r="F22" s="9">
        <f t="shared" si="8"/>
        <v>0</v>
      </c>
      <c r="G22" s="9">
        <f t="shared" si="8"/>
        <v>-299347</v>
      </c>
      <c r="H22" s="9">
        <f t="shared" si="8"/>
        <v>0</v>
      </c>
      <c r="I22" s="9">
        <f t="shared" si="8"/>
        <v>0</v>
      </c>
      <c r="J22" s="9">
        <f t="shared" si="8"/>
        <v>0</v>
      </c>
      <c r="K22" s="9">
        <f t="shared" si="8"/>
        <v>0</v>
      </c>
      <c r="L22" s="9">
        <f t="shared" si="8"/>
        <v>0</v>
      </c>
      <c r="M22" s="9">
        <f t="shared" si="8"/>
        <v>0</v>
      </c>
      <c r="N22" s="9">
        <f t="shared" si="8"/>
        <v>0</v>
      </c>
      <c r="O22" s="9">
        <f t="shared" si="8"/>
        <v>0</v>
      </c>
      <c r="P22" s="9">
        <f t="shared" si="8"/>
        <v>0</v>
      </c>
      <c r="Q22" s="9">
        <f t="shared" si="8"/>
        <v>0</v>
      </c>
    </row>
    <row r="23" spans="2:17" x14ac:dyDescent="0.25">
      <c r="B23" t="s">
        <v>1</v>
      </c>
      <c r="C23">
        <v>9741</v>
      </c>
      <c r="D23">
        <v>9616</v>
      </c>
      <c r="E23">
        <v>9684</v>
      </c>
      <c r="F23">
        <v>9647</v>
      </c>
      <c r="G23">
        <v>9746</v>
      </c>
      <c r="H23">
        <v>9999</v>
      </c>
      <c r="I23">
        <v>10020</v>
      </c>
      <c r="J23">
        <v>11289</v>
      </c>
      <c r="K23">
        <v>11300</v>
      </c>
      <c r="L23">
        <v>11308</v>
      </c>
      <c r="M23">
        <v>11321</v>
      </c>
      <c r="N23">
        <v>11834</v>
      </c>
      <c r="O23">
        <v>13247</v>
      </c>
      <c r="P23">
        <v>15336</v>
      </c>
      <c r="Q23">
        <v>16870</v>
      </c>
    </row>
    <row r="24" spans="2:17" x14ac:dyDescent="0.25">
      <c r="B24" t="s">
        <v>17</v>
      </c>
      <c r="C24" s="10">
        <f>C22/C23</f>
        <v>0.34770557437634741</v>
      </c>
      <c r="D24" s="10">
        <f t="shared" ref="D24:Q24" si="9">D22/D23</f>
        <v>0</v>
      </c>
      <c r="E24" s="10">
        <f t="shared" si="9"/>
        <v>0</v>
      </c>
      <c r="F24" s="10">
        <f t="shared" si="9"/>
        <v>0</v>
      </c>
      <c r="G24" s="10">
        <f t="shared" si="9"/>
        <v>-30.714857377385595</v>
      </c>
      <c r="H24" s="10">
        <f t="shared" si="9"/>
        <v>0</v>
      </c>
      <c r="I24" s="10">
        <f t="shared" si="9"/>
        <v>0</v>
      </c>
      <c r="J24" s="10">
        <f t="shared" si="9"/>
        <v>0</v>
      </c>
      <c r="K24" s="10">
        <f t="shared" si="9"/>
        <v>0</v>
      </c>
      <c r="L24" s="10">
        <f t="shared" si="9"/>
        <v>0</v>
      </c>
      <c r="M24" s="10">
        <f t="shared" si="9"/>
        <v>0</v>
      </c>
      <c r="N24" s="10">
        <f t="shared" si="9"/>
        <v>0</v>
      </c>
      <c r="O24" s="10">
        <f t="shared" si="9"/>
        <v>0</v>
      </c>
      <c r="P24" s="10">
        <f t="shared" si="9"/>
        <v>0</v>
      </c>
      <c r="Q24" s="10">
        <f t="shared" si="9"/>
        <v>0</v>
      </c>
    </row>
    <row r="28" spans="2:17" s="2" customFormat="1" x14ac:dyDescent="0.25">
      <c r="B28" s="2" t="s">
        <v>5</v>
      </c>
      <c r="E28" s="9">
        <f>E29+E30+E33-E39-E40-E41-E42</f>
        <v>343077</v>
      </c>
      <c r="F28" s="9">
        <f t="shared" ref="F28:Q28" si="10">F29+F30+F33-F39-F40-F41-F42</f>
        <v>0</v>
      </c>
      <c r="G28" s="9">
        <f>G29+G30+G33-G39-G40-G41-G42</f>
        <v>-317282</v>
      </c>
      <c r="H28" s="9">
        <f t="shared" si="10"/>
        <v>0</v>
      </c>
      <c r="I28" s="9">
        <f t="shared" si="10"/>
        <v>0</v>
      </c>
      <c r="J28" s="9">
        <f t="shared" si="10"/>
        <v>0</v>
      </c>
      <c r="K28" s="9">
        <f t="shared" si="10"/>
        <v>0</v>
      </c>
      <c r="L28" s="9">
        <f t="shared" si="10"/>
        <v>0</v>
      </c>
      <c r="M28" s="9">
        <f t="shared" si="10"/>
        <v>0</v>
      </c>
      <c r="N28" s="9">
        <f t="shared" si="10"/>
        <v>0</v>
      </c>
      <c r="O28" s="9">
        <f t="shared" si="10"/>
        <v>0</v>
      </c>
      <c r="P28" s="9">
        <f t="shared" si="10"/>
        <v>0</v>
      </c>
      <c r="Q28" s="9">
        <f t="shared" si="10"/>
        <v>0</v>
      </c>
    </row>
    <row r="29" spans="2:17" x14ac:dyDescent="0.25">
      <c r="B29" t="s">
        <v>3</v>
      </c>
      <c r="C29" s="8"/>
      <c r="D29" s="8"/>
      <c r="E29" s="8">
        <v>59675</v>
      </c>
      <c r="F29" s="8"/>
      <c r="G29" s="8">
        <v>56399</v>
      </c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2:17" x14ac:dyDescent="0.25">
      <c r="B30" t="s">
        <v>69</v>
      </c>
      <c r="C30" s="8"/>
      <c r="D30" s="8"/>
      <c r="E30" s="8">
        <v>1084</v>
      </c>
      <c r="F30" s="8"/>
      <c r="G30" s="8">
        <v>1205</v>
      </c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2:17" x14ac:dyDescent="0.25">
      <c r="B31" t="s">
        <v>18</v>
      </c>
      <c r="C31" s="8"/>
      <c r="D31" s="8"/>
      <c r="E31" s="8">
        <v>197461</v>
      </c>
      <c r="F31" s="8"/>
      <c r="G31" s="8">
        <v>131516</v>
      </c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2:17" x14ac:dyDescent="0.25">
      <c r="B32" t="s">
        <v>19</v>
      </c>
      <c r="C32" s="8"/>
      <c r="D32" s="8"/>
      <c r="E32" s="8">
        <v>14400</v>
      </c>
      <c r="F32" s="8"/>
      <c r="G32" s="8">
        <v>19338</v>
      </c>
      <c r="H32" s="8"/>
      <c r="I32" s="8"/>
      <c r="J32" s="8"/>
      <c r="K32" s="8"/>
      <c r="L32" s="8"/>
      <c r="M32" s="8"/>
      <c r="N32" s="8"/>
      <c r="O32" s="8"/>
      <c r="P32" s="8"/>
      <c r="Q32" s="8"/>
    </row>
    <row r="33" spans="2:17" x14ac:dyDescent="0.25">
      <c r="B33" t="s">
        <v>70</v>
      </c>
      <c r="C33" s="8"/>
      <c r="D33" s="8"/>
      <c r="E33" s="8">
        <v>1054302</v>
      </c>
      <c r="F33" s="8"/>
      <c r="G33" s="8">
        <v>2051039</v>
      </c>
      <c r="H33" s="8"/>
      <c r="I33" s="8"/>
      <c r="J33" s="8"/>
      <c r="K33" s="8"/>
      <c r="L33" s="8"/>
      <c r="M33" s="8"/>
      <c r="N33" s="8"/>
      <c r="O33" s="8"/>
      <c r="P33" s="8"/>
      <c r="Q33" s="8"/>
    </row>
    <row r="34" spans="2:17" x14ac:dyDescent="0.25">
      <c r="B34" t="s">
        <v>20</v>
      </c>
      <c r="C34" s="8"/>
      <c r="D34" s="8"/>
      <c r="E34" s="8">
        <v>42975</v>
      </c>
      <c r="F34" s="8"/>
      <c r="G34" s="8">
        <v>39659</v>
      </c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2:17" x14ac:dyDescent="0.25">
      <c r="B35" t="s">
        <v>71</v>
      </c>
      <c r="C35" s="8"/>
      <c r="D35" s="8"/>
      <c r="E35" s="8">
        <v>73597</v>
      </c>
      <c r="F35" s="8"/>
      <c r="G35" s="8">
        <v>70340</v>
      </c>
      <c r="H35" s="8"/>
      <c r="I35" s="8"/>
      <c r="J35" s="8"/>
      <c r="K35" s="8"/>
      <c r="L35" s="8"/>
      <c r="M35" s="8"/>
      <c r="N35" s="8"/>
      <c r="O35" s="8"/>
      <c r="P35" s="8"/>
      <c r="Q35" s="8"/>
    </row>
    <row r="36" spans="2:17" x14ac:dyDescent="0.25">
      <c r="B36" t="s">
        <v>22</v>
      </c>
      <c r="C36" s="8"/>
      <c r="D36" s="8"/>
      <c r="E36" s="8">
        <v>15615</v>
      </c>
      <c r="F36" s="8"/>
      <c r="G36" s="8">
        <v>15756</v>
      </c>
      <c r="H36" s="8"/>
      <c r="I36" s="8"/>
      <c r="J36" s="8"/>
      <c r="K36" s="8"/>
      <c r="L36" s="8"/>
      <c r="M36" s="8"/>
      <c r="N36" s="8"/>
      <c r="O36" s="8"/>
      <c r="P36" s="8"/>
      <c r="Q36" s="8"/>
    </row>
    <row r="37" spans="2:17" x14ac:dyDescent="0.25">
      <c r="B37" t="s">
        <v>72</v>
      </c>
      <c r="C37" s="8"/>
      <c r="D37" s="8"/>
      <c r="E37" s="8">
        <v>6503</v>
      </c>
      <c r="F37" s="8"/>
      <c r="G37" s="8">
        <v>239107</v>
      </c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2:17" s="2" customFormat="1" x14ac:dyDescent="0.25">
      <c r="B38" s="2" t="s">
        <v>73</v>
      </c>
      <c r="C38" s="11">
        <f>SUM(C29:C37)</f>
        <v>0</v>
      </c>
      <c r="D38" s="11">
        <f t="shared" ref="D38:Q38" si="11">SUM(D29:D37)</f>
        <v>0</v>
      </c>
      <c r="E38" s="11">
        <f t="shared" si="11"/>
        <v>1465612</v>
      </c>
      <c r="F38" s="11">
        <f t="shared" si="11"/>
        <v>0</v>
      </c>
      <c r="G38" s="11">
        <f t="shared" si="11"/>
        <v>2624359</v>
      </c>
      <c r="H38" s="11">
        <f t="shared" si="11"/>
        <v>0</v>
      </c>
      <c r="I38" s="11">
        <f t="shared" si="11"/>
        <v>0</v>
      </c>
      <c r="J38" s="11">
        <f t="shared" si="11"/>
        <v>0</v>
      </c>
      <c r="K38" s="11">
        <f t="shared" si="11"/>
        <v>0</v>
      </c>
      <c r="L38" s="11">
        <f t="shared" si="11"/>
        <v>0</v>
      </c>
      <c r="M38" s="11">
        <f t="shared" si="11"/>
        <v>0</v>
      </c>
      <c r="N38" s="11">
        <f t="shared" si="11"/>
        <v>0</v>
      </c>
      <c r="O38" s="11">
        <f t="shared" si="11"/>
        <v>0</v>
      </c>
      <c r="P38" s="11">
        <f t="shared" si="11"/>
        <v>0</v>
      </c>
      <c r="Q38" s="11">
        <f t="shared" si="11"/>
        <v>0</v>
      </c>
    </row>
    <row r="39" spans="2:17" x14ac:dyDescent="0.25">
      <c r="B39" t="s">
        <v>23</v>
      </c>
      <c r="C39" s="8"/>
      <c r="D39" s="8"/>
      <c r="E39" s="8">
        <v>45119</v>
      </c>
      <c r="F39" s="8"/>
      <c r="G39" s="8">
        <v>41236</v>
      </c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2:17" x14ac:dyDescent="0.25">
      <c r="B40" t="s">
        <v>74</v>
      </c>
      <c r="C40" s="8"/>
      <c r="D40" s="8"/>
      <c r="E40" s="8">
        <v>49249</v>
      </c>
      <c r="F40" s="8"/>
      <c r="G40" s="8">
        <v>50944</v>
      </c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2:17" x14ac:dyDescent="0.25">
      <c r="B41" t="s">
        <v>75</v>
      </c>
      <c r="C41" s="8"/>
      <c r="D41" s="8"/>
      <c r="E41" s="8">
        <v>191250</v>
      </c>
      <c r="F41" s="8"/>
      <c r="G41" s="8">
        <v>182818</v>
      </c>
      <c r="H41" s="8"/>
      <c r="I41" s="8"/>
      <c r="J41" s="8"/>
      <c r="K41" s="8"/>
      <c r="L41" s="8"/>
      <c r="M41" s="8"/>
      <c r="N41" s="8"/>
      <c r="O41" s="8"/>
      <c r="P41" s="8"/>
      <c r="Q41" s="8"/>
    </row>
    <row r="42" spans="2:17" x14ac:dyDescent="0.25">
      <c r="B42" t="s">
        <v>76</v>
      </c>
      <c r="C42" s="8"/>
      <c r="D42" s="8"/>
      <c r="E42" s="8">
        <v>486366</v>
      </c>
      <c r="F42" s="8"/>
      <c r="G42" s="8">
        <v>2150927</v>
      </c>
      <c r="H42" s="8"/>
      <c r="I42" s="8"/>
      <c r="J42" s="8"/>
      <c r="K42" s="8"/>
      <c r="L42" s="8"/>
      <c r="M42" s="8"/>
      <c r="N42" s="8"/>
      <c r="O42" s="8"/>
      <c r="P42" s="8"/>
      <c r="Q42" s="8"/>
    </row>
    <row r="43" spans="2:17" x14ac:dyDescent="0.25">
      <c r="B43" t="s">
        <v>75</v>
      </c>
      <c r="C43" s="8"/>
      <c r="D43" s="8"/>
      <c r="E43" s="8">
        <v>14662</v>
      </c>
      <c r="F43" s="8"/>
      <c r="G43" s="8">
        <v>7262</v>
      </c>
      <c r="H43" s="8"/>
      <c r="I43" s="8"/>
      <c r="J43" s="8"/>
      <c r="K43" s="8"/>
      <c r="L43" s="8"/>
      <c r="M43" s="8"/>
      <c r="N43" s="8"/>
      <c r="O43" s="8"/>
      <c r="P43" s="8"/>
      <c r="Q43" s="8"/>
    </row>
    <row r="44" spans="2:17" x14ac:dyDescent="0.25">
      <c r="B44" t="s">
        <v>21</v>
      </c>
      <c r="C44" s="8"/>
      <c r="D44" s="8"/>
      <c r="E44" s="8">
        <v>84328</v>
      </c>
      <c r="F44" s="8"/>
      <c r="G44" s="8">
        <v>80900</v>
      </c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2:17" x14ac:dyDescent="0.25">
      <c r="B45" t="s">
        <v>77</v>
      </c>
      <c r="C45" s="8"/>
      <c r="D45" s="8"/>
      <c r="E45" s="8">
        <v>33382</v>
      </c>
      <c r="F45" s="8"/>
      <c r="G45" s="8">
        <v>31040</v>
      </c>
      <c r="H45" s="8"/>
      <c r="I45" s="8"/>
      <c r="J45" s="8"/>
      <c r="K45" s="8"/>
      <c r="L45" s="8"/>
      <c r="M45" s="8"/>
      <c r="N45" s="8"/>
      <c r="O45" s="8"/>
      <c r="P45" s="8"/>
      <c r="Q45" s="8"/>
    </row>
    <row r="46" spans="2:17" x14ac:dyDescent="0.25">
      <c r="B46" t="s">
        <v>78</v>
      </c>
      <c r="C46" s="8"/>
      <c r="D46" s="8"/>
      <c r="E46" s="8">
        <v>8211</v>
      </c>
      <c r="F46" s="8"/>
      <c r="G46" s="8">
        <v>1813</v>
      </c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17" s="2" customFormat="1" x14ac:dyDescent="0.25">
      <c r="B47" s="2" t="s">
        <v>79</v>
      </c>
      <c r="C47" s="11">
        <f>SUM(C39:C46)</f>
        <v>0</v>
      </c>
      <c r="D47" s="11">
        <f t="shared" ref="D47:Q47" si="12">SUM(D39:D46)</f>
        <v>0</v>
      </c>
      <c r="E47" s="11">
        <f t="shared" si="12"/>
        <v>912567</v>
      </c>
      <c r="F47" s="11">
        <f t="shared" si="12"/>
        <v>0</v>
      </c>
      <c r="G47" s="11">
        <f t="shared" si="12"/>
        <v>2546940</v>
      </c>
      <c r="H47" s="11">
        <f t="shared" si="12"/>
        <v>0</v>
      </c>
      <c r="I47" s="11">
        <f t="shared" si="12"/>
        <v>0</v>
      </c>
      <c r="J47" s="11">
        <f t="shared" si="12"/>
        <v>0</v>
      </c>
      <c r="K47" s="11">
        <f t="shared" si="12"/>
        <v>0</v>
      </c>
      <c r="L47" s="11">
        <f t="shared" si="12"/>
        <v>0</v>
      </c>
      <c r="M47" s="11">
        <f t="shared" si="12"/>
        <v>0</v>
      </c>
      <c r="N47" s="11">
        <f t="shared" si="12"/>
        <v>0</v>
      </c>
      <c r="O47" s="11">
        <f t="shared" si="12"/>
        <v>0</v>
      </c>
      <c r="P47" s="11">
        <f t="shared" si="12"/>
        <v>0</v>
      </c>
      <c r="Q47" s="11">
        <f t="shared" si="12"/>
        <v>0</v>
      </c>
    </row>
    <row r="50" spans="2:17" x14ac:dyDescent="0.25">
      <c r="B50" t="s">
        <v>83</v>
      </c>
      <c r="C50" s="8"/>
      <c r="D50" s="8">
        <v>38250</v>
      </c>
      <c r="E50">
        <v>70469</v>
      </c>
      <c r="F50" s="8">
        <v>91326</v>
      </c>
      <c r="G50" s="8">
        <v>105085</v>
      </c>
      <c r="H50" s="8">
        <v>114042</v>
      </c>
      <c r="I50" s="8">
        <v>124391</v>
      </c>
      <c r="J50" s="8">
        <v>129218</v>
      </c>
      <c r="K50" s="8">
        <v>129699</v>
      </c>
      <c r="L50" s="8">
        <v>130000</v>
      </c>
      <c r="M50" s="8">
        <v>132500</v>
      </c>
      <c r="N50" s="8">
        <v>140000</v>
      </c>
      <c r="O50" s="8">
        <v>152333</v>
      </c>
      <c r="P50" s="8">
        <v>158245</v>
      </c>
      <c r="Q50" s="8">
        <v>189150</v>
      </c>
    </row>
    <row r="51" spans="2:17" x14ac:dyDescent="0.25">
      <c r="B51" t="s">
        <v>80</v>
      </c>
      <c r="D51">
        <v>10706</v>
      </c>
      <c r="E51">
        <v>28980.45</v>
      </c>
      <c r="F51">
        <v>58601.279999999999</v>
      </c>
      <c r="G51">
        <v>34763.47</v>
      </c>
      <c r="H51">
        <v>43534.559999999998</v>
      </c>
      <c r="I51">
        <v>45879.97</v>
      </c>
      <c r="J51">
        <v>45602.79</v>
      </c>
      <c r="K51">
        <v>18895.02</v>
      </c>
      <c r="L51">
        <v>19480.509999999998</v>
      </c>
      <c r="M51">
        <v>16556.32</v>
      </c>
      <c r="N51">
        <v>28468.44</v>
      </c>
      <c r="O51">
        <v>30361.51</v>
      </c>
      <c r="P51">
        <v>27030.47</v>
      </c>
      <c r="Q51">
        <v>42531.41</v>
      </c>
    </row>
    <row r="52" spans="2:17" x14ac:dyDescent="0.25">
      <c r="B52" t="s">
        <v>94</v>
      </c>
      <c r="C52" s="8"/>
      <c r="D52" s="8">
        <f>D50*D51</f>
        <v>409504500</v>
      </c>
      <c r="E52" s="8">
        <f>E50*E51</f>
        <v>2042223331.05</v>
      </c>
      <c r="F52" s="8">
        <f t="shared" ref="F52:Q52" si="13">F50*F51</f>
        <v>5351820497.2799997</v>
      </c>
      <c r="G52" s="8">
        <f t="shared" si="13"/>
        <v>3653119244.9500003</v>
      </c>
      <c r="H52" s="8">
        <f t="shared" si="13"/>
        <v>4964768291.5199995</v>
      </c>
      <c r="I52" s="8">
        <f t="shared" si="13"/>
        <v>5707055348.2700005</v>
      </c>
      <c r="J52" s="8">
        <f t="shared" si="13"/>
        <v>5892701318.2200003</v>
      </c>
      <c r="K52" s="8">
        <f t="shared" si="13"/>
        <v>2450665198.98</v>
      </c>
      <c r="L52" s="8">
        <f t="shared" si="13"/>
        <v>2532466300</v>
      </c>
      <c r="M52" s="8">
        <f t="shared" si="13"/>
        <v>2193712400</v>
      </c>
      <c r="N52" s="8">
        <f t="shared" si="13"/>
        <v>3985581600</v>
      </c>
      <c r="O52" s="8">
        <f t="shared" si="13"/>
        <v>4625059902.8299999</v>
      </c>
      <c r="P52" s="8">
        <f t="shared" si="13"/>
        <v>4277436725.1500001</v>
      </c>
      <c r="Q52" s="8">
        <f t="shared" si="13"/>
        <v>8044816201.500001</v>
      </c>
    </row>
    <row r="53" spans="2:17" x14ac:dyDescent="0.25">
      <c r="B53" t="s">
        <v>81</v>
      </c>
      <c r="C53" s="8"/>
      <c r="D53" s="8"/>
      <c r="E53" s="12">
        <f>E52-E55</f>
        <v>917223331.04999995</v>
      </c>
      <c r="F53" s="12">
        <f>F52-F55</f>
        <v>3140445497.2799997</v>
      </c>
      <c r="G53" s="12">
        <f>G52-G55</f>
        <v>912513244.95000029</v>
      </c>
      <c r="H53" s="12">
        <f t="shared" ref="H53:Q53" si="14">H52-H55</f>
        <v>1804297291.5199995</v>
      </c>
      <c r="I53" s="12">
        <f t="shared" si="14"/>
        <v>1955526348.2700005</v>
      </c>
      <c r="J53" s="12">
        <f t="shared" si="14"/>
        <v>1926172318.2200003</v>
      </c>
      <c r="K53" s="12">
        <f t="shared" si="14"/>
        <v>-1525863801.02</v>
      </c>
      <c r="L53" s="12">
        <f t="shared" si="14"/>
        <v>-1450040700</v>
      </c>
      <c r="M53" s="12">
        <f t="shared" si="14"/>
        <v>-1845237600</v>
      </c>
      <c r="N53" s="12">
        <f t="shared" si="14"/>
        <v>-232643400</v>
      </c>
      <c r="O53" s="12">
        <f t="shared" si="14"/>
        <v>59831902.829999924</v>
      </c>
      <c r="P53" s="12">
        <f t="shared" si="14"/>
        <v>-449472274.8499999</v>
      </c>
      <c r="Q53" s="12">
        <f t="shared" si="14"/>
        <v>2149816201.500001</v>
      </c>
    </row>
    <row r="54" spans="2:17" x14ac:dyDescent="0.25">
      <c r="B54" t="s">
        <v>82</v>
      </c>
      <c r="C54" s="8"/>
      <c r="D54" s="8">
        <f>D55/D50</f>
        <v>11111.111111111111</v>
      </c>
      <c r="E54" s="8">
        <f t="shared" ref="E54:Q54" si="15">E55/E50</f>
        <v>15964.46664490769</v>
      </c>
      <c r="F54" s="8">
        <f t="shared" si="15"/>
        <v>24214.079232639117</v>
      </c>
      <c r="G54" s="8">
        <f t="shared" si="15"/>
        <v>26079.897226055098</v>
      </c>
      <c r="H54" s="8">
        <f t="shared" si="15"/>
        <v>27713.219690991038</v>
      </c>
      <c r="I54" s="8">
        <f t="shared" si="15"/>
        <v>30159.167463884041</v>
      </c>
      <c r="J54" s="8">
        <f t="shared" si="15"/>
        <v>30696.412264545186</v>
      </c>
      <c r="K54" s="8">
        <f t="shared" si="15"/>
        <v>30659.67355183926</v>
      </c>
      <c r="L54" s="8">
        <f t="shared" si="15"/>
        <v>30634.669230769232</v>
      </c>
      <c r="M54" s="8">
        <f t="shared" si="15"/>
        <v>30482.641509433961</v>
      </c>
      <c r="N54" s="8">
        <f t="shared" si="15"/>
        <v>30130.178571428572</v>
      </c>
      <c r="O54" s="8">
        <f t="shared" si="15"/>
        <v>29968.739537723279</v>
      </c>
      <c r="P54" s="8">
        <f t="shared" si="15"/>
        <v>29870.826882365953</v>
      </c>
      <c r="Q54" s="8">
        <f t="shared" si="15"/>
        <v>31165.741475019826</v>
      </c>
    </row>
    <row r="55" spans="2:17" x14ac:dyDescent="0.25">
      <c r="B55" t="s">
        <v>88</v>
      </c>
      <c r="C55" s="8"/>
      <c r="D55" s="8">
        <v>425000000</v>
      </c>
      <c r="E55" s="8">
        <f>D55+E59</f>
        <v>1125000000</v>
      </c>
      <c r="F55" s="8">
        <f>E55+F59</f>
        <v>2211375000</v>
      </c>
      <c r="G55" s="8">
        <f>F55+G59</f>
        <v>2740606000</v>
      </c>
      <c r="H55" s="8">
        <f>G55+H59</f>
        <v>3160471000</v>
      </c>
      <c r="I55" s="8">
        <f t="shared" ref="I55:Q55" si="16">H55+I59</f>
        <v>3751529000</v>
      </c>
      <c r="J55" s="8">
        <f>I55+J59</f>
        <v>3966529000</v>
      </c>
      <c r="K55" s="8">
        <f>J55+K59</f>
        <v>3976529000</v>
      </c>
      <c r="L55" s="8">
        <f t="shared" si="16"/>
        <v>3982507000</v>
      </c>
      <c r="M55" s="8">
        <f t="shared" si="16"/>
        <v>4038950000</v>
      </c>
      <c r="N55" s="8">
        <f t="shared" si="16"/>
        <v>4218225000</v>
      </c>
      <c r="O55" s="8">
        <f t="shared" si="16"/>
        <v>4565228000</v>
      </c>
      <c r="P55" s="8">
        <f t="shared" si="16"/>
        <v>4726909000</v>
      </c>
      <c r="Q55" s="8">
        <f t="shared" si="16"/>
        <v>5895000000</v>
      </c>
    </row>
    <row r="58" spans="2:17" x14ac:dyDescent="0.25">
      <c r="B58" t="s">
        <v>85</v>
      </c>
      <c r="C58" s="8"/>
      <c r="D58" s="8"/>
      <c r="E58" s="8">
        <f>E50-D50</f>
        <v>32219</v>
      </c>
      <c r="F58" s="8">
        <f>F50-E50</f>
        <v>20857</v>
      </c>
      <c r="G58" s="8">
        <f>G50-F50</f>
        <v>13759</v>
      </c>
      <c r="H58" s="8">
        <f>H50-G50</f>
        <v>8957</v>
      </c>
      <c r="I58" s="8">
        <f>I50-H50</f>
        <v>10349</v>
      </c>
      <c r="J58" s="8">
        <f>J50-I50</f>
        <v>4827</v>
      </c>
      <c r="K58" s="8">
        <f>K50-J50</f>
        <v>481</v>
      </c>
      <c r="L58" s="8">
        <f>L50-K50</f>
        <v>301</v>
      </c>
      <c r="M58" s="8">
        <f t="shared" ref="M58:Q58" si="17">M50-L50</f>
        <v>2500</v>
      </c>
      <c r="N58" s="8">
        <f t="shared" si="17"/>
        <v>7500</v>
      </c>
      <c r="O58" s="8">
        <f t="shared" si="17"/>
        <v>12333</v>
      </c>
      <c r="P58" s="8">
        <f t="shared" si="17"/>
        <v>5912</v>
      </c>
      <c r="Q58" s="8">
        <f t="shared" si="17"/>
        <v>30905</v>
      </c>
    </row>
    <row r="59" spans="2:17" x14ac:dyDescent="0.25">
      <c r="B59" t="s">
        <v>86</v>
      </c>
      <c r="C59" s="8"/>
      <c r="D59" s="8"/>
      <c r="E59" s="8">
        <v>700000000</v>
      </c>
      <c r="F59" s="8">
        <v>1086375000</v>
      </c>
      <c r="G59" s="8">
        <v>529231000</v>
      </c>
      <c r="H59" s="8">
        <v>419865000</v>
      </c>
      <c r="I59" s="8">
        <v>591058000</v>
      </c>
      <c r="J59" s="8">
        <v>215000000</v>
      </c>
      <c r="K59" s="8">
        <v>10000000</v>
      </c>
      <c r="L59" s="8">
        <v>5978000</v>
      </c>
      <c r="M59" s="8">
        <v>56443000</v>
      </c>
      <c r="N59" s="8">
        <v>179275000</v>
      </c>
      <c r="O59" s="8">
        <v>347003000</v>
      </c>
      <c r="P59" s="8">
        <v>161681000</v>
      </c>
      <c r="Q59" s="8">
        <f>5895000000-P55</f>
        <v>1168091000</v>
      </c>
    </row>
    <row r="60" spans="2:17" x14ac:dyDescent="0.25">
      <c r="B60" t="s">
        <v>87</v>
      </c>
      <c r="E60" s="10">
        <f>E59/E58</f>
        <v>21726.310562090694</v>
      </c>
      <c r="F60" s="10">
        <f>F59/F58</f>
        <v>52086.829361844946</v>
      </c>
      <c r="G60" s="10">
        <f>G59/G58</f>
        <v>38464.350606875501</v>
      </c>
      <c r="H60" s="10">
        <f>H59/H58</f>
        <v>46875.628000446581</v>
      </c>
      <c r="I60" s="10">
        <f>I59/I58</f>
        <v>57112.571262923957</v>
      </c>
      <c r="J60" s="10">
        <f>J59/J58</f>
        <v>44541.122850631866</v>
      </c>
      <c r="K60" s="10">
        <f>K59/K58</f>
        <v>20790.02079002079</v>
      </c>
      <c r="L60" s="10">
        <f t="shared" ref="L60:Q60" si="18">L59/L58</f>
        <v>19860.465116279069</v>
      </c>
      <c r="M60" s="10">
        <f t="shared" si="18"/>
        <v>22577.200000000001</v>
      </c>
      <c r="N60" s="10">
        <f t="shared" si="18"/>
        <v>23903.333333333332</v>
      </c>
      <c r="O60" s="10">
        <f t="shared" si="18"/>
        <v>28136.138814562557</v>
      </c>
      <c r="P60" s="10">
        <f t="shared" si="18"/>
        <v>27347.936400541272</v>
      </c>
      <c r="Q60" s="10">
        <f t="shared" si="18"/>
        <v>37796.18184759748</v>
      </c>
    </row>
  </sheetData>
  <hyperlinks>
    <hyperlink ref="A1" location="Main!A1" display="Main" xr:uid="{FFD6FC28-FD87-4776-93D1-3783D6C7039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A0FE-1A7B-4E67-A576-244712A3E077}">
  <dimension ref="A1:I191"/>
  <sheetViews>
    <sheetView tabSelected="1" workbookViewId="0">
      <selection activeCell="W30" sqref="W30"/>
    </sheetView>
  </sheetViews>
  <sheetFormatPr defaultRowHeight="15" x14ac:dyDescent="0.25"/>
  <cols>
    <col min="1" max="1" width="10.140625" bestFit="1" customWidth="1"/>
    <col min="6" max="6" width="10.140625" bestFit="1" customWidth="1"/>
    <col min="7" max="7" width="13.85546875" bestFit="1" customWidth="1"/>
    <col min="8" max="8" width="15.140625" customWidth="1"/>
    <col min="9" max="9" width="14.42578125" customWidth="1"/>
  </cols>
  <sheetData>
    <row r="1" spans="1:9" x14ac:dyDescent="0.25">
      <c r="A1" t="s">
        <v>89</v>
      </c>
      <c r="B1" t="s">
        <v>90</v>
      </c>
      <c r="C1" t="s">
        <v>97</v>
      </c>
      <c r="D1" s="10" t="s">
        <v>91</v>
      </c>
      <c r="E1" s="10" t="s">
        <v>97</v>
      </c>
      <c r="F1" s="10" t="s">
        <v>96</v>
      </c>
      <c r="G1" t="s">
        <v>92</v>
      </c>
      <c r="H1" t="s">
        <v>95</v>
      </c>
      <c r="I1" t="s">
        <v>93</v>
      </c>
    </row>
    <row r="2" spans="1:9" x14ac:dyDescent="0.25">
      <c r="A2" s="6">
        <v>44011</v>
      </c>
      <c r="B2" s="10">
        <v>9073.9423829999996</v>
      </c>
      <c r="C2" s="14"/>
      <c r="D2" s="10">
        <v>117.349998</v>
      </c>
      <c r="E2" s="14"/>
      <c r="F2" s="4">
        <v>9616000</v>
      </c>
      <c r="G2" s="4">
        <f>F2*D2</f>
        <v>1128437580.7679999</v>
      </c>
      <c r="H2" s="4">
        <f>Model!D50</f>
        <v>38250</v>
      </c>
      <c r="I2" s="4">
        <f>H2*B2</f>
        <v>347078296.14974999</v>
      </c>
    </row>
    <row r="3" spans="1:9" x14ac:dyDescent="0.25">
      <c r="A3" s="6">
        <v>44018</v>
      </c>
      <c r="B3" s="10">
        <v>9276.5</v>
      </c>
      <c r="C3" s="14">
        <f>B3/B2-1</f>
        <v>2.2323000130515691E-2</v>
      </c>
      <c r="D3" s="10">
        <v>117.660004</v>
      </c>
      <c r="E3" s="14">
        <f>D3/D2-1</f>
        <v>2.6417213914227133E-3</v>
      </c>
      <c r="F3" s="4">
        <v>9616000</v>
      </c>
      <c r="G3" s="4">
        <f t="shared" ref="G3:G66" si="0">F3*D3</f>
        <v>1131418598.464</v>
      </c>
      <c r="H3" s="4">
        <v>38250</v>
      </c>
      <c r="I3" s="4">
        <f t="shared" ref="I3:I66" si="1">H3*B3</f>
        <v>354826125</v>
      </c>
    </row>
    <row r="4" spans="1:9" x14ac:dyDescent="0.25">
      <c r="A4" s="6">
        <v>44025</v>
      </c>
      <c r="B4" s="10">
        <v>9185.8173829999996</v>
      </c>
      <c r="C4" s="14">
        <f>C3+B4/B3-1</f>
        <v>1.2547479513903781E-2</v>
      </c>
      <c r="D4" s="10">
        <v>118.339996</v>
      </c>
      <c r="E4" s="14">
        <f>E3+D4/D3-1</f>
        <v>8.4210174723577946E-3</v>
      </c>
      <c r="F4" s="4">
        <v>9616000</v>
      </c>
      <c r="G4" s="4">
        <f t="shared" si="0"/>
        <v>1137957401.536</v>
      </c>
      <c r="H4" s="4">
        <v>38250</v>
      </c>
      <c r="I4" s="4">
        <f t="shared" si="1"/>
        <v>351357514.89974999</v>
      </c>
    </row>
    <row r="5" spans="1:9" x14ac:dyDescent="0.25">
      <c r="A5" s="6">
        <v>44032</v>
      </c>
      <c r="B5" s="10">
        <v>9905.1669920000004</v>
      </c>
      <c r="C5" s="14">
        <f t="shared" ref="C5:C68" si="2">C4+B5/B4-1</f>
        <v>9.0858377608969976E-2</v>
      </c>
      <c r="D5" s="10">
        <v>116.949997</v>
      </c>
      <c r="E5" s="14">
        <f t="shared" ref="E5:E68" si="3">E4+D5/D4-1</f>
        <v>-3.3247916114957921E-3</v>
      </c>
      <c r="F5" s="4">
        <v>9616000</v>
      </c>
      <c r="G5" s="4">
        <f t="shared" si="0"/>
        <v>1124591171.152</v>
      </c>
      <c r="H5" s="4">
        <v>38250</v>
      </c>
      <c r="I5" s="4">
        <f t="shared" si="1"/>
        <v>378872637.44400001</v>
      </c>
    </row>
    <row r="6" spans="1:9" x14ac:dyDescent="0.25">
      <c r="A6" s="6">
        <v>44039</v>
      </c>
      <c r="B6" s="10">
        <v>11053.614258</v>
      </c>
      <c r="C6" s="14">
        <f t="shared" si="2"/>
        <v>0.20680263851113878</v>
      </c>
      <c r="D6" s="10">
        <v>123.91999800000001</v>
      </c>
      <c r="E6" s="14">
        <f t="shared" si="3"/>
        <v>5.6273337322188643E-2</v>
      </c>
      <c r="F6" s="4">
        <v>9616000</v>
      </c>
      <c r="G6" s="4">
        <f t="shared" si="0"/>
        <v>1191614700.7680001</v>
      </c>
      <c r="H6" s="4">
        <v>38250</v>
      </c>
      <c r="I6" s="4">
        <f t="shared" si="1"/>
        <v>422800745.36849999</v>
      </c>
    </row>
    <row r="7" spans="1:9" x14ac:dyDescent="0.25">
      <c r="A7" s="6">
        <v>44046</v>
      </c>
      <c r="B7" s="10">
        <v>11675.739258</v>
      </c>
      <c r="C7" s="14">
        <f t="shared" si="2"/>
        <v>0.26308513448748783</v>
      </c>
      <c r="D7" s="10">
        <v>123.389999</v>
      </c>
      <c r="E7" s="14">
        <f t="shared" si="3"/>
        <v>5.1996392450062379E-2</v>
      </c>
      <c r="F7" s="4">
        <v>9616000</v>
      </c>
      <c r="G7" s="4">
        <f t="shared" si="0"/>
        <v>1186518230.3840001</v>
      </c>
      <c r="H7" s="4">
        <v>38250</v>
      </c>
      <c r="I7" s="4">
        <f t="shared" si="1"/>
        <v>446597026.61849999</v>
      </c>
    </row>
    <row r="8" spans="1:9" x14ac:dyDescent="0.25">
      <c r="A8" s="6">
        <v>44053</v>
      </c>
      <c r="B8" s="10">
        <v>11892.803711</v>
      </c>
      <c r="C8" s="14">
        <f t="shared" si="2"/>
        <v>0.28167620167419916</v>
      </c>
      <c r="D8" s="10">
        <v>146.63000500000001</v>
      </c>
      <c r="E8" s="14">
        <f t="shared" si="3"/>
        <v>0.24034233773206215</v>
      </c>
      <c r="F8" s="4">
        <v>9616000</v>
      </c>
      <c r="G8" s="4">
        <f t="shared" si="0"/>
        <v>1409994128.0800002</v>
      </c>
      <c r="H8" s="4">
        <v>38250</v>
      </c>
      <c r="I8" s="4">
        <f t="shared" si="1"/>
        <v>454899741.94575</v>
      </c>
    </row>
    <row r="9" spans="1:9" x14ac:dyDescent="0.25">
      <c r="A9" s="6">
        <v>44060</v>
      </c>
      <c r="B9" s="10">
        <v>11664.847656</v>
      </c>
      <c r="C9" s="14">
        <f t="shared" si="2"/>
        <v>0.26250863946267811</v>
      </c>
      <c r="D9" s="10">
        <v>145.08000200000001</v>
      </c>
      <c r="E9" s="14">
        <f t="shared" si="3"/>
        <v>0.22977149310854861</v>
      </c>
      <c r="F9" s="4">
        <v>9616000</v>
      </c>
      <c r="G9" s="4">
        <f t="shared" si="0"/>
        <v>1395089299.2320001</v>
      </c>
      <c r="H9" s="4">
        <v>38250</v>
      </c>
      <c r="I9" s="4">
        <f t="shared" si="1"/>
        <v>446180422.84200001</v>
      </c>
    </row>
    <row r="10" spans="1:9" x14ac:dyDescent="0.25">
      <c r="A10" s="6">
        <v>44067</v>
      </c>
      <c r="B10" s="10">
        <v>11711.505859000001</v>
      </c>
      <c r="C10" s="14">
        <f t="shared" si="2"/>
        <v>0.26650853765046123</v>
      </c>
      <c r="D10" s="10">
        <v>146.88999899999999</v>
      </c>
      <c r="E10" s="14">
        <f t="shared" si="3"/>
        <v>0.2422473476374174</v>
      </c>
      <c r="F10" s="4">
        <v>9616000</v>
      </c>
      <c r="G10" s="4">
        <f t="shared" si="0"/>
        <v>1412494230.3839998</v>
      </c>
      <c r="H10" s="4">
        <v>38250</v>
      </c>
      <c r="I10" s="4">
        <f t="shared" si="1"/>
        <v>447965099.10675001</v>
      </c>
    </row>
    <row r="11" spans="1:9" x14ac:dyDescent="0.25">
      <c r="A11" s="6">
        <v>44074</v>
      </c>
      <c r="B11" s="10">
        <v>10280.351563</v>
      </c>
      <c r="C11" s="14">
        <f t="shared" si="2"/>
        <v>0.14430783065084052</v>
      </c>
      <c r="D11" s="10">
        <v>142.19000199999999</v>
      </c>
      <c r="E11" s="14">
        <f t="shared" si="3"/>
        <v>0.21025063559441426</v>
      </c>
      <c r="F11" s="4">
        <v>9616000</v>
      </c>
      <c r="G11" s="4">
        <f t="shared" si="0"/>
        <v>1367299059.2319999</v>
      </c>
      <c r="H11" s="4">
        <v>38250</v>
      </c>
      <c r="I11" s="4">
        <f t="shared" si="1"/>
        <v>393223447.28474998</v>
      </c>
    </row>
    <row r="12" spans="1:9" x14ac:dyDescent="0.25">
      <c r="A12" s="6">
        <v>44081</v>
      </c>
      <c r="B12" s="10">
        <v>10323.755859000001</v>
      </c>
      <c r="C12" s="14">
        <f t="shared" si="2"/>
        <v>0.14852989404371297</v>
      </c>
      <c r="D12" s="10">
        <v>141.13000500000001</v>
      </c>
      <c r="E12" s="14">
        <f t="shared" si="3"/>
        <v>0.20279584281650864</v>
      </c>
      <c r="F12" s="4">
        <v>9616000</v>
      </c>
      <c r="G12" s="4">
        <f t="shared" si="0"/>
        <v>1357106128.0800002</v>
      </c>
      <c r="H12" s="4">
        <v>38250</v>
      </c>
      <c r="I12" s="4">
        <f t="shared" si="1"/>
        <v>394883661.60675001</v>
      </c>
    </row>
    <row r="13" spans="1:9" x14ac:dyDescent="0.25">
      <c r="A13" s="6">
        <v>44088</v>
      </c>
      <c r="B13" s="10">
        <v>10938.271484000001</v>
      </c>
      <c r="C13" s="14">
        <f t="shared" si="2"/>
        <v>0.20805431842888278</v>
      </c>
      <c r="D13" s="10">
        <v>159.58999600000001</v>
      </c>
      <c r="E13" s="14">
        <f t="shared" si="3"/>
        <v>0.33359716320192212</v>
      </c>
      <c r="F13" s="4">
        <v>9616000</v>
      </c>
      <c r="G13" s="4">
        <f t="shared" si="0"/>
        <v>1534617401.536</v>
      </c>
      <c r="H13" s="4">
        <v>38250</v>
      </c>
      <c r="I13" s="4">
        <f t="shared" si="1"/>
        <v>418388884.26300001</v>
      </c>
    </row>
    <row r="14" spans="1:9" x14ac:dyDescent="0.25">
      <c r="A14" s="6">
        <v>44095</v>
      </c>
      <c r="B14" s="10">
        <v>10775.269531</v>
      </c>
      <c r="C14" s="14">
        <f t="shared" si="2"/>
        <v>0.1931523338476413</v>
      </c>
      <c r="D14" s="10">
        <v>146.13000500000001</v>
      </c>
      <c r="E14" s="14">
        <f t="shared" si="3"/>
        <v>0.24925609335190479</v>
      </c>
      <c r="F14" s="4">
        <v>9616000</v>
      </c>
      <c r="G14" s="4">
        <f t="shared" si="0"/>
        <v>1405186128.0800002</v>
      </c>
      <c r="H14" s="4">
        <v>38250</v>
      </c>
      <c r="I14" s="4">
        <f t="shared" si="1"/>
        <v>412154059.56075001</v>
      </c>
    </row>
    <row r="15" spans="1:9" x14ac:dyDescent="0.25">
      <c r="A15" s="6">
        <v>44102</v>
      </c>
      <c r="B15" s="10">
        <v>10669.583008</v>
      </c>
      <c r="C15" s="14">
        <f t="shared" si="2"/>
        <v>0.18334408518194012</v>
      </c>
      <c r="D15" s="10">
        <v>146.46000699999999</v>
      </c>
      <c r="E15" s="14">
        <f t="shared" si="3"/>
        <v>0.25151437015138889</v>
      </c>
      <c r="F15" s="4">
        <v>9616000</v>
      </c>
      <c r="G15" s="4">
        <f t="shared" si="0"/>
        <v>1408359427.3119998</v>
      </c>
      <c r="H15" s="4">
        <v>38250</v>
      </c>
      <c r="I15" s="4">
        <f t="shared" si="1"/>
        <v>408111550.05599999</v>
      </c>
    </row>
    <row r="16" spans="1:9" x14ac:dyDescent="0.25">
      <c r="A16" s="6">
        <v>44109</v>
      </c>
      <c r="B16" s="10">
        <v>11384.181640999999</v>
      </c>
      <c r="C16" s="14">
        <f t="shared" si="2"/>
        <v>0.25031939550701998</v>
      </c>
      <c r="D16" s="10">
        <v>164.729996</v>
      </c>
      <c r="E16" s="14">
        <f t="shared" si="3"/>
        <v>0.37625824647798223</v>
      </c>
      <c r="F16" s="4">
        <v>9684000</v>
      </c>
      <c r="G16" s="4">
        <f t="shared" si="0"/>
        <v>1595245281.2639999</v>
      </c>
      <c r="H16">
        <f>Model!E50</f>
        <v>70469</v>
      </c>
      <c r="I16" s="4">
        <f t="shared" si="1"/>
        <v>802231896.05962896</v>
      </c>
    </row>
    <row r="17" spans="1:9" x14ac:dyDescent="0.25">
      <c r="A17" s="6">
        <v>44116</v>
      </c>
      <c r="B17" s="10">
        <v>11483.359375</v>
      </c>
      <c r="C17" s="14">
        <f t="shared" si="2"/>
        <v>0.25903128513840223</v>
      </c>
      <c r="D17" s="10">
        <v>164.699997</v>
      </c>
      <c r="E17" s="14">
        <f t="shared" si="3"/>
        <v>0.37607613635397064</v>
      </c>
      <c r="F17" s="4">
        <v>9684000</v>
      </c>
      <c r="G17" s="4">
        <f t="shared" si="0"/>
        <v>1594954770.948</v>
      </c>
      <c r="H17">
        <v>70469</v>
      </c>
      <c r="I17" s="4">
        <f t="shared" si="1"/>
        <v>809220851.796875</v>
      </c>
    </row>
    <row r="18" spans="1:9" x14ac:dyDescent="0.25">
      <c r="A18" s="6">
        <v>44123</v>
      </c>
      <c r="B18" s="10">
        <v>13031.173828000001</v>
      </c>
      <c r="C18" s="14">
        <f t="shared" si="2"/>
        <v>0.39381888539148591</v>
      </c>
      <c r="D18" s="10">
        <v>184.300003</v>
      </c>
      <c r="E18" s="14">
        <f t="shared" si="3"/>
        <v>0.49508042510328987</v>
      </c>
      <c r="F18" s="4">
        <v>9684000</v>
      </c>
      <c r="G18" s="4">
        <f t="shared" si="0"/>
        <v>1784761229.052</v>
      </c>
      <c r="H18">
        <v>70469</v>
      </c>
      <c r="I18" s="4">
        <f t="shared" si="1"/>
        <v>918293788.48533201</v>
      </c>
    </row>
    <row r="19" spans="1:9" x14ac:dyDescent="0.25">
      <c r="A19" s="6">
        <v>44130</v>
      </c>
      <c r="B19" s="10">
        <v>13737.109375</v>
      </c>
      <c r="C19" s="14">
        <f t="shared" si="2"/>
        <v>0.44799171404972693</v>
      </c>
      <c r="D19" s="10">
        <v>167.070007</v>
      </c>
      <c r="E19" s="14">
        <f t="shared" si="3"/>
        <v>0.40159157149757396</v>
      </c>
      <c r="F19" s="4">
        <v>9684000</v>
      </c>
      <c r="G19" s="4">
        <f t="shared" si="0"/>
        <v>1617905947.7880001</v>
      </c>
      <c r="H19">
        <v>70469</v>
      </c>
      <c r="I19" s="4">
        <f t="shared" si="1"/>
        <v>968040360.546875</v>
      </c>
    </row>
    <row r="20" spans="1:9" x14ac:dyDescent="0.25">
      <c r="A20" s="6">
        <v>44137</v>
      </c>
      <c r="B20" s="10">
        <v>15479.567383</v>
      </c>
      <c r="C20" s="14">
        <f t="shared" si="2"/>
        <v>0.57483484825167763</v>
      </c>
      <c r="D20" s="10">
        <v>185.61999499999999</v>
      </c>
      <c r="E20" s="14">
        <f t="shared" si="3"/>
        <v>0.51262279926306986</v>
      </c>
      <c r="F20" s="4">
        <v>9684000</v>
      </c>
      <c r="G20" s="4">
        <f t="shared" si="0"/>
        <v>1797544031.5799999</v>
      </c>
      <c r="H20">
        <v>70469</v>
      </c>
      <c r="I20" s="4">
        <f t="shared" si="1"/>
        <v>1090829633.912627</v>
      </c>
    </row>
    <row r="21" spans="1:9" x14ac:dyDescent="0.25">
      <c r="A21" s="6">
        <v>44144</v>
      </c>
      <c r="B21" s="10">
        <v>15955.587890999999</v>
      </c>
      <c r="C21" s="14">
        <f t="shared" si="2"/>
        <v>0.60558638647120011</v>
      </c>
      <c r="D21" s="10">
        <v>192.270004</v>
      </c>
      <c r="E21" s="14">
        <f t="shared" si="3"/>
        <v>0.54844872954606561</v>
      </c>
      <c r="F21" s="4">
        <v>9684000</v>
      </c>
      <c r="G21" s="4">
        <f t="shared" si="0"/>
        <v>1861942718.7360001</v>
      </c>
      <c r="H21">
        <v>70469</v>
      </c>
      <c r="I21" s="4">
        <f t="shared" si="1"/>
        <v>1124374323.090879</v>
      </c>
    </row>
    <row r="22" spans="1:9" x14ac:dyDescent="0.25">
      <c r="A22" s="6">
        <v>44151</v>
      </c>
      <c r="B22" s="10">
        <v>18370.001952999999</v>
      </c>
      <c r="C22" s="14">
        <f t="shared" si="2"/>
        <v>0.75690729539000512</v>
      </c>
      <c r="D22" s="10">
        <v>222.11000100000001</v>
      </c>
      <c r="E22" s="14">
        <f t="shared" si="3"/>
        <v>0.70364712960435027</v>
      </c>
      <c r="F22" s="4">
        <v>9684000</v>
      </c>
      <c r="G22" s="4">
        <f t="shared" si="0"/>
        <v>2150913249.684</v>
      </c>
      <c r="H22">
        <v>70469</v>
      </c>
      <c r="I22" s="4">
        <f t="shared" si="1"/>
        <v>1294515667.625957</v>
      </c>
    </row>
    <row r="23" spans="1:9" x14ac:dyDescent="0.25">
      <c r="A23" s="6">
        <v>44158</v>
      </c>
      <c r="B23" s="10">
        <v>18177.484375</v>
      </c>
      <c r="C23" s="14">
        <f t="shared" si="2"/>
        <v>0.74642729770178717</v>
      </c>
      <c r="D23" s="10">
        <v>271.26001000000002</v>
      </c>
      <c r="E23" s="14">
        <f t="shared" si="3"/>
        <v>0.92493391893717281</v>
      </c>
      <c r="F23" s="4">
        <v>9684000</v>
      </c>
      <c r="G23" s="4">
        <f t="shared" si="0"/>
        <v>2626881936.8400002</v>
      </c>
      <c r="H23">
        <v>70469</v>
      </c>
      <c r="I23" s="4">
        <f t="shared" si="1"/>
        <v>1280949146.421875</v>
      </c>
    </row>
    <row r="24" spans="1:9" x14ac:dyDescent="0.25">
      <c r="A24" s="6">
        <v>44165</v>
      </c>
      <c r="B24" s="10">
        <v>19345.121093999998</v>
      </c>
      <c r="C24" s="14">
        <f t="shared" si="2"/>
        <v>0.81066262834005087</v>
      </c>
      <c r="D24" s="10">
        <v>328</v>
      </c>
      <c r="E24" s="14">
        <f t="shared" si="3"/>
        <v>1.134105886452768</v>
      </c>
      <c r="F24" s="4">
        <v>9684000</v>
      </c>
      <c r="G24" s="4">
        <f t="shared" si="0"/>
        <v>3176352000</v>
      </c>
      <c r="H24">
        <v>70469</v>
      </c>
      <c r="I24" s="4">
        <f t="shared" si="1"/>
        <v>1363231338.373086</v>
      </c>
    </row>
    <row r="25" spans="1:9" x14ac:dyDescent="0.25">
      <c r="A25" s="6">
        <v>44172</v>
      </c>
      <c r="B25" s="10">
        <v>19142.382813</v>
      </c>
      <c r="C25" s="14">
        <f t="shared" si="2"/>
        <v>0.80018255535343741</v>
      </c>
      <c r="D25" s="10">
        <v>285.92001299999998</v>
      </c>
      <c r="E25" s="14">
        <f t="shared" si="3"/>
        <v>1.0058132431600848</v>
      </c>
      <c r="F25" s="4">
        <v>9684000</v>
      </c>
      <c r="G25" s="4">
        <f t="shared" si="0"/>
        <v>2768849405.8919997</v>
      </c>
      <c r="H25">
        <v>70469</v>
      </c>
      <c r="I25" s="4">
        <f t="shared" si="1"/>
        <v>1348944574.449297</v>
      </c>
    </row>
    <row r="26" spans="1:9" x14ac:dyDescent="0.25">
      <c r="A26" s="6">
        <v>44179</v>
      </c>
      <c r="B26" s="10">
        <v>23477.294922000001</v>
      </c>
      <c r="C26" s="14">
        <f t="shared" si="2"/>
        <v>1.0266387991422761</v>
      </c>
      <c r="D26" s="10">
        <v>301.20001200000002</v>
      </c>
      <c r="E26" s="14">
        <f t="shared" si="3"/>
        <v>1.0592547593368487</v>
      </c>
      <c r="F26" s="4">
        <v>9684000</v>
      </c>
      <c r="G26" s="4">
        <f t="shared" si="0"/>
        <v>2916820916.2080002</v>
      </c>
      <c r="H26">
        <v>70469</v>
      </c>
      <c r="I26" s="4">
        <f t="shared" si="1"/>
        <v>1654421495.858418</v>
      </c>
    </row>
    <row r="27" spans="1:9" x14ac:dyDescent="0.25">
      <c r="A27" s="6">
        <v>44186</v>
      </c>
      <c r="B27" s="10">
        <v>26272.294922000001</v>
      </c>
      <c r="C27" s="14">
        <f t="shared" si="2"/>
        <v>1.1456899934679425</v>
      </c>
      <c r="D27" s="10">
        <v>322.60998499999999</v>
      </c>
      <c r="E27" s="14">
        <f t="shared" si="3"/>
        <v>1.1303370041808494</v>
      </c>
      <c r="F27" s="4">
        <v>9684000</v>
      </c>
      <c r="G27" s="4">
        <f t="shared" si="0"/>
        <v>3124155094.7399998</v>
      </c>
      <c r="H27">
        <v>70469</v>
      </c>
      <c r="I27" s="4">
        <f t="shared" si="1"/>
        <v>1851382350.858418</v>
      </c>
    </row>
    <row r="28" spans="1:9" x14ac:dyDescent="0.25">
      <c r="A28" s="6">
        <v>44193</v>
      </c>
      <c r="B28" s="10">
        <v>32782.023437999997</v>
      </c>
      <c r="C28" s="14">
        <f t="shared" si="2"/>
        <v>1.393469204813079</v>
      </c>
      <c r="D28" s="10">
        <v>388.54998799999998</v>
      </c>
      <c r="E28" s="14">
        <f t="shared" si="3"/>
        <v>1.3347324230021238</v>
      </c>
      <c r="F28" s="4">
        <v>9684000</v>
      </c>
      <c r="G28" s="4">
        <f t="shared" si="0"/>
        <v>3762718083.7919998</v>
      </c>
      <c r="H28">
        <v>70469</v>
      </c>
      <c r="I28" s="4">
        <f t="shared" si="1"/>
        <v>2310116409.652422</v>
      </c>
    </row>
    <row r="29" spans="1:9" x14ac:dyDescent="0.25">
      <c r="A29" s="6">
        <v>44200</v>
      </c>
      <c r="B29" s="10">
        <v>38356.441405999998</v>
      </c>
      <c r="C29" s="14">
        <f t="shared" si="2"/>
        <v>1.5635141679784184</v>
      </c>
      <c r="D29" s="10">
        <v>531.64001499999995</v>
      </c>
      <c r="E29" s="14">
        <f t="shared" si="3"/>
        <v>1.7029991362158685</v>
      </c>
      <c r="F29" s="4">
        <v>9647000</v>
      </c>
      <c r="G29" s="4">
        <f t="shared" si="0"/>
        <v>5128731224.7049999</v>
      </c>
      <c r="H29" s="8">
        <v>91326</v>
      </c>
      <c r="I29" s="4">
        <f t="shared" si="1"/>
        <v>3502940367.8443561</v>
      </c>
    </row>
    <row r="30" spans="1:9" x14ac:dyDescent="0.25">
      <c r="A30" s="6">
        <v>44207</v>
      </c>
      <c r="B30" s="10">
        <v>35791.277344000002</v>
      </c>
      <c r="C30" s="14">
        <f t="shared" si="2"/>
        <v>1.4966371593725381</v>
      </c>
      <c r="D30" s="10">
        <v>578.07000700000003</v>
      </c>
      <c r="E30" s="14">
        <f t="shared" si="3"/>
        <v>1.790332652674369</v>
      </c>
      <c r="F30" s="4">
        <v>9647000</v>
      </c>
      <c r="G30" s="4">
        <f t="shared" si="0"/>
        <v>5576641357.5290003</v>
      </c>
      <c r="H30" s="8">
        <v>91326</v>
      </c>
      <c r="I30" s="4">
        <f>H30*B30</f>
        <v>3268674194.7181439</v>
      </c>
    </row>
    <row r="31" spans="1:9" x14ac:dyDescent="0.25">
      <c r="A31" s="6">
        <v>44214</v>
      </c>
      <c r="B31" s="10">
        <v>32289.378906000002</v>
      </c>
      <c r="C31" s="14">
        <f t="shared" si="2"/>
        <v>1.3987949280282281</v>
      </c>
      <c r="D31" s="10">
        <v>577.03002900000001</v>
      </c>
      <c r="E31" s="14">
        <f t="shared" si="3"/>
        <v>1.7885336006782326</v>
      </c>
      <c r="F31" s="4">
        <v>9647000</v>
      </c>
      <c r="G31" s="4">
        <f t="shared" si="0"/>
        <v>5566608689.7630005</v>
      </c>
      <c r="H31" s="8">
        <v>91326</v>
      </c>
      <c r="I31" s="4">
        <f t="shared" si="1"/>
        <v>2948859817.9693561</v>
      </c>
    </row>
    <row r="32" spans="1:9" x14ac:dyDescent="0.25">
      <c r="A32" s="6">
        <v>44221</v>
      </c>
      <c r="B32" s="10">
        <v>33114.359375</v>
      </c>
      <c r="C32" s="14">
        <f t="shared" si="2"/>
        <v>1.4243445204004339</v>
      </c>
      <c r="D32" s="10">
        <v>617.30999799999995</v>
      </c>
      <c r="E32" s="14">
        <f t="shared" si="3"/>
        <v>1.8583392727847703</v>
      </c>
      <c r="F32" s="4">
        <v>9647000</v>
      </c>
      <c r="G32" s="4">
        <f t="shared" si="0"/>
        <v>5955189550.7059994</v>
      </c>
      <c r="H32" s="8">
        <v>91326</v>
      </c>
      <c r="I32" s="4">
        <f t="shared" si="1"/>
        <v>3024201984.28125</v>
      </c>
    </row>
    <row r="33" spans="1:9" x14ac:dyDescent="0.25">
      <c r="A33" s="6">
        <v>44228</v>
      </c>
      <c r="B33" s="10">
        <v>38903.441405999998</v>
      </c>
      <c r="C33" s="14">
        <f t="shared" si="2"/>
        <v>1.5991654180491599</v>
      </c>
      <c r="D33" s="10">
        <v>806</v>
      </c>
      <c r="E33" s="14">
        <f t="shared" si="3"/>
        <v>2.1640041779561265</v>
      </c>
      <c r="F33" s="4">
        <v>9647000</v>
      </c>
      <c r="G33" s="4">
        <f t="shared" si="0"/>
        <v>7775482000</v>
      </c>
      <c r="H33" s="8">
        <v>91326</v>
      </c>
      <c r="I33" s="4">
        <f t="shared" si="1"/>
        <v>3552895689.8443561</v>
      </c>
    </row>
    <row r="34" spans="1:9" x14ac:dyDescent="0.25">
      <c r="A34" s="6">
        <v>44235</v>
      </c>
      <c r="B34" s="10">
        <v>48717.289062999997</v>
      </c>
      <c r="C34" s="14">
        <f t="shared" si="2"/>
        <v>1.8514271024225746</v>
      </c>
      <c r="D34" s="10">
        <v>1034.3100589999999</v>
      </c>
      <c r="E34" s="14">
        <f t="shared" si="3"/>
        <v>2.4472672784524043</v>
      </c>
      <c r="F34" s="4">
        <v>9647000</v>
      </c>
      <c r="G34" s="4">
        <f t="shared" si="0"/>
        <v>9977989139.1729984</v>
      </c>
      <c r="H34" s="8">
        <v>91326</v>
      </c>
      <c r="I34" s="4">
        <f t="shared" si="1"/>
        <v>4449155140.9675379</v>
      </c>
    </row>
    <row r="35" spans="1:9" x14ac:dyDescent="0.25">
      <c r="A35" s="6">
        <v>44242</v>
      </c>
      <c r="B35" s="10">
        <v>57539.945312999997</v>
      </c>
      <c r="C35" s="14">
        <f t="shared" si="2"/>
        <v>2.0325261828453534</v>
      </c>
      <c r="D35" s="10">
        <v>963.71997099999999</v>
      </c>
      <c r="E35" s="14">
        <f t="shared" si="3"/>
        <v>2.3790187997822381</v>
      </c>
      <c r="F35" s="4">
        <v>9647000</v>
      </c>
      <c r="G35" s="4">
        <f t="shared" si="0"/>
        <v>9297006560.2369995</v>
      </c>
      <c r="H35" s="8">
        <v>91326</v>
      </c>
      <c r="I35" s="4">
        <f t="shared" si="1"/>
        <v>5254893045.6550379</v>
      </c>
    </row>
    <row r="36" spans="1:9" x14ac:dyDescent="0.25">
      <c r="A36" s="6">
        <v>44249</v>
      </c>
      <c r="B36" s="10">
        <v>45137.769530999998</v>
      </c>
      <c r="C36" s="14">
        <f t="shared" si="2"/>
        <v>1.816985905312313</v>
      </c>
      <c r="D36" s="10">
        <v>750.40997300000004</v>
      </c>
      <c r="E36" s="14">
        <f t="shared" si="3"/>
        <v>2.1576785718956462</v>
      </c>
      <c r="F36" s="4">
        <v>9647000</v>
      </c>
      <c r="G36" s="4">
        <f t="shared" si="0"/>
        <v>7239205009.5310001</v>
      </c>
      <c r="H36" s="8">
        <v>91326</v>
      </c>
      <c r="I36" s="4">
        <f t="shared" si="1"/>
        <v>4122251940.1881061</v>
      </c>
    </row>
    <row r="37" spans="1:9" x14ac:dyDescent="0.25">
      <c r="A37" s="6">
        <v>44256</v>
      </c>
      <c r="B37" s="10">
        <v>51206.691405999998</v>
      </c>
      <c r="C37" s="14">
        <f t="shared" si="2"/>
        <v>1.951439201034689</v>
      </c>
      <c r="D37" s="10">
        <v>620.23999000000003</v>
      </c>
      <c r="E37" s="14">
        <f t="shared" si="3"/>
        <v>1.9842134159361584</v>
      </c>
      <c r="F37" s="4">
        <v>9647000</v>
      </c>
      <c r="G37" s="4">
        <f t="shared" si="0"/>
        <v>5983455183.5300007</v>
      </c>
      <c r="H37" s="8">
        <v>91326</v>
      </c>
      <c r="I37" s="4">
        <f t="shared" si="1"/>
        <v>4676502299.3443556</v>
      </c>
    </row>
    <row r="38" spans="1:9" x14ac:dyDescent="0.25">
      <c r="A38" s="6">
        <v>44263</v>
      </c>
      <c r="B38" s="10">
        <v>59302.316405999998</v>
      </c>
      <c r="C38" s="14">
        <f t="shared" si="2"/>
        <v>2.109536214876349</v>
      </c>
      <c r="D38" s="10">
        <v>784</v>
      </c>
      <c r="E38" s="14">
        <f t="shared" si="3"/>
        <v>2.2482402646403186</v>
      </c>
      <c r="F38" s="4">
        <v>9647000</v>
      </c>
      <c r="G38" s="4">
        <f t="shared" si="0"/>
        <v>7563248000</v>
      </c>
      <c r="H38" s="8">
        <v>91326</v>
      </c>
      <c r="I38" s="4">
        <f t="shared" si="1"/>
        <v>5415843348.0943556</v>
      </c>
    </row>
    <row r="39" spans="1:9" x14ac:dyDescent="0.25">
      <c r="A39" s="6">
        <v>44270</v>
      </c>
      <c r="B39" s="10">
        <v>57523.421875</v>
      </c>
      <c r="C39" s="14">
        <f t="shared" si="2"/>
        <v>2.0795391652025859</v>
      </c>
      <c r="D39" s="10">
        <v>777.03997800000002</v>
      </c>
      <c r="E39" s="14">
        <f t="shared" si="3"/>
        <v>2.2393626855586861</v>
      </c>
      <c r="F39" s="4">
        <v>9647000</v>
      </c>
      <c r="G39" s="4">
        <f t="shared" si="0"/>
        <v>7496104667.7659998</v>
      </c>
      <c r="H39" s="8">
        <v>91326</v>
      </c>
      <c r="I39" s="4">
        <f t="shared" si="1"/>
        <v>5253384026.15625</v>
      </c>
    </row>
    <row r="40" spans="1:9" x14ac:dyDescent="0.25">
      <c r="A40" s="6">
        <v>44277</v>
      </c>
      <c r="B40" s="10">
        <v>55950.746094000002</v>
      </c>
      <c r="C40" s="14">
        <f t="shared" si="2"/>
        <v>2.0521994185439558</v>
      </c>
      <c r="D40" s="10">
        <v>624</v>
      </c>
      <c r="E40" s="14">
        <f t="shared" si="3"/>
        <v>2.0424101704591346</v>
      </c>
      <c r="F40" s="4">
        <v>9647000</v>
      </c>
      <c r="G40" s="4">
        <f t="shared" si="0"/>
        <v>6019728000</v>
      </c>
      <c r="H40" s="8">
        <v>91326</v>
      </c>
      <c r="I40" s="4">
        <f t="shared" si="1"/>
        <v>5109757837.7806444</v>
      </c>
    </row>
    <row r="41" spans="1:9" x14ac:dyDescent="0.25">
      <c r="A41" s="6">
        <v>44284</v>
      </c>
      <c r="B41" s="10">
        <v>58758.554687999997</v>
      </c>
      <c r="C41" s="14">
        <f t="shared" si="2"/>
        <v>2.1023829958868339</v>
      </c>
      <c r="D41" s="10">
        <v>703.55999799999995</v>
      </c>
      <c r="E41" s="14">
        <f t="shared" si="3"/>
        <v>2.1699101672540064</v>
      </c>
      <c r="F41" s="4">
        <v>9647000</v>
      </c>
      <c r="G41" s="4">
        <f t="shared" si="0"/>
        <v>6787243300.7059994</v>
      </c>
      <c r="H41" s="8">
        <v>91326</v>
      </c>
      <c r="I41" s="4">
        <f t="shared" si="1"/>
        <v>5366183765.4362879</v>
      </c>
    </row>
    <row r="42" spans="1:9" x14ac:dyDescent="0.25">
      <c r="A42" s="6">
        <v>44291</v>
      </c>
      <c r="B42" s="10">
        <v>60204.964844000002</v>
      </c>
      <c r="C42" s="14">
        <f t="shared" si="2"/>
        <v>2.1269991588214099</v>
      </c>
      <c r="D42" s="10">
        <v>711</v>
      </c>
      <c r="E42" s="14">
        <f t="shared" si="3"/>
        <v>2.1804849611893493</v>
      </c>
      <c r="F42" s="4">
        <v>9746000</v>
      </c>
      <c r="G42" s="4">
        <f t="shared" si="0"/>
        <v>6929406000</v>
      </c>
      <c r="H42" s="8">
        <v>105085</v>
      </c>
      <c r="I42" s="4">
        <f t="shared" si="1"/>
        <v>6326638730.6317406</v>
      </c>
    </row>
    <row r="43" spans="1:9" x14ac:dyDescent="0.25">
      <c r="A43" s="6">
        <v>44298</v>
      </c>
      <c r="B43" s="10">
        <v>56216.183594000002</v>
      </c>
      <c r="C43" s="14">
        <f t="shared" si="2"/>
        <v>2.0607457981503172</v>
      </c>
      <c r="D43" s="10">
        <v>693.61999500000002</v>
      </c>
      <c r="E43" s="14">
        <f t="shared" si="3"/>
        <v>2.1560405097125561</v>
      </c>
      <c r="F43" s="4">
        <v>9746000</v>
      </c>
      <c r="G43" s="4">
        <f t="shared" si="0"/>
        <v>6760020471.2700005</v>
      </c>
      <c r="H43" s="8">
        <v>105085</v>
      </c>
      <c r="I43" s="4">
        <f t="shared" si="1"/>
        <v>5907477652.9754906</v>
      </c>
    </row>
    <row r="44" spans="1:9" x14ac:dyDescent="0.25">
      <c r="A44" s="6">
        <v>44305</v>
      </c>
      <c r="B44" s="10">
        <v>49004.253905999998</v>
      </c>
      <c r="C44" s="14">
        <f t="shared" si="2"/>
        <v>1.9324565898311361</v>
      </c>
      <c r="D44" s="10">
        <v>613.03997800000002</v>
      </c>
      <c r="E44" s="14">
        <f t="shared" si="3"/>
        <v>2.0398673636370885</v>
      </c>
      <c r="F44" s="4">
        <v>9746000</v>
      </c>
      <c r="G44" s="4">
        <f t="shared" si="0"/>
        <v>5974687625.5880003</v>
      </c>
      <c r="H44" s="8">
        <v>105085</v>
      </c>
      <c r="I44" s="4">
        <f t="shared" si="1"/>
        <v>5149612021.7120094</v>
      </c>
    </row>
    <row r="45" spans="1:9" x14ac:dyDescent="0.25">
      <c r="A45" s="6">
        <v>44312</v>
      </c>
      <c r="B45" s="10">
        <v>56631.078125</v>
      </c>
      <c r="C45" s="14">
        <f t="shared" si="2"/>
        <v>2.088092552244313</v>
      </c>
      <c r="D45" s="10">
        <v>657.15997300000004</v>
      </c>
      <c r="E45" s="14">
        <f t="shared" si="3"/>
        <v>2.1118365607258958</v>
      </c>
      <c r="F45" s="4">
        <v>9746000</v>
      </c>
      <c r="G45" s="4">
        <f t="shared" si="0"/>
        <v>6404681096.8580008</v>
      </c>
      <c r="H45" s="8">
        <v>105085</v>
      </c>
      <c r="I45" s="4">
        <f t="shared" si="1"/>
        <v>5951076844.765625</v>
      </c>
    </row>
    <row r="46" spans="1:9" x14ac:dyDescent="0.25">
      <c r="A46" s="6">
        <v>44319</v>
      </c>
      <c r="B46" s="10">
        <v>58232.316405999998</v>
      </c>
      <c r="C46" s="14">
        <f t="shared" si="2"/>
        <v>2.1163674559547037</v>
      </c>
      <c r="D46" s="10">
        <v>620.46002199999998</v>
      </c>
      <c r="E46" s="14">
        <f t="shared" si="3"/>
        <v>2.0559902637695227</v>
      </c>
      <c r="F46" s="4">
        <v>9746000</v>
      </c>
      <c r="G46" s="4">
        <f t="shared" si="0"/>
        <v>6047003374.4119997</v>
      </c>
      <c r="H46" s="8">
        <v>105085</v>
      </c>
      <c r="I46" s="4">
        <f t="shared" si="1"/>
        <v>6119342969.5245094</v>
      </c>
    </row>
    <row r="47" spans="1:9" x14ac:dyDescent="0.25">
      <c r="A47" s="6">
        <v>44326</v>
      </c>
      <c r="B47" s="10">
        <v>46456.058594000002</v>
      </c>
      <c r="C47" s="14">
        <f t="shared" si="2"/>
        <v>1.9141385470118575</v>
      </c>
      <c r="D47" s="10">
        <v>521.30999799999995</v>
      </c>
      <c r="E47" s="14">
        <f t="shared" si="3"/>
        <v>1.89618943779463</v>
      </c>
      <c r="F47" s="4">
        <v>9746000</v>
      </c>
      <c r="G47" s="4">
        <f t="shared" si="0"/>
        <v>5080687240.5079994</v>
      </c>
      <c r="H47" s="8">
        <v>105085</v>
      </c>
      <c r="I47" s="4">
        <f t="shared" si="1"/>
        <v>4881834917.3504906</v>
      </c>
    </row>
    <row r="48" spans="1:9" x14ac:dyDescent="0.25">
      <c r="A48" s="6">
        <v>44333</v>
      </c>
      <c r="B48" s="10">
        <v>34770.582030999998</v>
      </c>
      <c r="C48" s="14">
        <f t="shared" si="2"/>
        <v>1.6626002780182576</v>
      </c>
      <c r="D48" s="10">
        <v>450.51998900000001</v>
      </c>
      <c r="E48" s="14">
        <f t="shared" si="3"/>
        <v>1.7603968973262232</v>
      </c>
      <c r="F48" s="4">
        <v>9746000</v>
      </c>
      <c r="G48" s="4">
        <f t="shared" si="0"/>
        <v>4390767812.7939997</v>
      </c>
      <c r="H48" s="8">
        <v>105085</v>
      </c>
      <c r="I48" s="4">
        <f t="shared" si="1"/>
        <v>3653866612.7276349</v>
      </c>
    </row>
    <row r="49" spans="1:9" x14ac:dyDescent="0.25">
      <c r="A49" s="6">
        <v>44340</v>
      </c>
      <c r="B49" s="10">
        <v>35678.128905999998</v>
      </c>
      <c r="C49" s="14">
        <f t="shared" si="2"/>
        <v>1.6887012755279018</v>
      </c>
      <c r="D49" s="10">
        <v>470</v>
      </c>
      <c r="E49" s="14">
        <f t="shared" si="3"/>
        <v>1.8036358467083335</v>
      </c>
      <c r="F49" s="4">
        <v>9746000</v>
      </c>
      <c r="G49" s="4">
        <f t="shared" si="0"/>
        <v>4580620000</v>
      </c>
      <c r="H49" s="8">
        <v>105085</v>
      </c>
      <c r="I49" s="4">
        <f t="shared" si="1"/>
        <v>3749236176.0870099</v>
      </c>
    </row>
    <row r="50" spans="1:9" x14ac:dyDescent="0.25">
      <c r="A50" s="6">
        <v>44347</v>
      </c>
      <c r="B50" s="10">
        <v>35862.378905999998</v>
      </c>
      <c r="C50" s="14">
        <f t="shared" si="2"/>
        <v>1.6938655037441697</v>
      </c>
      <c r="D50" s="10">
        <v>484.67001299999998</v>
      </c>
      <c r="E50" s="14">
        <f t="shared" si="3"/>
        <v>1.8348486403253546</v>
      </c>
      <c r="F50" s="4">
        <v>9746000</v>
      </c>
      <c r="G50" s="4">
        <f t="shared" si="0"/>
        <v>4723593946.698</v>
      </c>
      <c r="H50" s="8">
        <v>105085</v>
      </c>
      <c r="I50" s="4">
        <f t="shared" si="1"/>
        <v>3768598087.3370099</v>
      </c>
    </row>
    <row r="51" spans="1:9" x14ac:dyDescent="0.25">
      <c r="A51" s="6">
        <v>44354</v>
      </c>
      <c r="B51" s="10">
        <v>39097.859375</v>
      </c>
      <c r="C51" s="14">
        <f t="shared" si="2"/>
        <v>1.7840848524795287</v>
      </c>
      <c r="D51" s="10">
        <v>516.44000200000005</v>
      </c>
      <c r="E51" s="14">
        <f t="shared" si="3"/>
        <v>1.9003983713750454</v>
      </c>
      <c r="F51" s="4">
        <v>9746000</v>
      </c>
      <c r="G51" s="4">
        <f t="shared" si="0"/>
        <v>5033224259.4920006</v>
      </c>
      <c r="H51" s="8">
        <v>105085</v>
      </c>
      <c r="I51" s="4">
        <f t="shared" si="1"/>
        <v>4108598552.421875</v>
      </c>
    </row>
    <row r="52" spans="1:9" x14ac:dyDescent="0.25">
      <c r="A52" s="6">
        <v>44361</v>
      </c>
      <c r="B52" s="10">
        <v>35698.296875</v>
      </c>
      <c r="C52" s="14">
        <f t="shared" si="2"/>
        <v>1.6971347597035096</v>
      </c>
      <c r="D52" s="10">
        <v>646.46002199999998</v>
      </c>
      <c r="E52" s="14">
        <f t="shared" si="3"/>
        <v>2.1521604724835495</v>
      </c>
      <c r="F52" s="4">
        <v>9746000</v>
      </c>
      <c r="G52" s="4">
        <f t="shared" si="0"/>
        <v>6300399374.4119997</v>
      </c>
      <c r="H52" s="8">
        <v>105085</v>
      </c>
      <c r="I52" s="4">
        <f t="shared" si="1"/>
        <v>3751355527.109375</v>
      </c>
    </row>
    <row r="53" spans="1:9" x14ac:dyDescent="0.25">
      <c r="A53" s="6">
        <v>44368</v>
      </c>
      <c r="B53" s="10">
        <v>34649.644530999998</v>
      </c>
      <c r="C53" s="14">
        <f t="shared" si="2"/>
        <v>1.6677593430646729</v>
      </c>
      <c r="D53" s="10">
        <v>550.04998799999998</v>
      </c>
      <c r="E53" s="14">
        <f t="shared" si="3"/>
        <v>2.0030251343048184</v>
      </c>
      <c r="F53" s="4">
        <v>9746000</v>
      </c>
      <c r="G53" s="4">
        <f t="shared" si="0"/>
        <v>5360787183.0479994</v>
      </c>
      <c r="H53" s="8">
        <v>105085</v>
      </c>
      <c r="I53" s="4">
        <f t="shared" si="1"/>
        <v>3641157895.5401349</v>
      </c>
    </row>
    <row r="54" spans="1:9" x14ac:dyDescent="0.25">
      <c r="A54" s="6">
        <v>44375</v>
      </c>
      <c r="B54" s="10">
        <v>35287.78125</v>
      </c>
      <c r="C54" s="14">
        <f t="shared" si="2"/>
        <v>1.6861761761271037</v>
      </c>
      <c r="D54" s="10">
        <v>635.60998500000005</v>
      </c>
      <c r="E54" s="14">
        <f t="shared" si="3"/>
        <v>2.1585746277446765</v>
      </c>
      <c r="F54" s="4">
        <v>9746000</v>
      </c>
      <c r="G54" s="4">
        <f t="shared" si="0"/>
        <v>6194654913.8100004</v>
      </c>
      <c r="H54" s="8">
        <v>105085</v>
      </c>
      <c r="I54" s="4">
        <f t="shared" si="1"/>
        <v>3708216492.65625</v>
      </c>
    </row>
    <row r="55" spans="1:9" x14ac:dyDescent="0.25">
      <c r="A55" s="6">
        <v>44382</v>
      </c>
      <c r="B55" s="10">
        <v>34240.1875</v>
      </c>
      <c r="C55" s="14">
        <f t="shared" si="2"/>
        <v>1.6564890234388061</v>
      </c>
      <c r="D55" s="10">
        <v>628.65997300000004</v>
      </c>
      <c r="E55" s="14">
        <f t="shared" si="3"/>
        <v>2.1476402306080424</v>
      </c>
      <c r="F55" s="4">
        <v>9999000</v>
      </c>
      <c r="G55" s="4">
        <f t="shared" si="0"/>
        <v>6285971070.0270004</v>
      </c>
      <c r="H55" s="8">
        <v>114042</v>
      </c>
      <c r="I55" s="4">
        <f t="shared" si="1"/>
        <v>3904819462.875</v>
      </c>
    </row>
    <row r="56" spans="1:9" x14ac:dyDescent="0.25">
      <c r="A56" s="6">
        <v>44389</v>
      </c>
      <c r="B56" s="10">
        <v>31796.810547000001</v>
      </c>
      <c r="C56" s="14">
        <f t="shared" si="2"/>
        <v>1.5851291060026065</v>
      </c>
      <c r="D56" s="10">
        <v>523.09002699999996</v>
      </c>
      <c r="E56" s="14">
        <f t="shared" si="3"/>
        <v>1.9797116992332606</v>
      </c>
      <c r="F56" s="4">
        <v>9999000</v>
      </c>
      <c r="G56" s="4">
        <f t="shared" si="0"/>
        <v>5230377179.9729996</v>
      </c>
      <c r="H56" s="8">
        <v>114042</v>
      </c>
      <c r="I56" s="4">
        <f t="shared" si="1"/>
        <v>3626171868.4009743</v>
      </c>
    </row>
    <row r="57" spans="1:9" x14ac:dyDescent="0.25">
      <c r="A57" s="6">
        <v>44396</v>
      </c>
      <c r="B57" s="10">
        <v>35350.1875</v>
      </c>
      <c r="C57" s="14">
        <f t="shared" si="2"/>
        <v>1.696881728101217</v>
      </c>
      <c r="D57" s="10">
        <v>539.71002199999998</v>
      </c>
      <c r="E57" s="14">
        <f t="shared" si="3"/>
        <v>2.0114844231280715</v>
      </c>
      <c r="F57" s="4">
        <v>9999000</v>
      </c>
      <c r="G57" s="4">
        <f t="shared" si="0"/>
        <v>5396560509.9779997</v>
      </c>
      <c r="H57" s="8">
        <v>114042</v>
      </c>
      <c r="I57" s="4">
        <f t="shared" si="1"/>
        <v>4031406082.875</v>
      </c>
    </row>
    <row r="58" spans="1:9" x14ac:dyDescent="0.25">
      <c r="A58" s="6">
        <v>44403</v>
      </c>
      <c r="B58" s="10">
        <v>39974.894530999998</v>
      </c>
      <c r="C58" s="14">
        <f t="shared" si="2"/>
        <v>1.8277072585457157</v>
      </c>
      <c r="D58" s="10">
        <v>626.01000999999997</v>
      </c>
      <c r="E58" s="14">
        <f t="shared" si="3"/>
        <v>2.1713850817821365</v>
      </c>
      <c r="F58" s="4">
        <v>9999000</v>
      </c>
      <c r="G58" s="4">
        <f t="shared" si="0"/>
        <v>6259474089.9899998</v>
      </c>
      <c r="H58" s="8">
        <v>114042</v>
      </c>
      <c r="I58" s="4">
        <f t="shared" si="1"/>
        <v>4558816922.1043015</v>
      </c>
    </row>
    <row r="59" spans="1:9" x14ac:dyDescent="0.25">
      <c r="A59" s="6">
        <v>44410</v>
      </c>
      <c r="B59" s="10">
        <v>43798.117187999997</v>
      </c>
      <c r="C59" s="14">
        <f t="shared" si="2"/>
        <v>1.9233478525198944</v>
      </c>
      <c r="D59" s="10">
        <v>748.71997099999999</v>
      </c>
      <c r="E59" s="14">
        <f t="shared" si="3"/>
        <v>2.3674042492711678</v>
      </c>
      <c r="F59" s="4">
        <v>9999000</v>
      </c>
      <c r="G59" s="4">
        <f t="shared" si="0"/>
        <v>7486450990.0290003</v>
      </c>
      <c r="H59" s="8">
        <v>114042</v>
      </c>
      <c r="I59" s="4">
        <f t="shared" si="1"/>
        <v>4994824880.3538952</v>
      </c>
    </row>
    <row r="60" spans="1:9" x14ac:dyDescent="0.25">
      <c r="A60" s="6">
        <v>44417</v>
      </c>
      <c r="B60" s="10">
        <v>47047.003905999998</v>
      </c>
      <c r="C60" s="14">
        <f t="shared" si="2"/>
        <v>1.9975265370522548</v>
      </c>
      <c r="D60" s="10">
        <v>728</v>
      </c>
      <c r="E60" s="14">
        <f t="shared" si="3"/>
        <v>2.3397303901482087</v>
      </c>
      <c r="F60" s="4">
        <v>9999000</v>
      </c>
      <c r="G60" s="4">
        <f t="shared" si="0"/>
        <v>7279272000</v>
      </c>
      <c r="H60" s="8">
        <v>114042</v>
      </c>
      <c r="I60" s="4">
        <f t="shared" si="1"/>
        <v>5365334419.4480515</v>
      </c>
    </row>
    <row r="61" spans="1:9" x14ac:dyDescent="0.25">
      <c r="A61" s="6">
        <v>44424</v>
      </c>
      <c r="B61" s="10">
        <v>49321.652344000002</v>
      </c>
      <c r="C61" s="14">
        <f t="shared" si="2"/>
        <v>2.0458749598879526</v>
      </c>
      <c r="D61" s="10">
        <v>716.55999799999995</v>
      </c>
      <c r="E61" s="14">
        <f t="shared" si="3"/>
        <v>2.3240161016866701</v>
      </c>
      <c r="F61" s="4">
        <v>9999000</v>
      </c>
      <c r="G61" s="4">
        <f t="shared" si="0"/>
        <v>7164883420.0019999</v>
      </c>
      <c r="H61" s="8">
        <v>114042</v>
      </c>
      <c r="I61" s="4">
        <f t="shared" si="1"/>
        <v>5624739876.6144485</v>
      </c>
    </row>
    <row r="62" spans="1:9" x14ac:dyDescent="0.25">
      <c r="A62" s="6">
        <v>44431</v>
      </c>
      <c r="B62" s="10">
        <v>48829.832030999998</v>
      </c>
      <c r="C62" s="14">
        <f t="shared" si="2"/>
        <v>2.0359032681536666</v>
      </c>
      <c r="D62" s="10">
        <v>707.20001200000002</v>
      </c>
      <c r="E62" s="14">
        <f t="shared" si="3"/>
        <v>2.3109537118991788</v>
      </c>
      <c r="F62" s="4">
        <v>9999000</v>
      </c>
      <c r="G62" s="4">
        <f t="shared" si="0"/>
        <v>7071292919.9879999</v>
      </c>
      <c r="H62" s="8">
        <v>114042</v>
      </c>
      <c r="I62" s="4">
        <f t="shared" si="1"/>
        <v>5568651704.4793015</v>
      </c>
    </row>
    <row r="63" spans="1:9" x14ac:dyDescent="0.25">
      <c r="A63" s="6">
        <v>44438</v>
      </c>
      <c r="B63" s="10">
        <v>51753.410155999998</v>
      </c>
      <c r="C63" s="14">
        <f t="shared" si="2"/>
        <v>2.0957760550013447</v>
      </c>
      <c r="D63" s="10">
        <v>712.26000999999997</v>
      </c>
      <c r="E63" s="14">
        <f t="shared" si="3"/>
        <v>2.318108686325282</v>
      </c>
      <c r="F63" s="4">
        <v>9999000</v>
      </c>
      <c r="G63" s="4">
        <f t="shared" si="0"/>
        <v>7121887839.9899998</v>
      </c>
      <c r="H63" s="8">
        <v>114042</v>
      </c>
      <c r="I63" s="4">
        <f t="shared" si="1"/>
        <v>5902062401.0105515</v>
      </c>
    </row>
    <row r="64" spans="1:9" x14ac:dyDescent="0.25">
      <c r="A64" s="6">
        <v>44445</v>
      </c>
      <c r="B64" s="10">
        <v>46063.269530999998</v>
      </c>
      <c r="C64" s="14">
        <f t="shared" si="2"/>
        <v>1.9858288919477749</v>
      </c>
      <c r="D64" s="10">
        <v>615.57000700000003</v>
      </c>
      <c r="E64" s="14">
        <f t="shared" si="3"/>
        <v>2.182357694212163</v>
      </c>
      <c r="F64" s="4">
        <v>9999000</v>
      </c>
      <c r="G64" s="4">
        <f t="shared" si="0"/>
        <v>6155084499.993</v>
      </c>
      <c r="H64" s="8">
        <v>114042</v>
      </c>
      <c r="I64" s="4">
        <f t="shared" si="1"/>
        <v>5253147383.8543015</v>
      </c>
    </row>
    <row r="65" spans="1:9" x14ac:dyDescent="0.25">
      <c r="A65" s="6">
        <v>44452</v>
      </c>
      <c r="B65" s="10">
        <v>47260.21875</v>
      </c>
      <c r="C65" s="14">
        <f t="shared" si="2"/>
        <v>2.0118137868800479</v>
      </c>
      <c r="D65" s="10">
        <v>614.28997800000002</v>
      </c>
      <c r="E65" s="14">
        <f t="shared" si="3"/>
        <v>2.1802782735362949</v>
      </c>
      <c r="F65" s="4">
        <v>9999000</v>
      </c>
      <c r="G65" s="4">
        <f t="shared" si="0"/>
        <v>6142285490.0220003</v>
      </c>
      <c r="H65" s="8">
        <v>114042</v>
      </c>
      <c r="I65" s="4">
        <f t="shared" si="1"/>
        <v>5389649866.6875</v>
      </c>
    </row>
    <row r="66" spans="1:9" x14ac:dyDescent="0.25">
      <c r="A66" s="6">
        <v>44459</v>
      </c>
      <c r="B66" s="10">
        <v>43208.539062999997</v>
      </c>
      <c r="C66" s="14">
        <f t="shared" si="2"/>
        <v>1.9260824933277938</v>
      </c>
      <c r="D66" s="10">
        <v>599.39001499999995</v>
      </c>
      <c r="E66" s="14">
        <f t="shared" si="3"/>
        <v>2.1560226881716904</v>
      </c>
      <c r="F66" s="4">
        <v>9999000</v>
      </c>
      <c r="G66" s="4">
        <f t="shared" si="0"/>
        <v>5993300759.9849997</v>
      </c>
      <c r="H66" s="8">
        <v>114042</v>
      </c>
      <c r="I66" s="4">
        <f t="shared" si="1"/>
        <v>4927588211.8226452</v>
      </c>
    </row>
    <row r="67" spans="1:9" x14ac:dyDescent="0.25">
      <c r="A67" s="6">
        <v>44466</v>
      </c>
      <c r="B67" s="10">
        <v>48199.953125</v>
      </c>
      <c r="C67" s="14">
        <f t="shared" si="2"/>
        <v>2.0416016515831168</v>
      </c>
      <c r="D67" s="10">
        <v>612.46002199999998</v>
      </c>
      <c r="E67" s="14">
        <f t="shared" si="3"/>
        <v>2.1778282015651693</v>
      </c>
      <c r="F67" s="4">
        <v>9999000</v>
      </c>
      <c r="G67" s="4">
        <f t="shared" ref="G67:G130" si="4">F67*D67</f>
        <v>6123987759.9779997</v>
      </c>
      <c r="H67" s="8">
        <v>114042</v>
      </c>
      <c r="I67" s="4">
        <f t="shared" ref="I67:I130" si="5">H67*B67</f>
        <v>5496819054.28125</v>
      </c>
    </row>
    <row r="68" spans="1:9" x14ac:dyDescent="0.25">
      <c r="A68" s="6">
        <v>44473</v>
      </c>
      <c r="B68" s="10">
        <v>54771.578125</v>
      </c>
      <c r="C68" s="14">
        <f t="shared" si="2"/>
        <v>2.1779425518109115</v>
      </c>
      <c r="D68" s="10">
        <v>708.82000700000003</v>
      </c>
      <c r="E68" s="14">
        <f t="shared" si="3"/>
        <v>2.3351608951919873</v>
      </c>
      <c r="F68" s="4">
        <v>10020000</v>
      </c>
      <c r="G68" s="4">
        <f t="shared" si="4"/>
        <v>7102376470.1400003</v>
      </c>
      <c r="H68" s="8">
        <v>124391</v>
      </c>
      <c r="I68" s="4">
        <f t="shared" si="5"/>
        <v>6813091374.546875</v>
      </c>
    </row>
    <row r="69" spans="1:9" x14ac:dyDescent="0.25">
      <c r="A69" s="6">
        <v>44480</v>
      </c>
      <c r="B69" s="10">
        <v>61553.617187999997</v>
      </c>
      <c r="C69" s="14">
        <f t="shared" ref="C69:C132" si="6">C68+B69/B68-1</f>
        <v>2.3017666097469816</v>
      </c>
      <c r="D69" s="10">
        <v>749.84997599999997</v>
      </c>
      <c r="E69" s="14">
        <f t="shared" ref="E69:E132" si="7">E68+D69/D68-1</f>
        <v>2.3930457864123333</v>
      </c>
      <c r="F69" s="4">
        <v>10020000</v>
      </c>
      <c r="G69" s="4">
        <f t="shared" si="4"/>
        <v>7513496759.5199995</v>
      </c>
      <c r="H69" s="8">
        <v>124391</v>
      </c>
      <c r="I69" s="4">
        <f t="shared" si="5"/>
        <v>7656715995.6325073</v>
      </c>
    </row>
    <row r="70" spans="1:9" x14ac:dyDescent="0.25">
      <c r="A70" s="6">
        <v>44487</v>
      </c>
      <c r="B70" s="10">
        <v>60930.835937999997</v>
      </c>
      <c r="C70" s="14">
        <f t="shared" si="6"/>
        <v>2.2916489062154755</v>
      </c>
      <c r="D70" s="10">
        <v>718.52002000000005</v>
      </c>
      <c r="E70" s="14">
        <f t="shared" si="7"/>
        <v>2.3512641540821884</v>
      </c>
      <c r="F70" s="4">
        <v>10020000</v>
      </c>
      <c r="G70" s="4">
        <f t="shared" si="4"/>
        <v>7199570600.4000006</v>
      </c>
      <c r="H70" s="8">
        <v>124391</v>
      </c>
      <c r="I70" s="4">
        <f t="shared" si="5"/>
        <v>7579247613.1637573</v>
      </c>
    </row>
    <row r="71" spans="1:9" x14ac:dyDescent="0.25">
      <c r="A71" s="6">
        <v>44494</v>
      </c>
      <c r="B71" s="10">
        <v>61318.957030999998</v>
      </c>
      <c r="C71" s="14">
        <f t="shared" si="6"/>
        <v>2.2980187694714944</v>
      </c>
      <c r="D71" s="10">
        <v>715.05999799999995</v>
      </c>
      <c r="E71" s="14">
        <f t="shared" si="7"/>
        <v>2.346448669608979</v>
      </c>
      <c r="F71" s="4">
        <v>10020000</v>
      </c>
      <c r="G71" s="4">
        <f t="shared" si="4"/>
        <v>7164901179.9599991</v>
      </c>
      <c r="H71" s="8">
        <v>124391</v>
      </c>
      <c r="I71" s="4">
        <f t="shared" si="5"/>
        <v>7627526384.0431204</v>
      </c>
    </row>
    <row r="72" spans="1:9" x14ac:dyDescent="0.25">
      <c r="A72" s="6">
        <v>44501</v>
      </c>
      <c r="B72" s="10">
        <v>63326.988280999998</v>
      </c>
      <c r="C72" s="14">
        <f t="shared" si="6"/>
        <v>2.3307660852646324</v>
      </c>
      <c r="D72" s="10">
        <v>797.51000999999997</v>
      </c>
      <c r="E72" s="14">
        <f t="shared" si="7"/>
        <v>2.461753696083135</v>
      </c>
      <c r="F72" s="4">
        <v>10020000</v>
      </c>
      <c r="G72" s="4">
        <f t="shared" si="4"/>
        <v>7991050300.1999998</v>
      </c>
      <c r="H72" s="8">
        <v>124391</v>
      </c>
      <c r="I72" s="4">
        <f t="shared" si="5"/>
        <v>7877307399.2618704</v>
      </c>
    </row>
    <row r="73" spans="1:9" x14ac:dyDescent="0.25">
      <c r="A73" s="6">
        <v>44508</v>
      </c>
      <c r="B73" s="10">
        <v>65466.839844000002</v>
      </c>
      <c r="C73" s="14">
        <f t="shared" si="6"/>
        <v>2.3645566005107526</v>
      </c>
      <c r="D73" s="10">
        <v>811.72997999999995</v>
      </c>
      <c r="E73" s="14">
        <f t="shared" si="7"/>
        <v>2.4795841556657052</v>
      </c>
      <c r="F73" s="4">
        <v>10020000</v>
      </c>
      <c r="G73" s="4">
        <f t="shared" si="4"/>
        <v>8133534399.5999994</v>
      </c>
      <c r="H73" s="8">
        <v>124391</v>
      </c>
      <c r="I73" s="4">
        <f t="shared" si="5"/>
        <v>8143485675.0350046</v>
      </c>
    </row>
    <row r="74" spans="1:9" x14ac:dyDescent="0.25">
      <c r="A74" s="6">
        <v>44515</v>
      </c>
      <c r="B74" s="10">
        <v>58730.476562999997</v>
      </c>
      <c r="C74" s="14">
        <f t="shared" si="6"/>
        <v>2.2616592665772375</v>
      </c>
      <c r="D74" s="10">
        <v>718.30999799999995</v>
      </c>
      <c r="E74" s="14">
        <f t="shared" si="7"/>
        <v>2.3644966459004504</v>
      </c>
      <c r="F74" s="4">
        <v>10020000</v>
      </c>
      <c r="G74" s="4">
        <f t="shared" si="4"/>
        <v>7197466179.9599991</v>
      </c>
      <c r="H74" s="8">
        <v>124391</v>
      </c>
      <c r="I74" s="4">
        <f t="shared" si="5"/>
        <v>7305542710.1481323</v>
      </c>
    </row>
    <row r="75" spans="1:9" x14ac:dyDescent="0.25">
      <c r="A75" s="6">
        <v>44522</v>
      </c>
      <c r="B75" s="10">
        <v>57248.457030999998</v>
      </c>
      <c r="C75" s="14">
        <f t="shared" si="6"/>
        <v>2.2364250165127033</v>
      </c>
      <c r="D75" s="10">
        <v>663</v>
      </c>
      <c r="E75" s="14">
        <f t="shared" si="7"/>
        <v>2.2874964674900142</v>
      </c>
      <c r="F75" s="4">
        <v>10020000</v>
      </c>
      <c r="G75" s="4">
        <f t="shared" si="4"/>
        <v>6643260000</v>
      </c>
      <c r="H75" s="8">
        <v>124391</v>
      </c>
      <c r="I75" s="4">
        <f t="shared" si="5"/>
        <v>7121192818.5431204</v>
      </c>
    </row>
    <row r="76" spans="1:9" x14ac:dyDescent="0.25">
      <c r="A76" s="6">
        <v>44529</v>
      </c>
      <c r="B76" s="10">
        <v>49368.847655999998</v>
      </c>
      <c r="C76" s="14">
        <f t="shared" si="6"/>
        <v>2.0987862086976179</v>
      </c>
      <c r="D76" s="10">
        <v>630.98999000000003</v>
      </c>
      <c r="E76" s="14">
        <f t="shared" si="7"/>
        <v>2.2392159094206328</v>
      </c>
      <c r="F76" s="4">
        <v>10020000</v>
      </c>
      <c r="G76" s="4">
        <f t="shared" si="4"/>
        <v>6322519699.8000002</v>
      </c>
      <c r="H76" s="8">
        <v>124391</v>
      </c>
      <c r="I76" s="4">
        <f t="shared" si="5"/>
        <v>6141040328.7774954</v>
      </c>
    </row>
    <row r="77" spans="1:9" x14ac:dyDescent="0.25">
      <c r="A77" s="6">
        <v>44536</v>
      </c>
      <c r="B77" s="10">
        <v>50098.335937999997</v>
      </c>
      <c r="C77" s="14">
        <f t="shared" si="6"/>
        <v>2.1135624961062902</v>
      </c>
      <c r="D77" s="10">
        <v>600.84002699999996</v>
      </c>
      <c r="E77" s="14">
        <f t="shared" si="7"/>
        <v>2.1914339105334553</v>
      </c>
      <c r="F77" s="4">
        <v>10020000</v>
      </c>
      <c r="G77" s="4">
        <f t="shared" si="4"/>
        <v>6020417070.54</v>
      </c>
      <c r="H77" s="8">
        <v>124391</v>
      </c>
      <c r="I77" s="4">
        <f t="shared" si="5"/>
        <v>6231782105.6637573</v>
      </c>
    </row>
    <row r="78" spans="1:9" x14ac:dyDescent="0.25">
      <c r="A78" s="6">
        <v>44543</v>
      </c>
      <c r="B78" s="10">
        <v>46707.015625</v>
      </c>
      <c r="C78" s="14">
        <f t="shared" si="6"/>
        <v>2.0458692234754992</v>
      </c>
      <c r="D78" s="10">
        <v>571.580017</v>
      </c>
      <c r="E78" s="14">
        <f t="shared" si="7"/>
        <v>2.1427354072960867</v>
      </c>
      <c r="F78" s="4">
        <v>10020000</v>
      </c>
      <c r="G78" s="4">
        <f t="shared" si="4"/>
        <v>5727231770.3400002</v>
      </c>
      <c r="H78" s="8">
        <v>124391</v>
      </c>
      <c r="I78" s="4">
        <f t="shared" si="5"/>
        <v>5809932380.609375</v>
      </c>
    </row>
    <row r="79" spans="1:9" x14ac:dyDescent="0.25">
      <c r="A79" s="6">
        <v>44550</v>
      </c>
      <c r="B79" s="10">
        <v>50809.515625</v>
      </c>
      <c r="C79" s="14">
        <f t="shared" si="6"/>
        <v>2.1337039940148554</v>
      </c>
      <c r="D79" s="10">
        <v>597.21002199999998</v>
      </c>
      <c r="E79" s="14">
        <f t="shared" si="7"/>
        <v>2.1875760319465458</v>
      </c>
      <c r="F79" s="4">
        <v>10020000</v>
      </c>
      <c r="G79" s="4">
        <f t="shared" si="4"/>
        <v>5984044420.4399996</v>
      </c>
      <c r="H79" s="8">
        <v>124391</v>
      </c>
      <c r="I79" s="4">
        <f t="shared" si="5"/>
        <v>6320246458.109375</v>
      </c>
    </row>
    <row r="80" spans="1:9" x14ac:dyDescent="0.25">
      <c r="A80" s="6">
        <v>44557</v>
      </c>
      <c r="B80" s="10">
        <v>47345.21875</v>
      </c>
      <c r="C80" s="14">
        <f t="shared" si="6"/>
        <v>2.0655219451921849</v>
      </c>
      <c r="D80" s="10">
        <v>544.48999000000003</v>
      </c>
      <c r="E80" s="14">
        <f t="shared" si="7"/>
        <v>2.0992988261765464</v>
      </c>
      <c r="F80" s="4">
        <v>10020000</v>
      </c>
      <c r="G80" s="4">
        <f t="shared" si="4"/>
        <v>5455789699.8000002</v>
      </c>
      <c r="H80" s="8">
        <v>124391</v>
      </c>
      <c r="I80" s="4">
        <f t="shared" si="5"/>
        <v>5889319105.53125</v>
      </c>
    </row>
    <row r="81" spans="1:9" x14ac:dyDescent="0.25">
      <c r="A81" s="6">
        <v>44564</v>
      </c>
      <c r="B81" s="10">
        <v>41911.601562999997</v>
      </c>
      <c r="C81" s="14">
        <f t="shared" si="6"/>
        <v>1.9507560336501668</v>
      </c>
      <c r="D81" s="10">
        <v>482.95001200000002</v>
      </c>
      <c r="E81" s="14">
        <f t="shared" si="7"/>
        <v>1.9862756684872744</v>
      </c>
      <c r="F81" s="4">
        <v>11289000</v>
      </c>
      <c r="G81" s="4">
        <f t="shared" si="4"/>
        <v>5452022685.4680004</v>
      </c>
      <c r="H81" s="8">
        <v>129218</v>
      </c>
      <c r="I81" s="4">
        <f t="shared" si="5"/>
        <v>5415733330.7677336</v>
      </c>
    </row>
    <row r="82" spans="1:9" x14ac:dyDescent="0.25">
      <c r="A82" s="6">
        <v>44571</v>
      </c>
      <c r="B82" s="10">
        <v>43113.878905999998</v>
      </c>
      <c r="C82" s="14">
        <f t="shared" si="6"/>
        <v>1.9794420608637244</v>
      </c>
      <c r="D82" s="10">
        <v>499.55999800000001</v>
      </c>
      <c r="E82" s="14">
        <f t="shared" si="7"/>
        <v>2.0206684329293219</v>
      </c>
      <c r="F82" s="4">
        <v>11289000</v>
      </c>
      <c r="G82" s="4">
        <f t="shared" si="4"/>
        <v>5639532817.4219999</v>
      </c>
      <c r="H82" s="8">
        <v>129218</v>
      </c>
      <c r="I82" s="4">
        <f t="shared" si="5"/>
        <v>5571089204.4755077</v>
      </c>
    </row>
    <row r="83" spans="1:9" x14ac:dyDescent="0.25">
      <c r="A83" s="6">
        <v>44578</v>
      </c>
      <c r="B83" s="10">
        <v>36276.804687999997</v>
      </c>
      <c r="C83" s="14">
        <f t="shared" si="6"/>
        <v>1.8208603143011688</v>
      </c>
      <c r="D83" s="10">
        <v>375.89001500000001</v>
      </c>
      <c r="E83" s="14">
        <f t="shared" si="7"/>
        <v>1.7731106150593652</v>
      </c>
      <c r="F83" s="4">
        <v>11289000</v>
      </c>
      <c r="G83" s="4">
        <f t="shared" si="4"/>
        <v>4243422379.335</v>
      </c>
      <c r="H83" s="8">
        <v>129218</v>
      </c>
      <c r="I83" s="4">
        <f t="shared" si="5"/>
        <v>4687616148.1739836</v>
      </c>
    </row>
    <row r="84" spans="1:9" x14ac:dyDescent="0.25">
      <c r="A84" s="6">
        <v>44585</v>
      </c>
      <c r="B84" s="10">
        <v>37917.601562999997</v>
      </c>
      <c r="C84" s="14">
        <f t="shared" si="6"/>
        <v>1.866090231575078</v>
      </c>
      <c r="D84" s="10">
        <v>338.95001200000002</v>
      </c>
      <c r="E84" s="14">
        <f t="shared" si="7"/>
        <v>1.6748371799429789</v>
      </c>
      <c r="F84" s="4">
        <v>11289000</v>
      </c>
      <c r="G84" s="4">
        <f t="shared" si="4"/>
        <v>3826406685.4679999</v>
      </c>
      <c r="H84" s="8">
        <v>129218</v>
      </c>
      <c r="I84" s="4">
        <f t="shared" si="5"/>
        <v>4899636638.7677336</v>
      </c>
    </row>
    <row r="85" spans="1:9" x14ac:dyDescent="0.25">
      <c r="A85" s="6">
        <v>44592</v>
      </c>
      <c r="B85" s="10">
        <v>42412.433594000002</v>
      </c>
      <c r="C85" s="14">
        <f t="shared" si="6"/>
        <v>1.9846323293270114</v>
      </c>
      <c r="D85" s="10">
        <v>391.64001500000001</v>
      </c>
      <c r="E85" s="14">
        <f t="shared" si="7"/>
        <v>1.8302878397293547</v>
      </c>
      <c r="F85" s="4">
        <v>11289000</v>
      </c>
      <c r="G85" s="4">
        <f t="shared" si="4"/>
        <v>4421224129.335</v>
      </c>
      <c r="H85" s="8">
        <v>129218</v>
      </c>
      <c r="I85" s="4">
        <f t="shared" si="5"/>
        <v>5480449844.1494923</v>
      </c>
    </row>
    <row r="86" spans="1:9" x14ac:dyDescent="0.25">
      <c r="A86" s="6">
        <v>44599</v>
      </c>
      <c r="B86" s="10">
        <v>42197.515625</v>
      </c>
      <c r="C86" s="14">
        <f t="shared" si="6"/>
        <v>1.9795649952745178</v>
      </c>
      <c r="D86" s="10">
        <v>411.01001000000002</v>
      </c>
      <c r="E86" s="14">
        <f t="shared" si="7"/>
        <v>1.8797465116171086</v>
      </c>
      <c r="F86" s="4">
        <v>11289000</v>
      </c>
      <c r="G86" s="4">
        <f t="shared" si="4"/>
        <v>4639892002.8900003</v>
      </c>
      <c r="H86" s="8">
        <v>129218</v>
      </c>
      <c r="I86" s="4">
        <f t="shared" si="5"/>
        <v>5452678574.03125</v>
      </c>
    </row>
    <row r="87" spans="1:9" x14ac:dyDescent="0.25">
      <c r="A87" s="6">
        <v>44606</v>
      </c>
      <c r="B87" s="10">
        <v>38431.378905999998</v>
      </c>
      <c r="C87" s="14">
        <f t="shared" si="6"/>
        <v>1.8903147950383516</v>
      </c>
      <c r="D87" s="10">
        <v>395.97000100000002</v>
      </c>
      <c r="E87" s="14">
        <f t="shared" si="7"/>
        <v>1.8431537069795767</v>
      </c>
      <c r="F87" s="4">
        <v>11289000</v>
      </c>
      <c r="G87" s="4">
        <f t="shared" si="4"/>
        <v>4470105341.2890005</v>
      </c>
      <c r="H87" s="8">
        <v>129218</v>
      </c>
      <c r="I87" s="4">
        <f t="shared" si="5"/>
        <v>4966025919.4755077</v>
      </c>
    </row>
    <row r="88" spans="1:9" x14ac:dyDescent="0.25">
      <c r="A88" s="6">
        <v>44613</v>
      </c>
      <c r="B88" s="10">
        <v>37709.785155999998</v>
      </c>
      <c r="C88" s="14">
        <f t="shared" si="6"/>
        <v>1.871538634241078</v>
      </c>
      <c r="D88" s="10">
        <v>405</v>
      </c>
      <c r="E88" s="14">
        <f t="shared" si="7"/>
        <v>1.8659584623327481</v>
      </c>
      <c r="F88" s="4">
        <v>11289000</v>
      </c>
      <c r="G88" s="4">
        <f t="shared" si="4"/>
        <v>4572045000</v>
      </c>
      <c r="H88" s="8">
        <v>129218</v>
      </c>
      <c r="I88" s="4">
        <f t="shared" si="5"/>
        <v>4872783018.2880077</v>
      </c>
    </row>
    <row r="89" spans="1:9" x14ac:dyDescent="0.25">
      <c r="A89" s="6">
        <v>44620</v>
      </c>
      <c r="B89" s="10">
        <v>38419.984375</v>
      </c>
      <c r="C89" s="14">
        <f t="shared" si="6"/>
        <v>1.8903719215711972</v>
      </c>
      <c r="D89" s="10">
        <v>410.35998499999999</v>
      </c>
      <c r="E89" s="14">
        <f t="shared" si="7"/>
        <v>1.8791929931969458</v>
      </c>
      <c r="F89" s="4">
        <v>11289000</v>
      </c>
      <c r="G89" s="4">
        <f t="shared" si="4"/>
        <v>4632553870.665</v>
      </c>
      <c r="H89" s="8">
        <v>129218</v>
      </c>
      <c r="I89" s="4">
        <f t="shared" si="5"/>
        <v>4964553540.96875</v>
      </c>
    </row>
    <row r="90" spans="1:9" x14ac:dyDescent="0.25">
      <c r="A90" s="6">
        <v>44627</v>
      </c>
      <c r="B90" s="10">
        <v>37849.664062999997</v>
      </c>
      <c r="C90" s="14">
        <f t="shared" si="6"/>
        <v>1.8755275555133308</v>
      </c>
      <c r="D90" s="10">
        <v>390.82000699999998</v>
      </c>
      <c r="E90" s="14">
        <f t="shared" si="7"/>
        <v>1.8315763182913747</v>
      </c>
      <c r="F90" s="4">
        <v>11289000</v>
      </c>
      <c r="G90" s="4">
        <f t="shared" si="4"/>
        <v>4411967059.0229998</v>
      </c>
      <c r="H90" s="8">
        <v>129218</v>
      </c>
      <c r="I90" s="4">
        <f t="shared" si="5"/>
        <v>4890857890.8927336</v>
      </c>
    </row>
    <row r="91" spans="1:9" x14ac:dyDescent="0.25">
      <c r="A91" s="6">
        <v>44634</v>
      </c>
      <c r="B91" s="10">
        <v>41247.824219000002</v>
      </c>
      <c r="C91" s="14">
        <f t="shared" si="6"/>
        <v>1.9653080130186824</v>
      </c>
      <c r="D91" s="10">
        <v>454.27999899999998</v>
      </c>
      <c r="E91" s="14">
        <f t="shared" si="7"/>
        <v>1.9939528365436758</v>
      </c>
      <c r="F91" s="4">
        <v>11289000</v>
      </c>
      <c r="G91" s="4">
        <f t="shared" si="4"/>
        <v>5128366908.7109995</v>
      </c>
      <c r="H91" s="8">
        <v>129218</v>
      </c>
      <c r="I91" s="4">
        <f t="shared" si="5"/>
        <v>5329961349.9307423</v>
      </c>
    </row>
    <row r="92" spans="1:9" x14ac:dyDescent="0.25">
      <c r="A92" s="6">
        <v>44641</v>
      </c>
      <c r="B92" s="10">
        <v>46820.492187999997</v>
      </c>
      <c r="C92" s="14">
        <f t="shared" si="6"/>
        <v>2.100410120208934</v>
      </c>
      <c r="D92" s="10">
        <v>472.42001299999998</v>
      </c>
      <c r="E92" s="14">
        <f t="shared" si="7"/>
        <v>2.0338841873403899</v>
      </c>
      <c r="F92" s="4">
        <v>11289000</v>
      </c>
      <c r="G92" s="4">
        <f t="shared" si="4"/>
        <v>5333149526.757</v>
      </c>
      <c r="H92" s="8">
        <v>129218</v>
      </c>
      <c r="I92" s="4">
        <f t="shared" si="5"/>
        <v>6050050359.5489836</v>
      </c>
    </row>
    <row r="93" spans="1:9" x14ac:dyDescent="0.25">
      <c r="A93" s="6">
        <v>44648</v>
      </c>
      <c r="B93" s="10">
        <v>46453.566405999998</v>
      </c>
      <c r="C93" s="14">
        <f t="shared" si="6"/>
        <v>2.0925732572275142</v>
      </c>
      <c r="D93" s="10">
        <v>490.98001099999999</v>
      </c>
      <c r="E93" s="14">
        <f t="shared" si="7"/>
        <v>2.0731712570860994</v>
      </c>
      <c r="F93" s="4">
        <v>11289000</v>
      </c>
      <c r="G93" s="4">
        <f t="shared" si="4"/>
        <v>5542673344.1789999</v>
      </c>
      <c r="H93" s="8">
        <v>129218</v>
      </c>
      <c r="I93" s="4">
        <f t="shared" si="5"/>
        <v>6002636943.8505077</v>
      </c>
    </row>
    <row r="94" spans="1:9" x14ac:dyDescent="0.25">
      <c r="A94" s="6">
        <v>44655</v>
      </c>
      <c r="B94" s="10">
        <v>42207.671875</v>
      </c>
      <c r="C94" s="14">
        <f t="shared" si="6"/>
        <v>2.0011724271192022</v>
      </c>
      <c r="D94" s="10">
        <v>453.23998999999998</v>
      </c>
      <c r="E94" s="14">
        <f t="shared" si="7"/>
        <v>1.9963045412229965</v>
      </c>
      <c r="F94" s="4">
        <v>11300000</v>
      </c>
      <c r="G94" s="4">
        <f t="shared" si="4"/>
        <v>5121611887</v>
      </c>
      <c r="H94" s="8">
        <v>129699</v>
      </c>
      <c r="I94" s="4">
        <f t="shared" si="5"/>
        <v>5474292834.515625</v>
      </c>
    </row>
    <row r="95" spans="1:9" x14ac:dyDescent="0.25">
      <c r="A95" s="6">
        <v>44662</v>
      </c>
      <c r="B95" s="10">
        <v>39716.953125</v>
      </c>
      <c r="C95" s="14">
        <f t="shared" si="6"/>
        <v>1.9421613838809875</v>
      </c>
      <c r="D95" s="10">
        <v>449.19000199999999</v>
      </c>
      <c r="E95" s="14">
        <f t="shared" si="7"/>
        <v>1.9873689042771039</v>
      </c>
      <c r="F95" s="4">
        <v>11300000</v>
      </c>
      <c r="G95" s="4">
        <f t="shared" si="4"/>
        <v>5075847022.6000004</v>
      </c>
      <c r="H95" s="8">
        <v>129699</v>
      </c>
      <c r="I95" s="4">
        <f t="shared" si="5"/>
        <v>5151249103.359375</v>
      </c>
    </row>
    <row r="96" spans="1:9" x14ac:dyDescent="0.25">
      <c r="A96" s="6">
        <v>44669</v>
      </c>
      <c r="B96" s="10">
        <v>39469.292969000002</v>
      </c>
      <c r="C96" s="14">
        <f t="shared" si="6"/>
        <v>1.9359257556035478</v>
      </c>
      <c r="D96" s="10">
        <v>409.07998700000002</v>
      </c>
      <c r="E96" s="14">
        <f t="shared" si="7"/>
        <v>1.8980748086351444</v>
      </c>
      <c r="F96" s="4">
        <v>11300000</v>
      </c>
      <c r="G96" s="4">
        <f t="shared" si="4"/>
        <v>4622603853.1000004</v>
      </c>
      <c r="H96" s="8">
        <v>129699</v>
      </c>
      <c r="I96" s="4">
        <f t="shared" si="5"/>
        <v>5119127828.7863312</v>
      </c>
    </row>
    <row r="97" spans="1:9" x14ac:dyDescent="0.25">
      <c r="A97" s="6">
        <v>44676</v>
      </c>
      <c r="B97" s="10">
        <v>38469.09375</v>
      </c>
      <c r="C97" s="14">
        <f t="shared" si="6"/>
        <v>1.9105845563126058</v>
      </c>
      <c r="D97" s="10">
        <v>354.17001299999998</v>
      </c>
      <c r="E97" s="14">
        <f t="shared" si="7"/>
        <v>1.7638468440684005</v>
      </c>
      <c r="F97" s="4">
        <v>11300000</v>
      </c>
      <c r="G97" s="4">
        <f t="shared" si="4"/>
        <v>4002121146.8999996</v>
      </c>
      <c r="H97" s="8">
        <v>129699</v>
      </c>
      <c r="I97" s="4">
        <f t="shared" si="5"/>
        <v>4989402990.28125</v>
      </c>
    </row>
    <row r="98" spans="1:9" x14ac:dyDescent="0.25">
      <c r="A98" s="6">
        <v>44683</v>
      </c>
      <c r="B98" s="10">
        <v>34059.265625</v>
      </c>
      <c r="C98" s="14">
        <f t="shared" si="6"/>
        <v>1.7959515432851023</v>
      </c>
      <c r="D98" s="10">
        <v>294.23998999999998</v>
      </c>
      <c r="E98" s="14">
        <f t="shared" si="7"/>
        <v>1.5946342602802863</v>
      </c>
      <c r="F98" s="4">
        <v>11300000</v>
      </c>
      <c r="G98" s="4">
        <f t="shared" si="4"/>
        <v>3324911886.9999995</v>
      </c>
      <c r="H98" s="8">
        <v>129699</v>
      </c>
      <c r="I98" s="4">
        <f t="shared" si="5"/>
        <v>4417452692.296875</v>
      </c>
    </row>
    <row r="99" spans="1:9" x14ac:dyDescent="0.25">
      <c r="A99" s="6">
        <v>44690</v>
      </c>
      <c r="B99" s="10">
        <v>31305.113281000002</v>
      </c>
      <c r="C99" s="14">
        <f t="shared" si="6"/>
        <v>1.7150880163281848</v>
      </c>
      <c r="D99" s="10">
        <v>204.570007</v>
      </c>
      <c r="E99" s="14">
        <f t="shared" si="7"/>
        <v>1.2898830842079922</v>
      </c>
      <c r="F99" s="4">
        <v>11300000</v>
      </c>
      <c r="G99" s="4">
        <f t="shared" si="4"/>
        <v>2311641079.0999999</v>
      </c>
      <c r="H99" s="8">
        <v>129699</v>
      </c>
      <c r="I99" s="4">
        <f t="shared" si="5"/>
        <v>4060241887.4324193</v>
      </c>
    </row>
    <row r="100" spans="1:9" x14ac:dyDescent="0.25">
      <c r="A100" s="6">
        <v>44697</v>
      </c>
      <c r="B100" s="10">
        <v>30323.722656000002</v>
      </c>
      <c r="C100" s="14">
        <f t="shared" si="6"/>
        <v>1.6837388045815009</v>
      </c>
      <c r="D100" s="10">
        <v>202.75</v>
      </c>
      <c r="E100" s="14">
        <f t="shared" si="7"/>
        <v>1.2809863401217489</v>
      </c>
      <c r="F100" s="4">
        <v>11300000</v>
      </c>
      <c r="G100" s="4">
        <f t="shared" si="4"/>
        <v>2291075000</v>
      </c>
      <c r="H100" s="8">
        <v>129699</v>
      </c>
      <c r="I100" s="4">
        <f t="shared" si="5"/>
        <v>3932956504.7605443</v>
      </c>
    </row>
    <row r="101" spans="1:9" x14ac:dyDescent="0.25">
      <c r="A101" s="6">
        <v>44704</v>
      </c>
      <c r="B101" s="10">
        <v>29445.957031000002</v>
      </c>
      <c r="C101" s="14">
        <f t="shared" si="6"/>
        <v>1.6547923050056541</v>
      </c>
      <c r="D101" s="10">
        <v>219.38999899999999</v>
      </c>
      <c r="E101" s="14">
        <f t="shared" si="7"/>
        <v>1.3630578518356824</v>
      </c>
      <c r="F101" s="4">
        <v>11300000</v>
      </c>
      <c r="G101" s="4">
        <f t="shared" si="4"/>
        <v>2479106988.6999998</v>
      </c>
      <c r="H101" s="8">
        <v>129699</v>
      </c>
      <c r="I101" s="4">
        <f t="shared" si="5"/>
        <v>3819111180.9636693</v>
      </c>
    </row>
    <row r="102" spans="1:9" x14ac:dyDescent="0.25">
      <c r="A102" s="6">
        <v>44711</v>
      </c>
      <c r="B102" s="10">
        <v>29906.662109000001</v>
      </c>
      <c r="C102" s="14">
        <f t="shared" si="6"/>
        <v>1.670438088822936</v>
      </c>
      <c r="D102" s="10">
        <v>227.220001</v>
      </c>
      <c r="E102" s="14">
        <f t="shared" si="7"/>
        <v>1.3987477284740431</v>
      </c>
      <c r="F102" s="4">
        <v>11300000</v>
      </c>
      <c r="G102" s="4">
        <f t="shared" si="4"/>
        <v>2567586011.3000002</v>
      </c>
      <c r="H102" s="8">
        <v>129699</v>
      </c>
      <c r="I102" s="4">
        <f t="shared" si="5"/>
        <v>3878864168.8751912</v>
      </c>
    </row>
    <row r="103" spans="1:9" x14ac:dyDescent="0.25">
      <c r="A103" s="6">
        <v>44718</v>
      </c>
      <c r="B103" s="10">
        <v>26762.648438</v>
      </c>
      <c r="C103" s="14">
        <f t="shared" si="6"/>
        <v>1.5653105537091507</v>
      </c>
      <c r="D103" s="10">
        <v>203.36000100000001</v>
      </c>
      <c r="E103" s="14">
        <f t="shared" si="7"/>
        <v>1.2937393669962169</v>
      </c>
      <c r="F103" s="4">
        <v>11300000</v>
      </c>
      <c r="G103" s="4">
        <f t="shared" si="4"/>
        <v>2297968011.3000002</v>
      </c>
      <c r="H103" s="8">
        <v>129699</v>
      </c>
      <c r="I103" s="4">
        <f t="shared" si="5"/>
        <v>3471088739.7601619</v>
      </c>
    </row>
    <row r="104" spans="1:9" x14ac:dyDescent="0.25">
      <c r="A104" s="6">
        <v>44725</v>
      </c>
      <c r="B104" s="10">
        <v>20553.271484000001</v>
      </c>
      <c r="C104" s="14">
        <f t="shared" si="6"/>
        <v>1.3332940188589086</v>
      </c>
      <c r="D104" s="10">
        <v>167.60000600000001</v>
      </c>
      <c r="E104" s="14">
        <f t="shared" si="7"/>
        <v>1.1178936017318866</v>
      </c>
      <c r="F104" s="4">
        <v>11300000</v>
      </c>
      <c r="G104" s="4">
        <f t="shared" si="4"/>
        <v>1893880067.8000002</v>
      </c>
      <c r="H104" s="8">
        <v>129699</v>
      </c>
      <c r="I104" s="4">
        <f t="shared" si="5"/>
        <v>2665738758.2033162</v>
      </c>
    </row>
    <row r="105" spans="1:9" x14ac:dyDescent="0.25">
      <c r="A105" s="6">
        <v>44732</v>
      </c>
      <c r="B105" s="10">
        <v>21027.294922000001</v>
      </c>
      <c r="C105" s="14">
        <f t="shared" si="6"/>
        <v>1.3563571812546864</v>
      </c>
      <c r="D105" s="10">
        <v>205.44000199999999</v>
      </c>
      <c r="E105" s="14">
        <f t="shared" si="7"/>
        <v>1.343669226107461</v>
      </c>
      <c r="F105" s="4">
        <v>11300000</v>
      </c>
      <c r="G105" s="4">
        <f t="shared" si="4"/>
        <v>2321472022.5999999</v>
      </c>
      <c r="H105" s="8">
        <v>129699</v>
      </c>
      <c r="I105" s="4">
        <f t="shared" si="5"/>
        <v>2727219124.0884781</v>
      </c>
    </row>
    <row r="106" spans="1:9" x14ac:dyDescent="0.25">
      <c r="A106" s="6">
        <v>44739</v>
      </c>
      <c r="B106" s="10">
        <v>19297.076172000001</v>
      </c>
      <c r="C106" s="14">
        <f t="shared" si="6"/>
        <v>1.2740727620548711</v>
      </c>
      <c r="D106" s="10">
        <v>166.770004</v>
      </c>
      <c r="E106" s="14">
        <f t="shared" si="7"/>
        <v>1.1554390974882063</v>
      </c>
      <c r="F106" s="4">
        <v>11300000</v>
      </c>
      <c r="G106" s="4">
        <f t="shared" si="4"/>
        <v>1884501045.2</v>
      </c>
      <c r="H106" s="8">
        <v>129699</v>
      </c>
      <c r="I106" s="4">
        <f t="shared" si="5"/>
        <v>2502811482.4322281</v>
      </c>
    </row>
    <row r="107" spans="1:9" x14ac:dyDescent="0.25">
      <c r="A107" s="6">
        <v>44746</v>
      </c>
      <c r="B107" s="10">
        <v>20860.449218999998</v>
      </c>
      <c r="C107" s="14">
        <f t="shared" si="6"/>
        <v>1.3550888202942248</v>
      </c>
      <c r="D107" s="10">
        <v>221.279999</v>
      </c>
      <c r="E107" s="14">
        <f t="shared" si="7"/>
        <v>1.4822964081110448</v>
      </c>
      <c r="F107" s="4">
        <v>11308000</v>
      </c>
      <c r="G107" s="4">
        <f t="shared" si="4"/>
        <v>2502234228.6919999</v>
      </c>
      <c r="H107" s="8">
        <v>130000</v>
      </c>
      <c r="I107" s="4">
        <f t="shared" si="5"/>
        <v>2711858398.4699998</v>
      </c>
    </row>
    <row r="108" spans="1:9" x14ac:dyDescent="0.25">
      <c r="A108" s="6">
        <v>44753</v>
      </c>
      <c r="B108" s="10">
        <v>20779.34375</v>
      </c>
      <c r="C108" s="14">
        <f t="shared" si="6"/>
        <v>1.3512008182599193</v>
      </c>
      <c r="D108" s="10">
        <v>213.979996</v>
      </c>
      <c r="E108" s="14">
        <f t="shared" si="7"/>
        <v>1.4493065173256605</v>
      </c>
      <c r="F108" s="4">
        <v>11308000</v>
      </c>
      <c r="G108" s="4">
        <f t="shared" si="4"/>
        <v>2419685794.7680001</v>
      </c>
      <c r="H108" s="8">
        <v>130000</v>
      </c>
      <c r="I108" s="4">
        <f t="shared" si="5"/>
        <v>2701314687.5</v>
      </c>
    </row>
    <row r="109" spans="1:9" x14ac:dyDescent="0.25">
      <c r="A109" s="6">
        <v>44760</v>
      </c>
      <c r="B109" s="10">
        <v>22609.164063</v>
      </c>
      <c r="C109" s="14">
        <f t="shared" si="6"/>
        <v>1.4392603996891933</v>
      </c>
      <c r="D109" s="10">
        <v>281.92001299999998</v>
      </c>
      <c r="E109" s="14">
        <f t="shared" si="7"/>
        <v>1.7668129117084326</v>
      </c>
      <c r="F109" s="4">
        <v>11308000</v>
      </c>
      <c r="G109" s="4">
        <f t="shared" si="4"/>
        <v>3187951507.0039997</v>
      </c>
      <c r="H109" s="8">
        <v>130000</v>
      </c>
      <c r="I109" s="4">
        <f t="shared" si="5"/>
        <v>2939191328.1900001</v>
      </c>
    </row>
    <row r="110" spans="1:9" x14ac:dyDescent="0.25">
      <c r="A110" s="6">
        <v>44767</v>
      </c>
      <c r="B110" s="10">
        <v>23336.896484000001</v>
      </c>
      <c r="C110" s="14">
        <f t="shared" si="6"/>
        <v>1.4714478975981029</v>
      </c>
      <c r="D110" s="10">
        <v>286.05999800000001</v>
      </c>
      <c r="E110" s="14">
        <f t="shared" si="7"/>
        <v>1.7814978748507975</v>
      </c>
      <c r="F110" s="4">
        <v>11308000</v>
      </c>
      <c r="G110" s="4">
        <f t="shared" si="4"/>
        <v>3234766457.3840003</v>
      </c>
      <c r="H110" s="8">
        <v>130000</v>
      </c>
      <c r="I110" s="4">
        <f t="shared" si="5"/>
        <v>3033796542.9200001</v>
      </c>
    </row>
    <row r="111" spans="1:9" x14ac:dyDescent="0.25">
      <c r="A111" s="6">
        <v>44774</v>
      </c>
      <c r="B111" s="10">
        <v>23175.890625</v>
      </c>
      <c r="C111" s="14">
        <f t="shared" si="6"/>
        <v>1.4645487000501176</v>
      </c>
      <c r="D111" s="10">
        <v>319.14999399999999</v>
      </c>
      <c r="E111" s="14">
        <f t="shared" si="7"/>
        <v>1.8971728948862796</v>
      </c>
      <c r="F111" s="4">
        <v>11308000</v>
      </c>
      <c r="G111" s="4">
        <f t="shared" si="4"/>
        <v>3608948132.152</v>
      </c>
      <c r="H111" s="8">
        <v>130000</v>
      </c>
      <c r="I111" s="4">
        <f t="shared" si="5"/>
        <v>3012865781.25</v>
      </c>
    </row>
    <row r="112" spans="1:9" x14ac:dyDescent="0.25">
      <c r="A112" s="6">
        <v>44781</v>
      </c>
      <c r="B112" s="10">
        <v>24319.333984000001</v>
      </c>
      <c r="C112" s="14">
        <f t="shared" si="6"/>
        <v>1.5138863232509521</v>
      </c>
      <c r="D112" s="10">
        <v>352.83999599999999</v>
      </c>
      <c r="E112" s="14">
        <f t="shared" si="7"/>
        <v>2.0027345512653172</v>
      </c>
      <c r="F112" s="4">
        <v>11308000</v>
      </c>
      <c r="G112" s="4">
        <f t="shared" si="4"/>
        <v>3989914674.7679996</v>
      </c>
      <c r="H112" s="8">
        <v>130000</v>
      </c>
      <c r="I112" s="4">
        <f t="shared" si="5"/>
        <v>3161513417.9200001</v>
      </c>
    </row>
    <row r="113" spans="1:9" x14ac:dyDescent="0.25">
      <c r="A113" s="6">
        <v>44788</v>
      </c>
      <c r="B113" s="10">
        <v>21534.121093999998</v>
      </c>
      <c r="C113" s="14">
        <f t="shared" si="6"/>
        <v>1.399359630544958</v>
      </c>
      <c r="D113" s="10">
        <v>283</v>
      </c>
      <c r="E113" s="14">
        <f t="shared" si="7"/>
        <v>1.8047978184919726</v>
      </c>
      <c r="F113" s="4">
        <v>11308000</v>
      </c>
      <c r="G113" s="4">
        <f t="shared" si="4"/>
        <v>3200164000</v>
      </c>
      <c r="H113" s="8">
        <v>130000</v>
      </c>
      <c r="I113" s="4">
        <f t="shared" si="5"/>
        <v>2799435742.2199998</v>
      </c>
    </row>
    <row r="114" spans="1:9" x14ac:dyDescent="0.25">
      <c r="A114" s="6">
        <v>44795</v>
      </c>
      <c r="B114" s="10">
        <v>19616.814452999999</v>
      </c>
      <c r="C114" s="14">
        <f t="shared" si="6"/>
        <v>1.3103238796716981</v>
      </c>
      <c r="D114" s="10">
        <v>249.199997</v>
      </c>
      <c r="E114" s="14">
        <f t="shared" si="7"/>
        <v>1.6853631789160008</v>
      </c>
      <c r="F114" s="4">
        <v>11308000</v>
      </c>
      <c r="G114" s="4">
        <f t="shared" si="4"/>
        <v>2817953566.0759997</v>
      </c>
      <c r="H114" s="8">
        <v>130000</v>
      </c>
      <c r="I114" s="4">
        <f t="shared" si="5"/>
        <v>2550185878.8899999</v>
      </c>
    </row>
    <row r="115" spans="1:9" x14ac:dyDescent="0.25">
      <c r="A115" s="6">
        <v>44802</v>
      </c>
      <c r="B115" s="10">
        <v>19986.712890999999</v>
      </c>
      <c r="C115" s="14">
        <f t="shared" si="6"/>
        <v>1.3291800726018113</v>
      </c>
      <c r="D115" s="10">
        <v>218.05999800000001</v>
      </c>
      <c r="E115" s="14">
        <f t="shared" si="7"/>
        <v>1.5604033098354249</v>
      </c>
      <c r="F115" s="4">
        <v>11308000</v>
      </c>
      <c r="G115" s="4">
        <f t="shared" si="4"/>
        <v>2465822457.3840003</v>
      </c>
      <c r="H115" s="8">
        <v>130000</v>
      </c>
      <c r="I115" s="4">
        <f t="shared" si="5"/>
        <v>2598272675.8299999</v>
      </c>
    </row>
    <row r="116" spans="1:9" x14ac:dyDescent="0.25">
      <c r="A116" s="6">
        <v>44809</v>
      </c>
      <c r="B116" s="10">
        <v>21769.255859000001</v>
      </c>
      <c r="C116" s="14">
        <f t="shared" si="6"/>
        <v>1.4183664724726315</v>
      </c>
      <c r="D116" s="10">
        <v>261.97000100000002</v>
      </c>
      <c r="E116" s="14">
        <f t="shared" si="7"/>
        <v>1.7617699217896265</v>
      </c>
      <c r="F116" s="4">
        <v>11308000</v>
      </c>
      <c r="G116" s="4">
        <f t="shared" si="4"/>
        <v>2962356771.3080001</v>
      </c>
      <c r="H116" s="8">
        <v>130000</v>
      </c>
      <c r="I116" s="4">
        <f t="shared" si="5"/>
        <v>2830003261.6700001</v>
      </c>
    </row>
    <row r="117" spans="1:9" x14ac:dyDescent="0.25">
      <c r="A117" s="6">
        <v>44816</v>
      </c>
      <c r="B117" s="10">
        <v>19419.505859000001</v>
      </c>
      <c r="C117" s="14">
        <f t="shared" si="6"/>
        <v>1.3104275509394663</v>
      </c>
      <c r="D117" s="10">
        <v>206.33999600000001</v>
      </c>
      <c r="E117" s="14">
        <f t="shared" si="7"/>
        <v>1.5494173440606982</v>
      </c>
      <c r="F117" s="4">
        <v>11308000</v>
      </c>
      <c r="G117" s="4">
        <f t="shared" si="4"/>
        <v>2333292674.7680001</v>
      </c>
      <c r="H117" s="8">
        <v>130000</v>
      </c>
      <c r="I117" s="4">
        <f t="shared" si="5"/>
        <v>2524535761.6700001</v>
      </c>
    </row>
    <row r="118" spans="1:9" x14ac:dyDescent="0.25">
      <c r="A118" s="6">
        <v>44823</v>
      </c>
      <c r="B118" s="10">
        <v>18802.097656000002</v>
      </c>
      <c r="C118" s="14">
        <f t="shared" si="6"/>
        <v>1.2786343525191337</v>
      </c>
      <c r="D118" s="10">
        <v>191.449997</v>
      </c>
      <c r="E118" s="14">
        <f t="shared" si="7"/>
        <v>1.4772548971834576</v>
      </c>
      <c r="F118" s="4">
        <v>11308000</v>
      </c>
      <c r="G118" s="4">
        <f t="shared" si="4"/>
        <v>2164916566.0759997</v>
      </c>
      <c r="H118" s="8">
        <v>130000</v>
      </c>
      <c r="I118" s="4">
        <f t="shared" si="5"/>
        <v>2444272695.2800002</v>
      </c>
    </row>
    <row r="119" spans="1:9" x14ac:dyDescent="0.25">
      <c r="A119" s="6">
        <v>44830</v>
      </c>
      <c r="B119" s="10">
        <v>19044.107422000001</v>
      </c>
      <c r="C119" s="14">
        <f t="shared" si="6"/>
        <v>1.291505776252154</v>
      </c>
      <c r="D119" s="10">
        <v>212.259995</v>
      </c>
      <c r="E119" s="14">
        <f t="shared" si="7"/>
        <v>1.5859516761131536</v>
      </c>
      <c r="F119" s="4">
        <v>11308000</v>
      </c>
      <c r="G119" s="4">
        <f t="shared" si="4"/>
        <v>2400236023.46</v>
      </c>
      <c r="H119" s="8">
        <v>130000</v>
      </c>
      <c r="I119" s="4">
        <f t="shared" si="5"/>
        <v>2475733964.8600001</v>
      </c>
    </row>
    <row r="120" spans="1:9" x14ac:dyDescent="0.25">
      <c r="A120" s="6">
        <v>44837</v>
      </c>
      <c r="B120" s="10">
        <v>19446.425781000002</v>
      </c>
      <c r="C120" s="14">
        <f t="shared" si="6"/>
        <v>1.3126313848241384</v>
      </c>
      <c r="D120" s="10">
        <v>220.300003</v>
      </c>
      <c r="E120" s="14">
        <f t="shared" si="7"/>
        <v>1.6238297887551516</v>
      </c>
      <c r="F120" s="4">
        <v>11321000</v>
      </c>
      <c r="G120" s="4">
        <f t="shared" si="4"/>
        <v>2494016333.9629998</v>
      </c>
      <c r="H120" s="8">
        <v>132500</v>
      </c>
      <c r="I120" s="4">
        <f t="shared" si="5"/>
        <v>2576651415.9825001</v>
      </c>
    </row>
    <row r="121" spans="1:9" x14ac:dyDescent="0.25">
      <c r="A121" s="6">
        <v>44844</v>
      </c>
      <c r="B121" s="10">
        <v>19268.09375</v>
      </c>
      <c r="C121" s="14">
        <f t="shared" si="6"/>
        <v>1.3034609576716978</v>
      </c>
      <c r="D121" s="10">
        <v>209.30999800000001</v>
      </c>
      <c r="E121" s="14">
        <f t="shared" si="7"/>
        <v>1.5739432483541513</v>
      </c>
      <c r="F121" s="4">
        <v>11321000</v>
      </c>
      <c r="G121" s="4">
        <f t="shared" si="4"/>
        <v>2369598487.3580003</v>
      </c>
      <c r="H121" s="8">
        <v>132500</v>
      </c>
      <c r="I121" s="4">
        <f t="shared" si="5"/>
        <v>2553022421.875</v>
      </c>
    </row>
    <row r="122" spans="1:9" x14ac:dyDescent="0.25">
      <c r="A122" s="6">
        <v>44851</v>
      </c>
      <c r="B122" s="10">
        <v>19567.007813</v>
      </c>
      <c r="C122" s="14">
        <f t="shared" si="6"/>
        <v>1.3189743793354261</v>
      </c>
      <c r="D122" s="10">
        <v>232.61999499999999</v>
      </c>
      <c r="E122" s="14">
        <f t="shared" si="7"/>
        <v>1.6853091516685259</v>
      </c>
      <c r="F122" s="4">
        <v>11321000</v>
      </c>
      <c r="G122" s="4">
        <f t="shared" si="4"/>
        <v>2633490963.395</v>
      </c>
      <c r="H122" s="8">
        <v>132500</v>
      </c>
      <c r="I122" s="4">
        <f t="shared" si="5"/>
        <v>2592628535.2224998</v>
      </c>
    </row>
    <row r="123" spans="1:9" x14ac:dyDescent="0.25">
      <c r="A123" s="6">
        <v>44858</v>
      </c>
      <c r="B123" s="10">
        <v>20635.603515999999</v>
      </c>
      <c r="C123" s="14">
        <f t="shared" si="6"/>
        <v>1.3735864954654171</v>
      </c>
      <c r="D123" s="10">
        <v>279.98998999999998</v>
      </c>
      <c r="E123" s="14">
        <f t="shared" si="7"/>
        <v>1.8889459671537985</v>
      </c>
      <c r="F123" s="4">
        <v>11321000</v>
      </c>
      <c r="G123" s="4">
        <f t="shared" si="4"/>
        <v>3169766676.79</v>
      </c>
      <c r="H123" s="8">
        <v>132500</v>
      </c>
      <c r="I123" s="4">
        <f t="shared" si="5"/>
        <v>2734217465.8699999</v>
      </c>
    </row>
    <row r="124" spans="1:9" x14ac:dyDescent="0.25">
      <c r="A124" s="6">
        <v>44865</v>
      </c>
      <c r="B124" s="10">
        <v>20926.486327999999</v>
      </c>
      <c r="C124" s="14">
        <f t="shared" si="6"/>
        <v>1.3876826575560708</v>
      </c>
      <c r="D124" s="10">
        <v>277.10000600000001</v>
      </c>
      <c r="E124" s="14">
        <f t="shared" si="7"/>
        <v>1.8786242267230069</v>
      </c>
      <c r="F124" s="4">
        <v>11321000</v>
      </c>
      <c r="G124" s="4">
        <f t="shared" si="4"/>
        <v>3137049167.9260001</v>
      </c>
      <c r="H124" s="8">
        <v>132500</v>
      </c>
      <c r="I124" s="4">
        <f t="shared" si="5"/>
        <v>2772759438.46</v>
      </c>
    </row>
    <row r="125" spans="1:9" x14ac:dyDescent="0.25">
      <c r="A125" s="6">
        <v>44872</v>
      </c>
      <c r="B125" s="10">
        <v>16353.365234000001</v>
      </c>
      <c r="C125" s="14">
        <f t="shared" si="6"/>
        <v>1.1691499797657681</v>
      </c>
      <c r="D125" s="10">
        <v>175.179993</v>
      </c>
      <c r="E125" s="14">
        <f t="shared" si="7"/>
        <v>1.5108147327022814</v>
      </c>
      <c r="F125" s="4">
        <v>11321000</v>
      </c>
      <c r="G125" s="4">
        <f t="shared" si="4"/>
        <v>1983212700.753</v>
      </c>
      <c r="H125" s="8">
        <v>132500</v>
      </c>
      <c r="I125" s="4">
        <f t="shared" si="5"/>
        <v>2166820893.5050001</v>
      </c>
    </row>
    <row r="126" spans="1:9" x14ac:dyDescent="0.25">
      <c r="A126" s="6">
        <v>44879</v>
      </c>
      <c r="B126" s="10">
        <v>16291.832031</v>
      </c>
      <c r="C126" s="14">
        <f t="shared" si="6"/>
        <v>1.1653872555729476</v>
      </c>
      <c r="D126" s="10">
        <v>170.11999499999999</v>
      </c>
      <c r="E126" s="14">
        <f t="shared" si="7"/>
        <v>1.4819301671000895</v>
      </c>
      <c r="F126" s="4">
        <v>11321000</v>
      </c>
      <c r="G126" s="4">
        <f t="shared" si="4"/>
        <v>1925928463.395</v>
      </c>
      <c r="H126" s="8">
        <v>132500</v>
      </c>
      <c r="I126" s="4">
        <f t="shared" si="5"/>
        <v>2158667744.1075001</v>
      </c>
    </row>
    <row r="127" spans="1:9" x14ac:dyDescent="0.25">
      <c r="A127" s="6">
        <v>44886</v>
      </c>
      <c r="B127" s="10">
        <v>16444.626952999999</v>
      </c>
      <c r="C127" s="14">
        <f t="shared" si="6"/>
        <v>1.174765876817585</v>
      </c>
      <c r="D127" s="10">
        <v>183</v>
      </c>
      <c r="E127" s="14">
        <f t="shared" si="7"/>
        <v>1.5576414613544776</v>
      </c>
      <c r="F127" s="4">
        <v>11321000</v>
      </c>
      <c r="G127" s="4">
        <f t="shared" si="4"/>
        <v>2071743000</v>
      </c>
      <c r="H127" s="8">
        <v>132500</v>
      </c>
      <c r="I127" s="4">
        <f t="shared" si="5"/>
        <v>2178913071.2725</v>
      </c>
    </row>
    <row r="128" spans="1:9" x14ac:dyDescent="0.25">
      <c r="A128" s="6">
        <v>44893</v>
      </c>
      <c r="B128" s="10">
        <v>17130.486327999999</v>
      </c>
      <c r="C128" s="14">
        <f t="shared" si="6"/>
        <v>1.2164730786264335</v>
      </c>
      <c r="D128" s="10">
        <v>206.94000199999999</v>
      </c>
      <c r="E128" s="14">
        <f t="shared" si="7"/>
        <v>1.6884611444145867</v>
      </c>
      <c r="F128" s="4">
        <v>11321000</v>
      </c>
      <c r="G128" s="4">
        <f t="shared" si="4"/>
        <v>2342767762.6419997</v>
      </c>
      <c r="H128" s="8">
        <v>132500</v>
      </c>
      <c r="I128" s="4">
        <f t="shared" si="5"/>
        <v>2269789438.46</v>
      </c>
    </row>
    <row r="129" spans="1:9" x14ac:dyDescent="0.25">
      <c r="A129" s="6">
        <v>44900</v>
      </c>
      <c r="B129" s="10">
        <v>17104.193359000001</v>
      </c>
      <c r="C129" s="14">
        <f t="shared" si="6"/>
        <v>1.214938214496101</v>
      </c>
      <c r="D129" s="10">
        <v>203.25</v>
      </c>
      <c r="E129" s="14">
        <f t="shared" si="7"/>
        <v>1.670629879485924</v>
      </c>
      <c r="F129" s="4">
        <v>11321000</v>
      </c>
      <c r="G129" s="4">
        <f t="shared" si="4"/>
        <v>2300993250</v>
      </c>
      <c r="H129" s="8">
        <v>132500</v>
      </c>
      <c r="I129" s="4">
        <f t="shared" si="5"/>
        <v>2266305620.0675001</v>
      </c>
    </row>
    <row r="130" spans="1:9" x14ac:dyDescent="0.25">
      <c r="A130" s="6">
        <v>44907</v>
      </c>
      <c r="B130" s="10">
        <v>16757.976563</v>
      </c>
      <c r="C130" s="14">
        <f t="shared" si="6"/>
        <v>1.1946965820067312</v>
      </c>
      <c r="D130" s="10">
        <v>173.75</v>
      </c>
      <c r="E130" s="14">
        <f t="shared" si="7"/>
        <v>1.5254884280714096</v>
      </c>
      <c r="F130" s="4">
        <v>11321000</v>
      </c>
      <c r="G130" s="4">
        <f t="shared" si="4"/>
        <v>1967023750</v>
      </c>
      <c r="H130" s="8">
        <v>132500</v>
      </c>
      <c r="I130" s="4">
        <f t="shared" si="5"/>
        <v>2220431894.5974998</v>
      </c>
    </row>
    <row r="131" spans="1:9" x14ac:dyDescent="0.25">
      <c r="A131" s="6">
        <v>44914</v>
      </c>
      <c r="B131" s="10">
        <v>16841.986327999999</v>
      </c>
      <c r="C131" s="14">
        <f t="shared" si="6"/>
        <v>1.1997097030529487</v>
      </c>
      <c r="D131" s="10">
        <v>162.66999799999999</v>
      </c>
      <c r="E131" s="14">
        <f t="shared" si="7"/>
        <v>1.4617186323879565</v>
      </c>
      <c r="F131" s="4">
        <v>11321000</v>
      </c>
      <c r="G131" s="4">
        <f t="shared" ref="G131:G191" si="8">F131*D131</f>
        <v>1841587047.3579998</v>
      </c>
      <c r="H131" s="8">
        <v>132500</v>
      </c>
      <c r="I131" s="4">
        <f>H131*B131</f>
        <v>2231563188.46</v>
      </c>
    </row>
    <row r="132" spans="1:9" x14ac:dyDescent="0.25">
      <c r="A132" s="6">
        <v>44921</v>
      </c>
      <c r="B132" s="10">
        <v>16625.080077999999</v>
      </c>
      <c r="C132" s="14">
        <f t="shared" si="6"/>
        <v>1.1868308035113078</v>
      </c>
      <c r="D132" s="10">
        <v>141.570007</v>
      </c>
      <c r="E132" s="14">
        <f t="shared" si="7"/>
        <v>1.332008229366989</v>
      </c>
      <c r="F132" s="4">
        <v>11321000</v>
      </c>
      <c r="G132" s="4">
        <f t="shared" si="8"/>
        <v>1602714049.247</v>
      </c>
      <c r="H132" s="8">
        <v>132500</v>
      </c>
      <c r="I132" s="4">
        <f>H132*B132</f>
        <v>2202823110.335</v>
      </c>
    </row>
    <row r="133" spans="1:9" x14ac:dyDescent="0.25">
      <c r="A133" s="6">
        <v>44928</v>
      </c>
      <c r="B133" s="10">
        <v>17091.144531000002</v>
      </c>
      <c r="C133" s="14">
        <f t="shared" ref="C133:C191" si="9">C132+B133/B132-1</f>
        <v>1.2148646205403608</v>
      </c>
      <c r="D133" s="10">
        <v>160.449997</v>
      </c>
      <c r="E133" s="14">
        <f t="shared" ref="E133:E191" si="10">E132+D133/D132-1</f>
        <v>1.46536974004347</v>
      </c>
      <c r="F133" s="4">
        <v>11834000</v>
      </c>
      <c r="G133" s="4">
        <f t="shared" si="8"/>
        <v>1898765264.4979999</v>
      </c>
      <c r="H133" s="8">
        <v>140000</v>
      </c>
      <c r="I133" s="4">
        <f>H133*B133</f>
        <v>2392760234.3400002</v>
      </c>
    </row>
    <row r="134" spans="1:9" x14ac:dyDescent="0.25">
      <c r="A134" s="6">
        <v>44935</v>
      </c>
      <c r="B134" s="10">
        <v>20880.798827999999</v>
      </c>
      <c r="C134" s="14">
        <f t="shared" si="9"/>
        <v>1.4365966578609921</v>
      </c>
      <c r="D134" s="10">
        <v>216.970001</v>
      </c>
      <c r="E134" s="14">
        <f t="shared" si="10"/>
        <v>1.817629042360565</v>
      </c>
      <c r="F134" s="4">
        <v>11834000</v>
      </c>
      <c r="G134" s="4">
        <f t="shared" si="8"/>
        <v>2567622991.8340001</v>
      </c>
      <c r="H134" s="8">
        <v>140000</v>
      </c>
      <c r="I134" s="4">
        <f>H134*B134</f>
        <v>2923311835.9200001</v>
      </c>
    </row>
    <row r="135" spans="1:9" x14ac:dyDescent="0.25">
      <c r="A135" s="6">
        <v>44942</v>
      </c>
      <c r="B135" s="10">
        <v>22720.416015999999</v>
      </c>
      <c r="C135" s="14">
        <f t="shared" si="9"/>
        <v>1.5246975587486142</v>
      </c>
      <c r="D135" s="10">
        <v>240.029999</v>
      </c>
      <c r="E135" s="14">
        <f t="shared" si="10"/>
        <v>1.9239110071193704</v>
      </c>
      <c r="F135" s="4">
        <v>11834000</v>
      </c>
      <c r="G135" s="4">
        <f t="shared" si="8"/>
        <v>2840515008.1659999</v>
      </c>
      <c r="H135" s="8">
        <v>140000</v>
      </c>
      <c r="I135" s="4">
        <f>H135*B135</f>
        <v>3180858242.2399998</v>
      </c>
    </row>
    <row r="136" spans="1:9" x14ac:dyDescent="0.25">
      <c r="A136" s="6">
        <v>44949</v>
      </c>
      <c r="B136" s="10">
        <v>23774.566406000002</v>
      </c>
      <c r="C136" s="14">
        <f t="shared" si="9"/>
        <v>1.5710941735490502</v>
      </c>
      <c r="D136" s="10">
        <v>258.35998499999999</v>
      </c>
      <c r="E136" s="14">
        <f t="shared" si="10"/>
        <v>2.0002764034296874</v>
      </c>
      <c r="F136" s="4">
        <v>11834000</v>
      </c>
      <c r="G136" s="4">
        <f t="shared" si="8"/>
        <v>3057432062.4899998</v>
      </c>
      <c r="H136" s="8">
        <v>140000</v>
      </c>
      <c r="I136" s="4">
        <f>H136*B136</f>
        <v>3328439296.8400002</v>
      </c>
    </row>
    <row r="137" spans="1:9" x14ac:dyDescent="0.25">
      <c r="A137" s="6">
        <v>44956</v>
      </c>
      <c r="B137" s="10">
        <v>22955.666015999999</v>
      </c>
      <c r="C137" s="14">
        <f t="shared" si="9"/>
        <v>1.5366497855414805</v>
      </c>
      <c r="D137" s="10">
        <v>284.76001000000002</v>
      </c>
      <c r="E137" s="14">
        <f t="shared" si="10"/>
        <v>2.1024595065909608</v>
      </c>
      <c r="F137" s="4">
        <v>11834000</v>
      </c>
      <c r="G137" s="4">
        <f t="shared" si="8"/>
        <v>3369849958.3400002</v>
      </c>
      <c r="H137" s="8">
        <v>140000</v>
      </c>
      <c r="I137" s="4">
        <f>H137*B137</f>
        <v>3213793242.2399998</v>
      </c>
    </row>
    <row r="138" spans="1:9" x14ac:dyDescent="0.25">
      <c r="A138" s="6">
        <v>44963</v>
      </c>
      <c r="B138" s="10">
        <v>21788.203125</v>
      </c>
      <c r="C138" s="14">
        <f t="shared" si="9"/>
        <v>1.4857924987092761</v>
      </c>
      <c r="D138" s="10">
        <v>243.36999499999999</v>
      </c>
      <c r="E138" s="14">
        <f t="shared" si="10"/>
        <v>1.9571089884476303</v>
      </c>
      <c r="F138" s="4">
        <v>11834000</v>
      </c>
      <c r="G138" s="4">
        <f t="shared" si="8"/>
        <v>2880040520.8299999</v>
      </c>
      <c r="H138" s="8">
        <v>140000</v>
      </c>
      <c r="I138" s="4">
        <f>H138*B138</f>
        <v>3050348437.5</v>
      </c>
    </row>
    <row r="139" spans="1:9" x14ac:dyDescent="0.25">
      <c r="A139" s="6">
        <v>44970</v>
      </c>
      <c r="B139" s="10">
        <v>24327.642577999999</v>
      </c>
      <c r="C139" s="14">
        <f t="shared" si="9"/>
        <v>1.6023436176074757</v>
      </c>
      <c r="D139" s="10">
        <v>294.04998799999998</v>
      </c>
      <c r="E139" s="14">
        <f t="shared" si="10"/>
        <v>2.1653515575449425</v>
      </c>
      <c r="F139" s="4">
        <v>11834000</v>
      </c>
      <c r="G139" s="4">
        <f t="shared" si="8"/>
        <v>3479787557.9919996</v>
      </c>
      <c r="H139" s="8">
        <v>140000</v>
      </c>
      <c r="I139" s="4">
        <f>H139*B139</f>
        <v>3405869960.9200001</v>
      </c>
    </row>
    <row r="140" spans="1:9" x14ac:dyDescent="0.25">
      <c r="A140" s="6">
        <v>44977</v>
      </c>
      <c r="B140" s="10">
        <v>23561.212890999999</v>
      </c>
      <c r="C140" s="14">
        <f t="shared" si="9"/>
        <v>1.5708391393357872</v>
      </c>
      <c r="D140" s="10">
        <v>255.800003</v>
      </c>
      <c r="E140" s="14">
        <f t="shared" si="10"/>
        <v>2.0352716848669679</v>
      </c>
      <c r="F140" s="4">
        <v>11834000</v>
      </c>
      <c r="G140" s="4">
        <f t="shared" si="8"/>
        <v>3027137235.5019999</v>
      </c>
      <c r="H140" s="8">
        <v>140000</v>
      </c>
      <c r="I140" s="4">
        <f>H140*B140</f>
        <v>3298569804.7399998</v>
      </c>
    </row>
    <row r="141" spans="1:9" x14ac:dyDescent="0.25">
      <c r="A141" s="6">
        <v>44984</v>
      </c>
      <c r="B141" s="10">
        <v>22435.513672000001</v>
      </c>
      <c r="C141" s="14">
        <f t="shared" si="9"/>
        <v>1.5230614962998468</v>
      </c>
      <c r="D141" s="10">
        <v>246.91000399999999</v>
      </c>
      <c r="E141" s="14">
        <f t="shared" si="10"/>
        <v>2.0005179753449238</v>
      </c>
      <c r="F141" s="4">
        <v>11834000</v>
      </c>
      <c r="G141" s="4">
        <f t="shared" si="8"/>
        <v>2921932987.336</v>
      </c>
      <c r="H141" s="8">
        <v>140000</v>
      </c>
      <c r="I141" s="4">
        <f>H141*B141</f>
        <v>3140971914.0799999</v>
      </c>
    </row>
    <row r="142" spans="1:9" x14ac:dyDescent="0.25">
      <c r="A142" s="6">
        <v>44991</v>
      </c>
      <c r="B142" s="10">
        <v>22163.949218999998</v>
      </c>
      <c r="C142" s="14">
        <f t="shared" si="9"/>
        <v>1.5109572736388377</v>
      </c>
      <c r="D142" s="10">
        <v>192.009995</v>
      </c>
      <c r="E142" s="14">
        <f t="shared" si="10"/>
        <v>1.7781697184472405</v>
      </c>
      <c r="F142" s="4">
        <v>11834000</v>
      </c>
      <c r="G142" s="4">
        <f t="shared" si="8"/>
        <v>2272246280.8299999</v>
      </c>
      <c r="H142" s="8">
        <v>140000</v>
      </c>
      <c r="I142" s="4">
        <f>H142*B142</f>
        <v>3102952890.6599998</v>
      </c>
    </row>
    <row r="143" spans="1:9" x14ac:dyDescent="0.25">
      <c r="A143" s="6">
        <v>44998</v>
      </c>
      <c r="B143" s="10">
        <v>28038.675781000002</v>
      </c>
      <c r="C143" s="14">
        <f t="shared" si="9"/>
        <v>1.7760150259352518</v>
      </c>
      <c r="D143" s="10">
        <v>267.66000400000001</v>
      </c>
      <c r="E143" s="14">
        <f t="shared" si="10"/>
        <v>2.1721596719389846</v>
      </c>
      <c r="F143" s="4">
        <v>11834000</v>
      </c>
      <c r="G143" s="4">
        <f t="shared" si="8"/>
        <v>3167488487.336</v>
      </c>
      <c r="H143" s="8">
        <v>140000</v>
      </c>
      <c r="I143" s="4">
        <f>H143*B143</f>
        <v>3925414609.3400002</v>
      </c>
    </row>
    <row r="144" spans="1:9" x14ac:dyDescent="0.25">
      <c r="A144" s="6">
        <v>45005</v>
      </c>
      <c r="B144" s="10">
        <v>27994.330077999999</v>
      </c>
      <c r="C144" s="14">
        <f t="shared" si="9"/>
        <v>1.7744334354440898</v>
      </c>
      <c r="D144" s="10">
        <v>256.67001299999998</v>
      </c>
      <c r="E144" s="14">
        <f t="shared" si="10"/>
        <v>2.131100153012877</v>
      </c>
      <c r="F144" s="4">
        <v>11834000</v>
      </c>
      <c r="G144" s="4">
        <f t="shared" si="8"/>
        <v>3037432933.842</v>
      </c>
      <c r="H144" s="8">
        <v>140000</v>
      </c>
      <c r="I144" s="4">
        <f>H144*B144</f>
        <v>3919206210.9200001</v>
      </c>
    </row>
    <row r="145" spans="1:9" x14ac:dyDescent="0.25">
      <c r="A145" s="6">
        <v>45012</v>
      </c>
      <c r="B145" s="10">
        <v>28199.308593999998</v>
      </c>
      <c r="C145" s="14">
        <f t="shared" si="9"/>
        <v>1.7817555794435664</v>
      </c>
      <c r="D145" s="10">
        <v>292.32000699999998</v>
      </c>
      <c r="E145" s="14">
        <f t="shared" si="10"/>
        <v>2.2699944226757691</v>
      </c>
      <c r="F145" s="4">
        <v>11834000</v>
      </c>
      <c r="G145" s="4">
        <f t="shared" si="8"/>
        <v>3459314962.8379998</v>
      </c>
      <c r="H145" s="8">
        <v>140000</v>
      </c>
      <c r="I145" s="4">
        <f>H145*B145</f>
        <v>3947903203.1599998</v>
      </c>
    </row>
    <row r="146" spans="1:9" x14ac:dyDescent="0.25">
      <c r="A146" s="6">
        <v>45019</v>
      </c>
      <c r="B146" s="10">
        <v>28333.050781000002</v>
      </c>
      <c r="C146" s="14">
        <f t="shared" si="9"/>
        <v>1.78649832647065</v>
      </c>
      <c r="D146" s="10">
        <v>290.10000600000001</v>
      </c>
      <c r="E146" s="14">
        <f t="shared" si="10"/>
        <v>2.2624000023595436</v>
      </c>
      <c r="F146" s="4">
        <v>13247000</v>
      </c>
      <c r="G146" s="4">
        <f t="shared" si="8"/>
        <v>3842954779.4819999</v>
      </c>
      <c r="H146" s="8">
        <v>152333</v>
      </c>
      <c r="I146" s="4">
        <f>H146*B146</f>
        <v>4316058624.6220732</v>
      </c>
    </row>
    <row r="147" spans="1:9" x14ac:dyDescent="0.25">
      <c r="A147" s="6">
        <v>45026</v>
      </c>
      <c r="B147" s="10">
        <v>30315.355468999998</v>
      </c>
      <c r="C147" s="14">
        <f t="shared" si="9"/>
        <v>1.8564627190566161</v>
      </c>
      <c r="D147" s="10">
        <v>333.75</v>
      </c>
      <c r="E147" s="14">
        <f t="shared" si="10"/>
        <v>2.4128653353385436</v>
      </c>
      <c r="F147" s="4">
        <v>13247000</v>
      </c>
      <c r="G147" s="4">
        <f t="shared" si="8"/>
        <v>4421186250</v>
      </c>
      <c r="H147" s="8">
        <v>152333</v>
      </c>
      <c r="I147" s="4">
        <f>H147*B147</f>
        <v>4618029044.6591768</v>
      </c>
    </row>
    <row r="148" spans="1:9" x14ac:dyDescent="0.25">
      <c r="A148" s="6">
        <v>45033</v>
      </c>
      <c r="B148" s="10">
        <v>27591.384765999999</v>
      </c>
      <c r="C148" s="14">
        <f t="shared" si="9"/>
        <v>1.7666082324158281</v>
      </c>
      <c r="D148" s="10">
        <v>291.01998900000001</v>
      </c>
      <c r="E148" s="14">
        <f t="shared" si="10"/>
        <v>2.2848353398329255</v>
      </c>
      <c r="F148" s="4">
        <v>13247000</v>
      </c>
      <c r="G148" s="4">
        <f t="shared" si="8"/>
        <v>3855141794.283</v>
      </c>
      <c r="H148" s="8">
        <v>152333</v>
      </c>
      <c r="I148" s="4">
        <f>H148*B148</f>
        <v>4203078415.5590777</v>
      </c>
    </row>
    <row r="149" spans="1:9" x14ac:dyDescent="0.25">
      <c r="A149" s="6">
        <v>45040</v>
      </c>
      <c r="B149" s="10">
        <v>29268.806640999999</v>
      </c>
      <c r="C149" s="14">
        <f t="shared" si="9"/>
        <v>1.8274033642740535</v>
      </c>
      <c r="D149" s="10">
        <v>328.38000499999998</v>
      </c>
      <c r="E149" s="14">
        <f t="shared" si="10"/>
        <v>2.4132114562927471</v>
      </c>
      <c r="F149" s="4">
        <v>13247000</v>
      </c>
      <c r="G149" s="4">
        <f t="shared" si="8"/>
        <v>4350049926.2349997</v>
      </c>
      <c r="H149" s="8">
        <v>152333</v>
      </c>
      <c r="I149" s="4">
        <f>H149*B149</f>
        <v>4458605122.0434532</v>
      </c>
    </row>
    <row r="150" spans="1:9" x14ac:dyDescent="0.25">
      <c r="A150" s="6">
        <v>45047</v>
      </c>
      <c r="B150" s="10">
        <v>28454.978515999999</v>
      </c>
      <c r="C150" s="14">
        <f t="shared" si="9"/>
        <v>1.7995980582709046</v>
      </c>
      <c r="D150" s="10">
        <v>326.72000100000002</v>
      </c>
      <c r="E150" s="14">
        <f t="shared" si="10"/>
        <v>2.4081563251193376</v>
      </c>
      <c r="F150" s="4">
        <v>13247000</v>
      </c>
      <c r="G150" s="4">
        <f t="shared" si="8"/>
        <v>4328059853.2470007</v>
      </c>
      <c r="H150" s="8">
        <v>152333</v>
      </c>
      <c r="I150" s="4">
        <f>H150*B150</f>
        <v>4334632242.2778282</v>
      </c>
    </row>
    <row r="151" spans="1:9" x14ac:dyDescent="0.25">
      <c r="A151" s="6">
        <v>45054</v>
      </c>
      <c r="B151" s="10">
        <v>26930.638672000001</v>
      </c>
      <c r="C151" s="14">
        <f t="shared" si="9"/>
        <v>1.7460278247476961</v>
      </c>
      <c r="D151" s="10">
        <v>271</v>
      </c>
      <c r="E151" s="14">
        <f t="shared" si="10"/>
        <v>2.2376127378597381</v>
      </c>
      <c r="F151" s="4">
        <v>13247000</v>
      </c>
      <c r="G151" s="4">
        <f t="shared" si="8"/>
        <v>3589937000</v>
      </c>
      <c r="H151" s="8">
        <v>152333</v>
      </c>
      <c r="I151" s="4">
        <f>H151*B151</f>
        <v>4102424980.8217759</v>
      </c>
    </row>
    <row r="152" spans="1:9" x14ac:dyDescent="0.25">
      <c r="A152" s="6">
        <v>45061</v>
      </c>
      <c r="B152" s="10">
        <v>26753.826172000001</v>
      </c>
      <c r="C152" s="14">
        <f t="shared" si="9"/>
        <v>1.7394623473316764</v>
      </c>
      <c r="D152" s="10">
        <v>288.27999899999998</v>
      </c>
      <c r="E152" s="14">
        <f t="shared" si="10"/>
        <v>2.3013765718080776</v>
      </c>
      <c r="F152" s="4">
        <v>13247000</v>
      </c>
      <c r="G152" s="4">
        <f t="shared" si="8"/>
        <v>3818845146.7529998</v>
      </c>
      <c r="H152" s="8">
        <v>152333</v>
      </c>
      <c r="I152" s="4">
        <f>H152*B152</f>
        <v>4075490602.2592759</v>
      </c>
    </row>
    <row r="153" spans="1:9" x14ac:dyDescent="0.25">
      <c r="A153" s="6">
        <v>45068</v>
      </c>
      <c r="B153" s="10">
        <v>28085.646484000001</v>
      </c>
      <c r="C153" s="14">
        <f t="shared" si="9"/>
        <v>1.7892429022114813</v>
      </c>
      <c r="D153" s="10">
        <v>285.10000600000001</v>
      </c>
      <c r="E153" s="14">
        <f t="shared" si="10"/>
        <v>2.2903456539121745</v>
      </c>
      <c r="F153" s="4">
        <v>13247000</v>
      </c>
      <c r="G153" s="4">
        <f t="shared" si="8"/>
        <v>3776719779.4819999</v>
      </c>
      <c r="H153" s="8">
        <v>152333</v>
      </c>
      <c r="I153" s="4">
        <f>H153*B153</f>
        <v>4278370785.8471723</v>
      </c>
    </row>
    <row r="154" spans="1:9" x14ac:dyDescent="0.25">
      <c r="A154" s="6">
        <v>45075</v>
      </c>
      <c r="B154" s="10">
        <v>27119.066406000002</v>
      </c>
      <c r="C154" s="14">
        <f t="shared" si="9"/>
        <v>1.7548274552125793</v>
      </c>
      <c r="D154" s="10">
        <v>302.13000499999998</v>
      </c>
      <c r="E154" s="14">
        <f t="shared" si="10"/>
        <v>2.3500790760152945</v>
      </c>
      <c r="F154" s="4">
        <v>13247000</v>
      </c>
      <c r="G154" s="4">
        <f t="shared" si="8"/>
        <v>4002316176.2349997</v>
      </c>
      <c r="H154" s="8">
        <v>152333</v>
      </c>
      <c r="I154" s="4">
        <f>H154*B154</f>
        <v>4131128742.8251982</v>
      </c>
    </row>
    <row r="155" spans="1:9" x14ac:dyDescent="0.25">
      <c r="A155" s="6">
        <v>45082</v>
      </c>
      <c r="B155" s="10">
        <v>25940.167968999998</v>
      </c>
      <c r="C155" s="14">
        <f t="shared" si="9"/>
        <v>1.7113562523565999</v>
      </c>
      <c r="D155" s="10">
        <v>282.32998700000002</v>
      </c>
      <c r="E155" s="14">
        <f t="shared" si="10"/>
        <v>2.2845443139184285</v>
      </c>
      <c r="F155" s="4">
        <v>13247000</v>
      </c>
      <c r="G155" s="4">
        <f t="shared" si="8"/>
        <v>3740025337.789</v>
      </c>
      <c r="H155" s="8">
        <v>152333</v>
      </c>
      <c r="I155" s="4">
        <f>H155*B155</f>
        <v>3951543607.2216768</v>
      </c>
    </row>
    <row r="156" spans="1:9" x14ac:dyDescent="0.25">
      <c r="A156" s="6">
        <v>45089</v>
      </c>
      <c r="B156" s="10">
        <v>26336.212890999999</v>
      </c>
      <c r="C156" s="14">
        <f t="shared" si="9"/>
        <v>1.7266238837178656</v>
      </c>
      <c r="D156" s="10">
        <v>293.39001500000001</v>
      </c>
      <c r="E156" s="14">
        <f t="shared" si="10"/>
        <v>2.3237184311190928</v>
      </c>
      <c r="F156" s="4">
        <v>13247000</v>
      </c>
      <c r="G156" s="4">
        <f t="shared" si="8"/>
        <v>3886537528.7049999</v>
      </c>
      <c r="H156" s="8">
        <v>152333</v>
      </c>
      <c r="I156" s="4">
        <f>H156*B156</f>
        <v>4011874318.3247027</v>
      </c>
    </row>
    <row r="157" spans="1:9" x14ac:dyDescent="0.25">
      <c r="A157" s="6">
        <v>45096</v>
      </c>
      <c r="B157" s="10">
        <v>30480.261718999998</v>
      </c>
      <c r="C157" s="14">
        <f t="shared" si="9"/>
        <v>1.8839756200951245</v>
      </c>
      <c r="D157" s="10">
        <v>329.10998499999999</v>
      </c>
      <c r="E157" s="14">
        <f t="shared" si="10"/>
        <v>2.4454675301809679</v>
      </c>
      <c r="F157" s="4">
        <v>13247000</v>
      </c>
      <c r="G157" s="4">
        <f t="shared" si="8"/>
        <v>4359719971.2950001</v>
      </c>
      <c r="H157" s="8">
        <v>152333</v>
      </c>
      <c r="I157" s="4">
        <f>H157*B157</f>
        <v>4643149708.4404268</v>
      </c>
    </row>
    <row r="158" spans="1:9" x14ac:dyDescent="0.25">
      <c r="A158" s="6">
        <v>45103</v>
      </c>
      <c r="B158" s="10">
        <v>30620.769531000002</v>
      </c>
      <c r="C158" s="14">
        <f t="shared" si="9"/>
        <v>1.8885854168644354</v>
      </c>
      <c r="D158" s="10">
        <v>342.42001299999998</v>
      </c>
      <c r="E158" s="14">
        <f t="shared" si="10"/>
        <v>2.4859100223770039</v>
      </c>
      <c r="F158" s="4">
        <v>13247000</v>
      </c>
      <c r="G158" s="4">
        <f t="shared" si="8"/>
        <v>4536037912.2109995</v>
      </c>
      <c r="H158" s="8">
        <v>152333</v>
      </c>
      <c r="I158" s="4">
        <f>H158*B158</f>
        <v>4664553684.9658232</v>
      </c>
    </row>
    <row r="159" spans="1:9" x14ac:dyDescent="0.25">
      <c r="A159" s="6">
        <v>45110</v>
      </c>
      <c r="B159" s="10">
        <v>30171.234375</v>
      </c>
      <c r="C159" s="14">
        <f t="shared" si="9"/>
        <v>1.873904689930225</v>
      </c>
      <c r="D159" s="10">
        <v>380.73998999999998</v>
      </c>
      <c r="E159" s="14">
        <f t="shared" si="10"/>
        <v>2.5978193020486917</v>
      </c>
      <c r="F159" s="13">
        <v>14221000</v>
      </c>
      <c r="G159" s="4">
        <f t="shared" si="8"/>
        <v>5414503397.79</v>
      </c>
      <c r="H159" s="8">
        <v>158245</v>
      </c>
      <c r="I159" s="4">
        <f>H159*B159</f>
        <v>4774446983.671875</v>
      </c>
    </row>
    <row r="160" spans="1:9" x14ac:dyDescent="0.25">
      <c r="A160" s="6">
        <v>45117</v>
      </c>
      <c r="B160" s="10">
        <v>30249.132813</v>
      </c>
      <c r="C160" s="14">
        <f t="shared" si="9"/>
        <v>1.8764865676562668</v>
      </c>
      <c r="D160" s="10">
        <v>458.85998499999999</v>
      </c>
      <c r="E160" s="14">
        <f t="shared" si="10"/>
        <v>2.8029986818138699</v>
      </c>
      <c r="F160" s="13">
        <v>14221000</v>
      </c>
      <c r="G160" s="4">
        <f t="shared" si="8"/>
        <v>6525447846.6849995</v>
      </c>
      <c r="H160" s="8">
        <v>158245</v>
      </c>
      <c r="I160" s="4">
        <f>H160*B160</f>
        <v>4786774021.993185</v>
      </c>
    </row>
    <row r="161" spans="1:9" x14ac:dyDescent="0.25">
      <c r="A161" s="6">
        <v>45124</v>
      </c>
      <c r="B161" s="10">
        <v>30084.539063</v>
      </c>
      <c r="C161" s="14">
        <f t="shared" si="9"/>
        <v>1.8710452959670083</v>
      </c>
      <c r="D161" s="10">
        <v>436.64999399999999</v>
      </c>
      <c r="E161" s="14">
        <f t="shared" si="10"/>
        <v>2.7545961369722227</v>
      </c>
      <c r="F161" s="13">
        <v>14221000</v>
      </c>
      <c r="G161" s="4">
        <f t="shared" si="8"/>
        <v>6209599564.6739998</v>
      </c>
      <c r="H161" s="8">
        <v>158245</v>
      </c>
      <c r="I161" s="4">
        <f>H161*B161</f>
        <v>4760727884.024435</v>
      </c>
    </row>
    <row r="162" spans="1:9" x14ac:dyDescent="0.25">
      <c r="A162" s="6">
        <v>45131</v>
      </c>
      <c r="B162" s="10">
        <v>29275.308593999998</v>
      </c>
      <c r="C162" s="14">
        <f t="shared" si="9"/>
        <v>1.844146746273247</v>
      </c>
      <c r="D162" s="10">
        <v>434.60998499999999</v>
      </c>
      <c r="E162" s="14">
        <f t="shared" si="10"/>
        <v>2.7499241822532676</v>
      </c>
      <c r="F162" s="13">
        <v>14221000</v>
      </c>
      <c r="G162" s="4">
        <f t="shared" si="8"/>
        <v>6180588596.6849995</v>
      </c>
      <c r="H162" s="8">
        <v>158245</v>
      </c>
      <c r="I162" s="4">
        <f>H162*B162</f>
        <v>4632671208.45753</v>
      </c>
    </row>
    <row r="163" spans="1:9" x14ac:dyDescent="0.25">
      <c r="A163" s="6">
        <v>45138</v>
      </c>
      <c r="B163" s="10">
        <v>29041.855468999998</v>
      </c>
      <c r="C163" s="14">
        <f t="shared" si="9"/>
        <v>1.8361723427157095</v>
      </c>
      <c r="D163" s="10">
        <v>376.97000100000002</v>
      </c>
      <c r="E163" s="14">
        <f t="shared" si="10"/>
        <v>2.6172995625036775</v>
      </c>
      <c r="F163" s="13">
        <v>14221000</v>
      </c>
      <c r="G163" s="4">
        <f t="shared" si="8"/>
        <v>5360890384.2210007</v>
      </c>
      <c r="H163" s="8">
        <v>158245</v>
      </c>
      <c r="I163" s="4">
        <f>H163*B163</f>
        <v>4595728418.691905</v>
      </c>
    </row>
    <row r="164" spans="1:9" x14ac:dyDescent="0.25">
      <c r="A164" s="6">
        <v>45145</v>
      </c>
      <c r="B164" s="10">
        <v>29282.914063</v>
      </c>
      <c r="C164" s="14">
        <f t="shared" si="9"/>
        <v>1.8444727281458801</v>
      </c>
      <c r="D164" s="10">
        <v>384.30999800000001</v>
      </c>
      <c r="E164" s="14">
        <f t="shared" si="10"/>
        <v>2.6367705999351148</v>
      </c>
      <c r="F164" s="13">
        <v>14221000</v>
      </c>
      <c r="G164" s="4">
        <f t="shared" si="8"/>
        <v>5465272481.5580006</v>
      </c>
      <c r="H164" s="8">
        <v>158245</v>
      </c>
      <c r="I164" s="4">
        <f>H164*B164</f>
        <v>4633874735.899435</v>
      </c>
    </row>
    <row r="165" spans="1:9" x14ac:dyDescent="0.25">
      <c r="A165" s="6">
        <v>45152</v>
      </c>
      <c r="B165" s="10">
        <v>26189.583984000001</v>
      </c>
      <c r="C165" s="14">
        <f t="shared" si="9"/>
        <v>1.7388367223731986</v>
      </c>
      <c r="D165" s="10">
        <v>328.61999500000002</v>
      </c>
      <c r="E165" s="14">
        <f t="shared" si="10"/>
        <v>2.4918615335829042</v>
      </c>
      <c r="F165" s="13">
        <v>14221000</v>
      </c>
      <c r="G165" s="4">
        <f t="shared" si="8"/>
        <v>4673304948.8950005</v>
      </c>
      <c r="H165" s="8">
        <v>158245</v>
      </c>
      <c r="I165" s="4">
        <f>H165*B165</f>
        <v>4144370717.54808</v>
      </c>
    </row>
    <row r="166" spans="1:9" x14ac:dyDescent="0.25">
      <c r="A166" s="6">
        <v>45159</v>
      </c>
      <c r="B166" s="10">
        <v>26089.693359000001</v>
      </c>
      <c r="C166" s="14">
        <f t="shared" si="9"/>
        <v>1.7350225867587872</v>
      </c>
      <c r="D166" s="10">
        <v>336.04998799999998</v>
      </c>
      <c r="E166" s="14">
        <f t="shared" si="10"/>
        <v>2.5144712138003236</v>
      </c>
      <c r="F166" s="13">
        <v>14221000</v>
      </c>
      <c r="G166" s="4">
        <f t="shared" si="8"/>
        <v>4778966879.3479996</v>
      </c>
      <c r="H166" s="8">
        <v>158245</v>
      </c>
      <c r="I166" s="4">
        <f>H166*B166</f>
        <v>4128563525.594955</v>
      </c>
    </row>
    <row r="167" spans="1:9" x14ac:dyDescent="0.25">
      <c r="A167" s="6">
        <v>45166</v>
      </c>
      <c r="B167" s="10">
        <v>25969.566406000002</v>
      </c>
      <c r="C167" s="14">
        <f t="shared" si="9"/>
        <v>1.7304182032826372</v>
      </c>
      <c r="D167" s="10">
        <v>351.48001099999999</v>
      </c>
      <c r="E167" s="14">
        <f t="shared" si="10"/>
        <v>2.5603870702234461</v>
      </c>
      <c r="F167" s="13">
        <v>14221000</v>
      </c>
      <c r="G167" s="4">
        <f t="shared" si="8"/>
        <v>4998397236.4309998</v>
      </c>
      <c r="H167" s="8">
        <v>158245</v>
      </c>
      <c r="I167" s="4">
        <f>H167*B167</f>
        <v>4109554035.9174705</v>
      </c>
    </row>
    <row r="168" spans="1:9" x14ac:dyDescent="0.25">
      <c r="A168" s="6">
        <v>45173</v>
      </c>
      <c r="B168" s="10">
        <v>25832.226563</v>
      </c>
      <c r="C168" s="14">
        <f t="shared" si="9"/>
        <v>1.7251297113281368</v>
      </c>
      <c r="D168" s="10">
        <v>356.27999899999998</v>
      </c>
      <c r="E168" s="14">
        <f t="shared" si="10"/>
        <v>2.574043573722304</v>
      </c>
      <c r="F168" s="13">
        <v>14221000</v>
      </c>
      <c r="G168" s="4">
        <f t="shared" si="8"/>
        <v>5066657865.7789993</v>
      </c>
      <c r="H168" s="8">
        <v>158245</v>
      </c>
      <c r="I168" s="4">
        <f>H168*B168</f>
        <v>4087820692.461935</v>
      </c>
    </row>
    <row r="169" spans="1:9" x14ac:dyDescent="0.25">
      <c r="A169" s="6">
        <v>45180</v>
      </c>
      <c r="B169" s="10">
        <v>26534.1875</v>
      </c>
      <c r="C169" s="14">
        <f t="shared" si="9"/>
        <v>1.752303556961925</v>
      </c>
      <c r="D169" s="10">
        <v>340.77999899999998</v>
      </c>
      <c r="E169" s="14">
        <f t="shared" si="10"/>
        <v>2.5305384652584411</v>
      </c>
      <c r="F169" s="13">
        <v>14221000</v>
      </c>
      <c r="G169" s="4">
        <f t="shared" si="8"/>
        <v>4846232365.7789993</v>
      </c>
      <c r="H169" s="8">
        <v>158245</v>
      </c>
      <c r="I169" s="4">
        <f>H169*B169</f>
        <v>4198902500.9375</v>
      </c>
    </row>
    <row r="170" spans="1:9" x14ac:dyDescent="0.25">
      <c r="A170" s="6">
        <v>45187</v>
      </c>
      <c r="B170" s="10">
        <v>26256.826172000001</v>
      </c>
      <c r="C170" s="14">
        <f t="shared" si="9"/>
        <v>1.7418505770845498</v>
      </c>
      <c r="D170" s="10">
        <v>322.80999800000001</v>
      </c>
      <c r="E170" s="14">
        <f t="shared" si="10"/>
        <v>2.4778064943307694</v>
      </c>
      <c r="F170" s="13">
        <v>14221000</v>
      </c>
      <c r="G170" s="4">
        <f t="shared" si="8"/>
        <v>4590680981.5580006</v>
      </c>
      <c r="H170" s="8">
        <v>158245</v>
      </c>
      <c r="I170" s="4">
        <f>H170*B170</f>
        <v>4155011457.58814</v>
      </c>
    </row>
    <row r="171" spans="1:9" x14ac:dyDescent="0.25">
      <c r="A171" s="6">
        <v>45194</v>
      </c>
      <c r="B171" s="10">
        <v>27983.75</v>
      </c>
      <c r="C171" s="14">
        <f t="shared" si="9"/>
        <v>1.8076210482255579</v>
      </c>
      <c r="D171" s="10">
        <v>328.27999899999998</v>
      </c>
      <c r="E171" s="14">
        <f t="shared" si="10"/>
        <v>2.49475144967258</v>
      </c>
      <c r="F171" s="13">
        <v>14221000</v>
      </c>
      <c r="G171" s="4">
        <f t="shared" si="8"/>
        <v>4668469865.7789993</v>
      </c>
      <c r="H171" s="8">
        <v>158245</v>
      </c>
      <c r="I171" s="4">
        <f>H171*B171</f>
        <v>4428288518.75</v>
      </c>
    </row>
    <row r="172" spans="1:9" x14ac:dyDescent="0.25">
      <c r="A172" s="6">
        <v>45201</v>
      </c>
      <c r="B172" s="10">
        <v>27935.089843999998</v>
      </c>
      <c r="C172" s="14">
        <f t="shared" si="9"/>
        <v>1.8058821763445554</v>
      </c>
      <c r="D172" s="10">
        <v>340.63000499999998</v>
      </c>
      <c r="E172" s="14">
        <f t="shared" si="10"/>
        <v>2.5323717921778206</v>
      </c>
      <c r="F172" s="4">
        <v>15336000</v>
      </c>
      <c r="G172" s="4">
        <f t="shared" si="8"/>
        <v>5223901756.6799994</v>
      </c>
      <c r="H172" s="8">
        <v>189150</v>
      </c>
      <c r="I172" s="4">
        <f>H172*B172</f>
        <v>5283922243.9925995</v>
      </c>
    </row>
    <row r="173" spans="1:9" x14ac:dyDescent="0.25">
      <c r="A173" s="6">
        <v>45208</v>
      </c>
      <c r="B173" s="10">
        <v>27159.652343999998</v>
      </c>
      <c r="C173" s="14">
        <f t="shared" si="9"/>
        <v>1.7781236295014868</v>
      </c>
      <c r="D173" s="10">
        <v>318.22000100000002</v>
      </c>
      <c r="E173" s="14">
        <f t="shared" si="10"/>
        <v>2.4665819214352243</v>
      </c>
      <c r="F173" s="4">
        <v>15336000</v>
      </c>
      <c r="G173" s="4">
        <f t="shared" si="8"/>
        <v>4880221935.3360004</v>
      </c>
      <c r="H173" s="8">
        <v>189150</v>
      </c>
      <c r="I173" s="4">
        <f>H173*B173</f>
        <v>5137248240.8675995</v>
      </c>
    </row>
    <row r="174" spans="1:9" x14ac:dyDescent="0.25">
      <c r="A174" s="6">
        <v>45215</v>
      </c>
      <c r="B174" s="10">
        <v>29993.896484000001</v>
      </c>
      <c r="C174" s="14">
        <f t="shared" si="9"/>
        <v>1.8824785786776363</v>
      </c>
      <c r="D174" s="10">
        <v>348.040009</v>
      </c>
      <c r="E174" s="14">
        <f t="shared" si="10"/>
        <v>2.5602907012299925</v>
      </c>
      <c r="F174" s="4">
        <v>15336000</v>
      </c>
      <c r="G174" s="4">
        <f t="shared" si="8"/>
        <v>5337541578.0240002</v>
      </c>
      <c r="H174" s="8">
        <v>189150</v>
      </c>
      <c r="I174" s="4">
        <f>H174*B174</f>
        <v>5673345519.9485998</v>
      </c>
    </row>
    <row r="175" spans="1:9" x14ac:dyDescent="0.25">
      <c r="A175" s="6">
        <v>45222</v>
      </c>
      <c r="B175" s="10">
        <v>34538.480469000002</v>
      </c>
      <c r="C175" s="14">
        <f t="shared" si="9"/>
        <v>2.0339955377170953</v>
      </c>
      <c r="D175" s="10">
        <v>406.76001000000002</v>
      </c>
      <c r="E175" s="14">
        <f t="shared" si="10"/>
        <v>2.7290069392530754</v>
      </c>
      <c r="F175" s="4">
        <v>15336000</v>
      </c>
      <c r="G175" s="4">
        <f t="shared" si="8"/>
        <v>6238071513.3600006</v>
      </c>
      <c r="H175" s="8">
        <v>189150</v>
      </c>
      <c r="I175" s="4">
        <f>H175*B175</f>
        <v>6532953580.7113504</v>
      </c>
    </row>
    <row r="176" spans="1:9" x14ac:dyDescent="0.25">
      <c r="A176" s="6">
        <v>45229</v>
      </c>
      <c r="B176" s="10">
        <v>35049.355469000002</v>
      </c>
      <c r="C176" s="14">
        <f t="shared" si="9"/>
        <v>2.0487870106789279</v>
      </c>
      <c r="D176" s="10">
        <v>453.95001200000002</v>
      </c>
      <c r="E176" s="14">
        <f t="shared" si="10"/>
        <v>2.8450212986784278</v>
      </c>
      <c r="F176" s="4">
        <v>15336000</v>
      </c>
      <c r="G176" s="4">
        <f t="shared" si="8"/>
        <v>6961777384.0320005</v>
      </c>
      <c r="H176" s="8">
        <v>189150</v>
      </c>
      <c r="I176" s="4">
        <f>H176*B176</f>
        <v>6629585586.9613504</v>
      </c>
    </row>
    <row r="177" spans="1:9" x14ac:dyDescent="0.25">
      <c r="A177" s="6">
        <v>45236</v>
      </c>
      <c r="B177" s="10">
        <v>37054.519530999998</v>
      </c>
      <c r="C177" s="14">
        <f t="shared" si="9"/>
        <v>2.1059967377956932</v>
      </c>
      <c r="D177" s="10">
        <v>509.17999300000002</v>
      </c>
      <c r="E177" s="14">
        <f t="shared" si="10"/>
        <v>2.9666866352573811</v>
      </c>
      <c r="F177" s="4">
        <v>15336000</v>
      </c>
      <c r="G177" s="4">
        <f t="shared" si="8"/>
        <v>7808784372.6480007</v>
      </c>
      <c r="H177" s="8">
        <v>189150</v>
      </c>
      <c r="I177" s="4">
        <f>H177*B177</f>
        <v>7008862369.2886496</v>
      </c>
    </row>
    <row r="178" spans="1:9" x14ac:dyDescent="0.25">
      <c r="A178" s="6">
        <v>45243</v>
      </c>
      <c r="B178" s="10">
        <v>37386.546875</v>
      </c>
      <c r="C178" s="14">
        <f t="shared" si="9"/>
        <v>2.1149572464786415</v>
      </c>
      <c r="D178" s="10">
        <v>486.22000100000002</v>
      </c>
      <c r="E178" s="14">
        <f t="shared" si="10"/>
        <v>2.9215945414680635</v>
      </c>
      <c r="F178" s="4">
        <v>15336000</v>
      </c>
      <c r="G178" s="4">
        <f t="shared" si="8"/>
        <v>7456669935.3360004</v>
      </c>
      <c r="H178" s="8">
        <v>189150</v>
      </c>
      <c r="I178" s="4">
        <f>H178*B178</f>
        <v>7071665341.40625</v>
      </c>
    </row>
    <row r="179" spans="1:9" x14ac:dyDescent="0.25">
      <c r="A179" s="6">
        <v>45250</v>
      </c>
      <c r="B179" s="10">
        <v>37479.121094000002</v>
      </c>
      <c r="C179" s="14">
        <f t="shared" si="9"/>
        <v>2.1174333836653552</v>
      </c>
      <c r="D179" s="10">
        <v>520.23999000000003</v>
      </c>
      <c r="E179" s="14">
        <f t="shared" si="10"/>
        <v>2.991562845795388</v>
      </c>
      <c r="F179" s="4">
        <v>15336000</v>
      </c>
      <c r="G179" s="4">
        <f t="shared" si="8"/>
        <v>7978400486.6400003</v>
      </c>
      <c r="H179" s="8">
        <v>189150</v>
      </c>
      <c r="I179" s="4">
        <f>H179*B179</f>
        <v>7089175754.9301004</v>
      </c>
    </row>
    <row r="180" spans="1:9" x14ac:dyDescent="0.25">
      <c r="A180" s="6">
        <v>45257</v>
      </c>
      <c r="B180" s="10">
        <v>39978.390625</v>
      </c>
      <c r="C180" s="14">
        <f t="shared" si="9"/>
        <v>2.184117699040085</v>
      </c>
      <c r="D180" s="10">
        <v>527.67999299999997</v>
      </c>
      <c r="E180" s="14">
        <f t="shared" si="10"/>
        <v>3.0058639436406338</v>
      </c>
      <c r="F180" s="4">
        <v>15336000</v>
      </c>
      <c r="G180" s="4">
        <f t="shared" si="8"/>
        <v>8092500372.6479998</v>
      </c>
      <c r="H180" s="8">
        <v>189150</v>
      </c>
      <c r="I180" s="4">
        <f>H180*B180</f>
        <v>7561912586.71875</v>
      </c>
    </row>
    <row r="181" spans="1:9" x14ac:dyDescent="0.25">
      <c r="A181" s="6">
        <v>45264</v>
      </c>
      <c r="B181" s="10">
        <v>43779.699219000002</v>
      </c>
      <c r="C181" s="14">
        <f t="shared" si="9"/>
        <v>2.2792017815799888</v>
      </c>
      <c r="D181" s="10">
        <v>599.39001499999995</v>
      </c>
      <c r="E181" s="14">
        <f t="shared" si="10"/>
        <v>3.1417607427447836</v>
      </c>
      <c r="F181" s="4">
        <v>15336000</v>
      </c>
      <c r="G181" s="4">
        <f t="shared" si="8"/>
        <v>9192245270.039999</v>
      </c>
      <c r="H181" s="8">
        <v>189150</v>
      </c>
      <c r="I181" s="4">
        <f>H181*B181</f>
        <v>8280930107.2738504</v>
      </c>
    </row>
    <row r="182" spans="1:9" x14ac:dyDescent="0.25">
      <c r="A182" s="6">
        <v>45271</v>
      </c>
      <c r="B182" s="10">
        <v>41364.664062999997</v>
      </c>
      <c r="C182" s="14">
        <f t="shared" si="9"/>
        <v>2.2240384250681218</v>
      </c>
      <c r="D182" s="10">
        <v>570.40997300000004</v>
      </c>
      <c r="E182" s="14">
        <f t="shared" si="10"/>
        <v>3.0934115189092815</v>
      </c>
      <c r="F182" s="4">
        <v>15336000</v>
      </c>
      <c r="G182" s="4">
        <f t="shared" si="8"/>
        <v>8747807345.9280014</v>
      </c>
      <c r="H182" s="8">
        <v>189150</v>
      </c>
      <c r="I182" s="4">
        <f>H182*B182</f>
        <v>7824126207.516449</v>
      </c>
    </row>
    <row r="183" spans="1:9" x14ac:dyDescent="0.25">
      <c r="A183" s="6">
        <v>45278</v>
      </c>
      <c r="B183" s="10">
        <v>43016.117187999997</v>
      </c>
      <c r="C183" s="14">
        <f t="shared" si="9"/>
        <v>2.2639626735156559</v>
      </c>
      <c r="D183" s="10">
        <v>619.23999000000003</v>
      </c>
      <c r="E183" s="14">
        <f t="shared" si="10"/>
        <v>3.1790166438393115</v>
      </c>
      <c r="F183" s="4">
        <v>15336000</v>
      </c>
      <c r="G183" s="4">
        <f t="shared" si="8"/>
        <v>9496664486.6400013</v>
      </c>
      <c r="H183" s="8">
        <v>189150</v>
      </c>
      <c r="I183" s="4">
        <f>H183*B183</f>
        <v>8136498566.110199</v>
      </c>
    </row>
    <row r="184" spans="1:9" x14ac:dyDescent="0.25">
      <c r="A184" s="6">
        <v>45285</v>
      </c>
      <c r="B184" s="10">
        <v>42265.1875</v>
      </c>
      <c r="C184" s="14">
        <f t="shared" si="9"/>
        <v>2.2465057355796239</v>
      </c>
      <c r="D184" s="10">
        <v>631.61999500000002</v>
      </c>
      <c r="E184" s="14">
        <f t="shared" si="10"/>
        <v>3.1990089007993312</v>
      </c>
      <c r="F184" s="4">
        <v>15336000</v>
      </c>
      <c r="G184" s="4">
        <f t="shared" si="8"/>
        <v>9686524243.3199997</v>
      </c>
      <c r="H184" s="8">
        <v>189150</v>
      </c>
      <c r="I184" s="4">
        <f>H184*B184</f>
        <v>7994460215.625</v>
      </c>
    </row>
    <row r="185" spans="1:9" x14ac:dyDescent="0.25">
      <c r="A185" s="6">
        <v>45292</v>
      </c>
      <c r="B185" s="10">
        <v>43943.097655999998</v>
      </c>
      <c r="C185" s="14">
        <f t="shared" si="9"/>
        <v>2.2862053147190751</v>
      </c>
      <c r="D185" s="10">
        <v>631.080017</v>
      </c>
      <c r="E185" s="14">
        <f t="shared" si="10"/>
        <v>3.1981539911950208</v>
      </c>
      <c r="F185" s="4">
        <v>16870000</v>
      </c>
      <c r="G185" s="4">
        <f t="shared" si="8"/>
        <v>10646319886.790001</v>
      </c>
      <c r="H185" s="8">
        <v>190000</v>
      </c>
      <c r="I185" s="4">
        <f>H185*B185</f>
        <v>8349188554.6399994</v>
      </c>
    </row>
    <row r="186" spans="1:9" x14ac:dyDescent="0.25">
      <c r="A186" s="6">
        <v>45299</v>
      </c>
      <c r="B186" s="10">
        <v>41796.269530999998</v>
      </c>
      <c r="C186" s="14">
        <f t="shared" si="9"/>
        <v>2.2373505857737914</v>
      </c>
      <c r="D186" s="10">
        <v>485.52999899999998</v>
      </c>
      <c r="E186" s="14">
        <f t="shared" si="10"/>
        <v>2.9675175994868672</v>
      </c>
      <c r="F186" s="4">
        <v>16870000</v>
      </c>
      <c r="G186" s="4">
        <f t="shared" si="8"/>
        <v>8190891083.1299992</v>
      </c>
      <c r="H186" s="8">
        <v>190000</v>
      </c>
      <c r="I186" s="4">
        <f>H186*B186</f>
        <v>7941291210.8899994</v>
      </c>
    </row>
    <row r="187" spans="1:9" x14ac:dyDescent="0.25">
      <c r="A187" s="6">
        <v>45306</v>
      </c>
      <c r="B187" s="10">
        <v>41545.785155999998</v>
      </c>
      <c r="C187" s="14">
        <f t="shared" si="9"/>
        <v>2.2313576017632393</v>
      </c>
      <c r="D187" s="10">
        <v>481</v>
      </c>
      <c r="E187" s="14">
        <f t="shared" si="10"/>
        <v>2.9581875910232709</v>
      </c>
      <c r="F187" s="4">
        <v>16870000</v>
      </c>
      <c r="G187" s="4">
        <f t="shared" si="8"/>
        <v>8114470000</v>
      </c>
      <c r="H187" s="8">
        <v>190000</v>
      </c>
      <c r="I187" s="4">
        <f>H187*B187</f>
        <v>7893699179.6399994</v>
      </c>
    </row>
    <row r="188" spans="1:9" x14ac:dyDescent="0.25">
      <c r="A188" s="6">
        <v>45313</v>
      </c>
      <c r="B188" s="10">
        <v>42035.59375</v>
      </c>
      <c r="C188" s="14">
        <f t="shared" si="9"/>
        <v>2.2431472115193389</v>
      </c>
      <c r="D188" s="10">
        <v>494.5</v>
      </c>
      <c r="E188" s="14">
        <f t="shared" si="10"/>
        <v>2.9862541190897991</v>
      </c>
      <c r="F188" s="4">
        <v>16870000</v>
      </c>
      <c r="G188" s="4">
        <f t="shared" si="8"/>
        <v>8342215000</v>
      </c>
      <c r="H188" s="8">
        <v>190000</v>
      </c>
      <c r="I188" s="4">
        <f>H188*B188</f>
        <v>7986762812.5</v>
      </c>
    </row>
    <row r="189" spans="1:9" x14ac:dyDescent="0.25">
      <c r="A189" s="6">
        <v>45320</v>
      </c>
      <c r="B189" s="10">
        <v>42583.582030999998</v>
      </c>
      <c r="C189" s="14">
        <f t="shared" si="9"/>
        <v>2.2561835036735327</v>
      </c>
      <c r="D189" s="10">
        <v>500.10000600000001</v>
      </c>
      <c r="E189" s="14">
        <f t="shared" si="10"/>
        <v>2.9975787014962703</v>
      </c>
      <c r="F189" s="4">
        <v>16870000</v>
      </c>
      <c r="G189" s="4">
        <f t="shared" si="8"/>
        <v>8436687101.2200003</v>
      </c>
      <c r="H189" s="8">
        <v>190000</v>
      </c>
      <c r="I189" s="4">
        <f>H189*B189</f>
        <v>8090880585.8899994</v>
      </c>
    </row>
    <row r="190" spans="1:9" x14ac:dyDescent="0.25">
      <c r="A190" s="6">
        <v>45327</v>
      </c>
      <c r="B190" s="10">
        <v>45301.566405999998</v>
      </c>
      <c r="C190" s="14">
        <f t="shared" si="9"/>
        <v>2.320010552629193</v>
      </c>
      <c r="D190" s="10">
        <v>587.80999799999995</v>
      </c>
      <c r="E190" s="14">
        <f t="shared" si="10"/>
        <v>3.1729636064106685</v>
      </c>
      <c r="F190" s="4">
        <v>16870000</v>
      </c>
      <c r="G190" s="4">
        <f t="shared" si="8"/>
        <v>9916354666.2599983</v>
      </c>
      <c r="H190" s="8">
        <v>190000</v>
      </c>
      <c r="I190" s="4">
        <f>H190*B190</f>
        <v>8607297617.1399994</v>
      </c>
    </row>
    <row r="191" spans="1:9" x14ac:dyDescent="0.25">
      <c r="A191" s="6">
        <v>45331</v>
      </c>
      <c r="B191" s="10">
        <v>47404.324219000002</v>
      </c>
      <c r="C191" s="14">
        <f t="shared" si="9"/>
        <v>2.3664274423710343</v>
      </c>
      <c r="D191" s="10">
        <v>646.32000000000005</v>
      </c>
      <c r="E191" s="14">
        <f t="shared" si="10"/>
        <v>3.2725025768247109</v>
      </c>
      <c r="F191" s="4">
        <v>16870000</v>
      </c>
      <c r="G191" s="4">
        <f t="shared" si="8"/>
        <v>10903418400</v>
      </c>
      <c r="H191" s="8">
        <v>190000</v>
      </c>
      <c r="I191" s="4">
        <f>H191*B191</f>
        <v>9006821601.6100006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2024-02-09T22:46:51Z</dcterms:modified>
</cp:coreProperties>
</file>