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simon\Documents\models\Argentina\"/>
    </mc:Choice>
  </mc:AlternateContent>
  <xr:revisionPtr revIDLastSave="0" documentId="13_ncr:1_{5D4D86CE-0E2E-47C4-9B35-03C6E842A5E7}" xr6:coauthVersionLast="47" xr6:coauthVersionMax="47" xr10:uidLastSave="{00000000-0000-0000-0000-000000000000}"/>
  <bookViews>
    <workbookView xWindow="-28920" yWindow="-1035" windowWidth="29040" windowHeight="1572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3" i="1" l="1"/>
  <c r="U3" i="1"/>
  <c r="T4" i="1"/>
  <c r="U4" i="1"/>
  <c r="U2" i="1"/>
  <c r="T2" i="1"/>
  <c r="R2" i="1"/>
  <c r="P2" i="1"/>
  <c r="N2" i="1"/>
  <c r="S3" i="1"/>
  <c r="R3" i="1"/>
  <c r="R4" i="1"/>
  <c r="S4" i="1"/>
  <c r="R7" i="1"/>
  <c r="S7" i="1"/>
  <c r="R10" i="1"/>
  <c r="S10" i="1"/>
  <c r="R11" i="1"/>
  <c r="S11" i="1"/>
  <c r="R12" i="1"/>
  <c r="S12" i="1"/>
  <c r="R13" i="1"/>
  <c r="S13" i="1"/>
  <c r="R14" i="1"/>
  <c r="S14" i="1"/>
  <c r="R15" i="1"/>
  <c r="S15" i="1"/>
  <c r="S2" i="1"/>
  <c r="Q3" i="1"/>
  <c r="Q4" i="1"/>
  <c r="Q7" i="1"/>
  <c r="Q10" i="1"/>
  <c r="Q11" i="1"/>
  <c r="Q12" i="1"/>
  <c r="Q13" i="1"/>
  <c r="Q14" i="1"/>
  <c r="Q15" i="1"/>
  <c r="U15" i="1" s="1"/>
  <c r="P3" i="1"/>
  <c r="P4" i="1"/>
  <c r="P7" i="1"/>
  <c r="P10" i="1"/>
  <c r="P11" i="1"/>
  <c r="P12" i="1"/>
  <c r="P13" i="1"/>
  <c r="P14" i="1"/>
  <c r="P15" i="1"/>
  <c r="O3" i="1"/>
  <c r="O4" i="1"/>
  <c r="O6" i="1"/>
  <c r="O7" i="1"/>
  <c r="O8" i="1"/>
  <c r="O10" i="1"/>
  <c r="O11" i="1"/>
  <c r="O12" i="1"/>
  <c r="O13" i="1"/>
  <c r="O14" i="1"/>
  <c r="O15" i="1"/>
  <c r="O2" i="1"/>
  <c r="N3" i="1"/>
  <c r="N4" i="1"/>
  <c r="N6" i="1"/>
  <c r="N7" i="1"/>
  <c r="N8" i="1"/>
  <c r="N10" i="1"/>
  <c r="N11" i="1"/>
  <c r="N12" i="1"/>
  <c r="N13" i="1"/>
  <c r="N14" i="1"/>
  <c r="N15" i="1"/>
  <c r="Q2" i="1"/>
  <c r="T15" i="1" l="1"/>
  <c r="T14" i="1"/>
  <c r="U14" i="1"/>
  <c r="U13" i="1"/>
  <c r="T13" i="1"/>
  <c r="U12" i="1"/>
  <c r="T12" i="1"/>
  <c r="U11" i="1"/>
  <c r="T11" i="1"/>
  <c r="U10" i="1"/>
  <c r="T10" i="1"/>
  <c r="U7" i="1"/>
  <c r="T7" i="1"/>
</calcChain>
</file>

<file path=xl/sharedStrings.xml><?xml version="1.0" encoding="utf-8"?>
<sst xmlns="http://schemas.openxmlformats.org/spreadsheetml/2006/main" count="112" uniqueCount="70">
  <si>
    <t>Company Name</t>
  </si>
  <si>
    <t>Ticker</t>
  </si>
  <si>
    <t>Exchange</t>
  </si>
  <si>
    <t>Price</t>
  </si>
  <si>
    <t>EPS0</t>
  </si>
  <si>
    <t>EPS1</t>
  </si>
  <si>
    <t>EPS2</t>
  </si>
  <si>
    <t>EG1</t>
  </si>
  <si>
    <t>EG2</t>
  </si>
  <si>
    <t>PE1</t>
  </si>
  <si>
    <t>PE2</t>
  </si>
  <si>
    <t>PEG1</t>
  </si>
  <si>
    <t>PEG2</t>
  </si>
  <si>
    <t>NYSE</t>
  </si>
  <si>
    <t>Comment</t>
  </si>
  <si>
    <t>RG1</t>
  </si>
  <si>
    <t>RG2</t>
  </si>
  <si>
    <t>EV</t>
  </si>
  <si>
    <t>Cash</t>
  </si>
  <si>
    <t>Debt</t>
  </si>
  <si>
    <t>Net Cash</t>
  </si>
  <si>
    <t>Industry</t>
  </si>
  <si>
    <t>Banco BBVA Argentina S.A.</t>
  </si>
  <si>
    <t>BBAR</t>
  </si>
  <si>
    <t>Banks</t>
  </si>
  <si>
    <t>Banco Macro</t>
  </si>
  <si>
    <t>BMA</t>
  </si>
  <si>
    <t>Central Puerto, S.A.</t>
  </si>
  <si>
    <t>CEPU</t>
  </si>
  <si>
    <t>Electricity</t>
  </si>
  <si>
    <t>Cresud</t>
  </si>
  <si>
    <t>CRESY</t>
  </si>
  <si>
    <t>NASDAQ</t>
  </si>
  <si>
    <t>Food Producers</t>
  </si>
  <si>
    <t>Edenor</t>
  </si>
  <si>
    <t>EDN</t>
  </si>
  <si>
    <t>Grupo Financiero Galicia</t>
  </si>
  <si>
    <t>GGAL</t>
  </si>
  <si>
    <t>Grupo Supervielle</t>
  </si>
  <si>
    <t>SUPV</t>
  </si>
  <si>
    <t>Financial Services</t>
  </si>
  <si>
    <t>IRSA Inversiones y Representaciones</t>
  </si>
  <si>
    <t>IRS</t>
  </si>
  <si>
    <t>Real Estate Inv&amp;Serv</t>
  </si>
  <si>
    <t>Loma Negra</t>
  </si>
  <si>
    <t>LOMA</t>
  </si>
  <si>
    <t>General Industrials</t>
  </si>
  <si>
    <t>Pampa Energia</t>
  </si>
  <si>
    <t>PAM</t>
  </si>
  <si>
    <t>Telecom Argentina</t>
  </si>
  <si>
    <t>TEO</t>
  </si>
  <si>
    <t>Mobile Telecom.</t>
  </si>
  <si>
    <t>Tenaris</t>
  </si>
  <si>
    <t>TS</t>
  </si>
  <si>
    <t>Indust.Metals&amp;Mining</t>
  </si>
  <si>
    <t>Ternium</t>
  </si>
  <si>
    <t>TX</t>
  </si>
  <si>
    <t>Transportadora de Gas del Sur</t>
  </si>
  <si>
    <t>TGS</t>
  </si>
  <si>
    <t>Oil &amp; Gas Producers</t>
  </si>
  <si>
    <t>Uptrend</t>
  </si>
  <si>
    <t>52W High</t>
  </si>
  <si>
    <t>50D</t>
  </si>
  <si>
    <t>10D</t>
  </si>
  <si>
    <t>Downtrend</t>
  </si>
  <si>
    <t>Neutral</t>
  </si>
  <si>
    <t>MC (b)</t>
  </si>
  <si>
    <t>REV1</t>
  </si>
  <si>
    <t>REV2</t>
  </si>
  <si>
    <t>REV0 (T)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</si>
</sst>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2" borderId="0" xfId="0" applyFill="1"/>
    <xf numFmtId="0" fontId="0" fillId="2" borderId="2" xfId="0" applyFill="1" applyBorder="1"/>
    <xf numFmtId="0" fontId="0" fillId="0" borderId="0" xfId="0" applyFill="1"/>
    <xf numFmtId="0" fontId="0" fillId="0" borderId="2" xfId="0" applyFill="1" applyBorder="1"/>
    <xf numFmtId="10" fontId="0" fillId="0" borderId="0" xfId="0" applyNumberFormat="1" applyFill="1"/>
    <xf numFmtId="2" fontId="0" fillId="0" borderId="0" xfId="0" applyNumberFormat="1" applyFill="1"/>
    <xf numFmtId="14" fontId="0" fillId="0" borderId="0" xfId="0" applyNumberFormat="1"/>
    <xf numFmtId="14" fontId="0" fillId="2" borderId="0" xfId="0" applyNumberFormat="1" applyFill="1"/>
    <xf numFmtId="4" fontId="0" fillId="0" borderId="0" xfId="0" applyNumberFormat="1" applyFill="1"/>
    <xf numFmtId="4" fontId="0" fillId="2" borderId="0" xfId="0" applyNumberFormat="1" applyFill="1"/>
    <xf numFmtId="9" fontId="0" fillId="0" borderId="0" xfId="1" applyFont="1" applyFill="1"/>
    <xf numFmtId="2" fontId="0" fillId="0" borderId="0" xfId="1" applyNumberFormat="1" applyFont="1" applyFill="1"/>
    <xf numFmtId="0" fontId="1" fillId="3" borderId="0" xfId="0" applyFont="1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5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G23" sqref="G23"/>
    </sheetView>
  </sheetViews>
  <sheetFormatPr defaultRowHeight="15" x14ac:dyDescent="0.25"/>
  <cols>
    <col min="1" max="1" width="36.5703125" bestFit="1" customWidth="1"/>
    <col min="4" max="4" width="21" bestFit="1" customWidth="1"/>
    <col min="5" max="6" width="11" bestFit="1" customWidth="1"/>
    <col min="7" max="7" width="11.28515625" customWidth="1"/>
  </cols>
  <sheetData>
    <row r="1" spans="1:30" x14ac:dyDescent="0.25">
      <c r="A1" s="1" t="s">
        <v>0</v>
      </c>
      <c r="B1" s="1" t="s">
        <v>1</v>
      </c>
      <c r="C1" s="1" t="s">
        <v>2</v>
      </c>
      <c r="D1" s="1" t="s">
        <v>21</v>
      </c>
      <c r="E1" s="1" t="s">
        <v>63</v>
      </c>
      <c r="F1" s="1" t="s">
        <v>62</v>
      </c>
      <c r="G1" s="1" t="s">
        <v>61</v>
      </c>
      <c r="H1" s="1" t="s">
        <v>66</v>
      </c>
      <c r="I1" s="1" t="s">
        <v>18</v>
      </c>
      <c r="J1" s="1" t="s">
        <v>19</v>
      </c>
      <c r="K1" s="1" t="s">
        <v>20</v>
      </c>
      <c r="L1" s="1" t="s">
        <v>17</v>
      </c>
      <c r="M1" s="2" t="s">
        <v>3</v>
      </c>
      <c r="N1" s="1" t="s">
        <v>15</v>
      </c>
      <c r="O1" s="1" t="s">
        <v>16</v>
      </c>
      <c r="P1" s="1" t="s">
        <v>7</v>
      </c>
      <c r="Q1" s="1" t="s">
        <v>8</v>
      </c>
      <c r="R1" s="1" t="s">
        <v>9</v>
      </c>
      <c r="S1" s="1" t="s">
        <v>10</v>
      </c>
      <c r="T1" s="1" t="s">
        <v>11</v>
      </c>
      <c r="U1" s="1" t="s">
        <v>12</v>
      </c>
      <c r="V1" s="1" t="s">
        <v>14</v>
      </c>
      <c r="Y1" s="15" t="s">
        <v>4</v>
      </c>
      <c r="Z1" s="15" t="s">
        <v>5</v>
      </c>
      <c r="AA1" s="15" t="s">
        <v>6</v>
      </c>
      <c r="AB1" s="15" t="s">
        <v>69</v>
      </c>
      <c r="AC1" s="15" t="s">
        <v>67</v>
      </c>
      <c r="AD1" s="15" t="s">
        <v>68</v>
      </c>
    </row>
    <row r="2" spans="1:30" x14ac:dyDescent="0.25">
      <c r="A2" t="s">
        <v>22</v>
      </c>
      <c r="B2" t="s">
        <v>23</v>
      </c>
      <c r="C2" t="s">
        <v>13</v>
      </c>
      <c r="D2" t="s">
        <v>24</v>
      </c>
      <c r="E2" s="3" t="s">
        <v>60</v>
      </c>
      <c r="F2" s="3" t="s">
        <v>60</v>
      </c>
      <c r="G2" s="10">
        <v>45660</v>
      </c>
      <c r="H2" s="11">
        <v>5.09</v>
      </c>
      <c r="I2" s="5"/>
      <c r="J2" s="5"/>
      <c r="K2" s="5"/>
      <c r="L2" s="5"/>
      <c r="M2" s="6">
        <v>22.26</v>
      </c>
      <c r="N2" s="13">
        <f>AC2/AB2-1</f>
        <v>1.152542372881356</v>
      </c>
      <c r="O2" s="13">
        <f>AD2/AC2-1</f>
        <v>-2.0997375328083989E-2</v>
      </c>
      <c r="P2" s="7">
        <f>Z2/Y2-1</f>
        <v>2.2333333333333334</v>
      </c>
      <c r="Q2" s="7">
        <f>AA2/Z2-1</f>
        <v>0.65979381443298979</v>
      </c>
      <c r="R2" s="8">
        <f>M2/Z2</f>
        <v>11.474226804123713</v>
      </c>
      <c r="S2" s="8">
        <f>M2/AA2</f>
        <v>6.9130434782608701</v>
      </c>
      <c r="T2" s="14">
        <f>R2/(P2)</f>
        <v>5.1377134943837524</v>
      </c>
      <c r="U2" s="14">
        <f>S2/(Q2)</f>
        <v>10.477581521739129</v>
      </c>
      <c r="W2" s="5"/>
      <c r="X2" s="5"/>
      <c r="Y2" s="5">
        <v>0.6</v>
      </c>
      <c r="Z2" s="5">
        <v>1.94</v>
      </c>
      <c r="AA2" s="5">
        <v>3.22</v>
      </c>
      <c r="AB2" s="5">
        <v>1.77</v>
      </c>
      <c r="AC2" s="5">
        <v>3.81</v>
      </c>
      <c r="AD2" s="5">
        <v>3.73</v>
      </c>
    </row>
    <row r="3" spans="1:30" x14ac:dyDescent="0.25">
      <c r="A3" t="s">
        <v>25</v>
      </c>
      <c r="B3" t="s">
        <v>26</v>
      </c>
      <c r="C3" t="s">
        <v>13</v>
      </c>
      <c r="D3" t="s">
        <v>24</v>
      </c>
      <c r="E3" s="3" t="s">
        <v>60</v>
      </c>
      <c r="F3" s="3" t="s">
        <v>60</v>
      </c>
      <c r="G3" s="10">
        <v>45660</v>
      </c>
      <c r="H3" s="11">
        <v>7.93</v>
      </c>
      <c r="I3" s="5"/>
      <c r="J3" s="5"/>
      <c r="K3" s="5"/>
      <c r="L3" s="5"/>
      <c r="M3" s="6">
        <v>112</v>
      </c>
      <c r="N3" s="13">
        <f t="shared" ref="N3:N15" si="0">AC3/AB3-1</f>
        <v>2.8666666666666663</v>
      </c>
      <c r="O3" s="13">
        <f t="shared" ref="O3:O15" si="1">AD3/AC3-1</f>
        <v>-3.2019704433497442E-2</v>
      </c>
      <c r="P3" s="7">
        <f t="shared" ref="P3:P15" si="2">Z3/Y3-1</f>
        <v>-0.31678951045148229</v>
      </c>
      <c r="Q3" s="7">
        <f t="shared" ref="Q3:Q15" si="3">AA3/Z3-1</f>
        <v>0.39017610457596374</v>
      </c>
      <c r="R3" s="8">
        <f t="shared" ref="R3:R15" si="4">M3/Z3</f>
        <v>1.7143600615332807E-2</v>
      </c>
      <c r="S3" s="8">
        <f>M3/AA3</f>
        <v>1.2331963237536735E-2</v>
      </c>
      <c r="T3" s="14">
        <f t="shared" ref="T3:T15" si="5">R3/(P3)</f>
        <v>-5.4116692787270888E-2</v>
      </c>
      <c r="U3" s="14">
        <f t="shared" ref="U3:U15" si="6">S3/(Q3)</f>
        <v>3.1606146796044537E-2</v>
      </c>
      <c r="V3" s="5"/>
      <c r="W3" s="5"/>
      <c r="X3" s="5"/>
      <c r="Y3" s="5">
        <v>9562.2800000000007</v>
      </c>
      <c r="Z3" s="5">
        <v>6533.05</v>
      </c>
      <c r="AA3" s="5">
        <v>9082.09</v>
      </c>
      <c r="AB3" s="5">
        <v>1.05</v>
      </c>
      <c r="AC3" s="5">
        <v>4.0599999999999996</v>
      </c>
      <c r="AD3" s="5">
        <v>3.93</v>
      </c>
    </row>
    <row r="4" spans="1:30" x14ac:dyDescent="0.25">
      <c r="A4" t="s">
        <v>27</v>
      </c>
      <c r="B4" t="s">
        <v>28</v>
      </c>
      <c r="C4" t="s">
        <v>13</v>
      </c>
      <c r="D4" t="s">
        <v>29</v>
      </c>
      <c r="E4" s="3" t="s">
        <v>60</v>
      </c>
      <c r="F4" s="3" t="s">
        <v>60</v>
      </c>
      <c r="G4" s="10">
        <v>45660</v>
      </c>
      <c r="H4" s="11">
        <v>2.67</v>
      </c>
      <c r="I4" s="5"/>
      <c r="J4" s="5"/>
      <c r="K4" s="5"/>
      <c r="L4" s="5"/>
      <c r="M4" s="6">
        <v>15.84</v>
      </c>
      <c r="N4" s="13">
        <f t="shared" si="0"/>
        <v>1.1542877188506555</v>
      </c>
      <c r="O4" s="13">
        <f t="shared" si="1"/>
        <v>0.35011546660350534</v>
      </c>
      <c r="P4" s="7">
        <f t="shared" si="2"/>
        <v>-0.25</v>
      </c>
      <c r="Q4" s="7">
        <f t="shared" si="3"/>
        <v>1.0344827586206895</v>
      </c>
      <c r="R4" s="8">
        <f t="shared" si="4"/>
        <v>18.206896551724139</v>
      </c>
      <c r="S4" s="8">
        <f t="shared" ref="S3:S15" si="7">M4/AA4</f>
        <v>8.9491525423728806</v>
      </c>
      <c r="T4" s="14">
        <f t="shared" si="5"/>
        <v>-72.827586206896555</v>
      </c>
      <c r="U4" s="14">
        <f t="shared" si="6"/>
        <v>8.650847457627119</v>
      </c>
      <c r="V4" s="5"/>
      <c r="W4" s="5"/>
      <c r="X4" s="5"/>
      <c r="Y4" s="5">
        <v>1.1599999999999999</v>
      </c>
      <c r="Z4" s="5">
        <v>0.87</v>
      </c>
      <c r="AA4" s="5">
        <v>1.77</v>
      </c>
      <c r="AB4" s="5">
        <v>313.57</v>
      </c>
      <c r="AC4" s="5">
        <v>675.52</v>
      </c>
      <c r="AD4" s="5">
        <v>912.03</v>
      </c>
    </row>
    <row r="5" spans="1:30" x14ac:dyDescent="0.25">
      <c r="A5" t="s">
        <v>30</v>
      </c>
      <c r="B5" t="s">
        <v>31</v>
      </c>
      <c r="C5" t="s">
        <v>32</v>
      </c>
      <c r="D5" t="s">
        <v>33</v>
      </c>
      <c r="E5" s="3" t="s">
        <v>60</v>
      </c>
      <c r="F5" s="3" t="s">
        <v>60</v>
      </c>
      <c r="G5" s="9">
        <v>45638</v>
      </c>
      <c r="H5" s="11">
        <v>0.90800000000000003</v>
      </c>
      <c r="I5" s="5"/>
      <c r="J5" s="5"/>
      <c r="K5" s="5"/>
      <c r="L5" s="5"/>
      <c r="M5" s="6">
        <v>13.44</v>
      </c>
      <c r="N5" s="13"/>
      <c r="O5" s="13"/>
      <c r="P5" s="7"/>
      <c r="Q5" s="7"/>
      <c r="R5" s="8"/>
      <c r="S5" s="8"/>
      <c r="T5" s="14"/>
      <c r="U5" s="14"/>
      <c r="V5" s="5"/>
      <c r="W5" s="5"/>
      <c r="X5" s="5"/>
      <c r="Y5" s="5"/>
      <c r="Z5" s="5"/>
      <c r="AA5" s="5"/>
    </row>
    <row r="6" spans="1:30" x14ac:dyDescent="0.25">
      <c r="A6" t="s">
        <v>34</v>
      </c>
      <c r="B6" t="s">
        <v>35</v>
      </c>
      <c r="C6" t="s">
        <v>13</v>
      </c>
      <c r="D6" t="s">
        <v>29</v>
      </c>
      <c r="E6" t="s">
        <v>65</v>
      </c>
      <c r="F6" s="3" t="s">
        <v>60</v>
      </c>
      <c r="G6" s="9">
        <v>45642</v>
      </c>
      <c r="H6" s="11">
        <v>2.4300000000000002</v>
      </c>
      <c r="I6" s="5"/>
      <c r="J6" s="5"/>
      <c r="K6" s="5"/>
      <c r="L6" s="5"/>
      <c r="M6" s="6">
        <v>44</v>
      </c>
      <c r="N6" s="13">
        <f t="shared" si="0"/>
        <v>1.6533523537803143</v>
      </c>
      <c r="O6" s="13">
        <f t="shared" si="1"/>
        <v>0.56989247311827951</v>
      </c>
      <c r="P6" s="7"/>
      <c r="Q6" s="7"/>
      <c r="R6" s="8"/>
      <c r="S6" s="8"/>
      <c r="T6" s="14"/>
      <c r="U6" s="14"/>
      <c r="V6" s="5"/>
      <c r="W6" s="5"/>
      <c r="X6" s="5"/>
      <c r="Y6" s="5">
        <v>7.0000000000000007E-2</v>
      </c>
      <c r="Z6" s="5"/>
      <c r="AA6" s="5"/>
      <c r="AB6">
        <v>0.70099999999999996</v>
      </c>
      <c r="AC6">
        <v>1.86</v>
      </c>
      <c r="AD6">
        <v>2.92</v>
      </c>
    </row>
    <row r="7" spans="1:30" x14ac:dyDescent="0.25">
      <c r="A7" t="s">
        <v>36</v>
      </c>
      <c r="B7" t="s">
        <v>37</v>
      </c>
      <c r="C7" t="s">
        <v>32</v>
      </c>
      <c r="D7" t="s">
        <v>24</v>
      </c>
      <c r="E7" s="3" t="s">
        <v>60</v>
      </c>
      <c r="F7" s="3" t="s">
        <v>60</v>
      </c>
      <c r="G7" s="10">
        <v>45660</v>
      </c>
      <c r="H7" s="11">
        <v>11.53</v>
      </c>
      <c r="I7" s="5"/>
      <c r="J7" s="5"/>
      <c r="K7" s="5"/>
      <c r="L7" s="5"/>
      <c r="M7" s="6">
        <v>70.12</v>
      </c>
      <c r="N7" s="13">
        <f t="shared" si="0"/>
        <v>1.5999999999999996</v>
      </c>
      <c r="O7" s="13">
        <f t="shared" si="1"/>
        <v>-1.6272189349112343E-2</v>
      </c>
      <c r="P7" s="7">
        <f t="shared" si="2"/>
        <v>5.6781609195402298</v>
      </c>
      <c r="Q7" s="7">
        <f t="shared" si="3"/>
        <v>-0.4847963281698221</v>
      </c>
      <c r="R7" s="8">
        <f t="shared" si="4"/>
        <v>4.0229489386115898</v>
      </c>
      <c r="S7" s="8">
        <f t="shared" si="7"/>
        <v>7.8084632516703785</v>
      </c>
      <c r="T7" s="14">
        <f t="shared" si="5"/>
        <v>0.70849505599030027</v>
      </c>
      <c r="U7" s="14">
        <f t="shared" si="6"/>
        <v>-16.106688103741387</v>
      </c>
      <c r="V7" s="5"/>
      <c r="W7" s="5"/>
      <c r="X7" s="5"/>
      <c r="Y7" s="5">
        <v>2.61</v>
      </c>
      <c r="Z7" s="5">
        <v>17.43</v>
      </c>
      <c r="AA7" s="5">
        <v>8.98</v>
      </c>
      <c r="AB7" s="5">
        <v>2.6</v>
      </c>
      <c r="AC7" s="5">
        <v>6.76</v>
      </c>
      <c r="AD7" s="5">
        <v>6.65</v>
      </c>
    </row>
    <row r="8" spans="1:30" x14ac:dyDescent="0.25">
      <c r="A8" t="s">
        <v>38</v>
      </c>
      <c r="B8" t="s">
        <v>39</v>
      </c>
      <c r="C8" t="s">
        <v>13</v>
      </c>
      <c r="D8" t="s">
        <v>40</v>
      </c>
      <c r="E8" s="3" t="s">
        <v>60</v>
      </c>
      <c r="F8" s="3" t="s">
        <v>60</v>
      </c>
      <c r="G8" s="10">
        <v>45660</v>
      </c>
      <c r="H8" s="12">
        <v>1.73</v>
      </c>
      <c r="I8" s="5"/>
      <c r="J8" s="5"/>
      <c r="K8" s="5"/>
      <c r="L8" s="5"/>
      <c r="M8" s="6">
        <v>17.079999999999998</v>
      </c>
      <c r="N8" s="13">
        <f t="shared" si="0"/>
        <v>0.48468014929259629</v>
      </c>
      <c r="O8" s="13">
        <f t="shared" si="1"/>
        <v>2.8857059339374436E-2</v>
      </c>
      <c r="P8" s="7"/>
      <c r="Q8" s="7"/>
      <c r="R8" s="8"/>
      <c r="S8" s="8"/>
      <c r="T8" s="14"/>
      <c r="U8" s="14"/>
      <c r="V8" s="5"/>
      <c r="W8" s="5"/>
      <c r="X8" s="5"/>
      <c r="Y8" s="5"/>
      <c r="Z8" s="5"/>
      <c r="AA8" s="5"/>
      <c r="AB8" s="5">
        <v>576.04999999999995</v>
      </c>
      <c r="AC8" s="5">
        <v>855.25</v>
      </c>
      <c r="AD8" s="5">
        <v>879.93</v>
      </c>
    </row>
    <row r="9" spans="1:30" x14ac:dyDescent="0.25">
      <c r="A9" t="s">
        <v>41</v>
      </c>
      <c r="B9" t="s">
        <v>42</v>
      </c>
      <c r="C9" t="s">
        <v>13</v>
      </c>
      <c r="D9" t="s">
        <v>43</v>
      </c>
      <c r="E9" s="3" t="s">
        <v>60</v>
      </c>
      <c r="F9" s="3" t="s">
        <v>60</v>
      </c>
      <c r="G9" s="9">
        <v>45635</v>
      </c>
      <c r="H9" s="11">
        <v>1.36</v>
      </c>
      <c r="I9" s="5"/>
      <c r="J9" s="5"/>
      <c r="K9" s="5"/>
      <c r="L9" s="5"/>
      <c r="M9" s="6">
        <v>16.02</v>
      </c>
      <c r="N9" s="13"/>
      <c r="O9" s="13"/>
      <c r="P9" s="7"/>
      <c r="Q9" s="7"/>
      <c r="R9" s="8"/>
      <c r="S9" s="8"/>
      <c r="T9" s="14"/>
      <c r="U9" s="14"/>
      <c r="V9" s="5"/>
      <c r="W9" s="5"/>
      <c r="X9" s="5"/>
      <c r="Y9" s="5"/>
      <c r="Z9" s="5"/>
      <c r="AA9" s="5"/>
    </row>
    <row r="10" spans="1:30" x14ac:dyDescent="0.25">
      <c r="A10" t="s">
        <v>44</v>
      </c>
      <c r="B10" t="s">
        <v>45</v>
      </c>
      <c r="C10" t="s">
        <v>13</v>
      </c>
      <c r="D10" t="s">
        <v>46</v>
      </c>
      <c r="E10" s="3" t="s">
        <v>60</v>
      </c>
      <c r="F10" s="3" t="s">
        <v>60</v>
      </c>
      <c r="G10" s="9">
        <v>45642</v>
      </c>
      <c r="H10" s="11">
        <v>1.72</v>
      </c>
      <c r="I10" s="5"/>
      <c r="J10" s="5"/>
      <c r="K10" s="5"/>
      <c r="L10" s="5"/>
      <c r="M10" s="6">
        <v>12.53</v>
      </c>
      <c r="N10" s="13">
        <f t="shared" si="0"/>
        <v>0.45669888194049646</v>
      </c>
      <c r="O10" s="13">
        <f t="shared" si="1"/>
        <v>7.5614674125146442E-2</v>
      </c>
      <c r="P10" s="7">
        <f t="shared" si="2"/>
        <v>7.5</v>
      </c>
      <c r="Q10" s="7">
        <f t="shared" si="3"/>
        <v>0.24705882352941178</v>
      </c>
      <c r="R10" s="8">
        <f t="shared" si="4"/>
        <v>14.741176470588234</v>
      </c>
      <c r="S10" s="8">
        <f t="shared" si="7"/>
        <v>11.820754716981131</v>
      </c>
      <c r="T10" s="14">
        <f t="shared" si="5"/>
        <v>1.9654901960784312</v>
      </c>
      <c r="U10" s="14">
        <f t="shared" si="6"/>
        <v>47.845911949685529</v>
      </c>
      <c r="V10" s="5"/>
      <c r="W10" s="5"/>
      <c r="X10" s="5"/>
      <c r="Y10" s="5">
        <v>0.1</v>
      </c>
      <c r="Z10" s="5">
        <v>0.85</v>
      </c>
      <c r="AA10" s="5">
        <v>1.06</v>
      </c>
      <c r="AB10">
        <v>422.16</v>
      </c>
      <c r="AC10">
        <v>614.96</v>
      </c>
      <c r="AD10">
        <v>661.46</v>
      </c>
    </row>
    <row r="11" spans="1:30" x14ac:dyDescent="0.25">
      <c r="A11" s="3" t="s">
        <v>47</v>
      </c>
      <c r="B11" s="3" t="s">
        <v>48</v>
      </c>
      <c r="C11" s="3" t="s">
        <v>13</v>
      </c>
      <c r="D11" s="3" t="s">
        <v>29</v>
      </c>
      <c r="E11" s="3" t="s">
        <v>60</v>
      </c>
      <c r="F11" s="3" t="s">
        <v>60</v>
      </c>
      <c r="G11" s="10">
        <v>45660</v>
      </c>
      <c r="H11" s="12">
        <v>5.79</v>
      </c>
      <c r="I11" s="3"/>
      <c r="J11" s="3"/>
      <c r="K11" s="3"/>
      <c r="L11" s="3"/>
      <c r="M11" s="4">
        <v>93.54</v>
      </c>
      <c r="N11" s="13">
        <f t="shared" si="0"/>
        <v>2.7763027271134639</v>
      </c>
      <c r="O11" s="13">
        <f t="shared" si="1"/>
        <v>0.18556701030927836</v>
      </c>
      <c r="P11" s="7">
        <f t="shared" si="2"/>
        <v>11.613333333333335</v>
      </c>
      <c r="Q11" s="7">
        <f t="shared" si="3"/>
        <v>-0.21035940803382669</v>
      </c>
      <c r="R11" s="8">
        <f t="shared" si="4"/>
        <v>9.8879492600422836</v>
      </c>
      <c r="S11" s="8">
        <f t="shared" si="7"/>
        <v>12.522088353413656</v>
      </c>
      <c r="T11" s="14">
        <f t="shared" si="5"/>
        <v>0.85143076291982911</v>
      </c>
      <c r="U11" s="14">
        <f t="shared" si="6"/>
        <v>-59.527113479041788</v>
      </c>
      <c r="V11" s="5"/>
      <c r="W11" s="5"/>
      <c r="X11" s="5"/>
      <c r="Y11" s="5">
        <v>0.75</v>
      </c>
      <c r="Z11" s="5">
        <v>9.4600000000000009</v>
      </c>
      <c r="AA11" s="5">
        <v>7.47</v>
      </c>
      <c r="AB11" s="8">
        <v>0.51373000000000002</v>
      </c>
      <c r="AC11" s="5">
        <v>1.94</v>
      </c>
      <c r="AD11" s="5">
        <v>2.2999999999999998</v>
      </c>
    </row>
    <row r="12" spans="1:30" x14ac:dyDescent="0.25">
      <c r="A12" s="3" t="s">
        <v>49</v>
      </c>
      <c r="B12" s="3" t="s">
        <v>50</v>
      </c>
      <c r="C12" s="3" t="s">
        <v>13</v>
      </c>
      <c r="D12" s="3" t="s">
        <v>51</v>
      </c>
      <c r="E12" s="3" t="s">
        <v>60</v>
      </c>
      <c r="F12" s="3" t="s">
        <v>60</v>
      </c>
      <c r="G12" s="10">
        <v>45660</v>
      </c>
      <c r="H12" s="12">
        <v>6.62</v>
      </c>
      <c r="I12" s="3"/>
      <c r="J12" s="3"/>
      <c r="K12" s="3"/>
      <c r="L12" s="3"/>
      <c r="M12" s="4">
        <v>14.46</v>
      </c>
      <c r="N12" s="13">
        <f t="shared" si="0"/>
        <v>0.62551440329218111</v>
      </c>
      <c r="O12" s="13">
        <f t="shared" si="1"/>
        <v>0.12658227848101267</v>
      </c>
      <c r="P12" s="7">
        <f t="shared" si="2"/>
        <v>-4.6428571428571423</v>
      </c>
      <c r="Q12" s="7">
        <f t="shared" si="3"/>
        <v>-1.1882352941176471</v>
      </c>
      <c r="R12" s="8">
        <f t="shared" si="4"/>
        <v>5.6705882352941188</v>
      </c>
      <c r="S12" s="8">
        <f t="shared" si="7"/>
        <v>-30.125000000000004</v>
      </c>
      <c r="T12" s="14">
        <f t="shared" si="5"/>
        <v>-1.2213574660633488</v>
      </c>
      <c r="U12" s="14">
        <f t="shared" si="6"/>
        <v>25.352722772277232</v>
      </c>
      <c r="V12" s="3"/>
      <c r="W12" s="5"/>
      <c r="X12" s="5"/>
      <c r="Y12" s="5">
        <v>-0.7</v>
      </c>
      <c r="Z12" s="5">
        <v>2.5499999999999998</v>
      </c>
      <c r="AA12" s="5">
        <v>-0.48</v>
      </c>
      <c r="AB12" s="5">
        <v>2.4300000000000002</v>
      </c>
      <c r="AC12" s="5">
        <v>3.95</v>
      </c>
      <c r="AD12" s="5">
        <v>4.45</v>
      </c>
    </row>
    <row r="13" spans="1:30" x14ac:dyDescent="0.25">
      <c r="A13" t="s">
        <v>52</v>
      </c>
      <c r="B13" t="s">
        <v>53</v>
      </c>
      <c r="C13" t="s">
        <v>13</v>
      </c>
      <c r="D13" t="s">
        <v>54</v>
      </c>
      <c r="E13" t="s">
        <v>65</v>
      </c>
      <c r="F13" t="s">
        <v>60</v>
      </c>
      <c r="G13" s="9">
        <v>45631</v>
      </c>
      <c r="H13" s="11">
        <v>22.35</v>
      </c>
      <c r="I13" s="5"/>
      <c r="J13" s="5"/>
      <c r="K13" s="5"/>
      <c r="L13" s="5"/>
      <c r="M13" s="6">
        <v>37.74</v>
      </c>
      <c r="N13" s="13">
        <f t="shared" si="0"/>
        <v>-0.16072629455279075</v>
      </c>
      <c r="O13" s="13">
        <f t="shared" si="1"/>
        <v>-4.0064102564103532E-3</v>
      </c>
      <c r="P13" s="7">
        <f t="shared" si="2"/>
        <v>-0.49416909620991256</v>
      </c>
      <c r="Q13" s="7">
        <f t="shared" si="3"/>
        <v>3.4582132564841439E-2</v>
      </c>
      <c r="R13" s="8">
        <f t="shared" si="4"/>
        <v>10.876080691642651</v>
      </c>
      <c r="S13" s="8">
        <f t="shared" si="7"/>
        <v>10.512534818941505</v>
      </c>
      <c r="T13" s="14">
        <f t="shared" si="5"/>
        <v>-22.008824054474509</v>
      </c>
      <c r="U13" s="14">
        <f t="shared" si="6"/>
        <v>303.98746518105906</v>
      </c>
      <c r="V13" s="5"/>
      <c r="W13" s="5"/>
      <c r="X13" s="5"/>
      <c r="Y13" s="5">
        <v>6.86</v>
      </c>
      <c r="Z13" s="5">
        <v>3.47</v>
      </c>
      <c r="AA13" s="5">
        <v>3.59</v>
      </c>
      <c r="AB13" s="5">
        <v>14.87</v>
      </c>
      <c r="AC13" s="5">
        <v>12.48</v>
      </c>
      <c r="AD13" s="5">
        <v>12.43</v>
      </c>
    </row>
    <row r="14" spans="1:30" x14ac:dyDescent="0.25">
      <c r="A14" t="s">
        <v>55</v>
      </c>
      <c r="B14" t="s">
        <v>56</v>
      </c>
      <c r="C14" t="s">
        <v>13</v>
      </c>
      <c r="D14" t="s">
        <v>54</v>
      </c>
      <c r="E14" t="s">
        <v>64</v>
      </c>
      <c r="F14" t="s">
        <v>64</v>
      </c>
      <c r="H14" s="11">
        <v>5.75</v>
      </c>
      <c r="I14" s="5"/>
      <c r="J14" s="5"/>
      <c r="K14" s="5"/>
      <c r="L14" s="5"/>
      <c r="M14" s="6">
        <v>29.48</v>
      </c>
      <c r="N14" s="13">
        <f t="shared" si="0"/>
        <v>3.5207268597387875E-2</v>
      </c>
      <c r="O14" s="13">
        <f t="shared" si="1"/>
        <v>1.974766867800315E-2</v>
      </c>
      <c r="P14" s="7">
        <f t="shared" si="2"/>
        <v>-0.56111757857974387</v>
      </c>
      <c r="Q14" s="7">
        <f t="shared" si="3"/>
        <v>0.97612732095490728</v>
      </c>
      <c r="R14" s="8">
        <f t="shared" si="4"/>
        <v>7.819628647214854</v>
      </c>
      <c r="S14" s="8">
        <f t="shared" si="7"/>
        <v>3.9570469798657717</v>
      </c>
      <c r="T14" s="14">
        <f t="shared" si="5"/>
        <v>-13.935811219828961</v>
      </c>
      <c r="U14" s="14">
        <f t="shared" si="6"/>
        <v>4.053822585351619</v>
      </c>
      <c r="V14" s="8"/>
      <c r="W14" s="5"/>
      <c r="X14" s="5"/>
      <c r="Y14" s="5">
        <v>8.59</v>
      </c>
      <c r="Z14" s="5">
        <v>3.77</v>
      </c>
      <c r="AA14" s="5">
        <v>7.45</v>
      </c>
      <c r="AB14" s="5">
        <v>17.61</v>
      </c>
      <c r="AC14" s="5">
        <v>18.23</v>
      </c>
      <c r="AD14" s="5">
        <v>18.59</v>
      </c>
    </row>
    <row r="15" spans="1:30" x14ac:dyDescent="0.25">
      <c r="A15" s="3" t="s">
        <v>57</v>
      </c>
      <c r="B15" s="3" t="s">
        <v>58</v>
      </c>
      <c r="C15" s="3" t="s">
        <v>13</v>
      </c>
      <c r="D15" s="3" t="s">
        <v>59</v>
      </c>
      <c r="E15" s="3" t="s">
        <v>60</v>
      </c>
      <c r="F15" s="3" t="s">
        <v>60</v>
      </c>
      <c r="G15" s="10">
        <v>45660</v>
      </c>
      <c r="H15" s="12">
        <v>5.61</v>
      </c>
      <c r="I15" s="3"/>
      <c r="J15" s="3"/>
      <c r="K15" s="3"/>
      <c r="L15" s="3"/>
      <c r="M15" s="4">
        <v>32.700000000000003</v>
      </c>
      <c r="N15" s="13">
        <f t="shared" si="0"/>
        <v>0.68656716417910424</v>
      </c>
      <c r="O15" s="13">
        <f t="shared" si="1"/>
        <v>0.16814159292035424</v>
      </c>
      <c r="P15" s="7">
        <f t="shared" si="2"/>
        <v>0.41176470588235303</v>
      </c>
      <c r="Q15" s="7">
        <f t="shared" si="3"/>
        <v>0.51666666666666683</v>
      </c>
      <c r="R15" s="8">
        <f t="shared" si="4"/>
        <v>27.250000000000004</v>
      </c>
      <c r="S15" s="8">
        <f t="shared" si="7"/>
        <v>17.967032967032967</v>
      </c>
      <c r="T15" s="14">
        <f t="shared" si="5"/>
        <v>66.178571428571416</v>
      </c>
      <c r="U15" s="14">
        <f t="shared" si="6"/>
        <v>34.77490251683799</v>
      </c>
      <c r="V15" s="5"/>
      <c r="W15" s="5"/>
      <c r="X15" s="5"/>
      <c r="Y15" s="5">
        <v>0.85</v>
      </c>
      <c r="Z15" s="5">
        <v>1.2</v>
      </c>
      <c r="AA15" s="5">
        <v>1.82</v>
      </c>
      <c r="AB15" s="5">
        <v>0.67</v>
      </c>
      <c r="AC15" s="5">
        <v>1.1299999999999999</v>
      </c>
      <c r="AD15" s="5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Burghardt</dc:creator>
  <cp:lastModifiedBy>Simon Burghardt</cp:lastModifiedBy>
  <dcterms:created xsi:type="dcterms:W3CDTF">2015-06-05T18:19:34Z</dcterms:created>
  <dcterms:modified xsi:type="dcterms:W3CDTF">2025-01-03T23:26:11Z</dcterms:modified>
</cp:coreProperties>
</file>