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CAC27D89-6390-427D-864B-8AFD59688C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chart.v1.0" hidden="1">Model!$A$30</definedName>
    <definedName name="_xlchart.v1.1" hidden="1">Model!$A$31</definedName>
    <definedName name="_xlchart.v1.2" hidden="1">Model!$K$2:$W$2</definedName>
    <definedName name="_xlchart.v1.3" hidden="1">Model!$K$30:$W$30</definedName>
    <definedName name="_xlchart.v1.4" hidden="1">Model!$K$31:$W$31</definedName>
    <definedName name="_xlchart.v1.5" hidden="1">Model!$A$5</definedName>
    <definedName name="_xlchart.v1.6" hidden="1">Model!$A$6</definedName>
    <definedName name="_xlchart.v1.7" hidden="1">Model!$K$2:$W$2</definedName>
    <definedName name="_xlchart.v1.8" hidden="1">Model!$K$5:$W$5</definedName>
    <definedName name="_xlchart.v1.9" hidden="1">Model!$K$6:$W$6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1" i="1"/>
  <c r="C17" i="1"/>
  <c r="C19" i="1" s="1"/>
  <c r="C20" i="1"/>
  <c r="C18" i="1"/>
  <c r="C15" i="1"/>
  <c r="C14" i="1"/>
  <c r="C13" i="1"/>
  <c r="H33" i="2"/>
  <c r="H19" i="2"/>
  <c r="G19" i="2"/>
  <c r="G33" i="2" s="1"/>
  <c r="E32" i="2"/>
  <c r="F32" i="2"/>
  <c r="G16" i="2"/>
  <c r="F29" i="2"/>
  <c r="F71" i="2"/>
  <c r="E71" i="2"/>
  <c r="E67" i="2"/>
  <c r="E60" i="2"/>
  <c r="E45" i="2"/>
  <c r="E43" i="2"/>
  <c r="E40" i="2" s="1"/>
  <c r="F67" i="2"/>
  <c r="F60" i="2"/>
  <c r="L40" i="2"/>
  <c r="M40" i="2"/>
  <c r="N40" i="2"/>
  <c r="O40" i="2"/>
  <c r="P40" i="2"/>
  <c r="Q40" i="2"/>
  <c r="R40" i="2"/>
  <c r="S40" i="2"/>
  <c r="T40" i="2"/>
  <c r="U40" i="2"/>
  <c r="V40" i="2"/>
  <c r="K40" i="2"/>
  <c r="W19" i="2"/>
  <c r="L19" i="2"/>
  <c r="M19" i="2"/>
  <c r="N19" i="2"/>
  <c r="O19" i="2"/>
  <c r="P19" i="2"/>
  <c r="Q19" i="2"/>
  <c r="R19" i="2"/>
  <c r="S19" i="2"/>
  <c r="T19" i="2"/>
  <c r="U19" i="2"/>
  <c r="V19" i="2"/>
  <c r="K19" i="2"/>
  <c r="O33" i="2"/>
  <c r="D40" i="2"/>
  <c r="C40" i="2"/>
  <c r="B40" i="2"/>
  <c r="F43" i="2"/>
  <c r="F40" i="2" s="1"/>
  <c r="E15" i="2"/>
  <c r="E14" i="2"/>
  <c r="F15" i="2"/>
  <c r="F14" i="2"/>
  <c r="F10" i="2"/>
  <c r="F8" i="2"/>
  <c r="E10" i="2"/>
  <c r="E8" i="2"/>
  <c r="D13" i="2"/>
  <c r="D16" i="2" s="1"/>
  <c r="D19" i="2" s="1"/>
  <c r="B13" i="2"/>
  <c r="B16" i="2" s="1"/>
  <c r="C13" i="2"/>
  <c r="C16" i="2" s="1"/>
  <c r="C19" i="2" s="1"/>
  <c r="E4" i="2"/>
  <c r="E3" i="2"/>
  <c r="F4" i="2"/>
  <c r="F5" i="2" s="1"/>
  <c r="E25" i="2"/>
  <c r="D25" i="2"/>
  <c r="C25" i="2"/>
  <c r="L13" i="2"/>
  <c r="L16" i="2" s="1"/>
  <c r="M13" i="2"/>
  <c r="M16" i="2" s="1"/>
  <c r="N13" i="2"/>
  <c r="N16" i="2" s="1"/>
  <c r="O13" i="2"/>
  <c r="O16" i="2" s="1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V16" i="2" s="1"/>
  <c r="K13" i="2"/>
  <c r="K16" i="2" s="1"/>
  <c r="D3" i="2"/>
  <c r="C8" i="1"/>
  <c r="K32" i="2"/>
  <c r="L32" i="2"/>
  <c r="M32" i="2"/>
  <c r="N32" i="2"/>
  <c r="O32" i="2"/>
  <c r="P32" i="2"/>
  <c r="Q32" i="2"/>
  <c r="R32" i="2"/>
  <c r="S32" i="2"/>
  <c r="T32" i="2"/>
  <c r="U32" i="2"/>
  <c r="V32" i="2"/>
  <c r="O34" i="2"/>
  <c r="P34" i="2"/>
  <c r="Q34" i="2"/>
  <c r="R34" i="2"/>
  <c r="S34" i="2"/>
  <c r="T34" i="2"/>
  <c r="U34" i="2"/>
  <c r="V34" i="2"/>
  <c r="W34" i="2"/>
  <c r="X34" i="2"/>
  <c r="K46" i="2"/>
  <c r="K56" i="2" s="1"/>
  <c r="L46" i="2"/>
  <c r="L56" i="2" s="1"/>
  <c r="M46" i="2"/>
  <c r="M56" i="2" s="1"/>
  <c r="N46" i="2"/>
  <c r="N56" i="2" s="1"/>
  <c r="O46" i="2"/>
  <c r="O56" i="2" s="1"/>
  <c r="P46" i="2"/>
  <c r="P56" i="2" s="1"/>
  <c r="Q46" i="2"/>
  <c r="Q56" i="2" s="1"/>
  <c r="R46" i="2"/>
  <c r="R56" i="2" s="1"/>
  <c r="S46" i="2"/>
  <c r="S56" i="2" s="1"/>
  <c r="T46" i="2"/>
  <c r="T56" i="2" s="1"/>
  <c r="U46" i="2"/>
  <c r="U56" i="2" s="1"/>
  <c r="V46" i="2"/>
  <c r="V56" i="2" s="1"/>
  <c r="K63" i="2"/>
  <c r="K68" i="2" s="1"/>
  <c r="L63" i="2"/>
  <c r="L68" i="2" s="1"/>
  <c r="M63" i="2"/>
  <c r="M68" i="2" s="1"/>
  <c r="N63" i="2"/>
  <c r="N68" i="2" s="1"/>
  <c r="O63" i="2"/>
  <c r="O68" i="2" s="1"/>
  <c r="P63" i="2"/>
  <c r="P68" i="2" s="1"/>
  <c r="Q63" i="2"/>
  <c r="Q68" i="2" s="1"/>
  <c r="R63" i="2"/>
  <c r="R68" i="2" s="1"/>
  <c r="S63" i="2"/>
  <c r="S68" i="2" s="1"/>
  <c r="T63" i="2"/>
  <c r="T68" i="2" s="1"/>
  <c r="U63" i="2"/>
  <c r="U68" i="2" s="1"/>
  <c r="V63" i="2"/>
  <c r="V68" i="2" s="1"/>
  <c r="H36" i="2"/>
  <c r="G36" i="2"/>
  <c r="H13" i="2"/>
  <c r="H16" i="2" s="1"/>
  <c r="G13" i="2"/>
  <c r="B46" i="2"/>
  <c r="B56" i="2" s="1"/>
  <c r="C46" i="2"/>
  <c r="C56" i="2" s="1"/>
  <c r="D46" i="2"/>
  <c r="D56" i="2" s="1"/>
  <c r="H34" i="2"/>
  <c r="N33" i="2" l="1"/>
  <c r="M33" i="2"/>
  <c r="L33" i="2"/>
  <c r="K33" i="2"/>
  <c r="F46" i="2"/>
  <c r="F56" i="2" s="1"/>
  <c r="F36" i="2"/>
  <c r="F13" i="2"/>
  <c r="F16" i="2" s="1"/>
  <c r="F19" i="2" s="1"/>
  <c r="D26" i="2"/>
  <c r="D28" i="2" s="1"/>
  <c r="C26" i="2"/>
  <c r="C28" i="2" s="1"/>
  <c r="E5" i="2"/>
  <c r="E36" i="2" s="1"/>
  <c r="S33" i="2"/>
  <c r="W35" i="2"/>
  <c r="S35" i="2"/>
  <c r="O35" i="2"/>
  <c r="R33" i="2"/>
  <c r="R35" i="2"/>
  <c r="V35" i="2"/>
  <c r="V33" i="2"/>
  <c r="U35" i="2"/>
  <c r="U33" i="2"/>
  <c r="T33" i="2"/>
  <c r="T35" i="2"/>
  <c r="Q35" i="2"/>
  <c r="Q33" i="2"/>
  <c r="P35" i="2"/>
  <c r="P33" i="2"/>
  <c r="C36" i="2"/>
  <c r="D36" i="2"/>
  <c r="G34" i="2"/>
  <c r="D32" i="2"/>
  <c r="C32" i="2"/>
  <c r="F63" i="2"/>
  <c r="F68" i="2" s="1"/>
  <c r="D34" i="2"/>
  <c r="C63" i="2"/>
  <c r="C68" i="2" s="1"/>
  <c r="D63" i="2"/>
  <c r="E46" i="2"/>
  <c r="E56" i="2" s="1"/>
  <c r="E13" i="2" l="1"/>
  <c r="E37" i="2" s="1"/>
  <c r="F34" i="2"/>
  <c r="E34" i="2"/>
  <c r="C37" i="2"/>
  <c r="F37" i="2"/>
  <c r="D37" i="2"/>
  <c r="E63" i="2"/>
  <c r="E68" i="2" s="1"/>
  <c r="D68" i="2"/>
  <c r="B63" i="2"/>
  <c r="B68" i="2" s="1"/>
  <c r="E16" i="2" l="1"/>
  <c r="F33" i="2"/>
  <c r="D35" i="2"/>
  <c r="D33" i="2"/>
  <c r="C33" i="2"/>
  <c r="E19" i="2" l="1"/>
  <c r="E33" i="2" s="1"/>
  <c r="F35" i="2" l="1"/>
  <c r="E26" i="2"/>
  <c r="E28" i="2" s="1"/>
  <c r="E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tc={5C779D48-DB44-44C0-BDEF-96AFC28324AC}</author>
  </authors>
  <commentList>
    <comment ref="B26" authorId="0" shapeId="0" xr:uid="{5C779D48-DB44-44C0-BDEF-96AFC28324AC}">
      <text>
        <t>[Threaded comment]
Your version of Excel allows you to read this threaded comment; however, any edits to it will get removed if the file is opened in a newer version of Excel. Learn more: https://go.microsoft.com/fwlink/?linkid=870924
Comment:
    EBIT/Interest Expense</t>
      </text>
    </comment>
  </commentList>
</comments>
</file>

<file path=xl/sharedStrings.xml><?xml version="1.0" encoding="utf-8"?>
<sst xmlns="http://schemas.openxmlformats.org/spreadsheetml/2006/main" count="194" uniqueCount="176">
  <si>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</si>
  <si>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</si>
  <si>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</si>
  <si>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</si>
  <si>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</si>
  <si>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</si>
  <si>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</si>
  <si>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</si>
  <si>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</si>
  <si>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</si>
  <si>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</si>
  <si>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</si>
  <si>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</si>
  <si>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</si>
  <si>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</si>
  <si>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</si>
  <si>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</si>
  <si>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</si>
  <si>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</si>
  <si>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</si>
  <si>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</si>
  <si>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</si>
  <si>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</si>
  <si>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</si>
  <si>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</si>
  <si>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</si>
  <si>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</si>
  <si>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</si>
  <si>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</si>
  <si>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</si>
  <si>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</si>
  <si>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</si>
  <si>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</si>
  <si>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</si>
  <si>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</si>
  <si>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</si>
  <si>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</si>
  <si>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</si>
  <si>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</si>
  <si>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</si>
  <si>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</si>
  <si>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</si>
  <si>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</si>
  <si>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</si>
  <si>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</si>
  <si>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</si>
  <si>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</si>
  <si>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</si>
  <si>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</si>
  <si>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</si>
  <si>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</si>
  <si>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</si>
  <si>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</si>
  <si>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</si>
  <si>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</si>
  <si>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</si>
  <si>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</si>
  <si>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</si>
  <si>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</si>
  <si>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</si>
  <si>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</si>
  <si>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</si>
  <si>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</si>
  <si>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</si>
  <si>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</si>
  <si>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</si>
  <si>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</si>
  <si>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</si>
  <si>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</si>
  <si>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</si>
  <si>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</si>
  <si>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</si>
  <si>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</si>
  <si>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</si>
  <si>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</si>
  <si>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</si>
  <si>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</si>
  <si>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</si>
  <si>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</si>
  <si>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</si>
  <si>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</si>
  <si>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</si>
  <si>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</si>
  <si>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</si>
  <si>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</si>
  <si>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</si>
  <si>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</si>
  <si>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</si>
  <si>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</si>
  <si>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</si>
  <si>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</si>
  <si>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</si>
  <si>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</si>
  <si>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</si>
  <si>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</si>
  <si>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</si>
  <si>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</si>
  <si>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</si>
  <si>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</si>
  <si>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</si>
  <si>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</si>
  <si>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</si>
  <si>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</si>
  <si>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</si>
  <si>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</si>
  <si>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</si>
  <si>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</si>
  <si>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</si>
  <si>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</si>
  <si>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</si>
  <si>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</si>
  <si>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</si>
  <si>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</si>
  <si>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</si>
  <si>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</si>
  <si>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</si>
  <si>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</si>
  <si>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</si>
  <si>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</si>
  <si>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</si>
  <si>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</si>
  <si>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</si>
  <si>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</si>
  <si>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</si>
  <si>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</si>
  <si>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</si>
  <si>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</si>
  <si>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</si>
  <si>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</si>
  <si>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</si>
  <si>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</si>
  <si>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</si>
  <si>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</si>
  <si>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</si>
  <si>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</si>
  <si>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</si>
  <si>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</si>
  <si>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</si>
  <si>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</si>
  <si>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</si>
  <si>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</si>
  <si>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</si>
  <si>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</si>
  <si>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</si>
  <si>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</si>
  <si>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</si>
  <si>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</si>
  <si>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</si>
  <si>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</si>
  <si>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</si>
  <si>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</si>
  <si>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</si>
  <si>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</si>
  <si>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</si>
  <si>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</si>
  <si>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</si>
  <si>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</si>
  <si>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</si>
  <si>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</si>
  <si>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</si>
  <si>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</si>
  <si>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</si>
  <si>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</si>
  <si>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</si>
  <si>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</si>
  <si>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Non-Casino (Hotel, Food, Ent.)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</si>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</sst>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0" fillId="9" borderId="0" xfId="0" applyNumberForma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Model!$K$5:$W$5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Model!$K$34:$W$34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Model!$B$5:$G$5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0.30852365421388317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Model!$K$32:$W$32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Model!$B$19:$G$19</c:f>
              <c:numCache>
                <c:formatCode>#,##0</c:formatCode>
                <c:ptCount val="6"/>
                <c:pt idx="1">
                  <c:v>-1132</c:v>
                </c:pt>
                <c:pt idx="2">
                  <c:v>-721</c:v>
                </c:pt>
                <c:pt idx="3">
                  <c:v>-930.55600000000038</c:v>
                </c:pt>
                <c:pt idx="4">
                  <c:v>-277.53400000000022</c:v>
                </c:pt>
                <c:pt idx="5">
                  <c:v>237.95999999999998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Model!$B$35:$G$35</c:f>
              <c:numCache>
                <c:formatCode>0%</c:formatCode>
                <c:ptCount val="6"/>
                <c:pt idx="2">
                  <c:v>0.36307420494699649</c:v>
                </c:pt>
                <c:pt idx="3">
                  <c:v>0.29064632454923767</c:v>
                </c:pt>
                <c:pt idx="4">
                  <c:v>-0.70175464990822678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39069</c:v>
                </c:pt>
                <c:pt idx="1">
                  <c:v>39076</c:v>
                </c:pt>
                <c:pt idx="2">
                  <c:v>39083</c:v>
                </c:pt>
                <c:pt idx="3">
                  <c:v>39090</c:v>
                </c:pt>
                <c:pt idx="4">
                  <c:v>39097</c:v>
                </c:pt>
                <c:pt idx="5">
                  <c:v>39104</c:v>
                </c:pt>
                <c:pt idx="6">
                  <c:v>39111</c:v>
                </c:pt>
                <c:pt idx="7">
                  <c:v>39118</c:v>
                </c:pt>
                <c:pt idx="8">
                  <c:v>39125</c:v>
                </c:pt>
                <c:pt idx="9">
                  <c:v>39132</c:v>
                </c:pt>
                <c:pt idx="10">
                  <c:v>39139</c:v>
                </c:pt>
                <c:pt idx="11">
                  <c:v>39146</c:v>
                </c:pt>
                <c:pt idx="12">
                  <c:v>39153</c:v>
                </c:pt>
                <c:pt idx="13">
                  <c:v>39160</c:v>
                </c:pt>
                <c:pt idx="14">
                  <c:v>39167</c:v>
                </c:pt>
                <c:pt idx="15">
                  <c:v>39174</c:v>
                </c:pt>
                <c:pt idx="16">
                  <c:v>39181</c:v>
                </c:pt>
                <c:pt idx="17">
                  <c:v>39188</c:v>
                </c:pt>
                <c:pt idx="18">
                  <c:v>39195</c:v>
                </c:pt>
                <c:pt idx="19">
                  <c:v>39202</c:v>
                </c:pt>
                <c:pt idx="20">
                  <c:v>39209</c:v>
                </c:pt>
                <c:pt idx="21">
                  <c:v>39216</c:v>
                </c:pt>
                <c:pt idx="22">
                  <c:v>39223</c:v>
                </c:pt>
                <c:pt idx="23">
                  <c:v>39230</c:v>
                </c:pt>
                <c:pt idx="24">
                  <c:v>39237</c:v>
                </c:pt>
                <c:pt idx="25">
                  <c:v>39244</c:v>
                </c:pt>
                <c:pt idx="26">
                  <c:v>39251</c:v>
                </c:pt>
                <c:pt idx="27">
                  <c:v>39258</c:v>
                </c:pt>
                <c:pt idx="28">
                  <c:v>39265</c:v>
                </c:pt>
                <c:pt idx="29">
                  <c:v>39272</c:v>
                </c:pt>
                <c:pt idx="30">
                  <c:v>39279</c:v>
                </c:pt>
                <c:pt idx="31">
                  <c:v>39286</c:v>
                </c:pt>
                <c:pt idx="32">
                  <c:v>39293</c:v>
                </c:pt>
                <c:pt idx="33">
                  <c:v>39300</c:v>
                </c:pt>
                <c:pt idx="34">
                  <c:v>39307</c:v>
                </c:pt>
                <c:pt idx="35">
                  <c:v>39314</c:v>
                </c:pt>
                <c:pt idx="36">
                  <c:v>39321</c:v>
                </c:pt>
                <c:pt idx="37">
                  <c:v>39328</c:v>
                </c:pt>
                <c:pt idx="38">
                  <c:v>39335</c:v>
                </c:pt>
                <c:pt idx="39">
                  <c:v>39342</c:v>
                </c:pt>
                <c:pt idx="40">
                  <c:v>39349</c:v>
                </c:pt>
                <c:pt idx="41">
                  <c:v>39356</c:v>
                </c:pt>
                <c:pt idx="42">
                  <c:v>39363</c:v>
                </c:pt>
                <c:pt idx="43">
                  <c:v>39370</c:v>
                </c:pt>
                <c:pt idx="44">
                  <c:v>39377</c:v>
                </c:pt>
                <c:pt idx="45">
                  <c:v>39384</c:v>
                </c:pt>
                <c:pt idx="46">
                  <c:v>39391</c:v>
                </c:pt>
                <c:pt idx="47">
                  <c:v>39398</c:v>
                </c:pt>
                <c:pt idx="48">
                  <c:v>39405</c:v>
                </c:pt>
                <c:pt idx="49">
                  <c:v>39412</c:v>
                </c:pt>
                <c:pt idx="50">
                  <c:v>39419</c:v>
                </c:pt>
                <c:pt idx="51">
                  <c:v>39426</c:v>
                </c:pt>
                <c:pt idx="52">
                  <c:v>39433</c:v>
                </c:pt>
                <c:pt idx="53">
                  <c:v>39440</c:v>
                </c:pt>
                <c:pt idx="54">
                  <c:v>39447</c:v>
                </c:pt>
                <c:pt idx="55">
                  <c:v>39454</c:v>
                </c:pt>
                <c:pt idx="56">
                  <c:v>39461</c:v>
                </c:pt>
                <c:pt idx="57">
                  <c:v>39468</c:v>
                </c:pt>
                <c:pt idx="58">
                  <c:v>39475</c:v>
                </c:pt>
                <c:pt idx="59">
                  <c:v>39482</c:v>
                </c:pt>
                <c:pt idx="60">
                  <c:v>39489</c:v>
                </c:pt>
                <c:pt idx="61">
                  <c:v>39496</c:v>
                </c:pt>
                <c:pt idx="62">
                  <c:v>39503</c:v>
                </c:pt>
                <c:pt idx="63">
                  <c:v>39510</c:v>
                </c:pt>
                <c:pt idx="64">
                  <c:v>39517</c:v>
                </c:pt>
                <c:pt idx="65">
                  <c:v>39524</c:v>
                </c:pt>
                <c:pt idx="66">
                  <c:v>39531</c:v>
                </c:pt>
                <c:pt idx="67">
                  <c:v>39538</c:v>
                </c:pt>
                <c:pt idx="68">
                  <c:v>39545</c:v>
                </c:pt>
                <c:pt idx="69">
                  <c:v>39552</c:v>
                </c:pt>
                <c:pt idx="70">
                  <c:v>39559</c:v>
                </c:pt>
                <c:pt idx="71">
                  <c:v>39566</c:v>
                </c:pt>
                <c:pt idx="72">
                  <c:v>39573</c:v>
                </c:pt>
                <c:pt idx="73">
                  <c:v>39580</c:v>
                </c:pt>
                <c:pt idx="74">
                  <c:v>39587</c:v>
                </c:pt>
                <c:pt idx="75">
                  <c:v>39594</c:v>
                </c:pt>
                <c:pt idx="76">
                  <c:v>39601</c:v>
                </c:pt>
                <c:pt idx="77">
                  <c:v>39608</c:v>
                </c:pt>
                <c:pt idx="78">
                  <c:v>39615</c:v>
                </c:pt>
                <c:pt idx="79">
                  <c:v>39622</c:v>
                </c:pt>
                <c:pt idx="80">
                  <c:v>39629</c:v>
                </c:pt>
                <c:pt idx="81">
                  <c:v>39636</c:v>
                </c:pt>
                <c:pt idx="82">
                  <c:v>39643</c:v>
                </c:pt>
                <c:pt idx="83">
                  <c:v>39650</c:v>
                </c:pt>
                <c:pt idx="84">
                  <c:v>39657</c:v>
                </c:pt>
                <c:pt idx="85">
                  <c:v>39664</c:v>
                </c:pt>
                <c:pt idx="86">
                  <c:v>39671</c:v>
                </c:pt>
                <c:pt idx="87">
                  <c:v>39678</c:v>
                </c:pt>
                <c:pt idx="88">
                  <c:v>39685</c:v>
                </c:pt>
                <c:pt idx="89">
                  <c:v>39692</c:v>
                </c:pt>
                <c:pt idx="90">
                  <c:v>39699</c:v>
                </c:pt>
                <c:pt idx="91">
                  <c:v>39706</c:v>
                </c:pt>
                <c:pt idx="92">
                  <c:v>39713</c:v>
                </c:pt>
                <c:pt idx="93">
                  <c:v>39720</c:v>
                </c:pt>
                <c:pt idx="94">
                  <c:v>39727</c:v>
                </c:pt>
                <c:pt idx="95">
                  <c:v>39734</c:v>
                </c:pt>
                <c:pt idx="96">
                  <c:v>39741</c:v>
                </c:pt>
                <c:pt idx="97">
                  <c:v>39748</c:v>
                </c:pt>
                <c:pt idx="98">
                  <c:v>39755</c:v>
                </c:pt>
                <c:pt idx="99">
                  <c:v>39762</c:v>
                </c:pt>
                <c:pt idx="100">
                  <c:v>39769</c:v>
                </c:pt>
                <c:pt idx="101">
                  <c:v>39776</c:v>
                </c:pt>
                <c:pt idx="102">
                  <c:v>39783</c:v>
                </c:pt>
                <c:pt idx="103">
                  <c:v>39790</c:v>
                </c:pt>
                <c:pt idx="104">
                  <c:v>39797</c:v>
                </c:pt>
                <c:pt idx="105">
                  <c:v>39804</c:v>
                </c:pt>
                <c:pt idx="106">
                  <c:v>39811</c:v>
                </c:pt>
                <c:pt idx="107">
                  <c:v>39818</c:v>
                </c:pt>
                <c:pt idx="108">
                  <c:v>39825</c:v>
                </c:pt>
                <c:pt idx="109">
                  <c:v>39832</c:v>
                </c:pt>
                <c:pt idx="110">
                  <c:v>39839</c:v>
                </c:pt>
                <c:pt idx="111">
                  <c:v>39846</c:v>
                </c:pt>
                <c:pt idx="112">
                  <c:v>39853</c:v>
                </c:pt>
                <c:pt idx="113">
                  <c:v>39860</c:v>
                </c:pt>
                <c:pt idx="114">
                  <c:v>39867</c:v>
                </c:pt>
                <c:pt idx="115">
                  <c:v>39874</c:v>
                </c:pt>
                <c:pt idx="116">
                  <c:v>39881</c:v>
                </c:pt>
                <c:pt idx="117">
                  <c:v>39888</c:v>
                </c:pt>
                <c:pt idx="118">
                  <c:v>39895</c:v>
                </c:pt>
                <c:pt idx="119">
                  <c:v>39902</c:v>
                </c:pt>
                <c:pt idx="120">
                  <c:v>39909</c:v>
                </c:pt>
                <c:pt idx="121">
                  <c:v>39916</c:v>
                </c:pt>
                <c:pt idx="122">
                  <c:v>39923</c:v>
                </c:pt>
                <c:pt idx="123">
                  <c:v>39930</c:v>
                </c:pt>
                <c:pt idx="124">
                  <c:v>39937</c:v>
                </c:pt>
                <c:pt idx="125">
                  <c:v>39944</c:v>
                </c:pt>
                <c:pt idx="126">
                  <c:v>39951</c:v>
                </c:pt>
                <c:pt idx="127">
                  <c:v>39958</c:v>
                </c:pt>
                <c:pt idx="128">
                  <c:v>39965</c:v>
                </c:pt>
                <c:pt idx="129">
                  <c:v>39972</c:v>
                </c:pt>
                <c:pt idx="130">
                  <c:v>39979</c:v>
                </c:pt>
                <c:pt idx="131">
                  <c:v>39986</c:v>
                </c:pt>
                <c:pt idx="132">
                  <c:v>39993</c:v>
                </c:pt>
                <c:pt idx="133">
                  <c:v>40000</c:v>
                </c:pt>
                <c:pt idx="134">
                  <c:v>40007</c:v>
                </c:pt>
                <c:pt idx="135">
                  <c:v>40014</c:v>
                </c:pt>
                <c:pt idx="136">
                  <c:v>40021</c:v>
                </c:pt>
                <c:pt idx="137">
                  <c:v>40028</c:v>
                </c:pt>
                <c:pt idx="138">
                  <c:v>40035</c:v>
                </c:pt>
                <c:pt idx="139">
                  <c:v>40042</c:v>
                </c:pt>
                <c:pt idx="140">
                  <c:v>40049</c:v>
                </c:pt>
                <c:pt idx="141">
                  <c:v>40056</c:v>
                </c:pt>
                <c:pt idx="142">
                  <c:v>40063</c:v>
                </c:pt>
                <c:pt idx="143">
                  <c:v>40070</c:v>
                </c:pt>
                <c:pt idx="144">
                  <c:v>40077</c:v>
                </c:pt>
                <c:pt idx="145">
                  <c:v>40084</c:v>
                </c:pt>
                <c:pt idx="146">
                  <c:v>40091</c:v>
                </c:pt>
                <c:pt idx="147">
                  <c:v>40098</c:v>
                </c:pt>
                <c:pt idx="148">
                  <c:v>40105</c:v>
                </c:pt>
                <c:pt idx="149">
                  <c:v>40112</c:v>
                </c:pt>
                <c:pt idx="150">
                  <c:v>40119</c:v>
                </c:pt>
                <c:pt idx="151">
                  <c:v>40126</c:v>
                </c:pt>
                <c:pt idx="152">
                  <c:v>40133</c:v>
                </c:pt>
                <c:pt idx="153">
                  <c:v>40140</c:v>
                </c:pt>
                <c:pt idx="154">
                  <c:v>40147</c:v>
                </c:pt>
                <c:pt idx="155">
                  <c:v>40154</c:v>
                </c:pt>
                <c:pt idx="156">
                  <c:v>40161</c:v>
                </c:pt>
                <c:pt idx="157">
                  <c:v>40168</c:v>
                </c:pt>
                <c:pt idx="158">
                  <c:v>40175</c:v>
                </c:pt>
                <c:pt idx="159">
                  <c:v>40182</c:v>
                </c:pt>
                <c:pt idx="160">
                  <c:v>40189</c:v>
                </c:pt>
                <c:pt idx="161">
                  <c:v>40196</c:v>
                </c:pt>
                <c:pt idx="162">
                  <c:v>40203</c:v>
                </c:pt>
                <c:pt idx="163">
                  <c:v>40210</c:v>
                </c:pt>
                <c:pt idx="164">
                  <c:v>40217</c:v>
                </c:pt>
                <c:pt idx="165">
                  <c:v>40224</c:v>
                </c:pt>
                <c:pt idx="166">
                  <c:v>40231</c:v>
                </c:pt>
                <c:pt idx="167">
                  <c:v>40238</c:v>
                </c:pt>
                <c:pt idx="168">
                  <c:v>40245</c:v>
                </c:pt>
                <c:pt idx="169">
                  <c:v>40252</c:v>
                </c:pt>
                <c:pt idx="170">
                  <c:v>40259</c:v>
                </c:pt>
                <c:pt idx="171">
                  <c:v>40266</c:v>
                </c:pt>
                <c:pt idx="172">
                  <c:v>40273</c:v>
                </c:pt>
                <c:pt idx="173">
                  <c:v>40280</c:v>
                </c:pt>
                <c:pt idx="174">
                  <c:v>40287</c:v>
                </c:pt>
                <c:pt idx="175">
                  <c:v>40294</c:v>
                </c:pt>
                <c:pt idx="176">
                  <c:v>40301</c:v>
                </c:pt>
                <c:pt idx="177">
                  <c:v>40308</c:v>
                </c:pt>
                <c:pt idx="178">
                  <c:v>40315</c:v>
                </c:pt>
                <c:pt idx="179">
                  <c:v>40322</c:v>
                </c:pt>
                <c:pt idx="180">
                  <c:v>40329</c:v>
                </c:pt>
                <c:pt idx="181">
                  <c:v>40336</c:v>
                </c:pt>
                <c:pt idx="182">
                  <c:v>40343</c:v>
                </c:pt>
                <c:pt idx="183">
                  <c:v>40350</c:v>
                </c:pt>
                <c:pt idx="184">
                  <c:v>40357</c:v>
                </c:pt>
                <c:pt idx="185">
                  <c:v>40364</c:v>
                </c:pt>
                <c:pt idx="186">
                  <c:v>40371</c:v>
                </c:pt>
                <c:pt idx="187">
                  <c:v>40378</c:v>
                </c:pt>
                <c:pt idx="188">
                  <c:v>40385</c:v>
                </c:pt>
                <c:pt idx="189">
                  <c:v>40392</c:v>
                </c:pt>
                <c:pt idx="190">
                  <c:v>40399</c:v>
                </c:pt>
                <c:pt idx="191">
                  <c:v>40406</c:v>
                </c:pt>
                <c:pt idx="192">
                  <c:v>40413</c:v>
                </c:pt>
                <c:pt idx="193">
                  <c:v>40420</c:v>
                </c:pt>
                <c:pt idx="194">
                  <c:v>40427</c:v>
                </c:pt>
                <c:pt idx="195">
                  <c:v>40434</c:v>
                </c:pt>
                <c:pt idx="196">
                  <c:v>40441</c:v>
                </c:pt>
                <c:pt idx="197">
                  <c:v>40448</c:v>
                </c:pt>
                <c:pt idx="198">
                  <c:v>40455</c:v>
                </c:pt>
                <c:pt idx="199">
                  <c:v>40462</c:v>
                </c:pt>
                <c:pt idx="200">
                  <c:v>40469</c:v>
                </c:pt>
                <c:pt idx="201">
                  <c:v>40476</c:v>
                </c:pt>
                <c:pt idx="202">
                  <c:v>40483</c:v>
                </c:pt>
                <c:pt idx="203">
                  <c:v>40490</c:v>
                </c:pt>
                <c:pt idx="204">
                  <c:v>40497</c:v>
                </c:pt>
                <c:pt idx="205">
                  <c:v>40504</c:v>
                </c:pt>
                <c:pt idx="206">
                  <c:v>40511</c:v>
                </c:pt>
                <c:pt idx="207">
                  <c:v>40518</c:v>
                </c:pt>
                <c:pt idx="208">
                  <c:v>40525</c:v>
                </c:pt>
                <c:pt idx="209">
                  <c:v>40532</c:v>
                </c:pt>
                <c:pt idx="210">
                  <c:v>40539</c:v>
                </c:pt>
                <c:pt idx="211">
                  <c:v>40546</c:v>
                </c:pt>
                <c:pt idx="212">
                  <c:v>40553</c:v>
                </c:pt>
                <c:pt idx="213">
                  <c:v>40560</c:v>
                </c:pt>
                <c:pt idx="214">
                  <c:v>40567</c:v>
                </c:pt>
                <c:pt idx="215">
                  <c:v>40574</c:v>
                </c:pt>
                <c:pt idx="216">
                  <c:v>40581</c:v>
                </c:pt>
                <c:pt idx="217">
                  <c:v>40588</c:v>
                </c:pt>
                <c:pt idx="218">
                  <c:v>40595</c:v>
                </c:pt>
                <c:pt idx="219">
                  <c:v>40602</c:v>
                </c:pt>
                <c:pt idx="220">
                  <c:v>40609</c:v>
                </c:pt>
                <c:pt idx="221">
                  <c:v>40616</c:v>
                </c:pt>
                <c:pt idx="222">
                  <c:v>40623</c:v>
                </c:pt>
                <c:pt idx="223">
                  <c:v>40630</c:v>
                </c:pt>
                <c:pt idx="224">
                  <c:v>40637</c:v>
                </c:pt>
                <c:pt idx="225">
                  <c:v>40644</c:v>
                </c:pt>
                <c:pt idx="226">
                  <c:v>40651</c:v>
                </c:pt>
                <c:pt idx="227">
                  <c:v>40658</c:v>
                </c:pt>
                <c:pt idx="228">
                  <c:v>40665</c:v>
                </c:pt>
                <c:pt idx="229">
                  <c:v>40672</c:v>
                </c:pt>
                <c:pt idx="230">
                  <c:v>40679</c:v>
                </c:pt>
                <c:pt idx="231">
                  <c:v>40686</c:v>
                </c:pt>
                <c:pt idx="232">
                  <c:v>40693</c:v>
                </c:pt>
                <c:pt idx="233">
                  <c:v>40700</c:v>
                </c:pt>
                <c:pt idx="234">
                  <c:v>40707</c:v>
                </c:pt>
                <c:pt idx="235">
                  <c:v>40714</c:v>
                </c:pt>
                <c:pt idx="236">
                  <c:v>40721</c:v>
                </c:pt>
                <c:pt idx="237">
                  <c:v>40728</c:v>
                </c:pt>
                <c:pt idx="238">
                  <c:v>40735</c:v>
                </c:pt>
                <c:pt idx="239">
                  <c:v>40742</c:v>
                </c:pt>
                <c:pt idx="240">
                  <c:v>40749</c:v>
                </c:pt>
                <c:pt idx="241">
                  <c:v>40756</c:v>
                </c:pt>
                <c:pt idx="242">
                  <c:v>40763</c:v>
                </c:pt>
                <c:pt idx="243">
                  <c:v>40770</c:v>
                </c:pt>
                <c:pt idx="244">
                  <c:v>40777</c:v>
                </c:pt>
                <c:pt idx="245">
                  <c:v>40784</c:v>
                </c:pt>
                <c:pt idx="246">
                  <c:v>40791</c:v>
                </c:pt>
                <c:pt idx="247">
                  <c:v>40798</c:v>
                </c:pt>
                <c:pt idx="248">
                  <c:v>40805</c:v>
                </c:pt>
                <c:pt idx="249">
                  <c:v>40812</c:v>
                </c:pt>
                <c:pt idx="250">
                  <c:v>40819</c:v>
                </c:pt>
                <c:pt idx="251">
                  <c:v>40826</c:v>
                </c:pt>
                <c:pt idx="252">
                  <c:v>40833</c:v>
                </c:pt>
                <c:pt idx="253">
                  <c:v>40840</c:v>
                </c:pt>
                <c:pt idx="254">
                  <c:v>40847</c:v>
                </c:pt>
                <c:pt idx="255">
                  <c:v>40854</c:v>
                </c:pt>
                <c:pt idx="256">
                  <c:v>40861</c:v>
                </c:pt>
                <c:pt idx="257">
                  <c:v>40868</c:v>
                </c:pt>
                <c:pt idx="258">
                  <c:v>40875</c:v>
                </c:pt>
                <c:pt idx="259">
                  <c:v>40882</c:v>
                </c:pt>
                <c:pt idx="260">
                  <c:v>40889</c:v>
                </c:pt>
                <c:pt idx="261">
                  <c:v>40896</c:v>
                </c:pt>
                <c:pt idx="262">
                  <c:v>40903</c:v>
                </c:pt>
                <c:pt idx="263">
                  <c:v>40910</c:v>
                </c:pt>
                <c:pt idx="264">
                  <c:v>40917</c:v>
                </c:pt>
                <c:pt idx="265">
                  <c:v>40924</c:v>
                </c:pt>
                <c:pt idx="266">
                  <c:v>40931</c:v>
                </c:pt>
                <c:pt idx="267">
                  <c:v>40938</c:v>
                </c:pt>
                <c:pt idx="268">
                  <c:v>40945</c:v>
                </c:pt>
                <c:pt idx="269">
                  <c:v>40952</c:v>
                </c:pt>
                <c:pt idx="270">
                  <c:v>40959</c:v>
                </c:pt>
                <c:pt idx="271">
                  <c:v>40966</c:v>
                </c:pt>
                <c:pt idx="272">
                  <c:v>40973</c:v>
                </c:pt>
                <c:pt idx="273">
                  <c:v>40980</c:v>
                </c:pt>
                <c:pt idx="274">
                  <c:v>40987</c:v>
                </c:pt>
                <c:pt idx="275">
                  <c:v>40994</c:v>
                </c:pt>
                <c:pt idx="276">
                  <c:v>41001</c:v>
                </c:pt>
                <c:pt idx="277">
                  <c:v>41008</c:v>
                </c:pt>
                <c:pt idx="278">
                  <c:v>41015</c:v>
                </c:pt>
                <c:pt idx="279">
                  <c:v>41022</c:v>
                </c:pt>
                <c:pt idx="280">
                  <c:v>41029</c:v>
                </c:pt>
                <c:pt idx="281">
                  <c:v>41036</c:v>
                </c:pt>
                <c:pt idx="282">
                  <c:v>41043</c:v>
                </c:pt>
                <c:pt idx="283">
                  <c:v>41050</c:v>
                </c:pt>
                <c:pt idx="284">
                  <c:v>41057</c:v>
                </c:pt>
                <c:pt idx="285">
                  <c:v>41064</c:v>
                </c:pt>
                <c:pt idx="286">
                  <c:v>41071</c:v>
                </c:pt>
                <c:pt idx="287">
                  <c:v>41078</c:v>
                </c:pt>
                <c:pt idx="288">
                  <c:v>41085</c:v>
                </c:pt>
                <c:pt idx="289">
                  <c:v>41092</c:v>
                </c:pt>
                <c:pt idx="290">
                  <c:v>41099</c:v>
                </c:pt>
                <c:pt idx="291">
                  <c:v>41106</c:v>
                </c:pt>
                <c:pt idx="292">
                  <c:v>41113</c:v>
                </c:pt>
                <c:pt idx="293">
                  <c:v>41120</c:v>
                </c:pt>
                <c:pt idx="294">
                  <c:v>41127</c:v>
                </c:pt>
                <c:pt idx="295">
                  <c:v>41134</c:v>
                </c:pt>
                <c:pt idx="296">
                  <c:v>41141</c:v>
                </c:pt>
                <c:pt idx="297">
                  <c:v>41148</c:v>
                </c:pt>
                <c:pt idx="298">
                  <c:v>41155</c:v>
                </c:pt>
                <c:pt idx="299">
                  <c:v>41162</c:v>
                </c:pt>
                <c:pt idx="300">
                  <c:v>41169</c:v>
                </c:pt>
                <c:pt idx="301">
                  <c:v>41176</c:v>
                </c:pt>
                <c:pt idx="302">
                  <c:v>41183</c:v>
                </c:pt>
                <c:pt idx="303">
                  <c:v>41190</c:v>
                </c:pt>
                <c:pt idx="304">
                  <c:v>41197</c:v>
                </c:pt>
                <c:pt idx="305">
                  <c:v>41204</c:v>
                </c:pt>
                <c:pt idx="306">
                  <c:v>41211</c:v>
                </c:pt>
                <c:pt idx="307">
                  <c:v>41218</c:v>
                </c:pt>
                <c:pt idx="308">
                  <c:v>41225</c:v>
                </c:pt>
                <c:pt idx="309">
                  <c:v>41232</c:v>
                </c:pt>
                <c:pt idx="310">
                  <c:v>41239</c:v>
                </c:pt>
                <c:pt idx="311">
                  <c:v>41246</c:v>
                </c:pt>
                <c:pt idx="312">
                  <c:v>41253</c:v>
                </c:pt>
                <c:pt idx="313">
                  <c:v>41260</c:v>
                </c:pt>
                <c:pt idx="314">
                  <c:v>41267</c:v>
                </c:pt>
                <c:pt idx="315">
                  <c:v>41274</c:v>
                </c:pt>
                <c:pt idx="316">
                  <c:v>41281</c:v>
                </c:pt>
                <c:pt idx="317">
                  <c:v>41288</c:v>
                </c:pt>
                <c:pt idx="318">
                  <c:v>41295</c:v>
                </c:pt>
                <c:pt idx="319">
                  <c:v>41302</c:v>
                </c:pt>
                <c:pt idx="320">
                  <c:v>41309</c:v>
                </c:pt>
                <c:pt idx="321">
                  <c:v>41316</c:v>
                </c:pt>
                <c:pt idx="322">
                  <c:v>41323</c:v>
                </c:pt>
                <c:pt idx="323">
                  <c:v>41330</c:v>
                </c:pt>
                <c:pt idx="324">
                  <c:v>41337</c:v>
                </c:pt>
                <c:pt idx="325">
                  <c:v>41344</c:v>
                </c:pt>
                <c:pt idx="326">
                  <c:v>41351</c:v>
                </c:pt>
                <c:pt idx="327">
                  <c:v>41358</c:v>
                </c:pt>
                <c:pt idx="328">
                  <c:v>41365</c:v>
                </c:pt>
                <c:pt idx="329">
                  <c:v>41372</c:v>
                </c:pt>
                <c:pt idx="330">
                  <c:v>41379</c:v>
                </c:pt>
                <c:pt idx="331">
                  <c:v>41386</c:v>
                </c:pt>
                <c:pt idx="332">
                  <c:v>41393</c:v>
                </c:pt>
                <c:pt idx="333">
                  <c:v>41400</c:v>
                </c:pt>
                <c:pt idx="334">
                  <c:v>41407</c:v>
                </c:pt>
                <c:pt idx="335">
                  <c:v>41414</c:v>
                </c:pt>
                <c:pt idx="336">
                  <c:v>41421</c:v>
                </c:pt>
                <c:pt idx="337">
                  <c:v>41428</c:v>
                </c:pt>
                <c:pt idx="338">
                  <c:v>41435</c:v>
                </c:pt>
                <c:pt idx="339">
                  <c:v>41442</c:v>
                </c:pt>
                <c:pt idx="340">
                  <c:v>41449</c:v>
                </c:pt>
                <c:pt idx="341">
                  <c:v>41456</c:v>
                </c:pt>
                <c:pt idx="342">
                  <c:v>41463</c:v>
                </c:pt>
                <c:pt idx="343">
                  <c:v>41470</c:v>
                </c:pt>
                <c:pt idx="344">
                  <c:v>41477</c:v>
                </c:pt>
                <c:pt idx="345">
                  <c:v>41484</c:v>
                </c:pt>
                <c:pt idx="346">
                  <c:v>41491</c:v>
                </c:pt>
                <c:pt idx="347">
                  <c:v>41498</c:v>
                </c:pt>
                <c:pt idx="348">
                  <c:v>41505</c:v>
                </c:pt>
                <c:pt idx="349">
                  <c:v>41512</c:v>
                </c:pt>
                <c:pt idx="350">
                  <c:v>41519</c:v>
                </c:pt>
                <c:pt idx="351">
                  <c:v>41526</c:v>
                </c:pt>
                <c:pt idx="352">
                  <c:v>41533</c:v>
                </c:pt>
                <c:pt idx="353">
                  <c:v>41540</c:v>
                </c:pt>
                <c:pt idx="354">
                  <c:v>41547</c:v>
                </c:pt>
                <c:pt idx="355">
                  <c:v>41554</c:v>
                </c:pt>
                <c:pt idx="356">
                  <c:v>41561</c:v>
                </c:pt>
                <c:pt idx="357">
                  <c:v>41568</c:v>
                </c:pt>
                <c:pt idx="358">
                  <c:v>41575</c:v>
                </c:pt>
                <c:pt idx="359">
                  <c:v>41582</c:v>
                </c:pt>
                <c:pt idx="360">
                  <c:v>41589</c:v>
                </c:pt>
                <c:pt idx="361">
                  <c:v>41596</c:v>
                </c:pt>
                <c:pt idx="362">
                  <c:v>41603</c:v>
                </c:pt>
                <c:pt idx="363">
                  <c:v>41610</c:v>
                </c:pt>
                <c:pt idx="364">
                  <c:v>41617</c:v>
                </c:pt>
                <c:pt idx="365">
                  <c:v>41624</c:v>
                </c:pt>
                <c:pt idx="366">
                  <c:v>41631</c:v>
                </c:pt>
                <c:pt idx="367">
                  <c:v>41638</c:v>
                </c:pt>
                <c:pt idx="368">
                  <c:v>41645</c:v>
                </c:pt>
                <c:pt idx="369">
                  <c:v>41652</c:v>
                </c:pt>
                <c:pt idx="370">
                  <c:v>41659</c:v>
                </c:pt>
                <c:pt idx="371">
                  <c:v>41666</c:v>
                </c:pt>
                <c:pt idx="372">
                  <c:v>41673</c:v>
                </c:pt>
                <c:pt idx="373">
                  <c:v>41680</c:v>
                </c:pt>
                <c:pt idx="374">
                  <c:v>41687</c:v>
                </c:pt>
                <c:pt idx="375">
                  <c:v>41694</c:v>
                </c:pt>
                <c:pt idx="376">
                  <c:v>41701</c:v>
                </c:pt>
                <c:pt idx="377">
                  <c:v>41708</c:v>
                </c:pt>
                <c:pt idx="378">
                  <c:v>41715</c:v>
                </c:pt>
                <c:pt idx="379">
                  <c:v>41722</c:v>
                </c:pt>
                <c:pt idx="380">
                  <c:v>41729</c:v>
                </c:pt>
                <c:pt idx="381">
                  <c:v>41736</c:v>
                </c:pt>
                <c:pt idx="382">
                  <c:v>41743</c:v>
                </c:pt>
                <c:pt idx="383">
                  <c:v>41750</c:v>
                </c:pt>
                <c:pt idx="384">
                  <c:v>41757</c:v>
                </c:pt>
                <c:pt idx="385">
                  <c:v>41764</c:v>
                </c:pt>
                <c:pt idx="386">
                  <c:v>41771</c:v>
                </c:pt>
                <c:pt idx="387">
                  <c:v>41778</c:v>
                </c:pt>
                <c:pt idx="388">
                  <c:v>41785</c:v>
                </c:pt>
                <c:pt idx="389">
                  <c:v>41792</c:v>
                </c:pt>
                <c:pt idx="390">
                  <c:v>41799</c:v>
                </c:pt>
                <c:pt idx="391">
                  <c:v>41806</c:v>
                </c:pt>
                <c:pt idx="392">
                  <c:v>41813</c:v>
                </c:pt>
                <c:pt idx="393">
                  <c:v>41820</c:v>
                </c:pt>
                <c:pt idx="394">
                  <c:v>41827</c:v>
                </c:pt>
                <c:pt idx="395">
                  <c:v>41834</c:v>
                </c:pt>
                <c:pt idx="396">
                  <c:v>41841</c:v>
                </c:pt>
                <c:pt idx="397">
                  <c:v>41848</c:v>
                </c:pt>
                <c:pt idx="398">
                  <c:v>41855</c:v>
                </c:pt>
                <c:pt idx="399">
                  <c:v>41862</c:v>
                </c:pt>
                <c:pt idx="400">
                  <c:v>41869</c:v>
                </c:pt>
                <c:pt idx="401">
                  <c:v>41876</c:v>
                </c:pt>
                <c:pt idx="402">
                  <c:v>41883</c:v>
                </c:pt>
                <c:pt idx="403">
                  <c:v>41890</c:v>
                </c:pt>
                <c:pt idx="404">
                  <c:v>41897</c:v>
                </c:pt>
                <c:pt idx="405">
                  <c:v>41904</c:v>
                </c:pt>
                <c:pt idx="406">
                  <c:v>41911</c:v>
                </c:pt>
                <c:pt idx="407">
                  <c:v>41918</c:v>
                </c:pt>
                <c:pt idx="408">
                  <c:v>41925</c:v>
                </c:pt>
                <c:pt idx="409">
                  <c:v>41932</c:v>
                </c:pt>
                <c:pt idx="410">
                  <c:v>41939</c:v>
                </c:pt>
                <c:pt idx="411">
                  <c:v>41946</c:v>
                </c:pt>
                <c:pt idx="412">
                  <c:v>41953</c:v>
                </c:pt>
                <c:pt idx="413">
                  <c:v>41960</c:v>
                </c:pt>
                <c:pt idx="414">
                  <c:v>41967</c:v>
                </c:pt>
                <c:pt idx="415">
                  <c:v>41974</c:v>
                </c:pt>
                <c:pt idx="416">
                  <c:v>41981</c:v>
                </c:pt>
                <c:pt idx="417">
                  <c:v>41988</c:v>
                </c:pt>
                <c:pt idx="418">
                  <c:v>41995</c:v>
                </c:pt>
                <c:pt idx="419">
                  <c:v>42002</c:v>
                </c:pt>
                <c:pt idx="420">
                  <c:v>42009</c:v>
                </c:pt>
                <c:pt idx="421">
                  <c:v>42016</c:v>
                </c:pt>
                <c:pt idx="422">
                  <c:v>42023</c:v>
                </c:pt>
                <c:pt idx="423">
                  <c:v>42030</c:v>
                </c:pt>
                <c:pt idx="424">
                  <c:v>42037</c:v>
                </c:pt>
                <c:pt idx="425">
                  <c:v>42044</c:v>
                </c:pt>
                <c:pt idx="426">
                  <c:v>42051</c:v>
                </c:pt>
                <c:pt idx="427">
                  <c:v>42058</c:v>
                </c:pt>
                <c:pt idx="428">
                  <c:v>42065</c:v>
                </c:pt>
                <c:pt idx="429">
                  <c:v>42072</c:v>
                </c:pt>
                <c:pt idx="430">
                  <c:v>42079</c:v>
                </c:pt>
                <c:pt idx="431">
                  <c:v>42086</c:v>
                </c:pt>
                <c:pt idx="432">
                  <c:v>42093</c:v>
                </c:pt>
                <c:pt idx="433">
                  <c:v>42100</c:v>
                </c:pt>
                <c:pt idx="434">
                  <c:v>42107</c:v>
                </c:pt>
                <c:pt idx="435">
                  <c:v>42114</c:v>
                </c:pt>
                <c:pt idx="436">
                  <c:v>42121</c:v>
                </c:pt>
                <c:pt idx="437">
                  <c:v>42128</c:v>
                </c:pt>
                <c:pt idx="438">
                  <c:v>42135</c:v>
                </c:pt>
                <c:pt idx="439">
                  <c:v>42142</c:v>
                </c:pt>
                <c:pt idx="440">
                  <c:v>42149</c:v>
                </c:pt>
                <c:pt idx="441">
                  <c:v>42156</c:v>
                </c:pt>
                <c:pt idx="442">
                  <c:v>42163</c:v>
                </c:pt>
                <c:pt idx="443">
                  <c:v>42170</c:v>
                </c:pt>
                <c:pt idx="444">
                  <c:v>42177</c:v>
                </c:pt>
                <c:pt idx="445">
                  <c:v>42184</c:v>
                </c:pt>
                <c:pt idx="446">
                  <c:v>42191</c:v>
                </c:pt>
                <c:pt idx="447">
                  <c:v>42198</c:v>
                </c:pt>
                <c:pt idx="448">
                  <c:v>42205</c:v>
                </c:pt>
                <c:pt idx="449">
                  <c:v>42212</c:v>
                </c:pt>
                <c:pt idx="450">
                  <c:v>42219</c:v>
                </c:pt>
                <c:pt idx="451">
                  <c:v>42226</c:v>
                </c:pt>
                <c:pt idx="452">
                  <c:v>42233</c:v>
                </c:pt>
                <c:pt idx="453">
                  <c:v>42240</c:v>
                </c:pt>
                <c:pt idx="454">
                  <c:v>42247</c:v>
                </c:pt>
                <c:pt idx="455">
                  <c:v>42254</c:v>
                </c:pt>
                <c:pt idx="456">
                  <c:v>42261</c:v>
                </c:pt>
                <c:pt idx="457">
                  <c:v>42268</c:v>
                </c:pt>
                <c:pt idx="458">
                  <c:v>42275</c:v>
                </c:pt>
                <c:pt idx="459">
                  <c:v>42282</c:v>
                </c:pt>
                <c:pt idx="460">
                  <c:v>42289</c:v>
                </c:pt>
                <c:pt idx="461">
                  <c:v>42296</c:v>
                </c:pt>
                <c:pt idx="462">
                  <c:v>42303</c:v>
                </c:pt>
                <c:pt idx="463">
                  <c:v>42310</c:v>
                </c:pt>
                <c:pt idx="464">
                  <c:v>42317</c:v>
                </c:pt>
                <c:pt idx="465">
                  <c:v>42324</c:v>
                </c:pt>
                <c:pt idx="466">
                  <c:v>42331</c:v>
                </c:pt>
                <c:pt idx="467">
                  <c:v>42338</c:v>
                </c:pt>
                <c:pt idx="468">
                  <c:v>42345</c:v>
                </c:pt>
                <c:pt idx="469">
                  <c:v>42352</c:v>
                </c:pt>
                <c:pt idx="470">
                  <c:v>42359</c:v>
                </c:pt>
                <c:pt idx="471">
                  <c:v>42366</c:v>
                </c:pt>
                <c:pt idx="472">
                  <c:v>42373</c:v>
                </c:pt>
                <c:pt idx="473">
                  <c:v>42380</c:v>
                </c:pt>
                <c:pt idx="474">
                  <c:v>42387</c:v>
                </c:pt>
                <c:pt idx="475">
                  <c:v>42394</c:v>
                </c:pt>
                <c:pt idx="476">
                  <c:v>42401</c:v>
                </c:pt>
                <c:pt idx="477">
                  <c:v>42408</c:v>
                </c:pt>
                <c:pt idx="478">
                  <c:v>42415</c:v>
                </c:pt>
                <c:pt idx="479">
                  <c:v>42422</c:v>
                </c:pt>
                <c:pt idx="480">
                  <c:v>42429</c:v>
                </c:pt>
                <c:pt idx="481">
                  <c:v>42436</c:v>
                </c:pt>
                <c:pt idx="482">
                  <c:v>42443</c:v>
                </c:pt>
                <c:pt idx="483">
                  <c:v>42450</c:v>
                </c:pt>
                <c:pt idx="484">
                  <c:v>42457</c:v>
                </c:pt>
                <c:pt idx="485">
                  <c:v>42464</c:v>
                </c:pt>
                <c:pt idx="486">
                  <c:v>42471</c:v>
                </c:pt>
                <c:pt idx="487">
                  <c:v>42478</c:v>
                </c:pt>
                <c:pt idx="488">
                  <c:v>42485</c:v>
                </c:pt>
                <c:pt idx="489">
                  <c:v>42492</c:v>
                </c:pt>
                <c:pt idx="490">
                  <c:v>42499</c:v>
                </c:pt>
                <c:pt idx="491">
                  <c:v>42506</c:v>
                </c:pt>
                <c:pt idx="492">
                  <c:v>42513</c:v>
                </c:pt>
                <c:pt idx="493">
                  <c:v>42520</c:v>
                </c:pt>
                <c:pt idx="494">
                  <c:v>42527</c:v>
                </c:pt>
                <c:pt idx="495">
                  <c:v>42534</c:v>
                </c:pt>
                <c:pt idx="496">
                  <c:v>42541</c:v>
                </c:pt>
                <c:pt idx="497">
                  <c:v>42548</c:v>
                </c:pt>
                <c:pt idx="498">
                  <c:v>42555</c:v>
                </c:pt>
                <c:pt idx="499">
                  <c:v>42562</c:v>
                </c:pt>
                <c:pt idx="500">
                  <c:v>42569</c:v>
                </c:pt>
                <c:pt idx="501">
                  <c:v>42576</c:v>
                </c:pt>
                <c:pt idx="502">
                  <c:v>42583</c:v>
                </c:pt>
                <c:pt idx="503">
                  <c:v>42590</c:v>
                </c:pt>
                <c:pt idx="504">
                  <c:v>42597</c:v>
                </c:pt>
                <c:pt idx="505">
                  <c:v>42604</c:v>
                </c:pt>
                <c:pt idx="506">
                  <c:v>42611</c:v>
                </c:pt>
                <c:pt idx="507">
                  <c:v>42618</c:v>
                </c:pt>
                <c:pt idx="508">
                  <c:v>42625</c:v>
                </c:pt>
                <c:pt idx="509">
                  <c:v>42632</c:v>
                </c:pt>
                <c:pt idx="510">
                  <c:v>42639</c:v>
                </c:pt>
                <c:pt idx="511">
                  <c:v>42646</c:v>
                </c:pt>
                <c:pt idx="512">
                  <c:v>42653</c:v>
                </c:pt>
                <c:pt idx="513">
                  <c:v>42660</c:v>
                </c:pt>
                <c:pt idx="514">
                  <c:v>42667</c:v>
                </c:pt>
                <c:pt idx="515">
                  <c:v>42674</c:v>
                </c:pt>
                <c:pt idx="516">
                  <c:v>42681</c:v>
                </c:pt>
                <c:pt idx="517">
                  <c:v>42688</c:v>
                </c:pt>
                <c:pt idx="518">
                  <c:v>42695</c:v>
                </c:pt>
                <c:pt idx="519">
                  <c:v>42702</c:v>
                </c:pt>
                <c:pt idx="520">
                  <c:v>42709</c:v>
                </c:pt>
                <c:pt idx="521">
                  <c:v>42716</c:v>
                </c:pt>
                <c:pt idx="522">
                  <c:v>42723</c:v>
                </c:pt>
                <c:pt idx="523">
                  <c:v>42730</c:v>
                </c:pt>
                <c:pt idx="524">
                  <c:v>42737</c:v>
                </c:pt>
                <c:pt idx="525">
                  <c:v>42744</c:v>
                </c:pt>
                <c:pt idx="526">
                  <c:v>42751</c:v>
                </c:pt>
                <c:pt idx="527">
                  <c:v>42758</c:v>
                </c:pt>
                <c:pt idx="528">
                  <c:v>42765</c:v>
                </c:pt>
                <c:pt idx="529">
                  <c:v>42772</c:v>
                </c:pt>
                <c:pt idx="530">
                  <c:v>42779</c:v>
                </c:pt>
                <c:pt idx="531">
                  <c:v>42786</c:v>
                </c:pt>
                <c:pt idx="532">
                  <c:v>42793</c:v>
                </c:pt>
                <c:pt idx="533">
                  <c:v>42800</c:v>
                </c:pt>
                <c:pt idx="534">
                  <c:v>42807</c:v>
                </c:pt>
                <c:pt idx="535">
                  <c:v>42814</c:v>
                </c:pt>
                <c:pt idx="536">
                  <c:v>42821</c:v>
                </c:pt>
                <c:pt idx="537">
                  <c:v>42828</c:v>
                </c:pt>
                <c:pt idx="538">
                  <c:v>42835</c:v>
                </c:pt>
                <c:pt idx="539">
                  <c:v>42842</c:v>
                </c:pt>
                <c:pt idx="540">
                  <c:v>42849</c:v>
                </c:pt>
                <c:pt idx="541">
                  <c:v>42856</c:v>
                </c:pt>
                <c:pt idx="542">
                  <c:v>42863</c:v>
                </c:pt>
                <c:pt idx="543">
                  <c:v>42870</c:v>
                </c:pt>
                <c:pt idx="544">
                  <c:v>42877</c:v>
                </c:pt>
                <c:pt idx="545">
                  <c:v>42884</c:v>
                </c:pt>
                <c:pt idx="546">
                  <c:v>42891</c:v>
                </c:pt>
                <c:pt idx="547">
                  <c:v>42898</c:v>
                </c:pt>
                <c:pt idx="548">
                  <c:v>42905</c:v>
                </c:pt>
                <c:pt idx="549">
                  <c:v>42912</c:v>
                </c:pt>
                <c:pt idx="550">
                  <c:v>42919</c:v>
                </c:pt>
                <c:pt idx="551">
                  <c:v>42926</c:v>
                </c:pt>
                <c:pt idx="552">
                  <c:v>42933</c:v>
                </c:pt>
                <c:pt idx="553">
                  <c:v>42940</c:v>
                </c:pt>
                <c:pt idx="554">
                  <c:v>42947</c:v>
                </c:pt>
                <c:pt idx="555">
                  <c:v>42954</c:v>
                </c:pt>
                <c:pt idx="556">
                  <c:v>42961</c:v>
                </c:pt>
                <c:pt idx="557">
                  <c:v>42968</c:v>
                </c:pt>
                <c:pt idx="558">
                  <c:v>42975</c:v>
                </c:pt>
                <c:pt idx="559">
                  <c:v>42982</c:v>
                </c:pt>
                <c:pt idx="560">
                  <c:v>42989</c:v>
                </c:pt>
                <c:pt idx="561">
                  <c:v>42996</c:v>
                </c:pt>
                <c:pt idx="562">
                  <c:v>43003</c:v>
                </c:pt>
                <c:pt idx="563">
                  <c:v>43010</c:v>
                </c:pt>
                <c:pt idx="564">
                  <c:v>43017</c:v>
                </c:pt>
                <c:pt idx="565">
                  <c:v>43024</c:v>
                </c:pt>
                <c:pt idx="566">
                  <c:v>43031</c:v>
                </c:pt>
                <c:pt idx="567">
                  <c:v>43038</c:v>
                </c:pt>
                <c:pt idx="568">
                  <c:v>43045</c:v>
                </c:pt>
                <c:pt idx="569">
                  <c:v>43052</c:v>
                </c:pt>
                <c:pt idx="570">
                  <c:v>43059</c:v>
                </c:pt>
                <c:pt idx="571">
                  <c:v>43066</c:v>
                </c:pt>
                <c:pt idx="572">
                  <c:v>43073</c:v>
                </c:pt>
                <c:pt idx="573">
                  <c:v>43080</c:v>
                </c:pt>
                <c:pt idx="574">
                  <c:v>43087</c:v>
                </c:pt>
                <c:pt idx="575">
                  <c:v>43094</c:v>
                </c:pt>
                <c:pt idx="576">
                  <c:v>43101</c:v>
                </c:pt>
                <c:pt idx="577">
                  <c:v>43108</c:v>
                </c:pt>
                <c:pt idx="578">
                  <c:v>43115</c:v>
                </c:pt>
                <c:pt idx="579">
                  <c:v>43122</c:v>
                </c:pt>
                <c:pt idx="580">
                  <c:v>43129</c:v>
                </c:pt>
                <c:pt idx="581">
                  <c:v>43136</c:v>
                </c:pt>
                <c:pt idx="582">
                  <c:v>43143</c:v>
                </c:pt>
                <c:pt idx="583">
                  <c:v>43150</c:v>
                </c:pt>
                <c:pt idx="584">
                  <c:v>43157</c:v>
                </c:pt>
                <c:pt idx="585">
                  <c:v>43164</c:v>
                </c:pt>
                <c:pt idx="586">
                  <c:v>43171</c:v>
                </c:pt>
                <c:pt idx="587">
                  <c:v>43178</c:v>
                </c:pt>
                <c:pt idx="588">
                  <c:v>43185</c:v>
                </c:pt>
                <c:pt idx="589">
                  <c:v>43192</c:v>
                </c:pt>
                <c:pt idx="590">
                  <c:v>43199</c:v>
                </c:pt>
                <c:pt idx="591">
                  <c:v>43206</c:v>
                </c:pt>
                <c:pt idx="592">
                  <c:v>43213</c:v>
                </c:pt>
                <c:pt idx="593">
                  <c:v>43220</c:v>
                </c:pt>
                <c:pt idx="594">
                  <c:v>43227</c:v>
                </c:pt>
                <c:pt idx="595">
                  <c:v>43234</c:v>
                </c:pt>
                <c:pt idx="596">
                  <c:v>43241</c:v>
                </c:pt>
                <c:pt idx="597">
                  <c:v>43248</c:v>
                </c:pt>
                <c:pt idx="598">
                  <c:v>43255</c:v>
                </c:pt>
                <c:pt idx="599">
                  <c:v>43262</c:v>
                </c:pt>
                <c:pt idx="600">
                  <c:v>43269</c:v>
                </c:pt>
                <c:pt idx="601">
                  <c:v>43276</c:v>
                </c:pt>
                <c:pt idx="602">
                  <c:v>43283</c:v>
                </c:pt>
                <c:pt idx="603">
                  <c:v>43290</c:v>
                </c:pt>
                <c:pt idx="604">
                  <c:v>43297</c:v>
                </c:pt>
                <c:pt idx="605">
                  <c:v>43304</c:v>
                </c:pt>
                <c:pt idx="606">
                  <c:v>43311</c:v>
                </c:pt>
                <c:pt idx="607">
                  <c:v>43318</c:v>
                </c:pt>
                <c:pt idx="608">
                  <c:v>43325</c:v>
                </c:pt>
                <c:pt idx="609">
                  <c:v>43332</c:v>
                </c:pt>
                <c:pt idx="610">
                  <c:v>43339</c:v>
                </c:pt>
                <c:pt idx="611">
                  <c:v>43346</c:v>
                </c:pt>
                <c:pt idx="612">
                  <c:v>43353</c:v>
                </c:pt>
                <c:pt idx="613">
                  <c:v>43360</c:v>
                </c:pt>
                <c:pt idx="614">
                  <c:v>43367</c:v>
                </c:pt>
                <c:pt idx="615">
                  <c:v>43374</c:v>
                </c:pt>
                <c:pt idx="616">
                  <c:v>43381</c:v>
                </c:pt>
                <c:pt idx="617">
                  <c:v>43388</c:v>
                </c:pt>
                <c:pt idx="618">
                  <c:v>43395</c:v>
                </c:pt>
                <c:pt idx="619">
                  <c:v>43402</c:v>
                </c:pt>
                <c:pt idx="620">
                  <c:v>43409</c:v>
                </c:pt>
                <c:pt idx="621">
                  <c:v>43416</c:v>
                </c:pt>
                <c:pt idx="622">
                  <c:v>43423</c:v>
                </c:pt>
                <c:pt idx="623">
                  <c:v>43430</c:v>
                </c:pt>
                <c:pt idx="624">
                  <c:v>43437</c:v>
                </c:pt>
                <c:pt idx="625">
                  <c:v>43444</c:v>
                </c:pt>
                <c:pt idx="626">
                  <c:v>43451</c:v>
                </c:pt>
                <c:pt idx="627">
                  <c:v>43458</c:v>
                </c:pt>
                <c:pt idx="628">
                  <c:v>43465</c:v>
                </c:pt>
                <c:pt idx="629">
                  <c:v>43472</c:v>
                </c:pt>
                <c:pt idx="630">
                  <c:v>43479</c:v>
                </c:pt>
                <c:pt idx="631">
                  <c:v>43486</c:v>
                </c:pt>
                <c:pt idx="632">
                  <c:v>43493</c:v>
                </c:pt>
                <c:pt idx="633">
                  <c:v>43500</c:v>
                </c:pt>
                <c:pt idx="634">
                  <c:v>43507</c:v>
                </c:pt>
                <c:pt idx="635">
                  <c:v>43514</c:v>
                </c:pt>
                <c:pt idx="636">
                  <c:v>43521</c:v>
                </c:pt>
                <c:pt idx="637">
                  <c:v>43528</c:v>
                </c:pt>
                <c:pt idx="638">
                  <c:v>43535</c:v>
                </c:pt>
                <c:pt idx="639">
                  <c:v>43542</c:v>
                </c:pt>
                <c:pt idx="640">
                  <c:v>43549</c:v>
                </c:pt>
                <c:pt idx="641">
                  <c:v>43556</c:v>
                </c:pt>
                <c:pt idx="642">
                  <c:v>43563</c:v>
                </c:pt>
                <c:pt idx="643">
                  <c:v>43570</c:v>
                </c:pt>
                <c:pt idx="644">
                  <c:v>43577</c:v>
                </c:pt>
                <c:pt idx="645">
                  <c:v>43584</c:v>
                </c:pt>
                <c:pt idx="646">
                  <c:v>43591</c:v>
                </c:pt>
                <c:pt idx="647">
                  <c:v>43598</c:v>
                </c:pt>
                <c:pt idx="648">
                  <c:v>43605</c:v>
                </c:pt>
                <c:pt idx="649">
                  <c:v>43612</c:v>
                </c:pt>
                <c:pt idx="650">
                  <c:v>43619</c:v>
                </c:pt>
                <c:pt idx="651">
                  <c:v>43626</c:v>
                </c:pt>
                <c:pt idx="652">
                  <c:v>43633</c:v>
                </c:pt>
                <c:pt idx="653">
                  <c:v>43640</c:v>
                </c:pt>
                <c:pt idx="654">
                  <c:v>43647</c:v>
                </c:pt>
                <c:pt idx="655">
                  <c:v>43654</c:v>
                </c:pt>
                <c:pt idx="656">
                  <c:v>43661</c:v>
                </c:pt>
                <c:pt idx="657">
                  <c:v>43668</c:v>
                </c:pt>
                <c:pt idx="658">
                  <c:v>43675</c:v>
                </c:pt>
                <c:pt idx="659">
                  <c:v>43682</c:v>
                </c:pt>
                <c:pt idx="660">
                  <c:v>43689</c:v>
                </c:pt>
                <c:pt idx="661">
                  <c:v>43696</c:v>
                </c:pt>
                <c:pt idx="662">
                  <c:v>43703</c:v>
                </c:pt>
                <c:pt idx="663">
                  <c:v>43710</c:v>
                </c:pt>
                <c:pt idx="664">
                  <c:v>43717</c:v>
                </c:pt>
                <c:pt idx="665">
                  <c:v>43724</c:v>
                </c:pt>
                <c:pt idx="666">
                  <c:v>43731</c:v>
                </c:pt>
                <c:pt idx="667">
                  <c:v>43738</c:v>
                </c:pt>
                <c:pt idx="668">
                  <c:v>43745</c:v>
                </c:pt>
                <c:pt idx="669">
                  <c:v>43752</c:v>
                </c:pt>
                <c:pt idx="670">
                  <c:v>43759</c:v>
                </c:pt>
                <c:pt idx="671">
                  <c:v>43766</c:v>
                </c:pt>
                <c:pt idx="672">
                  <c:v>43773</c:v>
                </c:pt>
                <c:pt idx="673">
                  <c:v>43780</c:v>
                </c:pt>
                <c:pt idx="674">
                  <c:v>43787</c:v>
                </c:pt>
                <c:pt idx="675">
                  <c:v>43794</c:v>
                </c:pt>
                <c:pt idx="676">
                  <c:v>43801</c:v>
                </c:pt>
                <c:pt idx="677">
                  <c:v>43808</c:v>
                </c:pt>
                <c:pt idx="678">
                  <c:v>43815</c:v>
                </c:pt>
                <c:pt idx="679">
                  <c:v>43822</c:v>
                </c:pt>
                <c:pt idx="680">
                  <c:v>43829</c:v>
                </c:pt>
                <c:pt idx="681">
                  <c:v>43836</c:v>
                </c:pt>
                <c:pt idx="682">
                  <c:v>43843</c:v>
                </c:pt>
                <c:pt idx="683">
                  <c:v>43850</c:v>
                </c:pt>
                <c:pt idx="684">
                  <c:v>43857</c:v>
                </c:pt>
                <c:pt idx="685">
                  <c:v>43864</c:v>
                </c:pt>
                <c:pt idx="686">
                  <c:v>43871</c:v>
                </c:pt>
                <c:pt idx="687">
                  <c:v>43878</c:v>
                </c:pt>
                <c:pt idx="688">
                  <c:v>43885</c:v>
                </c:pt>
                <c:pt idx="689">
                  <c:v>43892</c:v>
                </c:pt>
                <c:pt idx="690">
                  <c:v>43899</c:v>
                </c:pt>
                <c:pt idx="691">
                  <c:v>43906</c:v>
                </c:pt>
                <c:pt idx="692">
                  <c:v>43913</c:v>
                </c:pt>
                <c:pt idx="693">
                  <c:v>43920</c:v>
                </c:pt>
                <c:pt idx="694">
                  <c:v>43927</c:v>
                </c:pt>
                <c:pt idx="695">
                  <c:v>43934</c:v>
                </c:pt>
                <c:pt idx="696">
                  <c:v>43941</c:v>
                </c:pt>
                <c:pt idx="697">
                  <c:v>43948</c:v>
                </c:pt>
                <c:pt idx="698">
                  <c:v>43955</c:v>
                </c:pt>
                <c:pt idx="699">
                  <c:v>43962</c:v>
                </c:pt>
                <c:pt idx="700">
                  <c:v>43969</c:v>
                </c:pt>
                <c:pt idx="701">
                  <c:v>43976</c:v>
                </c:pt>
                <c:pt idx="702">
                  <c:v>43983</c:v>
                </c:pt>
                <c:pt idx="703">
                  <c:v>43990</c:v>
                </c:pt>
                <c:pt idx="704">
                  <c:v>43997</c:v>
                </c:pt>
                <c:pt idx="705">
                  <c:v>44004</c:v>
                </c:pt>
                <c:pt idx="706">
                  <c:v>44011</c:v>
                </c:pt>
                <c:pt idx="707">
                  <c:v>44018</c:v>
                </c:pt>
                <c:pt idx="708">
                  <c:v>44025</c:v>
                </c:pt>
                <c:pt idx="709">
                  <c:v>44032</c:v>
                </c:pt>
                <c:pt idx="710">
                  <c:v>44039</c:v>
                </c:pt>
                <c:pt idx="711">
                  <c:v>44046</c:v>
                </c:pt>
                <c:pt idx="712">
                  <c:v>44053</c:v>
                </c:pt>
                <c:pt idx="713">
                  <c:v>44060</c:v>
                </c:pt>
                <c:pt idx="714">
                  <c:v>44067</c:v>
                </c:pt>
                <c:pt idx="715">
                  <c:v>44074</c:v>
                </c:pt>
                <c:pt idx="716">
                  <c:v>44081</c:v>
                </c:pt>
                <c:pt idx="717">
                  <c:v>44088</c:v>
                </c:pt>
                <c:pt idx="718">
                  <c:v>44095</c:v>
                </c:pt>
                <c:pt idx="719">
                  <c:v>44102</c:v>
                </c:pt>
                <c:pt idx="720">
                  <c:v>44109</c:v>
                </c:pt>
                <c:pt idx="721">
                  <c:v>44116</c:v>
                </c:pt>
                <c:pt idx="722">
                  <c:v>44123</c:v>
                </c:pt>
                <c:pt idx="723">
                  <c:v>44130</c:v>
                </c:pt>
                <c:pt idx="724">
                  <c:v>44137</c:v>
                </c:pt>
                <c:pt idx="725">
                  <c:v>44144</c:v>
                </c:pt>
                <c:pt idx="726">
                  <c:v>44151</c:v>
                </c:pt>
                <c:pt idx="727">
                  <c:v>44158</c:v>
                </c:pt>
                <c:pt idx="728">
                  <c:v>44165</c:v>
                </c:pt>
                <c:pt idx="729">
                  <c:v>44172</c:v>
                </c:pt>
                <c:pt idx="730">
                  <c:v>44179</c:v>
                </c:pt>
                <c:pt idx="731">
                  <c:v>44186</c:v>
                </c:pt>
                <c:pt idx="732">
                  <c:v>44193</c:v>
                </c:pt>
                <c:pt idx="733">
                  <c:v>44200</c:v>
                </c:pt>
                <c:pt idx="734">
                  <c:v>44207</c:v>
                </c:pt>
                <c:pt idx="735">
                  <c:v>44214</c:v>
                </c:pt>
                <c:pt idx="736">
                  <c:v>44221</c:v>
                </c:pt>
                <c:pt idx="737">
                  <c:v>44228</c:v>
                </c:pt>
                <c:pt idx="738">
                  <c:v>44235</c:v>
                </c:pt>
                <c:pt idx="739">
                  <c:v>44242</c:v>
                </c:pt>
                <c:pt idx="740">
                  <c:v>44249</c:v>
                </c:pt>
                <c:pt idx="741">
                  <c:v>44256</c:v>
                </c:pt>
                <c:pt idx="742">
                  <c:v>44263</c:v>
                </c:pt>
                <c:pt idx="743">
                  <c:v>44270</c:v>
                </c:pt>
                <c:pt idx="744">
                  <c:v>44277</c:v>
                </c:pt>
                <c:pt idx="745">
                  <c:v>44284</c:v>
                </c:pt>
                <c:pt idx="746">
                  <c:v>44291</c:v>
                </c:pt>
                <c:pt idx="747">
                  <c:v>44298</c:v>
                </c:pt>
                <c:pt idx="748">
                  <c:v>44305</c:v>
                </c:pt>
                <c:pt idx="749">
                  <c:v>44312</c:v>
                </c:pt>
                <c:pt idx="750">
                  <c:v>44319</c:v>
                </c:pt>
                <c:pt idx="751">
                  <c:v>44326</c:v>
                </c:pt>
                <c:pt idx="752">
                  <c:v>44333</c:v>
                </c:pt>
                <c:pt idx="753">
                  <c:v>44340</c:v>
                </c:pt>
                <c:pt idx="754">
                  <c:v>44347</c:v>
                </c:pt>
                <c:pt idx="755">
                  <c:v>44354</c:v>
                </c:pt>
                <c:pt idx="756">
                  <c:v>44361</c:v>
                </c:pt>
                <c:pt idx="757">
                  <c:v>44368</c:v>
                </c:pt>
                <c:pt idx="758">
                  <c:v>44375</c:v>
                </c:pt>
                <c:pt idx="759">
                  <c:v>44382</c:v>
                </c:pt>
                <c:pt idx="760">
                  <c:v>44389</c:v>
                </c:pt>
                <c:pt idx="761">
                  <c:v>44396</c:v>
                </c:pt>
                <c:pt idx="762">
                  <c:v>44403</c:v>
                </c:pt>
                <c:pt idx="763">
                  <c:v>44410</c:v>
                </c:pt>
                <c:pt idx="764">
                  <c:v>44417</c:v>
                </c:pt>
                <c:pt idx="765">
                  <c:v>44424</c:v>
                </c:pt>
                <c:pt idx="766">
                  <c:v>44431</c:v>
                </c:pt>
                <c:pt idx="767">
                  <c:v>44438</c:v>
                </c:pt>
                <c:pt idx="768">
                  <c:v>44445</c:v>
                </c:pt>
                <c:pt idx="769">
                  <c:v>44452</c:v>
                </c:pt>
                <c:pt idx="770">
                  <c:v>44459</c:v>
                </c:pt>
                <c:pt idx="771">
                  <c:v>44466</c:v>
                </c:pt>
                <c:pt idx="772">
                  <c:v>44473</c:v>
                </c:pt>
                <c:pt idx="773">
                  <c:v>44480</c:v>
                </c:pt>
                <c:pt idx="774">
                  <c:v>44487</c:v>
                </c:pt>
                <c:pt idx="775">
                  <c:v>44494</c:v>
                </c:pt>
                <c:pt idx="776">
                  <c:v>44501</c:v>
                </c:pt>
                <c:pt idx="777">
                  <c:v>44508</c:v>
                </c:pt>
                <c:pt idx="778">
                  <c:v>44515</c:v>
                </c:pt>
                <c:pt idx="779">
                  <c:v>44522</c:v>
                </c:pt>
                <c:pt idx="780">
                  <c:v>44529</c:v>
                </c:pt>
                <c:pt idx="781">
                  <c:v>44536</c:v>
                </c:pt>
                <c:pt idx="782">
                  <c:v>44543</c:v>
                </c:pt>
                <c:pt idx="783">
                  <c:v>44550</c:v>
                </c:pt>
                <c:pt idx="784">
                  <c:v>44557</c:v>
                </c:pt>
                <c:pt idx="785">
                  <c:v>44564</c:v>
                </c:pt>
                <c:pt idx="786">
                  <c:v>44571</c:v>
                </c:pt>
                <c:pt idx="787">
                  <c:v>44578</c:v>
                </c:pt>
                <c:pt idx="788">
                  <c:v>44585</c:v>
                </c:pt>
                <c:pt idx="789">
                  <c:v>44592</c:v>
                </c:pt>
                <c:pt idx="790">
                  <c:v>44599</c:v>
                </c:pt>
                <c:pt idx="791">
                  <c:v>44606</c:v>
                </c:pt>
                <c:pt idx="792">
                  <c:v>44613</c:v>
                </c:pt>
                <c:pt idx="793">
                  <c:v>44620</c:v>
                </c:pt>
                <c:pt idx="794">
                  <c:v>44627</c:v>
                </c:pt>
                <c:pt idx="795">
                  <c:v>44634</c:v>
                </c:pt>
                <c:pt idx="796">
                  <c:v>44641</c:v>
                </c:pt>
                <c:pt idx="797">
                  <c:v>44648</c:v>
                </c:pt>
                <c:pt idx="798">
                  <c:v>44655</c:v>
                </c:pt>
                <c:pt idx="799">
                  <c:v>44662</c:v>
                </c:pt>
                <c:pt idx="800">
                  <c:v>44669</c:v>
                </c:pt>
                <c:pt idx="801">
                  <c:v>44676</c:v>
                </c:pt>
                <c:pt idx="802">
                  <c:v>44683</c:v>
                </c:pt>
                <c:pt idx="803">
                  <c:v>44690</c:v>
                </c:pt>
                <c:pt idx="804">
                  <c:v>44697</c:v>
                </c:pt>
                <c:pt idx="805">
                  <c:v>44704</c:v>
                </c:pt>
                <c:pt idx="806">
                  <c:v>44711</c:v>
                </c:pt>
                <c:pt idx="807">
                  <c:v>44718</c:v>
                </c:pt>
                <c:pt idx="808">
                  <c:v>44725</c:v>
                </c:pt>
                <c:pt idx="809">
                  <c:v>44732</c:v>
                </c:pt>
                <c:pt idx="810">
                  <c:v>44739</c:v>
                </c:pt>
                <c:pt idx="811">
                  <c:v>44746</c:v>
                </c:pt>
                <c:pt idx="812">
                  <c:v>44753</c:v>
                </c:pt>
                <c:pt idx="813">
                  <c:v>44760</c:v>
                </c:pt>
                <c:pt idx="814">
                  <c:v>44767</c:v>
                </c:pt>
                <c:pt idx="815">
                  <c:v>44774</c:v>
                </c:pt>
                <c:pt idx="816">
                  <c:v>44781</c:v>
                </c:pt>
                <c:pt idx="817">
                  <c:v>44788</c:v>
                </c:pt>
                <c:pt idx="818">
                  <c:v>44795</c:v>
                </c:pt>
                <c:pt idx="819">
                  <c:v>44802</c:v>
                </c:pt>
                <c:pt idx="820">
                  <c:v>44809</c:v>
                </c:pt>
                <c:pt idx="821">
                  <c:v>44816</c:v>
                </c:pt>
                <c:pt idx="822">
                  <c:v>44823</c:v>
                </c:pt>
                <c:pt idx="823">
                  <c:v>44830</c:v>
                </c:pt>
                <c:pt idx="824">
                  <c:v>44837</c:v>
                </c:pt>
                <c:pt idx="825">
                  <c:v>44844</c:v>
                </c:pt>
                <c:pt idx="826">
                  <c:v>44851</c:v>
                </c:pt>
                <c:pt idx="827">
                  <c:v>44858</c:v>
                </c:pt>
                <c:pt idx="828">
                  <c:v>44865</c:v>
                </c:pt>
                <c:pt idx="829">
                  <c:v>44872</c:v>
                </c:pt>
                <c:pt idx="830">
                  <c:v>44879</c:v>
                </c:pt>
                <c:pt idx="831">
                  <c:v>44886</c:v>
                </c:pt>
                <c:pt idx="832">
                  <c:v>44893</c:v>
                </c:pt>
                <c:pt idx="833">
                  <c:v>44900</c:v>
                </c:pt>
                <c:pt idx="834">
                  <c:v>44907</c:v>
                </c:pt>
                <c:pt idx="835">
                  <c:v>44914</c:v>
                </c:pt>
                <c:pt idx="836">
                  <c:v>44921</c:v>
                </c:pt>
                <c:pt idx="837">
                  <c:v>44928</c:v>
                </c:pt>
                <c:pt idx="838">
                  <c:v>44935</c:v>
                </c:pt>
                <c:pt idx="839">
                  <c:v>44942</c:v>
                </c:pt>
                <c:pt idx="840">
                  <c:v>44949</c:v>
                </c:pt>
                <c:pt idx="841">
                  <c:v>44956</c:v>
                </c:pt>
                <c:pt idx="842">
                  <c:v>44963</c:v>
                </c:pt>
                <c:pt idx="843">
                  <c:v>44970</c:v>
                </c:pt>
                <c:pt idx="844">
                  <c:v>44977</c:v>
                </c:pt>
                <c:pt idx="845">
                  <c:v>44984</c:v>
                </c:pt>
                <c:pt idx="846">
                  <c:v>44991</c:v>
                </c:pt>
                <c:pt idx="847">
                  <c:v>44998</c:v>
                </c:pt>
                <c:pt idx="848">
                  <c:v>45005</c:v>
                </c:pt>
                <c:pt idx="849">
                  <c:v>45012</c:v>
                </c:pt>
                <c:pt idx="850">
                  <c:v>45019</c:v>
                </c:pt>
                <c:pt idx="851">
                  <c:v>45026</c:v>
                </c:pt>
                <c:pt idx="852">
                  <c:v>45033</c:v>
                </c:pt>
                <c:pt idx="853">
                  <c:v>45040</c:v>
                </c:pt>
                <c:pt idx="854">
                  <c:v>45047</c:v>
                </c:pt>
                <c:pt idx="855">
                  <c:v>45054</c:v>
                </c:pt>
                <c:pt idx="856">
                  <c:v>45061</c:v>
                </c:pt>
                <c:pt idx="857">
                  <c:v>45068</c:v>
                </c:pt>
                <c:pt idx="858">
                  <c:v>45075</c:v>
                </c:pt>
                <c:pt idx="859">
                  <c:v>45082</c:v>
                </c:pt>
                <c:pt idx="860">
                  <c:v>45089</c:v>
                </c:pt>
                <c:pt idx="861">
                  <c:v>45096</c:v>
                </c:pt>
                <c:pt idx="862">
                  <c:v>45103</c:v>
                </c:pt>
                <c:pt idx="863">
                  <c:v>45110</c:v>
                </c:pt>
                <c:pt idx="864">
                  <c:v>45117</c:v>
                </c:pt>
                <c:pt idx="865">
                  <c:v>45124</c:v>
                </c:pt>
                <c:pt idx="866">
                  <c:v>45131</c:v>
                </c:pt>
                <c:pt idx="867">
                  <c:v>45138</c:v>
                </c:pt>
                <c:pt idx="868">
                  <c:v>45145</c:v>
                </c:pt>
                <c:pt idx="869">
                  <c:v>45152</c:v>
                </c:pt>
                <c:pt idx="870">
                  <c:v>45159</c:v>
                </c:pt>
                <c:pt idx="871">
                  <c:v>45166</c:v>
                </c:pt>
                <c:pt idx="872">
                  <c:v>45173</c:v>
                </c:pt>
                <c:pt idx="873">
                  <c:v>45180</c:v>
                </c:pt>
                <c:pt idx="874">
                  <c:v>45187</c:v>
                </c:pt>
                <c:pt idx="875">
                  <c:v>45194</c:v>
                </c:pt>
                <c:pt idx="876">
                  <c:v>45201</c:v>
                </c:pt>
                <c:pt idx="877">
                  <c:v>45208</c:v>
                </c:pt>
                <c:pt idx="878">
                  <c:v>45215</c:v>
                </c:pt>
                <c:pt idx="879">
                  <c:v>45222</c:v>
                </c:pt>
                <c:pt idx="880">
                  <c:v>45229</c:v>
                </c:pt>
                <c:pt idx="881">
                  <c:v>45236</c:v>
                </c:pt>
                <c:pt idx="882">
                  <c:v>45243</c:v>
                </c:pt>
                <c:pt idx="883">
                  <c:v>45250</c:v>
                </c:pt>
                <c:pt idx="884">
                  <c:v>45257</c:v>
                </c:pt>
                <c:pt idx="885">
                  <c:v>45264</c:v>
                </c:pt>
                <c:pt idx="886">
                  <c:v>45271</c:v>
                </c:pt>
                <c:pt idx="887">
                  <c:v>45278</c:v>
                </c:pt>
                <c:pt idx="888">
                  <c:v>45285</c:v>
                </c:pt>
                <c:pt idx="889">
                  <c:v>45292</c:v>
                </c:pt>
                <c:pt idx="890">
                  <c:v>45299</c:v>
                </c:pt>
                <c:pt idx="891">
                  <c:v>45306</c:v>
                </c:pt>
                <c:pt idx="892">
                  <c:v>45313</c:v>
                </c:pt>
                <c:pt idx="893">
                  <c:v>45320</c:v>
                </c:pt>
                <c:pt idx="894">
                  <c:v>45327</c:v>
                </c:pt>
                <c:pt idx="895">
                  <c:v>45334</c:v>
                </c:pt>
                <c:pt idx="896">
                  <c:v>45341</c:v>
                </c:pt>
                <c:pt idx="897">
                  <c:v>45348</c:v>
                </c:pt>
                <c:pt idx="898">
                  <c:v>45355</c:v>
                </c:pt>
                <c:pt idx="899">
                  <c:v>45362</c:v>
                </c:pt>
                <c:pt idx="900">
                  <c:v>45366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19.510000000000002</c:v>
                </c:pt>
                <c:pt idx="1">
                  <c:v>21.26</c:v>
                </c:pt>
                <c:pt idx="2">
                  <c:v>20.780000999999999</c:v>
                </c:pt>
                <c:pt idx="3">
                  <c:v>20.629999000000002</c:v>
                </c:pt>
                <c:pt idx="4">
                  <c:v>21.82</c:v>
                </c:pt>
                <c:pt idx="5">
                  <c:v>20.389999</c:v>
                </c:pt>
                <c:pt idx="6">
                  <c:v>20.420000000000002</c:v>
                </c:pt>
                <c:pt idx="7">
                  <c:v>18.620000999999998</c:v>
                </c:pt>
                <c:pt idx="8">
                  <c:v>18.350000000000001</c:v>
                </c:pt>
                <c:pt idx="9">
                  <c:v>18.399999999999999</c:v>
                </c:pt>
                <c:pt idx="10">
                  <c:v>16.459999</c:v>
                </c:pt>
                <c:pt idx="11">
                  <c:v>15.96</c:v>
                </c:pt>
                <c:pt idx="12">
                  <c:v>15.51</c:v>
                </c:pt>
                <c:pt idx="13">
                  <c:v>16.540001</c:v>
                </c:pt>
                <c:pt idx="14">
                  <c:v>16.139999</c:v>
                </c:pt>
                <c:pt idx="15">
                  <c:v>16.299999</c:v>
                </c:pt>
                <c:pt idx="16">
                  <c:v>16.57</c:v>
                </c:pt>
                <c:pt idx="17">
                  <c:v>18.91</c:v>
                </c:pt>
                <c:pt idx="18">
                  <c:v>17.93</c:v>
                </c:pt>
                <c:pt idx="19">
                  <c:v>17.84</c:v>
                </c:pt>
                <c:pt idx="20">
                  <c:v>16.57</c:v>
                </c:pt>
                <c:pt idx="21">
                  <c:v>14</c:v>
                </c:pt>
                <c:pt idx="22">
                  <c:v>13.59</c:v>
                </c:pt>
                <c:pt idx="23">
                  <c:v>14</c:v>
                </c:pt>
                <c:pt idx="24">
                  <c:v>13.26</c:v>
                </c:pt>
                <c:pt idx="25">
                  <c:v>12.62</c:v>
                </c:pt>
                <c:pt idx="26">
                  <c:v>11.55</c:v>
                </c:pt>
                <c:pt idx="27">
                  <c:v>12.56</c:v>
                </c:pt>
                <c:pt idx="28">
                  <c:v>13.67</c:v>
                </c:pt>
                <c:pt idx="29">
                  <c:v>13.92</c:v>
                </c:pt>
                <c:pt idx="30">
                  <c:v>13</c:v>
                </c:pt>
                <c:pt idx="31">
                  <c:v>12.28</c:v>
                </c:pt>
                <c:pt idx="32">
                  <c:v>12.79</c:v>
                </c:pt>
                <c:pt idx="33">
                  <c:v>13.27</c:v>
                </c:pt>
                <c:pt idx="34">
                  <c:v>11.48</c:v>
                </c:pt>
                <c:pt idx="35">
                  <c:v>12.97</c:v>
                </c:pt>
                <c:pt idx="36">
                  <c:v>13.03</c:v>
                </c:pt>
                <c:pt idx="37">
                  <c:v>13.67</c:v>
                </c:pt>
                <c:pt idx="38">
                  <c:v>15.19</c:v>
                </c:pt>
                <c:pt idx="39">
                  <c:v>15.51</c:v>
                </c:pt>
                <c:pt idx="40">
                  <c:v>16.5</c:v>
                </c:pt>
                <c:pt idx="41">
                  <c:v>18.600000000000001</c:v>
                </c:pt>
                <c:pt idx="42">
                  <c:v>18.450001</c:v>
                </c:pt>
                <c:pt idx="43">
                  <c:v>16.84</c:v>
                </c:pt>
                <c:pt idx="44">
                  <c:v>15.27</c:v>
                </c:pt>
                <c:pt idx="45">
                  <c:v>14.51</c:v>
                </c:pt>
                <c:pt idx="46">
                  <c:v>13.83</c:v>
                </c:pt>
                <c:pt idx="47">
                  <c:v>14.99</c:v>
                </c:pt>
                <c:pt idx="48">
                  <c:v>12.97</c:v>
                </c:pt>
                <c:pt idx="49">
                  <c:v>14.49</c:v>
                </c:pt>
                <c:pt idx="50">
                  <c:v>12.92</c:v>
                </c:pt>
                <c:pt idx="51">
                  <c:v>11.73</c:v>
                </c:pt>
                <c:pt idx="52">
                  <c:v>12.17</c:v>
                </c:pt>
                <c:pt idx="53">
                  <c:v>11.78</c:v>
                </c:pt>
                <c:pt idx="54">
                  <c:v>10.91</c:v>
                </c:pt>
                <c:pt idx="55">
                  <c:v>9.9499999999999993</c:v>
                </c:pt>
                <c:pt idx="56">
                  <c:v>9.52</c:v>
                </c:pt>
                <c:pt idx="57">
                  <c:v>11.59</c:v>
                </c:pt>
                <c:pt idx="58">
                  <c:v>12.38</c:v>
                </c:pt>
                <c:pt idx="59">
                  <c:v>10.86</c:v>
                </c:pt>
                <c:pt idx="60">
                  <c:v>11.94</c:v>
                </c:pt>
                <c:pt idx="61">
                  <c:v>12.51</c:v>
                </c:pt>
                <c:pt idx="62">
                  <c:v>12.1</c:v>
                </c:pt>
                <c:pt idx="63">
                  <c:v>11.65</c:v>
                </c:pt>
                <c:pt idx="64">
                  <c:v>11.72</c:v>
                </c:pt>
                <c:pt idx="65">
                  <c:v>11.83</c:v>
                </c:pt>
                <c:pt idx="66">
                  <c:v>11.85</c:v>
                </c:pt>
                <c:pt idx="67">
                  <c:v>12.84</c:v>
                </c:pt>
                <c:pt idx="68">
                  <c:v>12.95</c:v>
                </c:pt>
                <c:pt idx="69">
                  <c:v>12.84</c:v>
                </c:pt>
                <c:pt idx="70">
                  <c:v>13.9</c:v>
                </c:pt>
                <c:pt idx="71">
                  <c:v>13.43</c:v>
                </c:pt>
                <c:pt idx="72">
                  <c:v>14.42</c:v>
                </c:pt>
                <c:pt idx="73">
                  <c:v>13.11</c:v>
                </c:pt>
                <c:pt idx="74">
                  <c:v>12.38</c:v>
                </c:pt>
                <c:pt idx="75">
                  <c:v>11.89</c:v>
                </c:pt>
                <c:pt idx="76">
                  <c:v>10.62</c:v>
                </c:pt>
                <c:pt idx="77">
                  <c:v>10.44</c:v>
                </c:pt>
                <c:pt idx="78">
                  <c:v>9.23</c:v>
                </c:pt>
                <c:pt idx="79">
                  <c:v>9.36</c:v>
                </c:pt>
                <c:pt idx="80">
                  <c:v>7.83</c:v>
                </c:pt>
                <c:pt idx="81">
                  <c:v>7.1</c:v>
                </c:pt>
                <c:pt idx="82">
                  <c:v>6.65</c:v>
                </c:pt>
                <c:pt idx="83">
                  <c:v>6.83</c:v>
                </c:pt>
                <c:pt idx="84">
                  <c:v>5.84</c:v>
                </c:pt>
                <c:pt idx="85">
                  <c:v>6.24</c:v>
                </c:pt>
                <c:pt idx="86">
                  <c:v>7.36</c:v>
                </c:pt>
                <c:pt idx="87">
                  <c:v>6.15</c:v>
                </c:pt>
                <c:pt idx="88">
                  <c:v>6.6</c:v>
                </c:pt>
                <c:pt idx="89">
                  <c:v>6.15</c:v>
                </c:pt>
                <c:pt idx="90">
                  <c:v>5.32</c:v>
                </c:pt>
                <c:pt idx="91">
                  <c:v>4.83</c:v>
                </c:pt>
                <c:pt idx="92">
                  <c:v>4.08</c:v>
                </c:pt>
                <c:pt idx="93">
                  <c:v>3.21</c:v>
                </c:pt>
                <c:pt idx="94">
                  <c:v>2.86</c:v>
                </c:pt>
                <c:pt idx="95">
                  <c:v>3.26</c:v>
                </c:pt>
                <c:pt idx="96">
                  <c:v>3.18</c:v>
                </c:pt>
                <c:pt idx="97">
                  <c:v>4.0999999999999996</c:v>
                </c:pt>
                <c:pt idx="98">
                  <c:v>3.83</c:v>
                </c:pt>
                <c:pt idx="99">
                  <c:v>3.53</c:v>
                </c:pt>
                <c:pt idx="100">
                  <c:v>2.65</c:v>
                </c:pt>
                <c:pt idx="101">
                  <c:v>3.18</c:v>
                </c:pt>
                <c:pt idx="102">
                  <c:v>3.2</c:v>
                </c:pt>
                <c:pt idx="103">
                  <c:v>2.77</c:v>
                </c:pt>
                <c:pt idx="104">
                  <c:v>3.69</c:v>
                </c:pt>
                <c:pt idx="105">
                  <c:v>3.07</c:v>
                </c:pt>
                <c:pt idx="106">
                  <c:v>3.48</c:v>
                </c:pt>
                <c:pt idx="107">
                  <c:v>3.75</c:v>
                </c:pt>
                <c:pt idx="108">
                  <c:v>3.45</c:v>
                </c:pt>
                <c:pt idx="109">
                  <c:v>3.03</c:v>
                </c:pt>
                <c:pt idx="110">
                  <c:v>2.79</c:v>
                </c:pt>
                <c:pt idx="111">
                  <c:v>2.95</c:v>
                </c:pt>
                <c:pt idx="112">
                  <c:v>2.4900000000000002</c:v>
                </c:pt>
                <c:pt idx="113">
                  <c:v>2.46</c:v>
                </c:pt>
                <c:pt idx="114">
                  <c:v>2.83</c:v>
                </c:pt>
                <c:pt idx="115">
                  <c:v>2.63</c:v>
                </c:pt>
                <c:pt idx="116">
                  <c:v>3.24</c:v>
                </c:pt>
                <c:pt idx="117">
                  <c:v>3.15</c:v>
                </c:pt>
                <c:pt idx="118">
                  <c:v>3.46</c:v>
                </c:pt>
                <c:pt idx="119">
                  <c:v>4.58</c:v>
                </c:pt>
                <c:pt idx="120">
                  <c:v>4.82</c:v>
                </c:pt>
                <c:pt idx="121">
                  <c:v>4.53</c:v>
                </c:pt>
                <c:pt idx="122">
                  <c:v>4.88</c:v>
                </c:pt>
                <c:pt idx="123">
                  <c:v>5</c:v>
                </c:pt>
                <c:pt idx="124">
                  <c:v>6</c:v>
                </c:pt>
                <c:pt idx="125">
                  <c:v>5.46</c:v>
                </c:pt>
                <c:pt idx="126">
                  <c:v>5.59</c:v>
                </c:pt>
                <c:pt idx="127">
                  <c:v>6.02</c:v>
                </c:pt>
                <c:pt idx="128">
                  <c:v>5.79</c:v>
                </c:pt>
                <c:pt idx="129">
                  <c:v>4.95</c:v>
                </c:pt>
                <c:pt idx="130">
                  <c:v>5.32</c:v>
                </c:pt>
                <c:pt idx="131">
                  <c:v>4.68</c:v>
                </c:pt>
                <c:pt idx="132">
                  <c:v>4.55</c:v>
                </c:pt>
                <c:pt idx="133">
                  <c:v>4.24</c:v>
                </c:pt>
                <c:pt idx="134">
                  <c:v>4.91</c:v>
                </c:pt>
                <c:pt idx="135">
                  <c:v>5.31</c:v>
                </c:pt>
                <c:pt idx="136">
                  <c:v>5.56</c:v>
                </c:pt>
                <c:pt idx="137">
                  <c:v>5.39</c:v>
                </c:pt>
                <c:pt idx="138">
                  <c:v>5.42</c:v>
                </c:pt>
                <c:pt idx="139">
                  <c:v>5.85</c:v>
                </c:pt>
                <c:pt idx="140">
                  <c:v>6.49</c:v>
                </c:pt>
                <c:pt idx="141">
                  <c:v>6.42</c:v>
                </c:pt>
                <c:pt idx="142">
                  <c:v>6.97</c:v>
                </c:pt>
                <c:pt idx="143">
                  <c:v>7.01</c:v>
                </c:pt>
                <c:pt idx="144">
                  <c:v>7.42</c:v>
                </c:pt>
                <c:pt idx="145">
                  <c:v>6.49</c:v>
                </c:pt>
                <c:pt idx="146">
                  <c:v>7.18</c:v>
                </c:pt>
                <c:pt idx="147">
                  <c:v>6.06</c:v>
                </c:pt>
                <c:pt idx="148">
                  <c:v>5.54</c:v>
                </c:pt>
                <c:pt idx="149">
                  <c:v>4.96</c:v>
                </c:pt>
                <c:pt idx="150">
                  <c:v>5.05</c:v>
                </c:pt>
                <c:pt idx="151">
                  <c:v>4.3899999999999997</c:v>
                </c:pt>
                <c:pt idx="152">
                  <c:v>4.4000000000000004</c:v>
                </c:pt>
                <c:pt idx="153">
                  <c:v>4.12</c:v>
                </c:pt>
                <c:pt idx="154">
                  <c:v>4.2699999999999996</c:v>
                </c:pt>
                <c:pt idx="155">
                  <c:v>3.75</c:v>
                </c:pt>
                <c:pt idx="156">
                  <c:v>3.63</c:v>
                </c:pt>
                <c:pt idx="157">
                  <c:v>3.43</c:v>
                </c:pt>
                <c:pt idx="158">
                  <c:v>3.36</c:v>
                </c:pt>
                <c:pt idx="159">
                  <c:v>4.12</c:v>
                </c:pt>
                <c:pt idx="160">
                  <c:v>3.75</c:v>
                </c:pt>
                <c:pt idx="161">
                  <c:v>3.52</c:v>
                </c:pt>
                <c:pt idx="162">
                  <c:v>3.57</c:v>
                </c:pt>
                <c:pt idx="163">
                  <c:v>3.52</c:v>
                </c:pt>
                <c:pt idx="164">
                  <c:v>3.74</c:v>
                </c:pt>
                <c:pt idx="165">
                  <c:v>3.79</c:v>
                </c:pt>
                <c:pt idx="166">
                  <c:v>4.04</c:v>
                </c:pt>
                <c:pt idx="167">
                  <c:v>4.38</c:v>
                </c:pt>
                <c:pt idx="168">
                  <c:v>4.47</c:v>
                </c:pt>
                <c:pt idx="169">
                  <c:v>4.55</c:v>
                </c:pt>
                <c:pt idx="170">
                  <c:v>4.87</c:v>
                </c:pt>
                <c:pt idx="171">
                  <c:v>4.66</c:v>
                </c:pt>
                <c:pt idx="172">
                  <c:v>5.47</c:v>
                </c:pt>
                <c:pt idx="173">
                  <c:v>4.75</c:v>
                </c:pt>
                <c:pt idx="174">
                  <c:v>4.8499999999999996</c:v>
                </c:pt>
                <c:pt idx="175">
                  <c:v>4.76</c:v>
                </c:pt>
                <c:pt idx="176">
                  <c:v>3.82</c:v>
                </c:pt>
                <c:pt idx="177">
                  <c:v>4.04</c:v>
                </c:pt>
                <c:pt idx="178">
                  <c:v>3.67</c:v>
                </c:pt>
                <c:pt idx="179">
                  <c:v>4.29</c:v>
                </c:pt>
                <c:pt idx="180">
                  <c:v>4.01</c:v>
                </c:pt>
                <c:pt idx="181">
                  <c:v>4.1399999999999997</c:v>
                </c:pt>
                <c:pt idx="182">
                  <c:v>4.3899999999999997</c:v>
                </c:pt>
                <c:pt idx="183">
                  <c:v>4.24</c:v>
                </c:pt>
                <c:pt idx="184">
                  <c:v>3.68</c:v>
                </c:pt>
                <c:pt idx="185">
                  <c:v>3.98</c:v>
                </c:pt>
                <c:pt idx="186">
                  <c:v>3.65</c:v>
                </c:pt>
                <c:pt idx="187">
                  <c:v>4.1100000000000003</c:v>
                </c:pt>
                <c:pt idx="188">
                  <c:v>3.89</c:v>
                </c:pt>
                <c:pt idx="189">
                  <c:v>3.89</c:v>
                </c:pt>
                <c:pt idx="190">
                  <c:v>3.81</c:v>
                </c:pt>
                <c:pt idx="191">
                  <c:v>4.18</c:v>
                </c:pt>
                <c:pt idx="192">
                  <c:v>4.24</c:v>
                </c:pt>
                <c:pt idx="193">
                  <c:v>4.49</c:v>
                </c:pt>
                <c:pt idx="194">
                  <c:v>4.53</c:v>
                </c:pt>
                <c:pt idx="195">
                  <c:v>4.8899999999999997</c:v>
                </c:pt>
                <c:pt idx="196">
                  <c:v>4.9000000000000004</c:v>
                </c:pt>
                <c:pt idx="197">
                  <c:v>5.09</c:v>
                </c:pt>
                <c:pt idx="198">
                  <c:v>5.58</c:v>
                </c:pt>
                <c:pt idx="199">
                  <c:v>5.57</c:v>
                </c:pt>
                <c:pt idx="200">
                  <c:v>5.9</c:v>
                </c:pt>
                <c:pt idx="201">
                  <c:v>6.27</c:v>
                </c:pt>
                <c:pt idx="202">
                  <c:v>6.57</c:v>
                </c:pt>
                <c:pt idx="203">
                  <c:v>6.16</c:v>
                </c:pt>
                <c:pt idx="204">
                  <c:v>6.21</c:v>
                </c:pt>
                <c:pt idx="205">
                  <c:v>6.05</c:v>
                </c:pt>
                <c:pt idx="206">
                  <c:v>6.04</c:v>
                </c:pt>
                <c:pt idx="207">
                  <c:v>5.77</c:v>
                </c:pt>
                <c:pt idx="208">
                  <c:v>6.24</c:v>
                </c:pt>
                <c:pt idx="209">
                  <c:v>6.25</c:v>
                </c:pt>
                <c:pt idx="210">
                  <c:v>6.36</c:v>
                </c:pt>
                <c:pt idx="211">
                  <c:v>7.01</c:v>
                </c:pt>
                <c:pt idx="212">
                  <c:v>7.55</c:v>
                </c:pt>
                <c:pt idx="213">
                  <c:v>7.27</c:v>
                </c:pt>
                <c:pt idx="214">
                  <c:v>7.47</c:v>
                </c:pt>
                <c:pt idx="215">
                  <c:v>7.36</c:v>
                </c:pt>
                <c:pt idx="216">
                  <c:v>7.18</c:v>
                </c:pt>
                <c:pt idx="217">
                  <c:v>7.19</c:v>
                </c:pt>
                <c:pt idx="218">
                  <c:v>6.83</c:v>
                </c:pt>
                <c:pt idx="219">
                  <c:v>7.37</c:v>
                </c:pt>
                <c:pt idx="220">
                  <c:v>7.35</c:v>
                </c:pt>
                <c:pt idx="221">
                  <c:v>6.84</c:v>
                </c:pt>
                <c:pt idx="222">
                  <c:v>7.86</c:v>
                </c:pt>
                <c:pt idx="223">
                  <c:v>8.01</c:v>
                </c:pt>
                <c:pt idx="224">
                  <c:v>8.42</c:v>
                </c:pt>
                <c:pt idx="225">
                  <c:v>9.16</c:v>
                </c:pt>
                <c:pt idx="226">
                  <c:v>10</c:v>
                </c:pt>
                <c:pt idx="227">
                  <c:v>10.74</c:v>
                </c:pt>
                <c:pt idx="228">
                  <c:v>10.63</c:v>
                </c:pt>
                <c:pt idx="229">
                  <c:v>10.49</c:v>
                </c:pt>
                <c:pt idx="230">
                  <c:v>10.31</c:v>
                </c:pt>
                <c:pt idx="231">
                  <c:v>10.95</c:v>
                </c:pt>
                <c:pt idx="232">
                  <c:v>11.45</c:v>
                </c:pt>
                <c:pt idx="233">
                  <c:v>10.41</c:v>
                </c:pt>
                <c:pt idx="234">
                  <c:v>10.71</c:v>
                </c:pt>
                <c:pt idx="235">
                  <c:v>11.45</c:v>
                </c:pt>
                <c:pt idx="236">
                  <c:v>13.59</c:v>
                </c:pt>
                <c:pt idx="237">
                  <c:v>13.98</c:v>
                </c:pt>
                <c:pt idx="238">
                  <c:v>14.47</c:v>
                </c:pt>
                <c:pt idx="239">
                  <c:v>15.73</c:v>
                </c:pt>
                <c:pt idx="240">
                  <c:v>15.13</c:v>
                </c:pt>
                <c:pt idx="241">
                  <c:v>12.54</c:v>
                </c:pt>
                <c:pt idx="242">
                  <c:v>13.51</c:v>
                </c:pt>
                <c:pt idx="243">
                  <c:v>12.06</c:v>
                </c:pt>
                <c:pt idx="244">
                  <c:v>12.06</c:v>
                </c:pt>
                <c:pt idx="245">
                  <c:v>12.34</c:v>
                </c:pt>
                <c:pt idx="246">
                  <c:v>12.12</c:v>
                </c:pt>
                <c:pt idx="247">
                  <c:v>11.51</c:v>
                </c:pt>
                <c:pt idx="248">
                  <c:v>10.19</c:v>
                </c:pt>
                <c:pt idx="249">
                  <c:v>8.31</c:v>
                </c:pt>
                <c:pt idx="250">
                  <c:v>9.4600000000000009</c:v>
                </c:pt>
                <c:pt idx="251">
                  <c:v>10.91</c:v>
                </c:pt>
                <c:pt idx="252">
                  <c:v>10.08</c:v>
                </c:pt>
                <c:pt idx="253">
                  <c:v>12.04</c:v>
                </c:pt>
                <c:pt idx="254">
                  <c:v>11.74</c:v>
                </c:pt>
                <c:pt idx="255">
                  <c:v>9.6999999999999993</c:v>
                </c:pt>
                <c:pt idx="256">
                  <c:v>8.9</c:v>
                </c:pt>
                <c:pt idx="257">
                  <c:v>8.43</c:v>
                </c:pt>
                <c:pt idx="258">
                  <c:v>10.029999999999999</c:v>
                </c:pt>
                <c:pt idx="259">
                  <c:v>9.1999999999999993</c:v>
                </c:pt>
                <c:pt idx="260">
                  <c:v>9.09</c:v>
                </c:pt>
                <c:pt idx="261">
                  <c:v>9.49</c:v>
                </c:pt>
                <c:pt idx="262">
                  <c:v>9.6199999999999992</c:v>
                </c:pt>
                <c:pt idx="263">
                  <c:v>9.51</c:v>
                </c:pt>
                <c:pt idx="264">
                  <c:v>10.5</c:v>
                </c:pt>
                <c:pt idx="265">
                  <c:v>11.18</c:v>
                </c:pt>
                <c:pt idx="266">
                  <c:v>11.72</c:v>
                </c:pt>
                <c:pt idx="267">
                  <c:v>12.08</c:v>
                </c:pt>
                <c:pt idx="268">
                  <c:v>11.53</c:v>
                </c:pt>
                <c:pt idx="269">
                  <c:v>12.16</c:v>
                </c:pt>
                <c:pt idx="270">
                  <c:v>12.45</c:v>
                </c:pt>
                <c:pt idx="271">
                  <c:v>13.39</c:v>
                </c:pt>
                <c:pt idx="272">
                  <c:v>13.13</c:v>
                </c:pt>
                <c:pt idx="273">
                  <c:v>13.72</c:v>
                </c:pt>
                <c:pt idx="274">
                  <c:v>13.73</c:v>
                </c:pt>
                <c:pt idx="275">
                  <c:v>13.64</c:v>
                </c:pt>
                <c:pt idx="276">
                  <c:v>13.82</c:v>
                </c:pt>
                <c:pt idx="277">
                  <c:v>14.28</c:v>
                </c:pt>
                <c:pt idx="278">
                  <c:v>15.58</c:v>
                </c:pt>
                <c:pt idx="279">
                  <c:v>15.84</c:v>
                </c:pt>
                <c:pt idx="280">
                  <c:v>13.9</c:v>
                </c:pt>
                <c:pt idx="281">
                  <c:v>14.37</c:v>
                </c:pt>
                <c:pt idx="282">
                  <c:v>12.06</c:v>
                </c:pt>
                <c:pt idx="283">
                  <c:v>12.1</c:v>
                </c:pt>
                <c:pt idx="284">
                  <c:v>10.95</c:v>
                </c:pt>
                <c:pt idx="285">
                  <c:v>11.96</c:v>
                </c:pt>
                <c:pt idx="286">
                  <c:v>11.33</c:v>
                </c:pt>
                <c:pt idx="287">
                  <c:v>11.82</c:v>
                </c:pt>
                <c:pt idx="288">
                  <c:v>11.52</c:v>
                </c:pt>
                <c:pt idx="289">
                  <c:v>10.84</c:v>
                </c:pt>
                <c:pt idx="290">
                  <c:v>10.35</c:v>
                </c:pt>
                <c:pt idx="291">
                  <c:v>10.35</c:v>
                </c:pt>
                <c:pt idx="292">
                  <c:v>10.3</c:v>
                </c:pt>
                <c:pt idx="293">
                  <c:v>10.199999999999999</c:v>
                </c:pt>
                <c:pt idx="294">
                  <c:v>10.3</c:v>
                </c:pt>
                <c:pt idx="295">
                  <c:v>11.62</c:v>
                </c:pt>
                <c:pt idx="296">
                  <c:v>11.9</c:v>
                </c:pt>
                <c:pt idx="297">
                  <c:v>11.72</c:v>
                </c:pt>
                <c:pt idx="298">
                  <c:v>12.36</c:v>
                </c:pt>
                <c:pt idx="299">
                  <c:v>13.15</c:v>
                </c:pt>
                <c:pt idx="300">
                  <c:v>12.75</c:v>
                </c:pt>
                <c:pt idx="301">
                  <c:v>13.48</c:v>
                </c:pt>
                <c:pt idx="302">
                  <c:v>13.2</c:v>
                </c:pt>
                <c:pt idx="303">
                  <c:v>13.6</c:v>
                </c:pt>
                <c:pt idx="304">
                  <c:v>13.93</c:v>
                </c:pt>
                <c:pt idx="305">
                  <c:v>14.36</c:v>
                </c:pt>
                <c:pt idx="306">
                  <c:v>14.89</c:v>
                </c:pt>
                <c:pt idx="307">
                  <c:v>14.5</c:v>
                </c:pt>
                <c:pt idx="308">
                  <c:v>13.83</c:v>
                </c:pt>
                <c:pt idx="309">
                  <c:v>15.29</c:v>
                </c:pt>
                <c:pt idx="310">
                  <c:v>15.26</c:v>
                </c:pt>
                <c:pt idx="311">
                  <c:v>15.13</c:v>
                </c:pt>
                <c:pt idx="312">
                  <c:v>16.760000000000002</c:v>
                </c:pt>
                <c:pt idx="313">
                  <c:v>16.399999999999999</c:v>
                </c:pt>
                <c:pt idx="314">
                  <c:v>16.260000000000002</c:v>
                </c:pt>
                <c:pt idx="315">
                  <c:v>18.200001</c:v>
                </c:pt>
                <c:pt idx="316">
                  <c:v>18.690000999999999</c:v>
                </c:pt>
                <c:pt idx="317">
                  <c:v>19.739999999999998</c:v>
                </c:pt>
                <c:pt idx="318">
                  <c:v>20.389999</c:v>
                </c:pt>
                <c:pt idx="319">
                  <c:v>21.030000999999999</c:v>
                </c:pt>
                <c:pt idx="320">
                  <c:v>20.879999000000002</c:v>
                </c:pt>
                <c:pt idx="321">
                  <c:v>20.780000999999999</c:v>
                </c:pt>
                <c:pt idx="322">
                  <c:v>19.030000999999999</c:v>
                </c:pt>
                <c:pt idx="323">
                  <c:v>19.389999</c:v>
                </c:pt>
                <c:pt idx="324">
                  <c:v>20.82</c:v>
                </c:pt>
                <c:pt idx="325">
                  <c:v>20.549999</c:v>
                </c:pt>
                <c:pt idx="326">
                  <c:v>22.01</c:v>
                </c:pt>
                <c:pt idx="327">
                  <c:v>23.35</c:v>
                </c:pt>
                <c:pt idx="328">
                  <c:v>21.809999000000001</c:v>
                </c:pt>
                <c:pt idx="329">
                  <c:v>23.6</c:v>
                </c:pt>
                <c:pt idx="330">
                  <c:v>22.58</c:v>
                </c:pt>
                <c:pt idx="331">
                  <c:v>24.27</c:v>
                </c:pt>
                <c:pt idx="332">
                  <c:v>24.75</c:v>
                </c:pt>
                <c:pt idx="333">
                  <c:v>24.82</c:v>
                </c:pt>
                <c:pt idx="334">
                  <c:v>24.01</c:v>
                </c:pt>
                <c:pt idx="335">
                  <c:v>23.200001</c:v>
                </c:pt>
                <c:pt idx="336">
                  <c:v>23.780000999999999</c:v>
                </c:pt>
                <c:pt idx="337">
                  <c:v>24.33</c:v>
                </c:pt>
                <c:pt idx="338">
                  <c:v>24.1</c:v>
                </c:pt>
                <c:pt idx="339">
                  <c:v>22.49</c:v>
                </c:pt>
                <c:pt idx="340">
                  <c:v>22.360001</c:v>
                </c:pt>
                <c:pt idx="341">
                  <c:v>22.51</c:v>
                </c:pt>
                <c:pt idx="342">
                  <c:v>23.110001</c:v>
                </c:pt>
                <c:pt idx="343">
                  <c:v>24.379999000000002</c:v>
                </c:pt>
                <c:pt idx="344">
                  <c:v>23.77</c:v>
                </c:pt>
                <c:pt idx="345">
                  <c:v>26.190000999999999</c:v>
                </c:pt>
                <c:pt idx="346">
                  <c:v>26.360001</c:v>
                </c:pt>
                <c:pt idx="347">
                  <c:v>26.799999</c:v>
                </c:pt>
                <c:pt idx="348">
                  <c:v>27.299999</c:v>
                </c:pt>
                <c:pt idx="349">
                  <c:v>27.190000999999999</c:v>
                </c:pt>
                <c:pt idx="350">
                  <c:v>28.74</c:v>
                </c:pt>
                <c:pt idx="351">
                  <c:v>30.93</c:v>
                </c:pt>
                <c:pt idx="352">
                  <c:v>30.860001</c:v>
                </c:pt>
                <c:pt idx="353">
                  <c:v>31.6</c:v>
                </c:pt>
                <c:pt idx="354">
                  <c:v>32.889999000000003</c:v>
                </c:pt>
                <c:pt idx="355">
                  <c:v>33.939999</c:v>
                </c:pt>
                <c:pt idx="356">
                  <c:v>36.509998000000003</c:v>
                </c:pt>
                <c:pt idx="357">
                  <c:v>34.32</c:v>
                </c:pt>
                <c:pt idx="358">
                  <c:v>33.389999000000003</c:v>
                </c:pt>
                <c:pt idx="359">
                  <c:v>34.200001</c:v>
                </c:pt>
                <c:pt idx="360">
                  <c:v>34.880001</c:v>
                </c:pt>
                <c:pt idx="361">
                  <c:v>34.5</c:v>
                </c:pt>
                <c:pt idx="362">
                  <c:v>35.590000000000003</c:v>
                </c:pt>
                <c:pt idx="363">
                  <c:v>36.770000000000003</c:v>
                </c:pt>
                <c:pt idx="364">
                  <c:v>37.830002</c:v>
                </c:pt>
                <c:pt idx="365">
                  <c:v>37.849997999999999</c:v>
                </c:pt>
                <c:pt idx="366">
                  <c:v>38.93</c:v>
                </c:pt>
                <c:pt idx="367">
                  <c:v>39.630001</c:v>
                </c:pt>
                <c:pt idx="368">
                  <c:v>43.009998000000003</c:v>
                </c:pt>
                <c:pt idx="369">
                  <c:v>44.970001000000003</c:v>
                </c:pt>
                <c:pt idx="370">
                  <c:v>38.200001</c:v>
                </c:pt>
                <c:pt idx="371">
                  <c:v>40.990001999999997</c:v>
                </c:pt>
                <c:pt idx="372">
                  <c:v>40.939999</c:v>
                </c:pt>
                <c:pt idx="373">
                  <c:v>42.619999</c:v>
                </c:pt>
                <c:pt idx="374">
                  <c:v>42.27</c:v>
                </c:pt>
                <c:pt idx="375">
                  <c:v>42.919998</c:v>
                </c:pt>
                <c:pt idx="376">
                  <c:v>44.389999000000003</c:v>
                </c:pt>
                <c:pt idx="377">
                  <c:v>41.299999</c:v>
                </c:pt>
                <c:pt idx="378">
                  <c:v>40.009998000000003</c:v>
                </c:pt>
                <c:pt idx="379">
                  <c:v>37.459999000000003</c:v>
                </c:pt>
                <c:pt idx="380">
                  <c:v>37.150002000000001</c:v>
                </c:pt>
                <c:pt idx="381">
                  <c:v>35.659999999999997</c:v>
                </c:pt>
                <c:pt idx="382">
                  <c:v>37.18</c:v>
                </c:pt>
                <c:pt idx="383">
                  <c:v>35.580002</c:v>
                </c:pt>
                <c:pt idx="384">
                  <c:v>36.450001</c:v>
                </c:pt>
                <c:pt idx="385">
                  <c:v>33.5</c:v>
                </c:pt>
                <c:pt idx="386">
                  <c:v>32.229999999999997</c:v>
                </c:pt>
                <c:pt idx="387">
                  <c:v>33.889999000000003</c:v>
                </c:pt>
                <c:pt idx="388">
                  <c:v>34.470001000000003</c:v>
                </c:pt>
                <c:pt idx="389">
                  <c:v>32.549999</c:v>
                </c:pt>
                <c:pt idx="390">
                  <c:v>33.290000999999997</c:v>
                </c:pt>
                <c:pt idx="391">
                  <c:v>33.560001</c:v>
                </c:pt>
                <c:pt idx="392">
                  <c:v>35.259998000000003</c:v>
                </c:pt>
                <c:pt idx="393">
                  <c:v>36.840000000000003</c:v>
                </c:pt>
                <c:pt idx="394">
                  <c:v>32.990001999999997</c:v>
                </c:pt>
                <c:pt idx="395">
                  <c:v>32.57</c:v>
                </c:pt>
                <c:pt idx="396">
                  <c:v>32.849997999999999</c:v>
                </c:pt>
                <c:pt idx="397">
                  <c:v>32.349997999999999</c:v>
                </c:pt>
                <c:pt idx="398">
                  <c:v>29.51</c:v>
                </c:pt>
                <c:pt idx="399">
                  <c:v>29.17</c:v>
                </c:pt>
                <c:pt idx="400">
                  <c:v>29.08</c:v>
                </c:pt>
                <c:pt idx="401">
                  <c:v>28.360001</c:v>
                </c:pt>
                <c:pt idx="402">
                  <c:v>28.110001</c:v>
                </c:pt>
                <c:pt idx="403">
                  <c:v>27.75</c:v>
                </c:pt>
                <c:pt idx="404">
                  <c:v>27.059999000000001</c:v>
                </c:pt>
                <c:pt idx="405">
                  <c:v>26.5</c:v>
                </c:pt>
                <c:pt idx="406">
                  <c:v>24.799999</c:v>
                </c:pt>
                <c:pt idx="407">
                  <c:v>24.639999</c:v>
                </c:pt>
                <c:pt idx="408">
                  <c:v>25.49</c:v>
                </c:pt>
                <c:pt idx="409">
                  <c:v>25.620000999999998</c:v>
                </c:pt>
                <c:pt idx="410">
                  <c:v>27.139999</c:v>
                </c:pt>
                <c:pt idx="411">
                  <c:v>24.77</c:v>
                </c:pt>
                <c:pt idx="412">
                  <c:v>26.530000999999999</c:v>
                </c:pt>
                <c:pt idx="413">
                  <c:v>26.110001</c:v>
                </c:pt>
                <c:pt idx="414">
                  <c:v>25.879999000000002</c:v>
                </c:pt>
                <c:pt idx="415">
                  <c:v>25.110001</c:v>
                </c:pt>
                <c:pt idx="416">
                  <c:v>23.389999</c:v>
                </c:pt>
                <c:pt idx="417">
                  <c:v>23.93</c:v>
                </c:pt>
                <c:pt idx="418">
                  <c:v>25.049999</c:v>
                </c:pt>
                <c:pt idx="419">
                  <c:v>24.16</c:v>
                </c:pt>
                <c:pt idx="420">
                  <c:v>24.42</c:v>
                </c:pt>
                <c:pt idx="421">
                  <c:v>22.51</c:v>
                </c:pt>
                <c:pt idx="422">
                  <c:v>22.959999</c:v>
                </c:pt>
                <c:pt idx="423">
                  <c:v>24</c:v>
                </c:pt>
                <c:pt idx="424">
                  <c:v>25.110001</c:v>
                </c:pt>
                <c:pt idx="425">
                  <c:v>27.540001</c:v>
                </c:pt>
                <c:pt idx="426">
                  <c:v>27.459999</c:v>
                </c:pt>
                <c:pt idx="427">
                  <c:v>24.02</c:v>
                </c:pt>
                <c:pt idx="428">
                  <c:v>23.07</c:v>
                </c:pt>
                <c:pt idx="429">
                  <c:v>21.4</c:v>
                </c:pt>
                <c:pt idx="430">
                  <c:v>23</c:v>
                </c:pt>
                <c:pt idx="431">
                  <c:v>21.700001</c:v>
                </c:pt>
                <c:pt idx="432">
                  <c:v>23.1</c:v>
                </c:pt>
                <c:pt idx="433">
                  <c:v>24.65</c:v>
                </c:pt>
                <c:pt idx="434">
                  <c:v>22.030000999999999</c:v>
                </c:pt>
                <c:pt idx="435">
                  <c:v>21.99</c:v>
                </c:pt>
                <c:pt idx="436">
                  <c:v>20.76</c:v>
                </c:pt>
                <c:pt idx="437">
                  <c:v>20.57</c:v>
                </c:pt>
                <c:pt idx="438">
                  <c:v>19.040001</c:v>
                </c:pt>
                <c:pt idx="439">
                  <c:v>19.209999</c:v>
                </c:pt>
                <c:pt idx="440">
                  <c:v>19.34</c:v>
                </c:pt>
                <c:pt idx="441">
                  <c:v>20.950001</c:v>
                </c:pt>
                <c:pt idx="442">
                  <c:v>19.690000999999999</c:v>
                </c:pt>
                <c:pt idx="443">
                  <c:v>19.48</c:v>
                </c:pt>
                <c:pt idx="444">
                  <c:v>18.600000000000001</c:v>
                </c:pt>
                <c:pt idx="445">
                  <c:v>20.629999000000002</c:v>
                </c:pt>
                <c:pt idx="446">
                  <c:v>20.969999000000001</c:v>
                </c:pt>
                <c:pt idx="447">
                  <c:v>20.77</c:v>
                </c:pt>
                <c:pt idx="448">
                  <c:v>20.469999000000001</c:v>
                </c:pt>
                <c:pt idx="449">
                  <c:v>20.629999000000002</c:v>
                </c:pt>
                <c:pt idx="450">
                  <c:v>23.35</c:v>
                </c:pt>
                <c:pt idx="451">
                  <c:v>21.940000999999999</c:v>
                </c:pt>
                <c:pt idx="452">
                  <c:v>18.969999000000001</c:v>
                </c:pt>
                <c:pt idx="453">
                  <c:v>18.219999000000001</c:v>
                </c:pt>
                <c:pt idx="454">
                  <c:v>16.91</c:v>
                </c:pt>
                <c:pt idx="455">
                  <c:v>16.879999000000002</c:v>
                </c:pt>
                <c:pt idx="456">
                  <c:v>17.75</c:v>
                </c:pt>
                <c:pt idx="457">
                  <c:v>15.12</c:v>
                </c:pt>
                <c:pt idx="458">
                  <c:v>15.51</c:v>
                </c:pt>
                <c:pt idx="459">
                  <c:v>17.459999</c:v>
                </c:pt>
                <c:pt idx="460">
                  <c:v>18.399999999999999</c:v>
                </c:pt>
                <c:pt idx="461">
                  <c:v>18.389999</c:v>
                </c:pt>
                <c:pt idx="462">
                  <c:v>18.73</c:v>
                </c:pt>
                <c:pt idx="463">
                  <c:v>18.950001</c:v>
                </c:pt>
                <c:pt idx="464">
                  <c:v>17.149999999999999</c:v>
                </c:pt>
                <c:pt idx="465">
                  <c:v>16.100000000000001</c:v>
                </c:pt>
                <c:pt idx="466">
                  <c:v>15.75</c:v>
                </c:pt>
                <c:pt idx="467">
                  <c:v>15.72</c:v>
                </c:pt>
                <c:pt idx="468">
                  <c:v>15.14</c:v>
                </c:pt>
                <c:pt idx="469">
                  <c:v>16.32</c:v>
                </c:pt>
                <c:pt idx="470">
                  <c:v>17.450001</c:v>
                </c:pt>
                <c:pt idx="471">
                  <c:v>16.799999</c:v>
                </c:pt>
                <c:pt idx="472">
                  <c:v>14.15</c:v>
                </c:pt>
                <c:pt idx="473">
                  <c:v>14.23</c:v>
                </c:pt>
                <c:pt idx="474">
                  <c:v>13.92</c:v>
                </c:pt>
                <c:pt idx="475">
                  <c:v>15.24</c:v>
                </c:pt>
                <c:pt idx="476">
                  <c:v>13.46</c:v>
                </c:pt>
                <c:pt idx="477">
                  <c:v>14.18</c:v>
                </c:pt>
                <c:pt idx="478">
                  <c:v>15.6</c:v>
                </c:pt>
                <c:pt idx="479">
                  <c:v>15.94</c:v>
                </c:pt>
                <c:pt idx="480">
                  <c:v>16.100000000000001</c:v>
                </c:pt>
                <c:pt idx="481">
                  <c:v>15.56</c:v>
                </c:pt>
                <c:pt idx="482">
                  <c:v>17.27</c:v>
                </c:pt>
                <c:pt idx="483">
                  <c:v>16.59</c:v>
                </c:pt>
                <c:pt idx="484">
                  <c:v>16.329999999999998</c:v>
                </c:pt>
                <c:pt idx="485">
                  <c:v>15.68</c:v>
                </c:pt>
                <c:pt idx="486">
                  <c:v>16.600000000000001</c:v>
                </c:pt>
                <c:pt idx="487">
                  <c:v>15.48</c:v>
                </c:pt>
                <c:pt idx="488">
                  <c:v>14.8</c:v>
                </c:pt>
                <c:pt idx="489">
                  <c:v>14.89</c:v>
                </c:pt>
                <c:pt idx="490">
                  <c:v>14.62</c:v>
                </c:pt>
                <c:pt idx="491">
                  <c:v>14.3</c:v>
                </c:pt>
                <c:pt idx="492">
                  <c:v>14.73</c:v>
                </c:pt>
                <c:pt idx="493">
                  <c:v>14.06</c:v>
                </c:pt>
                <c:pt idx="494">
                  <c:v>13.73</c:v>
                </c:pt>
                <c:pt idx="495">
                  <c:v>14.13</c:v>
                </c:pt>
                <c:pt idx="496">
                  <c:v>12.73</c:v>
                </c:pt>
                <c:pt idx="497">
                  <c:v>12.9</c:v>
                </c:pt>
                <c:pt idx="498">
                  <c:v>11.95</c:v>
                </c:pt>
                <c:pt idx="499">
                  <c:v>12.41</c:v>
                </c:pt>
                <c:pt idx="500">
                  <c:v>12.74</c:v>
                </c:pt>
                <c:pt idx="501">
                  <c:v>13.96</c:v>
                </c:pt>
                <c:pt idx="502">
                  <c:v>13.89</c:v>
                </c:pt>
                <c:pt idx="503">
                  <c:v>14.75</c:v>
                </c:pt>
                <c:pt idx="504">
                  <c:v>13.4</c:v>
                </c:pt>
                <c:pt idx="505">
                  <c:v>13.05</c:v>
                </c:pt>
                <c:pt idx="506">
                  <c:v>14.11</c:v>
                </c:pt>
                <c:pt idx="507">
                  <c:v>15.41</c:v>
                </c:pt>
                <c:pt idx="508">
                  <c:v>15.79</c:v>
                </c:pt>
                <c:pt idx="509">
                  <c:v>15.86</c:v>
                </c:pt>
                <c:pt idx="510">
                  <c:v>16.110001</c:v>
                </c:pt>
                <c:pt idx="511">
                  <c:v>16.649999999999999</c:v>
                </c:pt>
                <c:pt idx="512">
                  <c:v>15.52</c:v>
                </c:pt>
                <c:pt idx="513">
                  <c:v>16.370000999999998</c:v>
                </c:pt>
                <c:pt idx="514">
                  <c:v>16.899999999999999</c:v>
                </c:pt>
                <c:pt idx="515">
                  <c:v>17.600000000000001</c:v>
                </c:pt>
                <c:pt idx="516">
                  <c:v>17.02</c:v>
                </c:pt>
                <c:pt idx="517">
                  <c:v>18.780000999999999</c:v>
                </c:pt>
                <c:pt idx="518">
                  <c:v>19.299999</c:v>
                </c:pt>
                <c:pt idx="519">
                  <c:v>18.780000999999999</c:v>
                </c:pt>
                <c:pt idx="520">
                  <c:v>17.030000999999999</c:v>
                </c:pt>
                <c:pt idx="521">
                  <c:v>16.110001</c:v>
                </c:pt>
                <c:pt idx="522">
                  <c:v>15.68</c:v>
                </c:pt>
                <c:pt idx="523">
                  <c:v>15.9</c:v>
                </c:pt>
                <c:pt idx="524">
                  <c:v>15.85</c:v>
                </c:pt>
                <c:pt idx="525">
                  <c:v>17.280000999999999</c:v>
                </c:pt>
                <c:pt idx="526">
                  <c:v>16.549999</c:v>
                </c:pt>
                <c:pt idx="527">
                  <c:v>17.260000000000002</c:v>
                </c:pt>
                <c:pt idx="528">
                  <c:v>16.420000000000002</c:v>
                </c:pt>
                <c:pt idx="529">
                  <c:v>16.879999000000002</c:v>
                </c:pt>
                <c:pt idx="530">
                  <c:v>16.989999999999998</c:v>
                </c:pt>
                <c:pt idx="531">
                  <c:v>16.059999000000001</c:v>
                </c:pt>
                <c:pt idx="532">
                  <c:v>16.950001</c:v>
                </c:pt>
                <c:pt idx="533">
                  <c:v>16.5</c:v>
                </c:pt>
                <c:pt idx="534">
                  <c:v>18.549999</c:v>
                </c:pt>
                <c:pt idx="535">
                  <c:v>18.719999000000001</c:v>
                </c:pt>
                <c:pt idx="536">
                  <c:v>18.540001</c:v>
                </c:pt>
                <c:pt idx="537">
                  <c:v>19.43</c:v>
                </c:pt>
                <c:pt idx="538">
                  <c:v>19.790001</c:v>
                </c:pt>
                <c:pt idx="539">
                  <c:v>20.549999</c:v>
                </c:pt>
                <c:pt idx="540">
                  <c:v>21.950001</c:v>
                </c:pt>
                <c:pt idx="541">
                  <c:v>22.34</c:v>
                </c:pt>
                <c:pt idx="542">
                  <c:v>22.08</c:v>
                </c:pt>
                <c:pt idx="543">
                  <c:v>21.1</c:v>
                </c:pt>
                <c:pt idx="544">
                  <c:v>21.950001</c:v>
                </c:pt>
                <c:pt idx="545">
                  <c:v>22.450001</c:v>
                </c:pt>
                <c:pt idx="546">
                  <c:v>22.530000999999999</c:v>
                </c:pt>
                <c:pt idx="547">
                  <c:v>22.700001</c:v>
                </c:pt>
                <c:pt idx="548">
                  <c:v>23.530000999999999</c:v>
                </c:pt>
                <c:pt idx="549">
                  <c:v>22.450001</c:v>
                </c:pt>
                <c:pt idx="550">
                  <c:v>21.68</c:v>
                </c:pt>
                <c:pt idx="551">
                  <c:v>21.200001</c:v>
                </c:pt>
                <c:pt idx="552">
                  <c:v>21.76</c:v>
                </c:pt>
                <c:pt idx="553">
                  <c:v>20.32</c:v>
                </c:pt>
                <c:pt idx="554">
                  <c:v>20.239999999999998</c:v>
                </c:pt>
                <c:pt idx="555">
                  <c:v>20.100000000000001</c:v>
                </c:pt>
                <c:pt idx="556">
                  <c:v>20.639999</c:v>
                </c:pt>
                <c:pt idx="557">
                  <c:v>20.85</c:v>
                </c:pt>
                <c:pt idx="558">
                  <c:v>22.200001</c:v>
                </c:pt>
                <c:pt idx="559">
                  <c:v>22.84</c:v>
                </c:pt>
                <c:pt idx="560">
                  <c:v>22.6</c:v>
                </c:pt>
                <c:pt idx="561">
                  <c:v>23.530000999999999</c:v>
                </c:pt>
                <c:pt idx="562">
                  <c:v>24.120000999999998</c:v>
                </c:pt>
                <c:pt idx="563">
                  <c:v>23.57</c:v>
                </c:pt>
                <c:pt idx="564">
                  <c:v>23.700001</c:v>
                </c:pt>
                <c:pt idx="565">
                  <c:v>23.91</c:v>
                </c:pt>
                <c:pt idx="566">
                  <c:v>23.280000999999999</c:v>
                </c:pt>
                <c:pt idx="567">
                  <c:v>25.91</c:v>
                </c:pt>
                <c:pt idx="568">
                  <c:v>25.200001</c:v>
                </c:pt>
                <c:pt idx="569">
                  <c:v>25.450001</c:v>
                </c:pt>
                <c:pt idx="570">
                  <c:v>26.5</c:v>
                </c:pt>
                <c:pt idx="571">
                  <c:v>26.559999000000001</c:v>
                </c:pt>
                <c:pt idx="572">
                  <c:v>25.85</c:v>
                </c:pt>
                <c:pt idx="573">
                  <c:v>27.049999</c:v>
                </c:pt>
                <c:pt idx="574">
                  <c:v>28.459999</c:v>
                </c:pt>
                <c:pt idx="575">
                  <c:v>29.040001</c:v>
                </c:pt>
                <c:pt idx="576">
                  <c:v>27.75</c:v>
                </c:pt>
                <c:pt idx="577">
                  <c:v>27.01</c:v>
                </c:pt>
                <c:pt idx="578">
                  <c:v>29.17</c:v>
                </c:pt>
                <c:pt idx="579">
                  <c:v>28.469999000000001</c:v>
                </c:pt>
                <c:pt idx="580">
                  <c:v>28.83</c:v>
                </c:pt>
                <c:pt idx="581">
                  <c:v>26.35</c:v>
                </c:pt>
                <c:pt idx="582">
                  <c:v>28.139999</c:v>
                </c:pt>
                <c:pt idx="583">
                  <c:v>28.27</c:v>
                </c:pt>
                <c:pt idx="584">
                  <c:v>26.5</c:v>
                </c:pt>
                <c:pt idx="585">
                  <c:v>28.48</c:v>
                </c:pt>
                <c:pt idx="586">
                  <c:v>27.450001</c:v>
                </c:pt>
                <c:pt idx="587">
                  <c:v>27.129999000000002</c:v>
                </c:pt>
                <c:pt idx="588">
                  <c:v>28.98</c:v>
                </c:pt>
                <c:pt idx="589">
                  <c:v>28.370000999999998</c:v>
                </c:pt>
                <c:pt idx="590">
                  <c:v>30.889999</c:v>
                </c:pt>
                <c:pt idx="591">
                  <c:v>31.41</c:v>
                </c:pt>
                <c:pt idx="592">
                  <c:v>30.51</c:v>
                </c:pt>
                <c:pt idx="593">
                  <c:v>32.619999</c:v>
                </c:pt>
                <c:pt idx="594">
                  <c:v>31.42</c:v>
                </c:pt>
                <c:pt idx="595">
                  <c:v>30.709999</c:v>
                </c:pt>
                <c:pt idx="596">
                  <c:v>32.459999000000003</c:v>
                </c:pt>
                <c:pt idx="597">
                  <c:v>32.310001</c:v>
                </c:pt>
                <c:pt idx="598">
                  <c:v>29.65</c:v>
                </c:pt>
                <c:pt idx="599">
                  <c:v>29.700001</c:v>
                </c:pt>
                <c:pt idx="600">
                  <c:v>29.91</c:v>
                </c:pt>
                <c:pt idx="601">
                  <c:v>28</c:v>
                </c:pt>
                <c:pt idx="602">
                  <c:v>24.84</c:v>
                </c:pt>
                <c:pt idx="603">
                  <c:v>24.91</c:v>
                </c:pt>
                <c:pt idx="604">
                  <c:v>24.35</c:v>
                </c:pt>
                <c:pt idx="605">
                  <c:v>24.26</c:v>
                </c:pt>
                <c:pt idx="606">
                  <c:v>23.65</c:v>
                </c:pt>
                <c:pt idx="607">
                  <c:v>22.58</c:v>
                </c:pt>
                <c:pt idx="608">
                  <c:v>22.1</c:v>
                </c:pt>
                <c:pt idx="609">
                  <c:v>23.51</c:v>
                </c:pt>
                <c:pt idx="610">
                  <c:v>23.879999000000002</c:v>
                </c:pt>
                <c:pt idx="611">
                  <c:v>21.139999</c:v>
                </c:pt>
                <c:pt idx="612">
                  <c:v>20.84</c:v>
                </c:pt>
                <c:pt idx="613">
                  <c:v>22.07</c:v>
                </c:pt>
                <c:pt idx="614">
                  <c:v>21.15</c:v>
                </c:pt>
                <c:pt idx="615">
                  <c:v>19.82</c:v>
                </c:pt>
                <c:pt idx="616">
                  <c:v>18.84</c:v>
                </c:pt>
                <c:pt idx="617">
                  <c:v>17.780000999999999</c:v>
                </c:pt>
                <c:pt idx="618">
                  <c:v>16.540001</c:v>
                </c:pt>
                <c:pt idx="619">
                  <c:v>18.719999000000001</c:v>
                </c:pt>
                <c:pt idx="620">
                  <c:v>15.6</c:v>
                </c:pt>
                <c:pt idx="621">
                  <c:v>16.920000000000002</c:v>
                </c:pt>
                <c:pt idx="622">
                  <c:v>16.969999000000001</c:v>
                </c:pt>
                <c:pt idx="623">
                  <c:v>18.07</c:v>
                </c:pt>
                <c:pt idx="624">
                  <c:v>17.040001</c:v>
                </c:pt>
                <c:pt idx="625">
                  <c:v>17.579999999999998</c:v>
                </c:pt>
                <c:pt idx="626">
                  <c:v>16.700001</c:v>
                </c:pt>
                <c:pt idx="627">
                  <c:v>17.52</c:v>
                </c:pt>
                <c:pt idx="628">
                  <c:v>19.34</c:v>
                </c:pt>
                <c:pt idx="629">
                  <c:v>19.75</c:v>
                </c:pt>
                <c:pt idx="630">
                  <c:v>21.200001</c:v>
                </c:pt>
                <c:pt idx="631">
                  <c:v>21.639999</c:v>
                </c:pt>
                <c:pt idx="632">
                  <c:v>22.15</c:v>
                </c:pt>
                <c:pt idx="633">
                  <c:v>21.940000999999999</c:v>
                </c:pt>
                <c:pt idx="634">
                  <c:v>21.74</c:v>
                </c:pt>
                <c:pt idx="635">
                  <c:v>23.719999000000001</c:v>
                </c:pt>
                <c:pt idx="636">
                  <c:v>23.1</c:v>
                </c:pt>
                <c:pt idx="637">
                  <c:v>22.41</c:v>
                </c:pt>
                <c:pt idx="638">
                  <c:v>22.67</c:v>
                </c:pt>
                <c:pt idx="639">
                  <c:v>21.620000999999998</c:v>
                </c:pt>
                <c:pt idx="640">
                  <c:v>22.59</c:v>
                </c:pt>
                <c:pt idx="641">
                  <c:v>25.1</c:v>
                </c:pt>
                <c:pt idx="642">
                  <c:v>25.66</c:v>
                </c:pt>
                <c:pt idx="643">
                  <c:v>25.790001</c:v>
                </c:pt>
                <c:pt idx="644">
                  <c:v>26.620000999999998</c:v>
                </c:pt>
                <c:pt idx="645">
                  <c:v>25.33</c:v>
                </c:pt>
                <c:pt idx="646">
                  <c:v>22.219999000000001</c:v>
                </c:pt>
                <c:pt idx="647">
                  <c:v>20.49</c:v>
                </c:pt>
                <c:pt idx="648">
                  <c:v>20.549999</c:v>
                </c:pt>
                <c:pt idx="649">
                  <c:v>19.299999</c:v>
                </c:pt>
                <c:pt idx="650">
                  <c:v>19.370000999999998</c:v>
                </c:pt>
                <c:pt idx="651">
                  <c:v>20.040001</c:v>
                </c:pt>
                <c:pt idx="652">
                  <c:v>21.620000999999998</c:v>
                </c:pt>
                <c:pt idx="653">
                  <c:v>21.719999000000001</c:v>
                </c:pt>
                <c:pt idx="654">
                  <c:v>23.530000999999999</c:v>
                </c:pt>
                <c:pt idx="655">
                  <c:v>23.75</c:v>
                </c:pt>
                <c:pt idx="656">
                  <c:v>24.42</c:v>
                </c:pt>
                <c:pt idx="657">
                  <c:v>23.959999</c:v>
                </c:pt>
                <c:pt idx="658">
                  <c:v>20.950001</c:v>
                </c:pt>
                <c:pt idx="659">
                  <c:v>20.149999999999999</c:v>
                </c:pt>
                <c:pt idx="660">
                  <c:v>20.040001</c:v>
                </c:pt>
                <c:pt idx="661">
                  <c:v>19.670000000000002</c:v>
                </c:pt>
                <c:pt idx="662">
                  <c:v>20.799999</c:v>
                </c:pt>
                <c:pt idx="663">
                  <c:v>20.950001</c:v>
                </c:pt>
                <c:pt idx="664">
                  <c:v>21.690000999999999</c:v>
                </c:pt>
                <c:pt idx="665">
                  <c:v>20.799999</c:v>
                </c:pt>
                <c:pt idx="666">
                  <c:v>19.149999999999999</c:v>
                </c:pt>
                <c:pt idx="667">
                  <c:v>19.43</c:v>
                </c:pt>
                <c:pt idx="668">
                  <c:v>20.299999</c:v>
                </c:pt>
                <c:pt idx="669">
                  <c:v>20.290001</c:v>
                </c:pt>
                <c:pt idx="670">
                  <c:v>22.440000999999999</c:v>
                </c:pt>
                <c:pt idx="671">
                  <c:v>22.18</c:v>
                </c:pt>
                <c:pt idx="672">
                  <c:v>22.190000999999999</c:v>
                </c:pt>
                <c:pt idx="673">
                  <c:v>21.860001</c:v>
                </c:pt>
                <c:pt idx="674">
                  <c:v>21.66</c:v>
                </c:pt>
                <c:pt idx="675">
                  <c:v>21.280000999999999</c:v>
                </c:pt>
                <c:pt idx="676">
                  <c:v>21.379999000000002</c:v>
                </c:pt>
                <c:pt idx="677">
                  <c:v>23.58</c:v>
                </c:pt>
                <c:pt idx="678">
                  <c:v>24.1</c:v>
                </c:pt>
                <c:pt idx="679">
                  <c:v>24.370000999999998</c:v>
                </c:pt>
                <c:pt idx="680">
                  <c:v>24.66</c:v>
                </c:pt>
                <c:pt idx="681">
                  <c:v>22.969999000000001</c:v>
                </c:pt>
                <c:pt idx="682">
                  <c:v>25.02</c:v>
                </c:pt>
                <c:pt idx="683">
                  <c:v>21.24</c:v>
                </c:pt>
                <c:pt idx="684">
                  <c:v>20.170000000000002</c:v>
                </c:pt>
                <c:pt idx="685">
                  <c:v>20.260000000000002</c:v>
                </c:pt>
                <c:pt idx="686">
                  <c:v>21.4</c:v>
                </c:pt>
                <c:pt idx="687">
                  <c:v>20.360001</c:v>
                </c:pt>
                <c:pt idx="688">
                  <c:v>17.34</c:v>
                </c:pt>
                <c:pt idx="689">
                  <c:v>16.73</c:v>
                </c:pt>
                <c:pt idx="690">
                  <c:v>16.02</c:v>
                </c:pt>
                <c:pt idx="691">
                  <c:v>13.46</c:v>
                </c:pt>
                <c:pt idx="692">
                  <c:v>12.26</c:v>
                </c:pt>
                <c:pt idx="693">
                  <c:v>11</c:v>
                </c:pt>
                <c:pt idx="694">
                  <c:v>13.6</c:v>
                </c:pt>
                <c:pt idx="695">
                  <c:v>15</c:v>
                </c:pt>
                <c:pt idx="696">
                  <c:v>15.11</c:v>
                </c:pt>
                <c:pt idx="697">
                  <c:v>15.07</c:v>
                </c:pt>
                <c:pt idx="698">
                  <c:v>16.739999999999998</c:v>
                </c:pt>
                <c:pt idx="699">
                  <c:v>15.14</c:v>
                </c:pt>
                <c:pt idx="700">
                  <c:v>14.31</c:v>
                </c:pt>
                <c:pt idx="701">
                  <c:v>16.030000999999999</c:v>
                </c:pt>
                <c:pt idx="702">
                  <c:v>18.75</c:v>
                </c:pt>
                <c:pt idx="703">
                  <c:v>17.799999</c:v>
                </c:pt>
                <c:pt idx="704">
                  <c:v>16.440000999999999</c:v>
                </c:pt>
                <c:pt idx="705">
                  <c:v>15.15</c:v>
                </c:pt>
                <c:pt idx="706">
                  <c:v>16.579999999999998</c:v>
                </c:pt>
                <c:pt idx="707">
                  <c:v>15.61</c:v>
                </c:pt>
                <c:pt idx="708">
                  <c:v>17.110001</c:v>
                </c:pt>
                <c:pt idx="709">
                  <c:v>15.25</c:v>
                </c:pt>
                <c:pt idx="710">
                  <c:v>16.459999</c:v>
                </c:pt>
                <c:pt idx="711">
                  <c:v>17.370000999999998</c:v>
                </c:pt>
                <c:pt idx="712">
                  <c:v>19.489999999999998</c:v>
                </c:pt>
                <c:pt idx="713">
                  <c:v>19.18</c:v>
                </c:pt>
                <c:pt idx="714">
                  <c:v>19.899999999999999</c:v>
                </c:pt>
                <c:pt idx="715">
                  <c:v>19.040001</c:v>
                </c:pt>
                <c:pt idx="716">
                  <c:v>18.700001</c:v>
                </c:pt>
                <c:pt idx="717">
                  <c:v>18.100000000000001</c:v>
                </c:pt>
                <c:pt idx="718">
                  <c:v>16.41</c:v>
                </c:pt>
                <c:pt idx="719">
                  <c:v>16.780000999999999</c:v>
                </c:pt>
                <c:pt idx="720">
                  <c:v>15.44</c:v>
                </c:pt>
                <c:pt idx="721">
                  <c:v>14.93</c:v>
                </c:pt>
                <c:pt idx="722">
                  <c:v>16.059999000000001</c:v>
                </c:pt>
                <c:pt idx="723">
                  <c:v>16.120000999999998</c:v>
                </c:pt>
                <c:pt idx="724">
                  <c:v>16.200001</c:v>
                </c:pt>
                <c:pt idx="725">
                  <c:v>18.059999000000001</c:v>
                </c:pt>
                <c:pt idx="726">
                  <c:v>18.780000999999999</c:v>
                </c:pt>
                <c:pt idx="727">
                  <c:v>18.489999999999998</c:v>
                </c:pt>
                <c:pt idx="728">
                  <c:v>19.66</c:v>
                </c:pt>
                <c:pt idx="729">
                  <c:v>18.360001</c:v>
                </c:pt>
                <c:pt idx="730">
                  <c:v>18.969999000000001</c:v>
                </c:pt>
                <c:pt idx="731">
                  <c:v>18.549999</c:v>
                </c:pt>
                <c:pt idx="732">
                  <c:v>18.549999</c:v>
                </c:pt>
                <c:pt idx="733">
                  <c:v>18.510000000000002</c:v>
                </c:pt>
                <c:pt idx="734">
                  <c:v>16.43</c:v>
                </c:pt>
                <c:pt idx="735">
                  <c:v>16.360001</c:v>
                </c:pt>
                <c:pt idx="736">
                  <c:v>15.99</c:v>
                </c:pt>
                <c:pt idx="737">
                  <c:v>17.370000999999998</c:v>
                </c:pt>
                <c:pt idx="738">
                  <c:v>17.799999</c:v>
                </c:pt>
                <c:pt idx="739">
                  <c:v>18.68</c:v>
                </c:pt>
                <c:pt idx="740">
                  <c:v>21.66</c:v>
                </c:pt>
                <c:pt idx="741">
                  <c:v>21.91</c:v>
                </c:pt>
                <c:pt idx="742">
                  <c:v>20.83</c:v>
                </c:pt>
                <c:pt idx="743">
                  <c:v>21.08</c:v>
                </c:pt>
                <c:pt idx="744">
                  <c:v>19.59</c:v>
                </c:pt>
                <c:pt idx="745">
                  <c:v>20.280000999999999</c:v>
                </c:pt>
                <c:pt idx="746">
                  <c:v>20.309999000000001</c:v>
                </c:pt>
                <c:pt idx="747">
                  <c:v>19.360001</c:v>
                </c:pt>
                <c:pt idx="748">
                  <c:v>18.77</c:v>
                </c:pt>
                <c:pt idx="749">
                  <c:v>19.290001</c:v>
                </c:pt>
                <c:pt idx="750">
                  <c:v>18.209999</c:v>
                </c:pt>
                <c:pt idx="751">
                  <c:v>17.639999</c:v>
                </c:pt>
                <c:pt idx="752">
                  <c:v>17.34</c:v>
                </c:pt>
                <c:pt idx="753">
                  <c:v>17.190000999999999</c:v>
                </c:pt>
                <c:pt idx="754">
                  <c:v>17.07</c:v>
                </c:pt>
                <c:pt idx="755">
                  <c:v>17.48</c:v>
                </c:pt>
                <c:pt idx="756">
                  <c:v>17.32</c:v>
                </c:pt>
                <c:pt idx="757">
                  <c:v>16.950001</c:v>
                </c:pt>
                <c:pt idx="758">
                  <c:v>16.82</c:v>
                </c:pt>
                <c:pt idx="759">
                  <c:v>16.120000999999998</c:v>
                </c:pt>
                <c:pt idx="760">
                  <c:v>14.93</c:v>
                </c:pt>
                <c:pt idx="761">
                  <c:v>14.48</c:v>
                </c:pt>
                <c:pt idx="762">
                  <c:v>13.92</c:v>
                </c:pt>
                <c:pt idx="763">
                  <c:v>13.16</c:v>
                </c:pt>
                <c:pt idx="764">
                  <c:v>12.41</c:v>
                </c:pt>
                <c:pt idx="765">
                  <c:v>10.84</c:v>
                </c:pt>
                <c:pt idx="766">
                  <c:v>12.88</c:v>
                </c:pt>
                <c:pt idx="767">
                  <c:v>13.81</c:v>
                </c:pt>
                <c:pt idx="768">
                  <c:v>13.08</c:v>
                </c:pt>
                <c:pt idx="769">
                  <c:v>10.29</c:v>
                </c:pt>
                <c:pt idx="770">
                  <c:v>9.9499999999999993</c:v>
                </c:pt>
                <c:pt idx="771">
                  <c:v>10.71</c:v>
                </c:pt>
                <c:pt idx="772">
                  <c:v>10.81</c:v>
                </c:pt>
                <c:pt idx="773">
                  <c:v>11.12</c:v>
                </c:pt>
                <c:pt idx="774">
                  <c:v>11.17</c:v>
                </c:pt>
                <c:pt idx="775">
                  <c:v>10.83</c:v>
                </c:pt>
                <c:pt idx="776">
                  <c:v>11.47</c:v>
                </c:pt>
                <c:pt idx="777">
                  <c:v>11.6</c:v>
                </c:pt>
                <c:pt idx="778">
                  <c:v>10.94</c:v>
                </c:pt>
                <c:pt idx="779">
                  <c:v>10.4</c:v>
                </c:pt>
                <c:pt idx="780">
                  <c:v>9.2899999999999991</c:v>
                </c:pt>
                <c:pt idx="781">
                  <c:v>10.220000000000001</c:v>
                </c:pt>
                <c:pt idx="782">
                  <c:v>9.34</c:v>
                </c:pt>
                <c:pt idx="783">
                  <c:v>10.44</c:v>
                </c:pt>
                <c:pt idx="784">
                  <c:v>10.18</c:v>
                </c:pt>
                <c:pt idx="785">
                  <c:v>9.7100000000000009</c:v>
                </c:pt>
                <c:pt idx="786">
                  <c:v>11.1</c:v>
                </c:pt>
                <c:pt idx="787">
                  <c:v>11.16</c:v>
                </c:pt>
                <c:pt idx="788">
                  <c:v>9.9600000000000009</c:v>
                </c:pt>
                <c:pt idx="789">
                  <c:v>10.37</c:v>
                </c:pt>
                <c:pt idx="790">
                  <c:v>10.61</c:v>
                </c:pt>
                <c:pt idx="791">
                  <c:v>11.12</c:v>
                </c:pt>
                <c:pt idx="792">
                  <c:v>10.3</c:v>
                </c:pt>
                <c:pt idx="793">
                  <c:v>9.41</c:v>
                </c:pt>
                <c:pt idx="794">
                  <c:v>6.73</c:v>
                </c:pt>
                <c:pt idx="795">
                  <c:v>8.32</c:v>
                </c:pt>
                <c:pt idx="796">
                  <c:v>8.06</c:v>
                </c:pt>
                <c:pt idx="797">
                  <c:v>8.08</c:v>
                </c:pt>
                <c:pt idx="798">
                  <c:v>6.85</c:v>
                </c:pt>
                <c:pt idx="799">
                  <c:v>6.8</c:v>
                </c:pt>
                <c:pt idx="800">
                  <c:v>6.07</c:v>
                </c:pt>
                <c:pt idx="801">
                  <c:v>5.72</c:v>
                </c:pt>
                <c:pt idx="802">
                  <c:v>5.0199999999999996</c:v>
                </c:pt>
                <c:pt idx="803">
                  <c:v>5.37</c:v>
                </c:pt>
                <c:pt idx="804">
                  <c:v>5.46</c:v>
                </c:pt>
                <c:pt idx="805">
                  <c:v>5.3</c:v>
                </c:pt>
                <c:pt idx="806">
                  <c:v>5.46</c:v>
                </c:pt>
                <c:pt idx="807">
                  <c:v>5.7</c:v>
                </c:pt>
                <c:pt idx="808">
                  <c:v>5.38</c:v>
                </c:pt>
                <c:pt idx="809">
                  <c:v>6.11</c:v>
                </c:pt>
                <c:pt idx="810">
                  <c:v>6.02</c:v>
                </c:pt>
                <c:pt idx="811">
                  <c:v>5.6</c:v>
                </c:pt>
                <c:pt idx="812">
                  <c:v>4.8499999999999996</c:v>
                </c:pt>
                <c:pt idx="813">
                  <c:v>5.63</c:v>
                </c:pt>
                <c:pt idx="814">
                  <c:v>5.15</c:v>
                </c:pt>
                <c:pt idx="815">
                  <c:v>5.33</c:v>
                </c:pt>
                <c:pt idx="816">
                  <c:v>5.28</c:v>
                </c:pt>
                <c:pt idx="817">
                  <c:v>5.36</c:v>
                </c:pt>
                <c:pt idx="818">
                  <c:v>5.88</c:v>
                </c:pt>
                <c:pt idx="819">
                  <c:v>5.12</c:v>
                </c:pt>
                <c:pt idx="820">
                  <c:v>5.5</c:v>
                </c:pt>
                <c:pt idx="821">
                  <c:v>5.81</c:v>
                </c:pt>
                <c:pt idx="822">
                  <c:v>5.3</c:v>
                </c:pt>
                <c:pt idx="823">
                  <c:v>6.63</c:v>
                </c:pt>
                <c:pt idx="824">
                  <c:v>8.09</c:v>
                </c:pt>
                <c:pt idx="825">
                  <c:v>6.28</c:v>
                </c:pt>
                <c:pt idx="826">
                  <c:v>6.18</c:v>
                </c:pt>
                <c:pt idx="827">
                  <c:v>5.32</c:v>
                </c:pt>
                <c:pt idx="828">
                  <c:v>6.43</c:v>
                </c:pt>
                <c:pt idx="829">
                  <c:v>7.38</c:v>
                </c:pt>
                <c:pt idx="830">
                  <c:v>7.43</c:v>
                </c:pt>
                <c:pt idx="831">
                  <c:v>6.59</c:v>
                </c:pt>
                <c:pt idx="832">
                  <c:v>9</c:v>
                </c:pt>
                <c:pt idx="833">
                  <c:v>11.32</c:v>
                </c:pt>
                <c:pt idx="834">
                  <c:v>12.03</c:v>
                </c:pt>
                <c:pt idx="835">
                  <c:v>11.17</c:v>
                </c:pt>
                <c:pt idx="836">
                  <c:v>11.5</c:v>
                </c:pt>
                <c:pt idx="837">
                  <c:v>12.94</c:v>
                </c:pt>
                <c:pt idx="838">
                  <c:v>13.62</c:v>
                </c:pt>
                <c:pt idx="839">
                  <c:v>13.21</c:v>
                </c:pt>
                <c:pt idx="840">
                  <c:v>13.55</c:v>
                </c:pt>
                <c:pt idx="841">
                  <c:v>13.37</c:v>
                </c:pt>
                <c:pt idx="842">
                  <c:v>12.94</c:v>
                </c:pt>
                <c:pt idx="843">
                  <c:v>12.57</c:v>
                </c:pt>
                <c:pt idx="844">
                  <c:v>12.04</c:v>
                </c:pt>
                <c:pt idx="845">
                  <c:v>13.98</c:v>
                </c:pt>
                <c:pt idx="846">
                  <c:v>12.41</c:v>
                </c:pt>
                <c:pt idx="847">
                  <c:v>11.67</c:v>
                </c:pt>
                <c:pt idx="848">
                  <c:v>12.02</c:v>
                </c:pt>
                <c:pt idx="849">
                  <c:v>12.73</c:v>
                </c:pt>
                <c:pt idx="850">
                  <c:v>12.63</c:v>
                </c:pt>
                <c:pt idx="851">
                  <c:v>12.84</c:v>
                </c:pt>
                <c:pt idx="852">
                  <c:v>14.39</c:v>
                </c:pt>
                <c:pt idx="853">
                  <c:v>13.64</c:v>
                </c:pt>
                <c:pt idx="854">
                  <c:v>13.01</c:v>
                </c:pt>
                <c:pt idx="855">
                  <c:v>11.19</c:v>
                </c:pt>
                <c:pt idx="856">
                  <c:v>11.47</c:v>
                </c:pt>
                <c:pt idx="857">
                  <c:v>11.08</c:v>
                </c:pt>
                <c:pt idx="858">
                  <c:v>11.65</c:v>
                </c:pt>
                <c:pt idx="859">
                  <c:v>12.1</c:v>
                </c:pt>
                <c:pt idx="860">
                  <c:v>12.52</c:v>
                </c:pt>
                <c:pt idx="861">
                  <c:v>12.86</c:v>
                </c:pt>
                <c:pt idx="862">
                  <c:v>12.21</c:v>
                </c:pt>
                <c:pt idx="863">
                  <c:v>12</c:v>
                </c:pt>
                <c:pt idx="864">
                  <c:v>13.77</c:v>
                </c:pt>
                <c:pt idx="865">
                  <c:v>12.98</c:v>
                </c:pt>
                <c:pt idx="866">
                  <c:v>13.45</c:v>
                </c:pt>
                <c:pt idx="867">
                  <c:v>12.86</c:v>
                </c:pt>
                <c:pt idx="868">
                  <c:v>12</c:v>
                </c:pt>
                <c:pt idx="869">
                  <c:v>10.59</c:v>
                </c:pt>
                <c:pt idx="870">
                  <c:v>10.98</c:v>
                </c:pt>
                <c:pt idx="871">
                  <c:v>11.26</c:v>
                </c:pt>
                <c:pt idx="872">
                  <c:v>10.15</c:v>
                </c:pt>
                <c:pt idx="873">
                  <c:v>10.41</c:v>
                </c:pt>
                <c:pt idx="874">
                  <c:v>9.7799999999999994</c:v>
                </c:pt>
                <c:pt idx="875">
                  <c:v>9.89</c:v>
                </c:pt>
                <c:pt idx="876">
                  <c:v>9.15</c:v>
                </c:pt>
                <c:pt idx="877">
                  <c:v>8.7899999999999991</c:v>
                </c:pt>
                <c:pt idx="878">
                  <c:v>8.01</c:v>
                </c:pt>
                <c:pt idx="879">
                  <c:v>8.39</c:v>
                </c:pt>
                <c:pt idx="880">
                  <c:v>8.57</c:v>
                </c:pt>
                <c:pt idx="881">
                  <c:v>7.15</c:v>
                </c:pt>
                <c:pt idx="882">
                  <c:v>7.26</c:v>
                </c:pt>
                <c:pt idx="883">
                  <c:v>7.44</c:v>
                </c:pt>
                <c:pt idx="884">
                  <c:v>6.96</c:v>
                </c:pt>
                <c:pt idx="885">
                  <c:v>7.83</c:v>
                </c:pt>
                <c:pt idx="886">
                  <c:v>8.64</c:v>
                </c:pt>
                <c:pt idx="887">
                  <c:v>8.7799999999999994</c:v>
                </c:pt>
                <c:pt idx="888">
                  <c:v>8.8699999999999992</c:v>
                </c:pt>
                <c:pt idx="889">
                  <c:v>9.0299999999999994</c:v>
                </c:pt>
                <c:pt idx="890">
                  <c:v>8.2100000000000009</c:v>
                </c:pt>
                <c:pt idx="891">
                  <c:v>7.61</c:v>
                </c:pt>
                <c:pt idx="892">
                  <c:v>8.44</c:v>
                </c:pt>
                <c:pt idx="893">
                  <c:v>8</c:v>
                </c:pt>
                <c:pt idx="894">
                  <c:v>8.8699999999999992</c:v>
                </c:pt>
                <c:pt idx="895">
                  <c:v>8.83</c:v>
                </c:pt>
                <c:pt idx="896">
                  <c:v>8.59</c:v>
                </c:pt>
                <c:pt idx="897">
                  <c:v>7.12</c:v>
                </c:pt>
                <c:pt idx="898">
                  <c:v>7.3</c:v>
                </c:pt>
                <c:pt idx="899">
                  <c:v>7.2</c:v>
                </c:pt>
                <c:pt idx="900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mon Burghardt" id="{3D5FEDCC-57B8-46B3-B5C3-AD78C54E51BF}" userId="89957cfae585bd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4-03-18T10:57:34.68" personId="{3D5FEDCC-57B8-46B3-B5C3-AD78C54E51BF}" id="{5C779D48-DB44-44C0-BDEF-96AFC28324AC}">
    <text>EBIT/Interest Expense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tabSelected="1" topLeftCell="B1" workbookViewId="0">
      <selection activeCell="M30" sqref="M30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4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45369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0.41388888888888886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7.2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3147.0479999999998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/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/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/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/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54">
        <f>C6/Model!F30</f>
        <v>-34.285714285714285</v>
      </c>
      <c r="E13" s="5"/>
      <c r="J13" s="13"/>
      <c r="L13" s="5"/>
      <c r="N13" s="13"/>
    </row>
    <row r="14" spans="2:14" x14ac:dyDescent="0.25">
      <c r="B14" s="5" t="s">
        <v>50</v>
      </c>
      <c r="C14" s="54">
        <f>C6/Model!G31</f>
        <v>40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54">
        <f>C6/Model!H31</f>
        <v>13.584905660377359</v>
      </c>
    </row>
    <row r="16" spans="2:14" x14ac:dyDescent="0.25">
      <c r="B16" s="5" t="s">
        <v>48</v>
      </c>
      <c r="C16" s="6">
        <v>1</v>
      </c>
    </row>
    <row r="17" spans="2:14" x14ac:dyDescent="0.25">
      <c r="B17" s="5" t="s">
        <v>49</v>
      </c>
      <c r="C17" s="6">
        <f>Model!H31/Model!G31-1</f>
        <v>1.9444444444444446</v>
      </c>
      <c r="E17" s="33" t="s">
        <v>59</v>
      </c>
      <c r="L17" s="74" t="s">
        <v>139</v>
      </c>
      <c r="M17" s="75"/>
      <c r="N17" s="76"/>
    </row>
    <row r="18" spans="2:14" x14ac:dyDescent="0.25">
      <c r="B18" s="5" t="s">
        <v>73</v>
      </c>
      <c r="C18" s="54">
        <f>C14/C16</f>
        <v>40</v>
      </c>
      <c r="L18" s="77"/>
      <c r="M18" s="78"/>
      <c r="N18" s="79"/>
    </row>
    <row r="19" spans="2:14" x14ac:dyDescent="0.25">
      <c r="B19" s="5" t="s">
        <v>74</v>
      </c>
      <c r="C19" s="54">
        <f>C15/C17</f>
        <v>6.9865229110512121</v>
      </c>
      <c r="L19" s="77"/>
      <c r="M19" s="78"/>
      <c r="N19" s="79"/>
    </row>
    <row r="20" spans="2:14" x14ac:dyDescent="0.25">
      <c r="B20" s="5" t="s">
        <v>89</v>
      </c>
      <c r="C20" s="6">
        <f>Model!G6/Model!F5-1</f>
        <v>0.30852365421388317</v>
      </c>
      <c r="L20" s="77"/>
      <c r="M20" s="78"/>
      <c r="N20" s="79"/>
    </row>
    <row r="21" spans="2:14" x14ac:dyDescent="0.25">
      <c r="B21" s="5" t="s">
        <v>90</v>
      </c>
      <c r="C21" s="6">
        <f>Model!H6/Model!G6-1</f>
        <v>2.2267206477732726E-2</v>
      </c>
      <c r="L21" s="77"/>
      <c r="M21" s="78"/>
      <c r="N21" s="79"/>
    </row>
    <row r="22" spans="2:14" x14ac:dyDescent="0.25">
      <c r="B22" s="5" t="s">
        <v>75</v>
      </c>
      <c r="C22" s="50"/>
      <c r="L22" s="77"/>
      <c r="M22" s="78"/>
      <c r="N22" s="79"/>
    </row>
    <row r="23" spans="2:14" x14ac:dyDescent="0.25">
      <c r="B23" s="5" t="s">
        <v>19</v>
      </c>
      <c r="C23" s="13"/>
      <c r="L23" s="77"/>
      <c r="M23" s="78"/>
      <c r="N23" s="79"/>
    </row>
    <row r="24" spans="2:14" x14ac:dyDescent="0.25">
      <c r="B24" s="5" t="s">
        <v>76</v>
      </c>
      <c r="C24" s="13"/>
      <c r="L24" s="77"/>
      <c r="M24" s="78"/>
      <c r="N24" s="79"/>
    </row>
    <row r="25" spans="2:14" x14ac:dyDescent="0.25">
      <c r="B25" s="5" t="s">
        <v>91</v>
      </c>
      <c r="C25" s="13"/>
      <c r="E25" t="s">
        <v>77</v>
      </c>
      <c r="L25" s="77"/>
      <c r="M25" s="78"/>
      <c r="N25" s="79"/>
    </row>
    <row r="26" spans="2:14" x14ac:dyDescent="0.25">
      <c r="B26" s="5" t="s">
        <v>92</v>
      </c>
      <c r="C26" s="36">
        <f>(Model!F13+Model!F11)/-Model!F14</f>
        <v>1.2486729512285588</v>
      </c>
      <c r="L26" s="80"/>
      <c r="M26" s="81"/>
      <c r="N26" s="82"/>
    </row>
    <row r="27" spans="2:14" x14ac:dyDescent="0.25">
      <c r="B27" s="5" t="s">
        <v>93</v>
      </c>
      <c r="C27" s="13"/>
    </row>
    <row r="28" spans="2:14" x14ac:dyDescent="0.25">
      <c r="B28" s="5" t="s">
        <v>94</v>
      </c>
      <c r="C28" s="13"/>
    </row>
    <row r="29" spans="2:14" x14ac:dyDescent="0.25">
      <c r="B29" s="5" t="s">
        <v>95</v>
      </c>
      <c r="C29" s="13"/>
    </row>
    <row r="30" spans="2:14" x14ac:dyDescent="0.25">
      <c r="B30" s="5" t="s">
        <v>96</v>
      </c>
      <c r="C30" s="13"/>
    </row>
    <row r="31" spans="2:14" x14ac:dyDescent="0.25">
      <c r="B31" s="5" t="s">
        <v>97</v>
      </c>
      <c r="C31" s="13"/>
    </row>
    <row r="32" spans="2:14" x14ac:dyDescent="0.25">
      <c r="B32" s="5" t="s">
        <v>98</v>
      </c>
      <c r="C32" s="13"/>
    </row>
    <row r="33" spans="2:9" x14ac:dyDescent="0.25">
      <c r="B33" s="5" t="s">
        <v>99</v>
      </c>
      <c r="C33" s="13"/>
    </row>
    <row r="34" spans="2:9" x14ac:dyDescent="0.25">
      <c r="B34" s="22" t="s">
        <v>100</v>
      </c>
      <c r="C34" s="23"/>
    </row>
    <row r="37" spans="2:9" x14ac:dyDescent="0.25">
      <c r="E37" s="67"/>
    </row>
    <row r="38" spans="2:9" x14ac:dyDescent="0.25">
      <c r="E38" s="65"/>
      <c r="F38" s="65"/>
      <c r="G38" s="66"/>
      <c r="H38" s="66"/>
      <c r="I38" s="66"/>
    </row>
    <row r="39" spans="2:9" x14ac:dyDescent="0.25">
      <c r="E39" s="65"/>
      <c r="F39" s="65"/>
      <c r="G39" s="66"/>
      <c r="H39" s="66"/>
      <c r="I39" s="66"/>
    </row>
    <row r="40" spans="2:9" x14ac:dyDescent="0.25">
      <c r="E40" s="65"/>
      <c r="F40" s="65"/>
      <c r="G40" s="66"/>
      <c r="H40" s="66"/>
      <c r="I40" s="66"/>
    </row>
    <row r="41" spans="2:9" x14ac:dyDescent="0.25">
      <c r="E41" s="65"/>
      <c r="F41" s="65"/>
      <c r="G41" s="66"/>
      <c r="H41" s="66"/>
      <c r="I41" s="66"/>
    </row>
    <row r="42" spans="2:9" x14ac:dyDescent="0.25">
      <c r="E42" s="65"/>
      <c r="F42" s="65"/>
      <c r="G42" s="66"/>
      <c r="H42" s="66"/>
      <c r="I42" s="66"/>
    </row>
    <row r="43" spans="2:9" x14ac:dyDescent="0.25">
      <c r="E43" s="65"/>
      <c r="F43" s="65"/>
      <c r="G43" s="66"/>
      <c r="H43" s="66"/>
      <c r="I43" s="66"/>
    </row>
    <row r="44" spans="2:9" x14ac:dyDescent="0.25">
      <c r="E44" s="65"/>
      <c r="F44" s="65"/>
      <c r="G44" s="66"/>
      <c r="H44" s="66"/>
      <c r="I44" s="66"/>
    </row>
    <row r="45" spans="2:9" x14ac:dyDescent="0.25">
      <c r="E45" s="65"/>
      <c r="F45" s="65"/>
      <c r="G45" s="66"/>
      <c r="H45" s="66"/>
      <c r="I45" s="66"/>
    </row>
    <row r="46" spans="2:9" x14ac:dyDescent="0.25">
      <c r="E46" s="65"/>
      <c r="F46" s="65"/>
      <c r="G46" s="66"/>
      <c r="H46" s="66"/>
      <c r="I46" s="66"/>
    </row>
    <row r="47" spans="2:9" x14ac:dyDescent="0.25">
      <c r="E47" s="65"/>
      <c r="F47" s="65"/>
      <c r="G47" s="66"/>
      <c r="H47" s="66"/>
      <c r="I47" s="66"/>
    </row>
    <row r="48" spans="2:9" x14ac:dyDescent="0.25">
      <c r="E48" s="62"/>
      <c r="F48" s="63"/>
      <c r="G48" s="63"/>
      <c r="H48" s="63"/>
      <c r="I48" s="63"/>
    </row>
    <row r="49" spans="5:9" x14ac:dyDescent="0.25">
      <c r="E49" s="65"/>
      <c r="F49" s="65"/>
      <c r="G49" s="66"/>
      <c r="H49" s="66"/>
      <c r="I49" s="66"/>
    </row>
    <row r="50" spans="5:9" x14ac:dyDescent="0.25">
      <c r="E50" s="62"/>
      <c r="F50" s="63"/>
      <c r="G50" s="63"/>
    </row>
    <row r="51" spans="5:9" x14ac:dyDescent="0.25">
      <c r="E51" s="62"/>
      <c r="F51" s="63"/>
      <c r="G51" s="63"/>
    </row>
    <row r="52" spans="5:9" x14ac:dyDescent="0.25">
      <c r="E52" s="62"/>
      <c r="F52" s="63"/>
      <c r="G52" s="63"/>
    </row>
  </sheetData>
  <mergeCells count="1">
    <mergeCell ref="L17:N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0"/>
  <sheetViews>
    <sheetView zoomScaleNormal="10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C36" sqref="C36:F36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67</v>
      </c>
      <c r="X2" t="s">
        <v>70</v>
      </c>
    </row>
    <row r="3" spans="1:24" x14ac:dyDescent="0.25">
      <c r="A3" t="s">
        <v>151</v>
      </c>
      <c r="B3" s="10"/>
      <c r="C3" s="10"/>
      <c r="D3" s="10">
        <f>D5-D4</f>
        <v>1675.9</v>
      </c>
      <c r="E3" s="10">
        <f>1076.398</f>
        <v>1076.3979999999999</v>
      </c>
      <c r="F3" s="15">
        <v>3077.3119999999999</v>
      </c>
    </row>
    <row r="4" spans="1:24" x14ac:dyDescent="0.25">
      <c r="A4" t="s">
        <v>165</v>
      </c>
      <c r="B4" s="10"/>
      <c r="C4" s="10"/>
      <c r="D4" s="10">
        <v>336.1</v>
      </c>
      <c r="E4" s="10">
        <f>116.522+85.518+71.509</f>
        <v>273.54900000000004</v>
      </c>
      <c r="F4" s="15">
        <f>338.224+208.885+150.826</f>
        <v>697.93499999999995</v>
      </c>
    </row>
    <row r="5" spans="1:24" s="1" customFormat="1" x14ac:dyDescent="0.25">
      <c r="A5" s="1" t="s">
        <v>17</v>
      </c>
      <c r="B5" s="11"/>
      <c r="C5" s="11">
        <v>1727</v>
      </c>
      <c r="D5" s="11">
        <v>2012</v>
      </c>
      <c r="E5" s="11">
        <f>E3+E4</f>
        <v>1349.9469999999999</v>
      </c>
      <c r="F5" s="14">
        <f>F3+F4</f>
        <v>3775.2469999999998</v>
      </c>
      <c r="G5" s="44"/>
      <c r="H5" s="4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4"/>
      <c r="W5" s="11"/>
    </row>
    <row r="6" spans="1:24" x14ac:dyDescent="0.25">
      <c r="A6" s="9" t="s">
        <v>69</v>
      </c>
      <c r="B6" s="10"/>
      <c r="C6" s="10"/>
      <c r="D6" s="10"/>
      <c r="E6" s="10"/>
      <c r="F6" s="15"/>
      <c r="G6" s="43">
        <v>4940</v>
      </c>
      <c r="H6" s="43">
        <v>5050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15"/>
      <c r="W6" s="10"/>
      <c r="X6" s="41"/>
    </row>
    <row r="7" spans="1:24" s="1" customFormat="1" x14ac:dyDescent="0.25">
      <c r="A7" t="s">
        <v>151</v>
      </c>
      <c r="B7" s="11"/>
      <c r="C7" s="10">
        <v>2668</v>
      </c>
      <c r="D7" s="10">
        <v>2589</v>
      </c>
      <c r="E7" s="10">
        <v>912.83900000000006</v>
      </c>
      <c r="F7" s="15">
        <v>2034.848</v>
      </c>
      <c r="G7" s="44"/>
      <c r="H7" s="44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</row>
    <row r="8" spans="1:24" s="1" customFormat="1" x14ac:dyDescent="0.25">
      <c r="A8" t="s">
        <v>165</v>
      </c>
      <c r="B8" s="10"/>
      <c r="C8" s="10"/>
      <c r="D8" s="10"/>
      <c r="E8" s="10">
        <f>46.199+82+22.419</f>
        <v>150.61800000000002</v>
      </c>
      <c r="F8" s="15">
        <f>87.637+163.492+76.704</f>
        <v>327.83299999999997</v>
      </c>
      <c r="G8" s="41"/>
      <c r="H8" s="4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4" s="1" customFormat="1" x14ac:dyDescent="0.25">
      <c r="A9" t="s">
        <v>157</v>
      </c>
      <c r="B9" s="10"/>
      <c r="C9" s="10"/>
      <c r="D9" s="10"/>
      <c r="E9" s="10">
        <v>423.22500000000002</v>
      </c>
      <c r="F9" s="15">
        <v>488.12700000000001</v>
      </c>
      <c r="G9" s="41"/>
      <c r="H9" s="4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4" s="1" customFormat="1" x14ac:dyDescent="0.25">
      <c r="A10" t="s">
        <v>27</v>
      </c>
      <c r="B10" s="10"/>
      <c r="C10" s="10"/>
      <c r="D10" s="10"/>
      <c r="E10" s="10">
        <f>28.894+15.585+32.785+22.662</f>
        <v>99.925999999999988</v>
      </c>
      <c r="F10" s="15">
        <f>42.451+43.944+1.202+22.67</f>
        <v>110.26700000000001</v>
      </c>
      <c r="G10" s="41"/>
      <c r="H10" s="4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4" s="1" customFormat="1" x14ac:dyDescent="0.25">
      <c r="A11" t="s">
        <v>24</v>
      </c>
      <c r="B11" s="10"/>
      <c r="C11" s="10"/>
      <c r="D11" s="10"/>
      <c r="E11" s="10">
        <v>466.49200000000002</v>
      </c>
      <c r="F11" s="15">
        <v>520.726</v>
      </c>
      <c r="G11" s="41"/>
      <c r="H11" s="4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4" s="1" customFormat="1" x14ac:dyDescent="0.25">
      <c r="A12" t="s">
        <v>166</v>
      </c>
      <c r="B12" s="10"/>
      <c r="C12" s="10"/>
      <c r="D12" s="10"/>
      <c r="E12" s="10">
        <v>39.981999999999999</v>
      </c>
      <c r="F12" s="15">
        <v>228.43700000000001</v>
      </c>
      <c r="G12" s="41"/>
      <c r="H12" s="4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4" s="1" customFormat="1" x14ac:dyDescent="0.25">
      <c r="A13" s="1" t="s">
        <v>23</v>
      </c>
      <c r="B13" s="11">
        <f>B5-B7-B8-B9-B10-B11-B12</f>
        <v>0</v>
      </c>
      <c r="C13" s="11">
        <f>C5-C7-C8-C9-C10-C11-C12</f>
        <v>-941</v>
      </c>
      <c r="D13" s="11">
        <f>D5-D7-D8-D9-D10-D11-D12</f>
        <v>-577</v>
      </c>
      <c r="E13" s="11">
        <f>E5-E7-E8-E9-E10-E11-E12</f>
        <v>-743.13500000000022</v>
      </c>
      <c r="F13" s="14">
        <f>F5-F7-F8-F9-F10-F11-F12</f>
        <v>65.008999999999787</v>
      </c>
      <c r="G13" s="11">
        <f>G5-G7</f>
        <v>0</v>
      </c>
      <c r="H13" s="11">
        <f>H5-H7</f>
        <v>0</v>
      </c>
      <c r="K13" s="11">
        <f t="shared" ref="K13:V13" si="0">K5-K7</f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11">
        <f t="shared" si="0"/>
        <v>0</v>
      </c>
      <c r="P13" s="11">
        <f t="shared" si="0"/>
        <v>0</v>
      </c>
      <c r="Q13" s="11">
        <f t="shared" si="0"/>
        <v>0</v>
      </c>
      <c r="R13" s="11">
        <f t="shared" si="0"/>
        <v>0</v>
      </c>
      <c r="S13" s="11">
        <f t="shared" si="0"/>
        <v>0</v>
      </c>
      <c r="T13" s="11">
        <f t="shared" si="0"/>
        <v>0</v>
      </c>
      <c r="U13" s="11">
        <f t="shared" si="0"/>
        <v>0</v>
      </c>
      <c r="V13" s="11">
        <f t="shared" si="0"/>
        <v>0</v>
      </c>
    </row>
    <row r="14" spans="1:24" x14ac:dyDescent="0.25">
      <c r="A14" t="s">
        <v>71</v>
      </c>
      <c r="B14" s="10"/>
      <c r="C14" s="10"/>
      <c r="D14" s="10"/>
      <c r="E14" s="10">
        <f>26.458-376.722</f>
        <v>-350.26400000000001</v>
      </c>
      <c r="F14" s="15">
        <f>23.305-492.391</f>
        <v>-469.08600000000001</v>
      </c>
      <c r="G14" s="41">
        <v>-400</v>
      </c>
      <c r="H14" s="41">
        <v>-400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27</v>
      </c>
      <c r="B15" s="10"/>
      <c r="C15" s="10"/>
      <c r="D15" s="10"/>
      <c r="E15" s="10">
        <f>-6.396+3.904+3.93</f>
        <v>1.4380000000000002</v>
      </c>
      <c r="F15" s="15">
        <f>-4.372+2.232+2.748+1.611</f>
        <v>2.2190000000000003</v>
      </c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s="1" customFormat="1" x14ac:dyDescent="0.25">
      <c r="A16" s="1" t="s">
        <v>19</v>
      </c>
      <c r="B16" s="11">
        <f t="shared" ref="B16:E16" si="1">B13+B14+B15</f>
        <v>0</v>
      </c>
      <c r="C16" s="11">
        <f t="shared" si="1"/>
        <v>-941</v>
      </c>
      <c r="D16" s="11">
        <f t="shared" si="1"/>
        <v>-577</v>
      </c>
      <c r="E16" s="11">
        <f t="shared" si="1"/>
        <v>-1091.9610000000002</v>
      </c>
      <c r="F16" s="14">
        <f>F13+F14+F15</f>
        <v>-401.85800000000023</v>
      </c>
      <c r="G16" s="11">
        <f>G13+G14+G15</f>
        <v>-400</v>
      </c>
      <c r="H16" s="11">
        <f>H13+H14+H15</f>
        <v>-400</v>
      </c>
      <c r="K16" s="11">
        <f t="shared" ref="K16:V16" si="2">K13+K14+K15</f>
        <v>0</v>
      </c>
      <c r="L16" s="11">
        <f t="shared" si="2"/>
        <v>0</v>
      </c>
      <c r="M16" s="11">
        <f t="shared" si="2"/>
        <v>0</v>
      </c>
      <c r="N16" s="11">
        <f t="shared" si="2"/>
        <v>0</v>
      </c>
      <c r="O16" s="11">
        <f t="shared" si="2"/>
        <v>0</v>
      </c>
      <c r="P16" s="11">
        <f t="shared" si="2"/>
        <v>0</v>
      </c>
      <c r="Q16" s="11">
        <f t="shared" si="2"/>
        <v>0</v>
      </c>
      <c r="R16" s="11">
        <f t="shared" si="2"/>
        <v>0</v>
      </c>
      <c r="S16" s="11">
        <f t="shared" si="2"/>
        <v>0</v>
      </c>
      <c r="T16" s="11">
        <f t="shared" si="2"/>
        <v>0</v>
      </c>
      <c r="U16" s="11">
        <f t="shared" si="2"/>
        <v>0</v>
      </c>
      <c r="V16" s="14">
        <f t="shared" si="2"/>
        <v>0</v>
      </c>
    </row>
    <row r="17" spans="1:24" s="1" customFormat="1" x14ac:dyDescent="0.25">
      <c r="A17" t="s">
        <v>20</v>
      </c>
      <c r="B17" s="10"/>
      <c r="C17" s="10"/>
      <c r="D17" s="10"/>
      <c r="E17" s="10">
        <v>-5.2359999999999998</v>
      </c>
      <c r="F17" s="15">
        <v>35.914000000000001</v>
      </c>
      <c r="G17" s="11"/>
      <c r="H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</row>
    <row r="18" spans="1:24" x14ac:dyDescent="0.25">
      <c r="A18" t="s">
        <v>158</v>
      </c>
      <c r="B18" s="10"/>
      <c r="C18" s="10">
        <v>-191</v>
      </c>
      <c r="D18" s="10">
        <v>-144</v>
      </c>
      <c r="E18" s="10">
        <v>166.64099999999999</v>
      </c>
      <c r="F18" s="15">
        <v>88.41</v>
      </c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s="1" customFormat="1" x14ac:dyDescent="0.25">
      <c r="A19" s="1" t="s">
        <v>21</v>
      </c>
      <c r="B19" s="11"/>
      <c r="C19" s="11">
        <f t="shared" ref="C19:E19" si="3">C16+C17+C18</f>
        <v>-1132</v>
      </c>
      <c r="D19" s="11">
        <f t="shared" si="3"/>
        <v>-721</v>
      </c>
      <c r="E19" s="11">
        <f t="shared" si="3"/>
        <v>-930.55600000000038</v>
      </c>
      <c r="F19" s="14">
        <f>F16+F17+F18</f>
        <v>-277.53400000000022</v>
      </c>
      <c r="G19" s="61">
        <f>G31*G29</f>
        <v>237.95999999999998</v>
      </c>
      <c r="H19" s="61">
        <f>H31*H29</f>
        <v>700.66000000000008</v>
      </c>
      <c r="K19" s="11">
        <f>K16-K17-K18</f>
        <v>0</v>
      </c>
      <c r="L19" s="11">
        <f t="shared" ref="L19:V19" si="4">L16-L17-L18</f>
        <v>0</v>
      </c>
      <c r="M19" s="11">
        <f t="shared" si="4"/>
        <v>0</v>
      </c>
      <c r="N19" s="11">
        <f t="shared" si="4"/>
        <v>0</v>
      </c>
      <c r="O19" s="11">
        <f t="shared" si="4"/>
        <v>0</v>
      </c>
      <c r="P19" s="11">
        <f t="shared" si="4"/>
        <v>0</v>
      </c>
      <c r="Q19" s="11">
        <f t="shared" si="4"/>
        <v>0</v>
      </c>
      <c r="R19" s="11">
        <f t="shared" si="4"/>
        <v>0</v>
      </c>
      <c r="S19" s="11">
        <f t="shared" si="4"/>
        <v>0</v>
      </c>
      <c r="T19" s="11">
        <f t="shared" si="4"/>
        <v>0</v>
      </c>
      <c r="U19" s="11">
        <f t="shared" si="4"/>
        <v>0</v>
      </c>
      <c r="V19" s="11">
        <f t="shared" si="4"/>
        <v>0</v>
      </c>
      <c r="W19" s="11">
        <f>W16-W17-W18</f>
        <v>0</v>
      </c>
      <c r="X19" s="11"/>
    </row>
    <row r="20" spans="1:24" s="1" customFormat="1" x14ac:dyDescent="0.25">
      <c r="A20" t="s">
        <v>20</v>
      </c>
      <c r="B20" s="10"/>
      <c r="C20" s="70">
        <v>-2.9129999999999998</v>
      </c>
      <c r="D20" s="70">
        <v>2.8849999999999998</v>
      </c>
      <c r="E20" s="70">
        <v>5.2359999999999998</v>
      </c>
      <c r="F20" s="15"/>
      <c r="G20" s="61"/>
      <c r="H20" s="6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1"/>
      <c r="X20" s="11"/>
    </row>
    <row r="21" spans="1:24" s="1" customFormat="1" x14ac:dyDescent="0.25">
      <c r="A21" t="s">
        <v>159</v>
      </c>
      <c r="B21" s="10"/>
      <c r="C21" s="70">
        <v>516.97</v>
      </c>
      <c r="D21" s="70">
        <v>376.12799999999999</v>
      </c>
      <c r="E21" s="70">
        <v>348.82600000000002</v>
      </c>
      <c r="F21" s="15"/>
      <c r="G21" s="61"/>
      <c r="H21" s="6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1"/>
      <c r="X21" s="11"/>
    </row>
    <row r="22" spans="1:24" s="1" customFormat="1" x14ac:dyDescent="0.25">
      <c r="A22" t="s">
        <v>160</v>
      </c>
      <c r="B22" s="10"/>
      <c r="C22" s="70">
        <v>47.232999999999997</v>
      </c>
      <c r="D22" s="70">
        <v>30.57</v>
      </c>
      <c r="E22" s="70">
        <v>39.979999999999997</v>
      </c>
      <c r="F22" s="15"/>
      <c r="G22" s="61"/>
      <c r="H22" s="6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1"/>
      <c r="X22" s="11"/>
    </row>
    <row r="23" spans="1:24" s="1" customFormat="1" x14ac:dyDescent="0.25">
      <c r="A23" t="s">
        <v>24</v>
      </c>
      <c r="B23" s="10"/>
      <c r="C23" s="70">
        <v>618.53</v>
      </c>
      <c r="D23" s="70">
        <v>579.84699999999998</v>
      </c>
      <c r="E23" s="70">
        <v>521.93899999999996</v>
      </c>
      <c r="F23" s="15"/>
      <c r="G23" s="61"/>
      <c r="H23" s="6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1"/>
      <c r="X23" s="11"/>
    </row>
    <row r="24" spans="1:24" s="1" customFormat="1" x14ac:dyDescent="0.25">
      <c r="A24" t="s">
        <v>161</v>
      </c>
      <c r="B24" s="10"/>
      <c r="C24" s="70">
        <v>54.3</v>
      </c>
      <c r="D24" s="70">
        <v>67.95</v>
      </c>
      <c r="E24" s="70">
        <v>71.808999999999997</v>
      </c>
      <c r="F24" s="15"/>
      <c r="G24" s="61"/>
      <c r="H24" s="6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1"/>
      <c r="X24" s="11"/>
    </row>
    <row r="25" spans="1:24" s="1" customFormat="1" x14ac:dyDescent="0.25">
      <c r="A25" t="s">
        <v>27</v>
      </c>
      <c r="B25" s="10"/>
      <c r="C25" s="70">
        <f>25.61+1.322+3.19+12.89</f>
        <v>43.012</v>
      </c>
      <c r="D25" s="70">
        <f>30.67+4.15+2.848+26.37</f>
        <v>64.037999999999997</v>
      </c>
      <c r="E25" s="70">
        <f>15.58+2.318+28.89</f>
        <v>46.787999999999997</v>
      </c>
      <c r="F25" s="15"/>
      <c r="G25" s="61"/>
      <c r="H25" s="6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1"/>
      <c r="X25" s="11"/>
    </row>
    <row r="26" spans="1:24" s="1" customFormat="1" x14ac:dyDescent="0.25">
      <c r="A26" s="1" t="s">
        <v>162</v>
      </c>
      <c r="B26" s="11"/>
      <c r="C26" s="71">
        <f>C19+SUM(C20:C25)</f>
        <v>145.13199999999983</v>
      </c>
      <c r="D26" s="71">
        <f>D19+SUM(D20:D25)</f>
        <v>400.41799999999989</v>
      </c>
      <c r="E26" s="71">
        <f>E19+SUM(E20:E25)</f>
        <v>104.02199999999959</v>
      </c>
      <c r="F26" s="14"/>
      <c r="G26" s="61"/>
      <c r="H26" s="6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1"/>
      <c r="X26" s="11"/>
    </row>
    <row r="27" spans="1:24" s="1" customFormat="1" x14ac:dyDescent="0.25">
      <c r="A27" t="s">
        <v>163</v>
      </c>
      <c r="B27" s="10"/>
      <c r="C27" s="70">
        <v>73.013999999999996</v>
      </c>
      <c r="D27" s="70">
        <v>70.180000000000007</v>
      </c>
      <c r="E27" s="70">
        <v>63.146999999999998</v>
      </c>
      <c r="F27" s="15"/>
      <c r="G27" s="61"/>
      <c r="H27" s="6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1"/>
      <c r="X27" s="11"/>
    </row>
    <row r="28" spans="1:24" s="1" customFormat="1" x14ac:dyDescent="0.25">
      <c r="A28" s="1" t="s">
        <v>164</v>
      </c>
      <c r="B28" s="11"/>
      <c r="C28" s="71">
        <f>C26+C27</f>
        <v>218.14599999999984</v>
      </c>
      <c r="D28" s="71">
        <f>D26+D27</f>
        <v>470.5979999999999</v>
      </c>
      <c r="E28" s="71">
        <f>E26+E27</f>
        <v>167.16899999999958</v>
      </c>
      <c r="F28" s="14"/>
      <c r="G28" s="61"/>
      <c r="H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1"/>
      <c r="X28" s="11"/>
    </row>
    <row r="29" spans="1:24" x14ac:dyDescent="0.25">
      <c r="A29" t="s">
        <v>1</v>
      </c>
      <c r="B29" s="10"/>
      <c r="C29" s="10"/>
      <c r="D29" s="10"/>
      <c r="E29" s="10"/>
      <c r="F29" s="15">
        <f>F19/F30</f>
        <v>1321.5904761904774</v>
      </c>
      <c r="G29" s="10">
        <v>1322</v>
      </c>
      <c r="H29" s="41">
        <v>1322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5"/>
      <c r="W29" s="10"/>
      <c r="X29" s="10"/>
    </row>
    <row r="30" spans="1:24" s="1" customFormat="1" x14ac:dyDescent="0.25">
      <c r="A30" s="1" t="s">
        <v>22</v>
      </c>
      <c r="B30" s="2"/>
      <c r="C30" s="2"/>
      <c r="D30" s="2"/>
      <c r="E30" s="2">
        <v>-0.66900000000000004</v>
      </c>
      <c r="F30" s="35">
        <v>-0.21</v>
      </c>
      <c r="G30" s="68"/>
      <c r="H30" s="6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1"/>
      <c r="W30" s="52"/>
      <c r="X30" s="52"/>
    </row>
    <row r="31" spans="1:24" s="1" customFormat="1" x14ac:dyDescent="0.25">
      <c r="A31" s="9" t="s">
        <v>68</v>
      </c>
      <c r="B31" s="2"/>
      <c r="C31" s="2"/>
      <c r="D31" s="2"/>
      <c r="E31" s="2"/>
      <c r="F31" s="35"/>
      <c r="G31" s="45">
        <v>0.18</v>
      </c>
      <c r="H31" s="46">
        <v>0.53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1"/>
      <c r="W31" s="52"/>
      <c r="X31" s="52"/>
    </row>
    <row r="32" spans="1:24" s="1" customFormat="1" x14ac:dyDescent="0.25">
      <c r="A32" t="s">
        <v>33</v>
      </c>
      <c r="B32" s="3"/>
      <c r="C32" s="3">
        <f>1-C7/C5</f>
        <v>-0.54487550665894613</v>
      </c>
      <c r="D32" s="3">
        <f>1-D7/D5</f>
        <v>-0.28677932405566597</v>
      </c>
      <c r="E32" s="40">
        <f>1-(E7+E8)/E5</f>
        <v>0.2122231465383454</v>
      </c>
      <c r="F32" s="6">
        <f>1-(F7+F8)/F5</f>
        <v>0.37416518707252788</v>
      </c>
      <c r="G32" s="47"/>
      <c r="H32" s="47"/>
      <c r="K32" s="3" t="e">
        <f t="shared" ref="K32:V32" si="5">1-K7/K5</f>
        <v>#DIV/0!</v>
      </c>
      <c r="L32" s="3" t="e">
        <f t="shared" si="5"/>
        <v>#DIV/0!</v>
      </c>
      <c r="M32" s="3" t="e">
        <f t="shared" si="5"/>
        <v>#DIV/0!</v>
      </c>
      <c r="N32" s="3" t="e">
        <f t="shared" si="5"/>
        <v>#DIV/0!</v>
      </c>
      <c r="O32" s="3" t="e">
        <f t="shared" si="5"/>
        <v>#DIV/0!</v>
      </c>
      <c r="P32" s="3" t="e">
        <f t="shared" si="5"/>
        <v>#DIV/0!</v>
      </c>
      <c r="Q32" s="3" t="e">
        <f t="shared" si="5"/>
        <v>#DIV/0!</v>
      </c>
      <c r="R32" s="3" t="e">
        <f t="shared" si="5"/>
        <v>#DIV/0!</v>
      </c>
      <c r="S32" s="3" t="e">
        <f t="shared" si="5"/>
        <v>#DIV/0!</v>
      </c>
      <c r="T32" s="3" t="e">
        <f t="shared" si="5"/>
        <v>#DIV/0!</v>
      </c>
      <c r="U32" s="3" t="e">
        <f t="shared" si="5"/>
        <v>#DIV/0!</v>
      </c>
      <c r="V32" s="6" t="e">
        <f t="shared" si="5"/>
        <v>#DIV/0!</v>
      </c>
    </row>
    <row r="33" spans="1:24" x14ac:dyDescent="0.25">
      <c r="A33" t="s">
        <v>34</v>
      </c>
      <c r="B33" s="4"/>
      <c r="C33" s="4">
        <f>C19/C5</f>
        <v>-0.65547191661841342</v>
      </c>
      <c r="D33" s="4">
        <f>D19/D5</f>
        <v>-0.35834990059642147</v>
      </c>
      <c r="E33" s="4">
        <f>E19/E5</f>
        <v>-0.68932780323968312</v>
      </c>
      <c r="F33" s="7">
        <f>F19/F5</f>
        <v>-7.351413033372392E-2</v>
      </c>
      <c r="G33" s="48">
        <f>G19/G6</f>
        <v>4.8170040485829957E-2</v>
      </c>
      <c r="H33" s="48">
        <f>H19/H6</f>
        <v>0.13874455445544556</v>
      </c>
      <c r="K33" s="4" t="e">
        <f t="shared" ref="K33:V33" si="6">K19/K5</f>
        <v>#DIV/0!</v>
      </c>
      <c r="L33" s="4" t="e">
        <f t="shared" si="6"/>
        <v>#DIV/0!</v>
      </c>
      <c r="M33" s="4" t="e">
        <f t="shared" si="6"/>
        <v>#DIV/0!</v>
      </c>
      <c r="N33" s="4" t="e">
        <f t="shared" si="6"/>
        <v>#DIV/0!</v>
      </c>
      <c r="O33" s="4" t="e">
        <f t="shared" si="6"/>
        <v>#DIV/0!</v>
      </c>
      <c r="P33" s="4" t="e">
        <f t="shared" si="6"/>
        <v>#DIV/0!</v>
      </c>
      <c r="Q33" s="4" t="e">
        <f t="shared" si="6"/>
        <v>#DIV/0!</v>
      </c>
      <c r="R33" s="4" t="e">
        <f t="shared" si="6"/>
        <v>#DIV/0!</v>
      </c>
      <c r="S33" s="4" t="e">
        <f t="shared" si="6"/>
        <v>#DIV/0!</v>
      </c>
      <c r="T33" s="4" t="e">
        <f t="shared" si="6"/>
        <v>#DIV/0!</v>
      </c>
      <c r="U33" s="4" t="e">
        <f t="shared" si="6"/>
        <v>#DIV/0!</v>
      </c>
      <c r="V33" s="7" t="e">
        <f t="shared" si="6"/>
        <v>#DIV/0!</v>
      </c>
    </row>
    <row r="34" spans="1:24" x14ac:dyDescent="0.25">
      <c r="A34" t="s">
        <v>35</v>
      </c>
      <c r="B34" s="3"/>
      <c r="C34" s="3"/>
      <c r="D34" s="3">
        <f>D5/C5-1</f>
        <v>0.16502605674580195</v>
      </c>
      <c r="E34" s="40">
        <f>E5/D5-1</f>
        <v>-0.32905218687872773</v>
      </c>
      <c r="F34" s="6">
        <f>F5/E5-1</f>
        <v>1.7965890512738651</v>
      </c>
      <c r="G34" s="49">
        <f>G6/F5-1</f>
        <v>0.30852365421388317</v>
      </c>
      <c r="H34" s="49">
        <f>H6/G6-1</f>
        <v>2.2267206477732726E-2</v>
      </c>
      <c r="K34" s="4"/>
      <c r="L34" s="4"/>
      <c r="M34" s="4"/>
      <c r="N34" s="4"/>
      <c r="O34" s="4" t="e">
        <f t="shared" ref="O34:V34" si="7">O5/K5-1</f>
        <v>#DIV/0!</v>
      </c>
      <c r="P34" s="4" t="e">
        <f t="shared" si="7"/>
        <v>#DIV/0!</v>
      </c>
      <c r="Q34" s="4" t="e">
        <f t="shared" si="7"/>
        <v>#DIV/0!</v>
      </c>
      <c r="R34" s="4" t="e">
        <f t="shared" si="7"/>
        <v>#DIV/0!</v>
      </c>
      <c r="S34" s="4" t="e">
        <f t="shared" si="7"/>
        <v>#DIV/0!</v>
      </c>
      <c r="T34" s="4" t="e">
        <f t="shared" si="7"/>
        <v>#DIV/0!</v>
      </c>
      <c r="U34" s="4" t="e">
        <f t="shared" si="7"/>
        <v>#DIV/0!</v>
      </c>
      <c r="V34" s="7" t="e">
        <f t="shared" si="7"/>
        <v>#DIV/0!</v>
      </c>
      <c r="W34" s="37" t="e">
        <f>W6/S5-1</f>
        <v>#DIV/0!</v>
      </c>
      <c r="X34" s="37" t="e">
        <f>X6/T5-1</f>
        <v>#DIV/0!</v>
      </c>
    </row>
    <row r="35" spans="1:24" x14ac:dyDescent="0.25">
      <c r="A35" t="s">
        <v>39</v>
      </c>
      <c r="B35" s="3"/>
      <c r="C35" s="3"/>
      <c r="D35" s="3">
        <f>-(D19/C19-1)</f>
        <v>0.36307420494699649</v>
      </c>
      <c r="E35" s="40">
        <f>E19/D19-1</f>
        <v>0.29064632454923767</v>
      </c>
      <c r="F35" s="6">
        <f>F19/E19-1</f>
        <v>-0.70175464990822678</v>
      </c>
      <c r="G35" s="60"/>
      <c r="H35" s="60"/>
      <c r="K35" s="4"/>
      <c r="L35" s="4"/>
      <c r="M35" s="4"/>
      <c r="N35" s="4"/>
      <c r="O35" s="4" t="e">
        <f t="shared" ref="O35:W35" si="8">O19/K19-1</f>
        <v>#DIV/0!</v>
      </c>
      <c r="P35" s="4" t="e">
        <f t="shared" si="8"/>
        <v>#DIV/0!</v>
      </c>
      <c r="Q35" s="4" t="e">
        <f t="shared" si="8"/>
        <v>#DIV/0!</v>
      </c>
      <c r="R35" s="4" t="e">
        <f t="shared" si="8"/>
        <v>#DIV/0!</v>
      </c>
      <c r="S35" s="4" t="e">
        <f t="shared" si="8"/>
        <v>#DIV/0!</v>
      </c>
      <c r="T35" s="4" t="e">
        <f t="shared" si="8"/>
        <v>#DIV/0!</v>
      </c>
      <c r="U35" s="4" t="e">
        <f t="shared" si="8"/>
        <v>#DIV/0!</v>
      </c>
      <c r="V35" s="7" t="e">
        <f t="shared" si="8"/>
        <v>#DIV/0!</v>
      </c>
      <c r="W35" s="4" t="e">
        <f t="shared" si="8"/>
        <v>#DIV/0!</v>
      </c>
    </row>
    <row r="36" spans="1:24" x14ac:dyDescent="0.25">
      <c r="A36" t="s">
        <v>85</v>
      </c>
      <c r="B36" s="72"/>
      <c r="C36" s="55">
        <f>C14/C5</f>
        <v>0</v>
      </c>
      <c r="D36" s="55">
        <f>D14/D5</f>
        <v>0</v>
      </c>
      <c r="E36" s="55">
        <f>-E14/E5</f>
        <v>0.25946500121856636</v>
      </c>
      <c r="F36" s="56">
        <f>-F14/F5</f>
        <v>0.12425306211752503</v>
      </c>
      <c r="G36" s="55">
        <f>G14/G6</f>
        <v>-8.0971659919028341E-2</v>
      </c>
      <c r="H36" s="55">
        <f>H14/H6</f>
        <v>-7.9207920792079209E-2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7" spans="1:24" x14ac:dyDescent="0.25">
      <c r="A37" t="s">
        <v>86</v>
      </c>
      <c r="B37" s="73"/>
      <c r="C37" s="57">
        <f t="shared" ref="C37:F37" si="9">-C14/C13</f>
        <v>0</v>
      </c>
      <c r="D37" s="57">
        <f t="shared" si="9"/>
        <v>0</v>
      </c>
      <c r="E37" s="57">
        <f t="shared" si="9"/>
        <v>-0.4713329341236786</v>
      </c>
      <c r="F37" s="56">
        <f t="shared" si="9"/>
        <v>7.2157085941946741</v>
      </c>
      <c r="G37" s="55"/>
      <c r="H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/>
      <c r="W37" s="4"/>
    </row>
    <row r="40" spans="1:24" s="1" customFormat="1" x14ac:dyDescent="0.25">
      <c r="A40" s="1" t="s">
        <v>43</v>
      </c>
      <c r="B40" s="11">
        <f>B41+B43-B57-B58-B66</f>
        <v>0</v>
      </c>
      <c r="C40" s="11">
        <f>C41+C43-C57-C58-C66</f>
        <v>0</v>
      </c>
      <c r="D40" s="11">
        <f>D41+D43-D57-D58-D66</f>
        <v>0</v>
      </c>
      <c r="E40" s="11">
        <f>E41+E43-E57-E58-E66</f>
        <v>1013.6390000000002</v>
      </c>
      <c r="F40" s="14">
        <f>F41+F43-F57-F58-F66</f>
        <v>348.12299999999988</v>
      </c>
      <c r="K40" s="11">
        <f>K41+K42+K43-K57-K58</f>
        <v>0</v>
      </c>
      <c r="L40" s="11">
        <f t="shared" ref="L40:V40" si="10">L41+L42+L43-L57-L58</f>
        <v>0</v>
      </c>
      <c r="M40" s="11">
        <f t="shared" si="10"/>
        <v>0</v>
      </c>
      <c r="N40" s="11">
        <f t="shared" si="10"/>
        <v>0</v>
      </c>
      <c r="O40" s="11">
        <f t="shared" si="10"/>
        <v>0</v>
      </c>
      <c r="P40" s="11">
        <f t="shared" si="10"/>
        <v>0</v>
      </c>
      <c r="Q40" s="11">
        <f t="shared" si="10"/>
        <v>0</v>
      </c>
      <c r="R40" s="11">
        <f t="shared" si="10"/>
        <v>0</v>
      </c>
      <c r="S40" s="11">
        <f t="shared" si="10"/>
        <v>0</v>
      </c>
      <c r="T40" s="11">
        <f t="shared" si="10"/>
        <v>0</v>
      </c>
      <c r="U40" s="11">
        <f t="shared" si="10"/>
        <v>0</v>
      </c>
      <c r="V40" s="11">
        <f t="shared" si="10"/>
        <v>0</v>
      </c>
    </row>
    <row r="41" spans="1:24" x14ac:dyDescent="0.25">
      <c r="A41" t="s">
        <v>25</v>
      </c>
      <c r="B41" s="10"/>
      <c r="C41" s="10"/>
      <c r="D41" s="10"/>
      <c r="E41" s="10">
        <v>1812.729</v>
      </c>
      <c r="F41" s="15">
        <v>1310.7149999999999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4" x14ac:dyDescent="0.25">
      <c r="A42" t="s">
        <v>78</v>
      </c>
      <c r="B42" s="10"/>
      <c r="C42" s="10"/>
      <c r="D42" s="10"/>
      <c r="E42" s="10">
        <v>50.991999999999997</v>
      </c>
      <c r="F42" s="15">
        <v>2.7E-2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4" x14ac:dyDescent="0.25">
      <c r="A43" t="s">
        <v>26</v>
      </c>
      <c r="B43" s="10"/>
      <c r="C43" s="10"/>
      <c r="D43" s="10"/>
      <c r="E43" s="10">
        <f>55.992+0.63</f>
        <v>56.622</v>
      </c>
      <c r="F43" s="15">
        <f>91.638+0.797</f>
        <v>92.435000000000002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4" x14ac:dyDescent="0.25">
      <c r="A44" t="s">
        <v>87</v>
      </c>
      <c r="B44" s="10"/>
      <c r="C44" s="10"/>
      <c r="D44" s="10"/>
      <c r="E44" s="10">
        <v>26.416</v>
      </c>
      <c r="F44" s="15">
        <v>29.427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4" x14ac:dyDescent="0.25">
      <c r="A45" t="s">
        <v>80</v>
      </c>
      <c r="B45" s="10"/>
      <c r="C45" s="10"/>
      <c r="D45" s="10"/>
      <c r="E45" s="10">
        <f>119.41+8.503</f>
        <v>127.913</v>
      </c>
      <c r="F45" s="15">
        <v>111.688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4" s="1" customFormat="1" x14ac:dyDescent="0.25">
      <c r="A46" s="1" t="s">
        <v>64</v>
      </c>
      <c r="B46" s="11">
        <f>SUM(B41:B45)</f>
        <v>0</v>
      </c>
      <c r="C46" s="11">
        <f>SUM(C41:C45)</f>
        <v>0</v>
      </c>
      <c r="D46" s="11">
        <f>SUM(D41:D45)</f>
        <v>0</v>
      </c>
      <c r="E46" s="11">
        <f>SUM(E41:E45)</f>
        <v>2074.672</v>
      </c>
      <c r="F46" s="14">
        <f>SUM(F41:F45)</f>
        <v>1544.2919999999999</v>
      </c>
      <c r="K46" s="11">
        <f t="shared" ref="K46:V46" si="11">SUM(K41:K45)</f>
        <v>0</v>
      </c>
      <c r="L46" s="11">
        <f t="shared" si="11"/>
        <v>0</v>
      </c>
      <c r="M46" s="11">
        <f t="shared" si="11"/>
        <v>0</v>
      </c>
      <c r="N46" s="11">
        <f t="shared" si="11"/>
        <v>0</v>
      </c>
      <c r="O46" s="11">
        <f t="shared" si="11"/>
        <v>0</v>
      </c>
      <c r="P46" s="11">
        <f t="shared" si="11"/>
        <v>0</v>
      </c>
      <c r="Q46" s="11">
        <f t="shared" si="11"/>
        <v>0</v>
      </c>
      <c r="R46" s="11">
        <f t="shared" si="11"/>
        <v>0</v>
      </c>
      <c r="S46" s="11">
        <f t="shared" si="11"/>
        <v>0</v>
      </c>
      <c r="T46" s="11">
        <f t="shared" si="11"/>
        <v>0</v>
      </c>
      <c r="U46" s="11">
        <f t="shared" si="11"/>
        <v>0</v>
      </c>
      <c r="V46" s="14">
        <f t="shared" si="11"/>
        <v>0</v>
      </c>
    </row>
    <row r="47" spans="1:24" x14ac:dyDescent="0.25">
      <c r="A47" t="s">
        <v>81</v>
      </c>
      <c r="B47" s="10"/>
      <c r="C47" s="10"/>
      <c r="D47" s="10"/>
      <c r="E47" s="10">
        <v>5870.9049999999997</v>
      </c>
      <c r="F47" s="15">
        <v>5533.9939999999997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4" x14ac:dyDescent="0.25">
      <c r="A48" t="s">
        <v>82</v>
      </c>
      <c r="B48" s="10"/>
      <c r="C48" s="10"/>
      <c r="D48" s="10"/>
      <c r="E48" s="10">
        <v>43.61</v>
      </c>
      <c r="F48" s="15">
        <v>304.65199999999999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28</v>
      </c>
      <c r="B49" s="10"/>
      <c r="C49" s="10"/>
      <c r="D49" s="10"/>
      <c r="E49" s="10">
        <v>81.605999999999995</v>
      </c>
      <c r="F49" s="15">
        <v>81.581999999999994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167</v>
      </c>
      <c r="B50" s="10"/>
      <c r="C50" s="10"/>
      <c r="D50" s="10"/>
      <c r="E50" s="10">
        <v>159.697</v>
      </c>
      <c r="F50" s="15">
        <v>100.32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79</v>
      </c>
      <c r="B51" s="10"/>
      <c r="C51" s="10"/>
      <c r="D51" s="10"/>
      <c r="E51" s="10">
        <v>216.333</v>
      </c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78</v>
      </c>
      <c r="B52" s="10"/>
      <c r="C52" s="10"/>
      <c r="D52" s="10"/>
      <c r="E52" s="10">
        <v>124.736</v>
      </c>
      <c r="F52" s="15">
        <v>125.09399999999999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83</v>
      </c>
      <c r="B53" s="10"/>
      <c r="C53" s="10"/>
      <c r="D53" s="10"/>
      <c r="E53" s="10">
        <v>0.63800000000000001</v>
      </c>
      <c r="F53" s="15">
        <v>49.335999999999999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66</v>
      </c>
      <c r="B54" s="10"/>
      <c r="C54" s="10"/>
      <c r="D54" s="10"/>
      <c r="E54" s="10">
        <v>58.715000000000003</v>
      </c>
      <c r="F54" s="15">
        <v>62.356000000000002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168</v>
      </c>
      <c r="B55" s="10"/>
      <c r="C55" s="10"/>
      <c r="D55" s="10"/>
      <c r="E55" s="10">
        <v>670.87199999999996</v>
      </c>
      <c r="F55" s="15">
        <v>582.78200000000004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s="1" t="s">
        <v>30</v>
      </c>
      <c r="B56" s="11">
        <f>SUM(B46:B55)</f>
        <v>0</v>
      </c>
      <c r="C56" s="11">
        <f>SUM(C46:C55)</f>
        <v>0</v>
      </c>
      <c r="D56" s="11">
        <f>SUM(D46:D55)</f>
        <v>0</v>
      </c>
      <c r="E56" s="11">
        <f>SUM(E46:E55)</f>
        <v>9301.7839999999997</v>
      </c>
      <c r="F56" s="14">
        <f>SUM(F46:F55)</f>
        <v>8384.4079999999994</v>
      </c>
      <c r="K56" s="11">
        <f t="shared" ref="K56:V56" si="12">SUM(K46:K55)</f>
        <v>0</v>
      </c>
      <c r="L56" s="11">
        <f t="shared" si="12"/>
        <v>0</v>
      </c>
      <c r="M56" s="11">
        <f t="shared" si="12"/>
        <v>0</v>
      </c>
      <c r="N56" s="11">
        <f t="shared" si="12"/>
        <v>0</v>
      </c>
      <c r="O56" s="11">
        <f t="shared" si="12"/>
        <v>0</v>
      </c>
      <c r="P56" s="11">
        <f t="shared" si="12"/>
        <v>0</v>
      </c>
      <c r="Q56" s="11">
        <f t="shared" si="12"/>
        <v>0</v>
      </c>
      <c r="R56" s="11">
        <f t="shared" si="12"/>
        <v>0</v>
      </c>
      <c r="S56" s="11">
        <f t="shared" si="12"/>
        <v>0</v>
      </c>
      <c r="T56" s="11">
        <f t="shared" si="12"/>
        <v>0</v>
      </c>
      <c r="U56" s="11">
        <f t="shared" si="12"/>
        <v>0</v>
      </c>
      <c r="V56" s="14">
        <f t="shared" si="12"/>
        <v>0</v>
      </c>
    </row>
    <row r="57" spans="1:24" x14ac:dyDescent="0.25">
      <c r="A57" t="s">
        <v>32</v>
      </c>
      <c r="B57" s="10"/>
      <c r="C57" s="10"/>
      <c r="D57" s="10"/>
      <c r="E57" s="10">
        <v>6.73</v>
      </c>
      <c r="F57" s="15">
        <v>11.752000000000001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5"/>
    </row>
    <row r="58" spans="1:24" x14ac:dyDescent="0.25">
      <c r="A58" t="s">
        <v>169</v>
      </c>
      <c r="B58" s="10"/>
      <c r="C58" s="10"/>
      <c r="D58" s="10"/>
      <c r="E58" s="10">
        <v>809.30499999999995</v>
      </c>
      <c r="F58" s="15">
        <v>1008.316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20</v>
      </c>
      <c r="B59" s="10"/>
      <c r="C59" s="10"/>
      <c r="D59" s="10"/>
      <c r="E59" s="10">
        <v>11.61</v>
      </c>
      <c r="F59" s="15">
        <v>28.183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170</v>
      </c>
      <c r="B60" s="10"/>
      <c r="C60" s="10"/>
      <c r="D60" s="10"/>
      <c r="E60" s="10">
        <f>12.761+34.959</f>
        <v>47.72</v>
      </c>
      <c r="F60" s="15">
        <f>19.685+35.307</f>
        <v>54.992000000000004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171</v>
      </c>
      <c r="B61" s="10"/>
      <c r="C61" s="10"/>
      <c r="D61" s="10"/>
      <c r="E61" s="10">
        <v>322.5</v>
      </c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172</v>
      </c>
      <c r="B62" s="10"/>
      <c r="C62" s="10"/>
      <c r="D62" s="10"/>
      <c r="E62" s="10">
        <v>0.76100000000000001</v>
      </c>
      <c r="F62" s="15">
        <v>0.377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65</v>
      </c>
      <c r="B63" s="11">
        <f>SUM(B57:B62)</f>
        <v>0</v>
      </c>
      <c r="C63" s="11">
        <f>SUM(C57:C62)</f>
        <v>0</v>
      </c>
      <c r="D63" s="11">
        <f>SUM(D57:D62)</f>
        <v>0</v>
      </c>
      <c r="E63" s="11">
        <f>SUM(E57:E62)</f>
        <v>1198.626</v>
      </c>
      <c r="F63" s="14">
        <f>SUM(F57:F62)</f>
        <v>1103.6199999999999</v>
      </c>
      <c r="K63" s="11">
        <f t="shared" ref="K63:V63" si="13">SUM(K57:K62)</f>
        <v>0</v>
      </c>
      <c r="L63" s="11">
        <f t="shared" si="13"/>
        <v>0</v>
      </c>
      <c r="M63" s="11">
        <f t="shared" si="13"/>
        <v>0</v>
      </c>
      <c r="N63" s="11">
        <f t="shared" si="13"/>
        <v>0</v>
      </c>
      <c r="O63" s="11">
        <f t="shared" si="13"/>
        <v>0</v>
      </c>
      <c r="P63" s="11">
        <f t="shared" si="13"/>
        <v>0</v>
      </c>
      <c r="Q63" s="11">
        <f t="shared" si="13"/>
        <v>0</v>
      </c>
      <c r="R63" s="11">
        <f t="shared" si="13"/>
        <v>0</v>
      </c>
      <c r="S63" s="11">
        <f t="shared" si="13"/>
        <v>0</v>
      </c>
      <c r="T63" s="11">
        <f t="shared" si="13"/>
        <v>0</v>
      </c>
      <c r="U63" s="11">
        <f t="shared" si="13"/>
        <v>0</v>
      </c>
      <c r="V63" s="14">
        <f t="shared" si="13"/>
        <v>0</v>
      </c>
      <c r="W63" s="11"/>
      <c r="X63" s="11"/>
    </row>
    <row r="64" spans="1:24" x14ac:dyDescent="0.25">
      <c r="A64" t="s">
        <v>173</v>
      </c>
      <c r="B64" s="10"/>
      <c r="C64" s="10"/>
      <c r="D64" s="10"/>
      <c r="E64" s="10">
        <v>8090.0079999999998</v>
      </c>
      <c r="F64" s="15">
        <v>7472.62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29</v>
      </c>
      <c r="B65" s="10"/>
      <c r="C65" s="10"/>
      <c r="D65" s="10"/>
      <c r="E65" s="10">
        <v>33.712000000000003</v>
      </c>
      <c r="F65" s="15">
        <v>322.59100000000001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174</v>
      </c>
      <c r="B66" s="10"/>
      <c r="C66" s="10"/>
      <c r="D66" s="10"/>
      <c r="E66" s="10">
        <v>39.677</v>
      </c>
      <c r="F66" s="15">
        <v>34.959000000000003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175</v>
      </c>
      <c r="B67" s="10"/>
      <c r="C67" s="10"/>
      <c r="D67" s="10"/>
      <c r="E67" s="10">
        <f>55.832+198.291</f>
        <v>254.12299999999999</v>
      </c>
      <c r="F67" s="15">
        <f>54.858+187.474</f>
        <v>242.33199999999999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s="1" t="s">
        <v>31</v>
      </c>
      <c r="B68" s="11">
        <f>SUM(B63:B67)</f>
        <v>0</v>
      </c>
      <c r="C68" s="11">
        <f>SUM(C63:C67)</f>
        <v>0</v>
      </c>
      <c r="D68" s="11">
        <f>SUM(D63:D67)</f>
        <v>0</v>
      </c>
      <c r="E68" s="11">
        <f>SUM(E63:E67)</f>
        <v>9616.1459999999988</v>
      </c>
      <c r="F68" s="14">
        <f>SUM(F63:F67)</f>
        <v>9176.1220000000012</v>
      </c>
      <c r="K68" s="11">
        <f t="shared" ref="K68:V68" si="14">SUM(K63:K67)</f>
        <v>0</v>
      </c>
      <c r="L68" s="11">
        <f t="shared" si="14"/>
        <v>0</v>
      </c>
      <c r="M68" s="11">
        <f t="shared" si="14"/>
        <v>0</v>
      </c>
      <c r="N68" s="11">
        <f t="shared" si="14"/>
        <v>0</v>
      </c>
      <c r="O68" s="11">
        <f t="shared" si="14"/>
        <v>0</v>
      </c>
      <c r="P68" s="11">
        <f t="shared" si="14"/>
        <v>0</v>
      </c>
      <c r="Q68" s="11">
        <f t="shared" si="14"/>
        <v>0</v>
      </c>
      <c r="R68" s="11">
        <f t="shared" si="14"/>
        <v>0</v>
      </c>
      <c r="S68" s="11">
        <f t="shared" si="14"/>
        <v>0</v>
      </c>
      <c r="T68" s="11">
        <f t="shared" si="14"/>
        <v>0</v>
      </c>
      <c r="U68" s="11">
        <f t="shared" si="14"/>
        <v>0</v>
      </c>
      <c r="V68" s="14">
        <f t="shared" si="14"/>
        <v>0</v>
      </c>
    </row>
    <row r="69" spans="1:22" x14ac:dyDescent="0.25">
      <c r="A69" t="s">
        <v>84</v>
      </c>
      <c r="B69" s="10"/>
      <c r="C69" s="10"/>
      <c r="D69" s="10"/>
      <c r="E69" s="10">
        <v>-314.36200000000002</v>
      </c>
      <c r="F69" s="15">
        <v>-790.71400000000006</v>
      </c>
    </row>
    <row r="71" spans="1:22" s="1" customFormat="1" x14ac:dyDescent="0.25">
      <c r="A71" s="1" t="s">
        <v>88</v>
      </c>
      <c r="B71" s="58"/>
      <c r="C71" s="58"/>
      <c r="D71" s="58"/>
      <c r="E71" s="58">
        <f>-E14/E64</f>
        <v>4.3295878075769519E-2</v>
      </c>
      <c r="F71" s="59">
        <f>-F14/F64</f>
        <v>6.2773966828234273E-2</v>
      </c>
      <c r="V71" s="16"/>
    </row>
    <row r="89" spans="6:22" s="9" customFormat="1" x14ac:dyDescent="0.25">
      <c r="F89" s="42"/>
      <c r="V89" s="42"/>
    </row>
    <row r="90" spans="6:22" s="1" customFormat="1" x14ac:dyDescent="0.25">
      <c r="F90" s="16"/>
      <c r="V9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topLeftCell="A13" workbookViewId="0">
      <selection activeCell="N13" sqref="N13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39069</v>
      </c>
      <c r="B2" s="18">
        <v>19.510000000000002</v>
      </c>
      <c r="D2" t="s">
        <v>55</v>
      </c>
      <c r="E2" t="s">
        <v>57</v>
      </c>
      <c r="L2" t="s">
        <v>58</v>
      </c>
    </row>
    <row r="3" spans="1:12" x14ac:dyDescent="0.25">
      <c r="A3" s="12">
        <v>39076</v>
      </c>
      <c r="B3" s="18">
        <v>21.26</v>
      </c>
      <c r="D3" s="12">
        <v>45328</v>
      </c>
      <c r="E3" t="s">
        <v>60</v>
      </c>
      <c r="L3" s="12"/>
    </row>
    <row r="4" spans="1:12" x14ac:dyDescent="0.25">
      <c r="A4" s="12">
        <v>39083</v>
      </c>
      <c r="B4" s="18">
        <v>20.780000999999999</v>
      </c>
      <c r="D4" s="12">
        <v>45302</v>
      </c>
      <c r="E4" t="s">
        <v>60</v>
      </c>
      <c r="L4" s="12"/>
    </row>
    <row r="5" spans="1:12" x14ac:dyDescent="0.25">
      <c r="A5" s="12">
        <v>39090</v>
      </c>
      <c r="B5" s="18">
        <v>20.629999000000002</v>
      </c>
      <c r="L5" s="12"/>
    </row>
    <row r="6" spans="1:12" x14ac:dyDescent="0.25">
      <c r="A6" s="12">
        <v>39097</v>
      </c>
      <c r="B6" s="18">
        <v>21.82</v>
      </c>
      <c r="L6" s="12"/>
    </row>
    <row r="7" spans="1:12" x14ac:dyDescent="0.25">
      <c r="A7" s="12">
        <v>39104</v>
      </c>
      <c r="B7" s="18">
        <v>20.389999</v>
      </c>
      <c r="L7" s="12"/>
    </row>
    <row r="8" spans="1:12" x14ac:dyDescent="0.25">
      <c r="A8" s="12">
        <v>39111</v>
      </c>
      <c r="B8" s="18">
        <v>20.420000000000002</v>
      </c>
      <c r="L8" s="12"/>
    </row>
    <row r="9" spans="1:12" x14ac:dyDescent="0.25">
      <c r="A9" s="12">
        <v>39118</v>
      </c>
      <c r="B9" s="18">
        <v>18.620000999999998</v>
      </c>
      <c r="L9" s="12"/>
    </row>
    <row r="10" spans="1:12" x14ac:dyDescent="0.25">
      <c r="A10" s="12">
        <v>39125</v>
      </c>
      <c r="B10" s="18">
        <v>18.350000000000001</v>
      </c>
      <c r="L10" s="12"/>
    </row>
    <row r="11" spans="1:12" x14ac:dyDescent="0.25">
      <c r="A11" s="12">
        <v>39132</v>
      </c>
      <c r="B11" s="18">
        <v>18.399999999999999</v>
      </c>
      <c r="L11" s="12"/>
    </row>
    <row r="12" spans="1:12" x14ac:dyDescent="0.25">
      <c r="A12" s="12">
        <v>39139</v>
      </c>
      <c r="B12" s="18">
        <v>16.459999</v>
      </c>
      <c r="L12" s="12"/>
    </row>
    <row r="13" spans="1:12" x14ac:dyDescent="0.25">
      <c r="A13" s="12">
        <v>39146</v>
      </c>
      <c r="B13" s="18">
        <v>15.96</v>
      </c>
    </row>
    <row r="14" spans="1:12" x14ac:dyDescent="0.25">
      <c r="A14" s="12">
        <v>39153</v>
      </c>
      <c r="B14" s="18">
        <v>15.51</v>
      </c>
    </row>
    <row r="15" spans="1:12" x14ac:dyDescent="0.25">
      <c r="A15" s="12">
        <v>39160</v>
      </c>
      <c r="B15" s="18">
        <v>16.540001</v>
      </c>
    </row>
    <row r="16" spans="1:12" x14ac:dyDescent="0.25">
      <c r="A16" s="12">
        <v>39167</v>
      </c>
      <c r="B16" s="18">
        <v>16.139999</v>
      </c>
    </row>
    <row r="17" spans="1:2" x14ac:dyDescent="0.25">
      <c r="A17" s="12">
        <v>39174</v>
      </c>
      <c r="B17" s="18">
        <v>16.299999</v>
      </c>
    </row>
    <row r="18" spans="1:2" x14ac:dyDescent="0.25">
      <c r="A18" s="12">
        <v>39181</v>
      </c>
      <c r="B18" s="18">
        <v>16.57</v>
      </c>
    </row>
    <row r="19" spans="1:2" x14ac:dyDescent="0.25">
      <c r="A19" s="12">
        <v>39188</v>
      </c>
      <c r="B19" s="18">
        <v>18.91</v>
      </c>
    </row>
    <row r="20" spans="1:2" x14ac:dyDescent="0.25">
      <c r="A20" s="12">
        <v>39195</v>
      </c>
      <c r="B20" s="18">
        <v>17.93</v>
      </c>
    </row>
    <row r="21" spans="1:2" x14ac:dyDescent="0.25">
      <c r="A21" s="12">
        <v>39202</v>
      </c>
      <c r="B21" s="18">
        <v>17.84</v>
      </c>
    </row>
    <row r="22" spans="1:2" x14ac:dyDescent="0.25">
      <c r="A22" s="12">
        <v>39209</v>
      </c>
      <c r="B22" s="18">
        <v>16.57</v>
      </c>
    </row>
    <row r="23" spans="1:2" x14ac:dyDescent="0.25">
      <c r="A23" s="12">
        <v>39216</v>
      </c>
      <c r="B23" s="18">
        <v>14</v>
      </c>
    </row>
    <row r="24" spans="1:2" x14ac:dyDescent="0.25">
      <c r="A24" s="12">
        <v>39223</v>
      </c>
      <c r="B24" s="18">
        <v>13.59</v>
      </c>
    </row>
    <row r="25" spans="1:2" x14ac:dyDescent="0.25">
      <c r="A25" s="12">
        <v>39230</v>
      </c>
      <c r="B25" s="18">
        <v>14</v>
      </c>
    </row>
    <row r="26" spans="1:2" x14ac:dyDescent="0.25">
      <c r="A26" s="12">
        <v>39237</v>
      </c>
      <c r="B26" s="18">
        <v>13.26</v>
      </c>
    </row>
    <row r="27" spans="1:2" x14ac:dyDescent="0.25">
      <c r="A27" s="12">
        <v>39244</v>
      </c>
      <c r="B27" s="18">
        <v>12.62</v>
      </c>
    </row>
    <row r="28" spans="1:2" x14ac:dyDescent="0.25">
      <c r="A28" s="12">
        <v>39251</v>
      </c>
      <c r="B28" s="18">
        <v>11.55</v>
      </c>
    </row>
    <row r="29" spans="1:2" x14ac:dyDescent="0.25">
      <c r="A29" s="12">
        <v>39258</v>
      </c>
      <c r="B29" s="18">
        <v>12.56</v>
      </c>
    </row>
    <row r="30" spans="1:2" x14ac:dyDescent="0.25">
      <c r="A30" s="12">
        <v>39265</v>
      </c>
      <c r="B30" s="18">
        <v>13.67</v>
      </c>
    </row>
    <row r="31" spans="1:2" x14ac:dyDescent="0.25">
      <c r="A31" s="12">
        <v>39272</v>
      </c>
      <c r="B31" s="18">
        <v>13.92</v>
      </c>
    </row>
    <row r="32" spans="1:2" x14ac:dyDescent="0.25">
      <c r="A32" s="12">
        <v>39279</v>
      </c>
      <c r="B32" s="18">
        <v>13</v>
      </c>
    </row>
    <row r="33" spans="1:2" x14ac:dyDescent="0.25">
      <c r="A33" s="12">
        <v>39286</v>
      </c>
      <c r="B33" s="18">
        <v>12.28</v>
      </c>
    </row>
    <row r="34" spans="1:2" x14ac:dyDescent="0.25">
      <c r="A34" s="12">
        <v>39293</v>
      </c>
      <c r="B34" s="18">
        <v>12.79</v>
      </c>
    </row>
    <row r="35" spans="1:2" x14ac:dyDescent="0.25">
      <c r="A35" s="12">
        <v>39300</v>
      </c>
      <c r="B35" s="18">
        <v>13.27</v>
      </c>
    </row>
    <row r="36" spans="1:2" x14ac:dyDescent="0.25">
      <c r="A36" s="12">
        <v>39307</v>
      </c>
      <c r="B36" s="18">
        <v>11.48</v>
      </c>
    </row>
    <row r="37" spans="1:2" x14ac:dyDescent="0.25">
      <c r="A37" s="12">
        <v>39314</v>
      </c>
      <c r="B37" s="18">
        <v>12.97</v>
      </c>
    </row>
    <row r="38" spans="1:2" x14ac:dyDescent="0.25">
      <c r="A38" s="12">
        <v>39321</v>
      </c>
      <c r="B38" s="18">
        <v>13.03</v>
      </c>
    </row>
    <row r="39" spans="1:2" x14ac:dyDescent="0.25">
      <c r="A39" s="12">
        <v>39328</v>
      </c>
      <c r="B39" s="18">
        <v>13.67</v>
      </c>
    </row>
    <row r="40" spans="1:2" x14ac:dyDescent="0.25">
      <c r="A40" s="12">
        <v>39335</v>
      </c>
      <c r="B40" s="18">
        <v>15.19</v>
      </c>
    </row>
    <row r="41" spans="1:2" x14ac:dyDescent="0.25">
      <c r="A41" s="12">
        <v>39342</v>
      </c>
      <c r="B41" s="18">
        <v>15.51</v>
      </c>
    </row>
    <row r="42" spans="1:2" x14ac:dyDescent="0.25">
      <c r="A42" s="12">
        <v>39349</v>
      </c>
      <c r="B42" s="18">
        <v>16.5</v>
      </c>
    </row>
    <row r="43" spans="1:2" x14ac:dyDescent="0.25">
      <c r="A43" s="12">
        <v>39356</v>
      </c>
      <c r="B43" s="18">
        <v>18.600000000000001</v>
      </c>
    </row>
    <row r="44" spans="1:2" x14ac:dyDescent="0.25">
      <c r="A44" s="12">
        <v>39363</v>
      </c>
      <c r="B44" s="18">
        <v>18.450001</v>
      </c>
    </row>
    <row r="45" spans="1:2" x14ac:dyDescent="0.25">
      <c r="A45" s="12">
        <v>39370</v>
      </c>
      <c r="B45" s="18">
        <v>16.84</v>
      </c>
    </row>
    <row r="46" spans="1:2" x14ac:dyDescent="0.25">
      <c r="A46" s="12">
        <v>39377</v>
      </c>
      <c r="B46" s="18">
        <v>15.27</v>
      </c>
    </row>
    <row r="47" spans="1:2" x14ac:dyDescent="0.25">
      <c r="A47" s="12">
        <v>39384</v>
      </c>
      <c r="B47" s="18">
        <v>14.51</v>
      </c>
    </row>
    <row r="48" spans="1:2" x14ac:dyDescent="0.25">
      <c r="A48" s="12">
        <v>39391</v>
      </c>
      <c r="B48" s="18">
        <v>13.83</v>
      </c>
    </row>
    <row r="49" spans="1:2" x14ac:dyDescent="0.25">
      <c r="A49" s="12">
        <v>39398</v>
      </c>
      <c r="B49" s="18">
        <v>14.99</v>
      </c>
    </row>
    <row r="50" spans="1:2" x14ac:dyDescent="0.25">
      <c r="A50" s="12">
        <v>39405</v>
      </c>
      <c r="B50" s="18">
        <v>12.97</v>
      </c>
    </row>
    <row r="51" spans="1:2" x14ac:dyDescent="0.25">
      <c r="A51" s="12">
        <v>39412</v>
      </c>
      <c r="B51" s="18">
        <v>14.49</v>
      </c>
    </row>
    <row r="52" spans="1:2" x14ac:dyDescent="0.25">
      <c r="A52" s="12">
        <v>39419</v>
      </c>
      <c r="B52" s="18">
        <v>12.92</v>
      </c>
    </row>
    <row r="53" spans="1:2" x14ac:dyDescent="0.25">
      <c r="A53" s="12">
        <v>39426</v>
      </c>
      <c r="B53" s="18">
        <v>11.73</v>
      </c>
    </row>
    <row r="54" spans="1:2" x14ac:dyDescent="0.25">
      <c r="A54" s="12">
        <v>39433</v>
      </c>
      <c r="B54" s="18">
        <v>12.17</v>
      </c>
    </row>
    <row r="55" spans="1:2" x14ac:dyDescent="0.25">
      <c r="A55" s="12">
        <v>39440</v>
      </c>
      <c r="B55" s="18">
        <v>11.78</v>
      </c>
    </row>
    <row r="56" spans="1:2" x14ac:dyDescent="0.25">
      <c r="A56" s="12">
        <v>39447</v>
      </c>
      <c r="B56" s="18">
        <v>10.91</v>
      </c>
    </row>
    <row r="57" spans="1:2" x14ac:dyDescent="0.25">
      <c r="A57" s="12">
        <v>39454</v>
      </c>
      <c r="B57" s="18">
        <v>9.9499999999999993</v>
      </c>
    </row>
    <row r="58" spans="1:2" x14ac:dyDescent="0.25">
      <c r="A58" s="12">
        <v>39461</v>
      </c>
      <c r="B58" s="18">
        <v>9.52</v>
      </c>
    </row>
    <row r="59" spans="1:2" x14ac:dyDescent="0.25">
      <c r="A59" s="12">
        <v>39468</v>
      </c>
      <c r="B59" s="18">
        <v>11.59</v>
      </c>
    </row>
    <row r="60" spans="1:2" x14ac:dyDescent="0.25">
      <c r="A60" s="12">
        <v>39475</v>
      </c>
      <c r="B60" s="18">
        <v>12.38</v>
      </c>
    </row>
    <row r="61" spans="1:2" x14ac:dyDescent="0.25">
      <c r="A61" s="12">
        <v>39482</v>
      </c>
      <c r="B61" s="18">
        <v>10.86</v>
      </c>
    </row>
    <row r="62" spans="1:2" x14ac:dyDescent="0.25">
      <c r="A62" s="12">
        <v>39489</v>
      </c>
      <c r="B62" s="18">
        <v>11.94</v>
      </c>
    </row>
    <row r="63" spans="1:2" x14ac:dyDescent="0.25">
      <c r="A63" s="12">
        <v>39496</v>
      </c>
      <c r="B63" s="18">
        <v>12.51</v>
      </c>
    </row>
    <row r="64" spans="1:2" x14ac:dyDescent="0.25">
      <c r="A64" s="12">
        <v>39503</v>
      </c>
      <c r="B64" s="18">
        <v>12.1</v>
      </c>
    </row>
    <row r="65" spans="1:2" x14ac:dyDescent="0.25">
      <c r="A65" s="12">
        <v>39510</v>
      </c>
      <c r="B65" s="18">
        <v>11.65</v>
      </c>
    </row>
    <row r="66" spans="1:2" x14ac:dyDescent="0.25">
      <c r="A66" s="12">
        <v>39517</v>
      </c>
      <c r="B66" s="18">
        <v>11.72</v>
      </c>
    </row>
    <row r="67" spans="1:2" x14ac:dyDescent="0.25">
      <c r="A67" s="12">
        <v>39524</v>
      </c>
      <c r="B67" s="18">
        <v>11.83</v>
      </c>
    </row>
    <row r="68" spans="1:2" x14ac:dyDescent="0.25">
      <c r="A68" s="12">
        <v>39531</v>
      </c>
      <c r="B68" s="18">
        <v>11.85</v>
      </c>
    </row>
    <row r="69" spans="1:2" x14ac:dyDescent="0.25">
      <c r="A69" s="12">
        <v>39538</v>
      </c>
      <c r="B69" s="18">
        <v>12.84</v>
      </c>
    </row>
    <row r="70" spans="1:2" x14ac:dyDescent="0.25">
      <c r="A70" s="12">
        <v>39545</v>
      </c>
      <c r="B70" s="18">
        <v>12.95</v>
      </c>
    </row>
    <row r="71" spans="1:2" x14ac:dyDescent="0.25">
      <c r="A71" s="12">
        <v>39552</v>
      </c>
      <c r="B71" s="18">
        <v>12.84</v>
      </c>
    </row>
    <row r="72" spans="1:2" x14ac:dyDescent="0.25">
      <c r="A72" s="12">
        <v>39559</v>
      </c>
      <c r="B72" s="18">
        <v>13.9</v>
      </c>
    </row>
    <row r="73" spans="1:2" x14ac:dyDescent="0.25">
      <c r="A73" s="12">
        <v>39566</v>
      </c>
      <c r="B73" s="18">
        <v>13.43</v>
      </c>
    </row>
    <row r="74" spans="1:2" x14ac:dyDescent="0.25">
      <c r="A74" s="12">
        <v>39573</v>
      </c>
      <c r="B74" s="18">
        <v>14.42</v>
      </c>
    </row>
    <row r="75" spans="1:2" x14ac:dyDescent="0.25">
      <c r="A75" s="12">
        <v>39580</v>
      </c>
      <c r="B75" s="18">
        <v>13.11</v>
      </c>
    </row>
    <row r="76" spans="1:2" x14ac:dyDescent="0.25">
      <c r="A76" s="12">
        <v>39587</v>
      </c>
      <c r="B76" s="18">
        <v>12.38</v>
      </c>
    </row>
    <row r="77" spans="1:2" x14ac:dyDescent="0.25">
      <c r="A77" s="12">
        <v>39594</v>
      </c>
      <c r="B77" s="18">
        <v>11.89</v>
      </c>
    </row>
    <row r="78" spans="1:2" x14ac:dyDescent="0.25">
      <c r="A78" s="12">
        <v>39601</v>
      </c>
      <c r="B78" s="18">
        <v>10.62</v>
      </c>
    </row>
    <row r="79" spans="1:2" x14ac:dyDescent="0.25">
      <c r="A79" s="12">
        <v>39608</v>
      </c>
      <c r="B79" s="18">
        <v>10.44</v>
      </c>
    </row>
    <row r="80" spans="1:2" x14ac:dyDescent="0.25">
      <c r="A80" s="12">
        <v>39615</v>
      </c>
      <c r="B80" s="18">
        <v>9.23</v>
      </c>
    </row>
    <row r="81" spans="1:2" x14ac:dyDescent="0.25">
      <c r="A81" s="12">
        <v>39622</v>
      </c>
      <c r="B81" s="18">
        <v>9.36</v>
      </c>
    </row>
    <row r="82" spans="1:2" x14ac:dyDescent="0.25">
      <c r="A82" s="12">
        <v>39629</v>
      </c>
      <c r="B82" s="18">
        <v>7.83</v>
      </c>
    </row>
    <row r="83" spans="1:2" x14ac:dyDescent="0.25">
      <c r="A83" s="12">
        <v>39636</v>
      </c>
      <c r="B83" s="18">
        <v>7.1</v>
      </c>
    </row>
    <row r="84" spans="1:2" x14ac:dyDescent="0.25">
      <c r="A84" s="12">
        <v>39643</v>
      </c>
      <c r="B84" s="18">
        <v>6.65</v>
      </c>
    </row>
    <row r="85" spans="1:2" x14ac:dyDescent="0.25">
      <c r="A85" s="12">
        <v>39650</v>
      </c>
      <c r="B85" s="18">
        <v>6.83</v>
      </c>
    </row>
    <row r="86" spans="1:2" x14ac:dyDescent="0.25">
      <c r="A86" s="12">
        <v>39657</v>
      </c>
      <c r="B86" s="18">
        <v>5.84</v>
      </c>
    </row>
    <row r="87" spans="1:2" x14ac:dyDescent="0.25">
      <c r="A87" s="12">
        <v>39664</v>
      </c>
      <c r="B87" s="18">
        <v>6.24</v>
      </c>
    </row>
    <row r="88" spans="1:2" x14ac:dyDescent="0.25">
      <c r="A88" s="12">
        <v>39671</v>
      </c>
      <c r="B88" s="18">
        <v>7.36</v>
      </c>
    </row>
    <row r="89" spans="1:2" x14ac:dyDescent="0.25">
      <c r="A89" s="12">
        <v>39678</v>
      </c>
      <c r="B89" s="18">
        <v>6.15</v>
      </c>
    </row>
    <row r="90" spans="1:2" x14ac:dyDescent="0.25">
      <c r="A90" s="12">
        <v>39685</v>
      </c>
      <c r="B90" s="18">
        <v>6.6</v>
      </c>
    </row>
    <row r="91" spans="1:2" x14ac:dyDescent="0.25">
      <c r="A91" s="12">
        <v>39692</v>
      </c>
      <c r="B91" s="18">
        <v>6.15</v>
      </c>
    </row>
    <row r="92" spans="1:2" x14ac:dyDescent="0.25">
      <c r="A92" s="12">
        <v>39699</v>
      </c>
      <c r="B92" s="18">
        <v>5.32</v>
      </c>
    </row>
    <row r="93" spans="1:2" x14ac:dyDescent="0.25">
      <c r="A93" s="12">
        <v>39706</v>
      </c>
      <c r="B93" s="18">
        <v>4.83</v>
      </c>
    </row>
    <row r="94" spans="1:2" x14ac:dyDescent="0.25">
      <c r="A94" s="12">
        <v>39713</v>
      </c>
      <c r="B94" s="18">
        <v>4.08</v>
      </c>
    </row>
    <row r="95" spans="1:2" x14ac:dyDescent="0.25">
      <c r="A95" s="12">
        <v>39720</v>
      </c>
      <c r="B95" s="18">
        <v>3.21</v>
      </c>
    </row>
    <row r="96" spans="1:2" x14ac:dyDescent="0.25">
      <c r="A96" s="12">
        <v>39727</v>
      </c>
      <c r="B96" s="18">
        <v>2.86</v>
      </c>
    </row>
    <row r="97" spans="1:2" x14ac:dyDescent="0.25">
      <c r="A97" s="12">
        <v>39734</v>
      </c>
      <c r="B97" s="18">
        <v>3.26</v>
      </c>
    </row>
    <row r="98" spans="1:2" x14ac:dyDescent="0.25">
      <c r="A98" s="12">
        <v>39741</v>
      </c>
      <c r="B98" s="18">
        <v>3.18</v>
      </c>
    </row>
    <row r="99" spans="1:2" x14ac:dyDescent="0.25">
      <c r="A99" s="12">
        <v>39748</v>
      </c>
      <c r="B99" s="18">
        <v>4.0999999999999996</v>
      </c>
    </row>
    <row r="100" spans="1:2" x14ac:dyDescent="0.25">
      <c r="A100" s="12">
        <v>39755</v>
      </c>
      <c r="B100" s="18">
        <v>3.83</v>
      </c>
    </row>
    <row r="101" spans="1:2" x14ac:dyDescent="0.25">
      <c r="A101" s="12">
        <v>39762</v>
      </c>
      <c r="B101" s="18">
        <v>3.53</v>
      </c>
    </row>
    <row r="102" spans="1:2" x14ac:dyDescent="0.25">
      <c r="A102" s="12">
        <v>39769</v>
      </c>
      <c r="B102" s="18">
        <v>2.65</v>
      </c>
    </row>
    <row r="103" spans="1:2" x14ac:dyDescent="0.25">
      <c r="A103" s="12">
        <v>39776</v>
      </c>
      <c r="B103" s="18">
        <v>3.18</v>
      </c>
    </row>
    <row r="104" spans="1:2" x14ac:dyDescent="0.25">
      <c r="A104" s="12">
        <v>39783</v>
      </c>
      <c r="B104" s="18">
        <v>3.2</v>
      </c>
    </row>
    <row r="105" spans="1:2" x14ac:dyDescent="0.25">
      <c r="A105" s="12">
        <v>39790</v>
      </c>
      <c r="B105" s="18">
        <v>2.77</v>
      </c>
    </row>
    <row r="106" spans="1:2" x14ac:dyDescent="0.25">
      <c r="A106" s="12">
        <v>39797</v>
      </c>
      <c r="B106" s="18">
        <v>3.69</v>
      </c>
    </row>
    <row r="107" spans="1:2" x14ac:dyDescent="0.25">
      <c r="A107" s="12">
        <v>39804</v>
      </c>
      <c r="B107" s="18">
        <v>3.07</v>
      </c>
    </row>
    <row r="108" spans="1:2" x14ac:dyDescent="0.25">
      <c r="A108" s="12">
        <v>39811</v>
      </c>
      <c r="B108" s="18">
        <v>3.48</v>
      </c>
    </row>
    <row r="109" spans="1:2" x14ac:dyDescent="0.25">
      <c r="A109" s="12">
        <v>39818</v>
      </c>
      <c r="B109" s="18">
        <v>3.75</v>
      </c>
    </row>
    <row r="110" spans="1:2" x14ac:dyDescent="0.25">
      <c r="A110" s="12">
        <v>39825</v>
      </c>
      <c r="B110" s="18">
        <v>3.45</v>
      </c>
    </row>
    <row r="111" spans="1:2" x14ac:dyDescent="0.25">
      <c r="A111" s="12">
        <v>39832</v>
      </c>
      <c r="B111" s="18">
        <v>3.03</v>
      </c>
    </row>
    <row r="112" spans="1:2" x14ac:dyDescent="0.25">
      <c r="A112" s="12">
        <v>39839</v>
      </c>
      <c r="B112" s="18">
        <v>2.79</v>
      </c>
    </row>
    <row r="113" spans="1:2" x14ac:dyDescent="0.25">
      <c r="A113" s="12">
        <v>39846</v>
      </c>
      <c r="B113" s="18">
        <v>2.95</v>
      </c>
    </row>
    <row r="114" spans="1:2" x14ac:dyDescent="0.25">
      <c r="A114" s="12">
        <v>39853</v>
      </c>
      <c r="B114" s="18">
        <v>2.4900000000000002</v>
      </c>
    </row>
    <row r="115" spans="1:2" x14ac:dyDescent="0.25">
      <c r="A115" s="12">
        <v>39860</v>
      </c>
      <c r="B115" s="18">
        <v>2.46</v>
      </c>
    </row>
    <row r="116" spans="1:2" x14ac:dyDescent="0.25">
      <c r="A116" s="12">
        <v>39867</v>
      </c>
      <c r="B116" s="18">
        <v>2.83</v>
      </c>
    </row>
    <row r="117" spans="1:2" x14ac:dyDescent="0.25">
      <c r="A117" s="12">
        <v>39874</v>
      </c>
      <c r="B117" s="18">
        <v>2.63</v>
      </c>
    </row>
    <row r="118" spans="1:2" x14ac:dyDescent="0.25">
      <c r="A118" s="12">
        <v>39881</v>
      </c>
      <c r="B118" s="18">
        <v>3.24</v>
      </c>
    </row>
    <row r="119" spans="1:2" x14ac:dyDescent="0.25">
      <c r="A119" s="12">
        <v>39888</v>
      </c>
      <c r="B119" s="18">
        <v>3.15</v>
      </c>
    </row>
    <row r="120" spans="1:2" x14ac:dyDescent="0.25">
      <c r="A120" s="12">
        <v>39895</v>
      </c>
      <c r="B120" s="18">
        <v>3.46</v>
      </c>
    </row>
    <row r="121" spans="1:2" x14ac:dyDescent="0.25">
      <c r="A121" s="12">
        <v>39902</v>
      </c>
      <c r="B121" s="18">
        <v>4.58</v>
      </c>
    </row>
    <row r="122" spans="1:2" x14ac:dyDescent="0.25">
      <c r="A122" s="12">
        <v>39909</v>
      </c>
      <c r="B122" s="18">
        <v>4.82</v>
      </c>
    </row>
    <row r="123" spans="1:2" x14ac:dyDescent="0.25">
      <c r="A123" s="12">
        <v>39916</v>
      </c>
      <c r="B123" s="18">
        <v>4.53</v>
      </c>
    </row>
    <row r="124" spans="1:2" x14ac:dyDescent="0.25">
      <c r="A124" s="12">
        <v>39923</v>
      </c>
      <c r="B124" s="18">
        <v>4.88</v>
      </c>
    </row>
    <row r="125" spans="1:2" x14ac:dyDescent="0.25">
      <c r="A125" s="12">
        <v>39930</v>
      </c>
      <c r="B125" s="18">
        <v>5</v>
      </c>
    </row>
    <row r="126" spans="1:2" x14ac:dyDescent="0.25">
      <c r="A126" s="12">
        <v>39937</v>
      </c>
      <c r="B126" s="18">
        <v>6</v>
      </c>
    </row>
    <row r="127" spans="1:2" x14ac:dyDescent="0.25">
      <c r="A127" s="12">
        <v>39944</v>
      </c>
      <c r="B127" s="18">
        <v>5.46</v>
      </c>
    </row>
    <row r="128" spans="1:2" x14ac:dyDescent="0.25">
      <c r="A128" s="12">
        <v>39951</v>
      </c>
      <c r="B128" s="18">
        <v>5.59</v>
      </c>
    </row>
    <row r="129" spans="1:2" x14ac:dyDescent="0.25">
      <c r="A129" s="12">
        <v>39958</v>
      </c>
      <c r="B129" s="18">
        <v>6.02</v>
      </c>
    </row>
    <row r="130" spans="1:2" x14ac:dyDescent="0.25">
      <c r="A130" s="12">
        <v>39965</v>
      </c>
      <c r="B130" s="18">
        <v>5.79</v>
      </c>
    </row>
    <row r="131" spans="1:2" x14ac:dyDescent="0.25">
      <c r="A131" s="12">
        <v>39972</v>
      </c>
      <c r="B131" s="18">
        <v>4.95</v>
      </c>
    </row>
    <row r="132" spans="1:2" x14ac:dyDescent="0.25">
      <c r="A132" s="12">
        <v>39979</v>
      </c>
      <c r="B132" s="18">
        <v>5.32</v>
      </c>
    </row>
    <row r="133" spans="1:2" x14ac:dyDescent="0.25">
      <c r="A133" s="12">
        <v>39986</v>
      </c>
      <c r="B133" s="18">
        <v>4.68</v>
      </c>
    </row>
    <row r="134" spans="1:2" x14ac:dyDescent="0.25">
      <c r="A134" s="12">
        <v>39993</v>
      </c>
      <c r="B134" s="18">
        <v>4.55</v>
      </c>
    </row>
    <row r="135" spans="1:2" x14ac:dyDescent="0.25">
      <c r="A135" s="12">
        <v>40000</v>
      </c>
      <c r="B135" s="18">
        <v>4.24</v>
      </c>
    </row>
    <row r="136" spans="1:2" x14ac:dyDescent="0.25">
      <c r="A136" s="12">
        <v>40007</v>
      </c>
      <c r="B136" s="18">
        <v>4.91</v>
      </c>
    </row>
    <row r="137" spans="1:2" x14ac:dyDescent="0.25">
      <c r="A137" s="12">
        <v>40014</v>
      </c>
      <c r="B137" s="18">
        <v>5.31</v>
      </c>
    </row>
    <row r="138" spans="1:2" x14ac:dyDescent="0.25">
      <c r="A138" s="12">
        <v>40021</v>
      </c>
      <c r="B138" s="18">
        <v>5.56</v>
      </c>
    </row>
    <row r="139" spans="1:2" x14ac:dyDescent="0.25">
      <c r="A139" s="12">
        <v>40028</v>
      </c>
      <c r="B139" s="18">
        <v>5.39</v>
      </c>
    </row>
    <row r="140" spans="1:2" x14ac:dyDescent="0.25">
      <c r="A140" s="12">
        <v>40035</v>
      </c>
      <c r="B140" s="18">
        <v>5.42</v>
      </c>
    </row>
    <row r="141" spans="1:2" x14ac:dyDescent="0.25">
      <c r="A141" s="12">
        <v>40042</v>
      </c>
      <c r="B141" s="18">
        <v>5.85</v>
      </c>
    </row>
    <row r="142" spans="1:2" x14ac:dyDescent="0.25">
      <c r="A142" s="12">
        <v>40049</v>
      </c>
      <c r="B142" s="18">
        <v>6.49</v>
      </c>
    </row>
    <row r="143" spans="1:2" x14ac:dyDescent="0.25">
      <c r="A143" s="12">
        <v>40056</v>
      </c>
      <c r="B143" s="18">
        <v>6.42</v>
      </c>
    </row>
    <row r="144" spans="1:2" x14ac:dyDescent="0.25">
      <c r="A144" s="12">
        <v>40063</v>
      </c>
      <c r="B144" s="18">
        <v>6.97</v>
      </c>
    </row>
    <row r="145" spans="1:2" x14ac:dyDescent="0.25">
      <c r="A145" s="12">
        <v>40070</v>
      </c>
      <c r="B145" s="18">
        <v>7.01</v>
      </c>
    </row>
    <row r="146" spans="1:2" x14ac:dyDescent="0.25">
      <c r="A146" s="12">
        <v>40077</v>
      </c>
      <c r="B146" s="18">
        <v>7.42</v>
      </c>
    </row>
    <row r="147" spans="1:2" x14ac:dyDescent="0.25">
      <c r="A147" s="12">
        <v>40084</v>
      </c>
      <c r="B147" s="18">
        <v>6.49</v>
      </c>
    </row>
    <row r="148" spans="1:2" x14ac:dyDescent="0.25">
      <c r="A148" s="12">
        <v>40091</v>
      </c>
      <c r="B148" s="18">
        <v>7.18</v>
      </c>
    </row>
    <row r="149" spans="1:2" x14ac:dyDescent="0.25">
      <c r="A149" s="12">
        <v>40098</v>
      </c>
      <c r="B149" s="18">
        <v>6.06</v>
      </c>
    </row>
    <row r="150" spans="1:2" x14ac:dyDescent="0.25">
      <c r="A150" s="12">
        <v>40105</v>
      </c>
      <c r="B150" s="18">
        <v>5.54</v>
      </c>
    </row>
    <row r="151" spans="1:2" x14ac:dyDescent="0.25">
      <c r="A151" s="12">
        <v>40112</v>
      </c>
      <c r="B151" s="18">
        <v>4.96</v>
      </c>
    </row>
    <row r="152" spans="1:2" x14ac:dyDescent="0.25">
      <c r="A152" s="12">
        <v>40119</v>
      </c>
      <c r="B152" s="18">
        <v>5.05</v>
      </c>
    </row>
    <row r="153" spans="1:2" x14ac:dyDescent="0.25">
      <c r="A153" s="12">
        <v>40126</v>
      </c>
      <c r="B153" s="18">
        <v>4.3899999999999997</v>
      </c>
    </row>
    <row r="154" spans="1:2" x14ac:dyDescent="0.25">
      <c r="A154" s="12">
        <v>40133</v>
      </c>
      <c r="B154" s="18">
        <v>4.4000000000000004</v>
      </c>
    </row>
    <row r="155" spans="1:2" x14ac:dyDescent="0.25">
      <c r="A155" s="12">
        <v>40140</v>
      </c>
      <c r="B155" s="18">
        <v>4.12</v>
      </c>
    </row>
    <row r="156" spans="1:2" x14ac:dyDescent="0.25">
      <c r="A156" s="12">
        <v>40147</v>
      </c>
      <c r="B156" s="18">
        <v>4.2699999999999996</v>
      </c>
    </row>
    <row r="157" spans="1:2" x14ac:dyDescent="0.25">
      <c r="A157" s="12">
        <v>40154</v>
      </c>
      <c r="B157" s="18">
        <v>3.75</v>
      </c>
    </row>
    <row r="158" spans="1:2" x14ac:dyDescent="0.25">
      <c r="A158" s="12">
        <v>40161</v>
      </c>
      <c r="B158" s="18">
        <v>3.63</v>
      </c>
    </row>
    <row r="159" spans="1:2" x14ac:dyDescent="0.25">
      <c r="A159" s="12">
        <v>40168</v>
      </c>
      <c r="B159" s="18">
        <v>3.43</v>
      </c>
    </row>
    <row r="160" spans="1:2" x14ac:dyDescent="0.25">
      <c r="A160" s="12">
        <v>40175</v>
      </c>
      <c r="B160" s="18">
        <v>3.36</v>
      </c>
    </row>
    <row r="161" spans="1:2" x14ac:dyDescent="0.25">
      <c r="A161" s="12">
        <v>40182</v>
      </c>
      <c r="B161" s="18">
        <v>4.12</v>
      </c>
    </row>
    <row r="162" spans="1:2" x14ac:dyDescent="0.25">
      <c r="A162" s="12">
        <v>40189</v>
      </c>
      <c r="B162" s="18">
        <v>3.75</v>
      </c>
    </row>
    <row r="163" spans="1:2" x14ac:dyDescent="0.25">
      <c r="A163" s="12">
        <v>40196</v>
      </c>
      <c r="B163" s="18">
        <v>3.52</v>
      </c>
    </row>
    <row r="164" spans="1:2" x14ac:dyDescent="0.25">
      <c r="A164" s="12">
        <v>40203</v>
      </c>
      <c r="B164" s="18">
        <v>3.57</v>
      </c>
    </row>
    <row r="165" spans="1:2" x14ac:dyDescent="0.25">
      <c r="A165" s="12">
        <v>40210</v>
      </c>
      <c r="B165" s="18">
        <v>3.52</v>
      </c>
    </row>
    <row r="166" spans="1:2" x14ac:dyDescent="0.25">
      <c r="A166" s="12">
        <v>40217</v>
      </c>
      <c r="B166" s="18">
        <v>3.74</v>
      </c>
    </row>
    <row r="167" spans="1:2" x14ac:dyDescent="0.25">
      <c r="A167" s="12">
        <v>40224</v>
      </c>
      <c r="B167" s="18">
        <v>3.79</v>
      </c>
    </row>
    <row r="168" spans="1:2" x14ac:dyDescent="0.25">
      <c r="A168" s="12">
        <v>40231</v>
      </c>
      <c r="B168" s="18">
        <v>4.04</v>
      </c>
    </row>
    <row r="169" spans="1:2" x14ac:dyDescent="0.25">
      <c r="A169" s="12">
        <v>40238</v>
      </c>
      <c r="B169" s="18">
        <v>4.38</v>
      </c>
    </row>
    <row r="170" spans="1:2" x14ac:dyDescent="0.25">
      <c r="A170" s="12">
        <v>40245</v>
      </c>
      <c r="B170" s="18">
        <v>4.47</v>
      </c>
    </row>
    <row r="171" spans="1:2" x14ac:dyDescent="0.25">
      <c r="A171" s="12">
        <v>40252</v>
      </c>
      <c r="B171" s="18">
        <v>4.55</v>
      </c>
    </row>
    <row r="172" spans="1:2" x14ac:dyDescent="0.25">
      <c r="A172" s="12">
        <v>40259</v>
      </c>
      <c r="B172" s="18">
        <v>4.87</v>
      </c>
    </row>
    <row r="173" spans="1:2" x14ac:dyDescent="0.25">
      <c r="A173" s="12">
        <v>40266</v>
      </c>
      <c r="B173" s="18">
        <v>4.66</v>
      </c>
    </row>
    <row r="174" spans="1:2" x14ac:dyDescent="0.25">
      <c r="A174" s="12">
        <v>40273</v>
      </c>
      <c r="B174" s="18">
        <v>5.47</v>
      </c>
    </row>
    <row r="175" spans="1:2" x14ac:dyDescent="0.25">
      <c r="A175" s="12">
        <v>40280</v>
      </c>
      <c r="B175" s="18">
        <v>4.75</v>
      </c>
    </row>
    <row r="176" spans="1:2" x14ac:dyDescent="0.25">
      <c r="A176" s="12">
        <v>40287</v>
      </c>
      <c r="B176" s="18">
        <v>4.8499999999999996</v>
      </c>
    </row>
    <row r="177" spans="1:2" x14ac:dyDescent="0.25">
      <c r="A177" s="12">
        <v>40294</v>
      </c>
      <c r="B177" s="18">
        <v>4.76</v>
      </c>
    </row>
    <row r="178" spans="1:2" x14ac:dyDescent="0.25">
      <c r="A178" s="12">
        <v>40301</v>
      </c>
      <c r="B178" s="18">
        <v>3.82</v>
      </c>
    </row>
    <row r="179" spans="1:2" x14ac:dyDescent="0.25">
      <c r="A179" s="12">
        <v>40308</v>
      </c>
      <c r="B179" s="18">
        <v>4.04</v>
      </c>
    </row>
    <row r="180" spans="1:2" x14ac:dyDescent="0.25">
      <c r="A180" s="12">
        <v>40315</v>
      </c>
      <c r="B180" s="18">
        <v>3.67</v>
      </c>
    </row>
    <row r="181" spans="1:2" x14ac:dyDescent="0.25">
      <c r="A181" s="12">
        <v>40322</v>
      </c>
      <c r="B181" s="18">
        <v>4.29</v>
      </c>
    </row>
    <row r="182" spans="1:2" x14ac:dyDescent="0.25">
      <c r="A182" s="12">
        <v>40329</v>
      </c>
      <c r="B182" s="18">
        <v>4.01</v>
      </c>
    </row>
    <row r="183" spans="1:2" x14ac:dyDescent="0.25">
      <c r="A183" s="12">
        <v>40336</v>
      </c>
      <c r="B183" s="18">
        <v>4.1399999999999997</v>
      </c>
    </row>
    <row r="184" spans="1:2" x14ac:dyDescent="0.25">
      <c r="A184" s="12">
        <v>40343</v>
      </c>
      <c r="B184" s="18">
        <v>4.3899999999999997</v>
      </c>
    </row>
    <row r="185" spans="1:2" x14ac:dyDescent="0.25">
      <c r="A185" s="12">
        <v>40350</v>
      </c>
      <c r="B185" s="18">
        <v>4.24</v>
      </c>
    </row>
    <row r="186" spans="1:2" x14ac:dyDescent="0.25">
      <c r="A186" s="12">
        <v>40357</v>
      </c>
      <c r="B186" s="18">
        <v>3.68</v>
      </c>
    </row>
    <row r="187" spans="1:2" x14ac:dyDescent="0.25">
      <c r="A187" s="12">
        <v>40364</v>
      </c>
      <c r="B187" s="18">
        <v>3.98</v>
      </c>
    </row>
    <row r="188" spans="1:2" x14ac:dyDescent="0.25">
      <c r="A188" s="12">
        <v>40371</v>
      </c>
      <c r="B188" s="18">
        <v>3.65</v>
      </c>
    </row>
    <row r="189" spans="1:2" x14ac:dyDescent="0.25">
      <c r="A189" s="12">
        <v>40378</v>
      </c>
      <c r="B189" s="18">
        <v>4.1100000000000003</v>
      </c>
    </row>
    <row r="190" spans="1:2" x14ac:dyDescent="0.25">
      <c r="A190" s="12">
        <v>40385</v>
      </c>
      <c r="B190" s="18">
        <v>3.89</v>
      </c>
    </row>
    <row r="191" spans="1:2" x14ac:dyDescent="0.25">
      <c r="A191" s="12">
        <v>40392</v>
      </c>
      <c r="B191" s="18">
        <v>3.89</v>
      </c>
    </row>
    <row r="192" spans="1:2" x14ac:dyDescent="0.25">
      <c r="A192" s="12">
        <v>40399</v>
      </c>
      <c r="B192" s="18">
        <v>3.81</v>
      </c>
    </row>
    <row r="193" spans="1:2" x14ac:dyDescent="0.25">
      <c r="A193" s="12">
        <v>40406</v>
      </c>
      <c r="B193" s="18">
        <v>4.18</v>
      </c>
    </row>
    <row r="194" spans="1:2" x14ac:dyDescent="0.25">
      <c r="A194" s="12">
        <v>40413</v>
      </c>
      <c r="B194" s="18">
        <v>4.24</v>
      </c>
    </row>
    <row r="195" spans="1:2" x14ac:dyDescent="0.25">
      <c r="A195" s="12">
        <v>40420</v>
      </c>
      <c r="B195" s="18">
        <v>4.49</v>
      </c>
    </row>
    <row r="196" spans="1:2" x14ac:dyDescent="0.25">
      <c r="A196" s="12">
        <v>40427</v>
      </c>
      <c r="B196" s="18">
        <v>4.53</v>
      </c>
    </row>
    <row r="197" spans="1:2" x14ac:dyDescent="0.25">
      <c r="A197" s="12">
        <v>40434</v>
      </c>
      <c r="B197" s="18">
        <v>4.8899999999999997</v>
      </c>
    </row>
    <row r="198" spans="1:2" x14ac:dyDescent="0.25">
      <c r="A198" s="12">
        <v>40441</v>
      </c>
      <c r="B198" s="18">
        <v>4.9000000000000004</v>
      </c>
    </row>
    <row r="199" spans="1:2" x14ac:dyDescent="0.25">
      <c r="A199" s="12">
        <v>40448</v>
      </c>
      <c r="B199" s="18">
        <v>5.09</v>
      </c>
    </row>
    <row r="200" spans="1:2" x14ac:dyDescent="0.25">
      <c r="A200" s="12">
        <v>40455</v>
      </c>
      <c r="B200" s="18">
        <v>5.58</v>
      </c>
    </row>
    <row r="201" spans="1:2" x14ac:dyDescent="0.25">
      <c r="A201" s="12">
        <v>40462</v>
      </c>
      <c r="B201" s="18">
        <v>5.57</v>
      </c>
    </row>
    <row r="202" spans="1:2" x14ac:dyDescent="0.25">
      <c r="A202" s="12">
        <v>40469</v>
      </c>
      <c r="B202" s="18">
        <v>5.9</v>
      </c>
    </row>
    <row r="203" spans="1:2" x14ac:dyDescent="0.25">
      <c r="A203" s="12">
        <v>40476</v>
      </c>
      <c r="B203" s="18">
        <v>6.27</v>
      </c>
    </row>
    <row r="204" spans="1:2" x14ac:dyDescent="0.25">
      <c r="A204" s="12">
        <v>40483</v>
      </c>
      <c r="B204" s="18">
        <v>6.57</v>
      </c>
    </row>
    <row r="205" spans="1:2" x14ac:dyDescent="0.25">
      <c r="A205" s="12">
        <v>40490</v>
      </c>
      <c r="B205" s="18">
        <v>6.16</v>
      </c>
    </row>
    <row r="206" spans="1:2" x14ac:dyDescent="0.25">
      <c r="A206" s="12">
        <v>40497</v>
      </c>
      <c r="B206" s="18">
        <v>6.21</v>
      </c>
    </row>
    <row r="207" spans="1:2" x14ac:dyDescent="0.25">
      <c r="A207" s="12">
        <v>40504</v>
      </c>
      <c r="B207" s="18">
        <v>6.05</v>
      </c>
    </row>
    <row r="208" spans="1:2" x14ac:dyDescent="0.25">
      <c r="A208" s="12">
        <v>40511</v>
      </c>
      <c r="B208" s="18">
        <v>6.04</v>
      </c>
    </row>
    <row r="209" spans="1:2" x14ac:dyDescent="0.25">
      <c r="A209" s="12">
        <v>40518</v>
      </c>
      <c r="B209" s="18">
        <v>5.77</v>
      </c>
    </row>
    <row r="210" spans="1:2" x14ac:dyDescent="0.25">
      <c r="A210" s="12">
        <v>40525</v>
      </c>
      <c r="B210" s="18">
        <v>6.24</v>
      </c>
    </row>
    <row r="211" spans="1:2" x14ac:dyDescent="0.25">
      <c r="A211" s="12">
        <v>40532</v>
      </c>
      <c r="B211" s="18">
        <v>6.25</v>
      </c>
    </row>
    <row r="212" spans="1:2" x14ac:dyDescent="0.25">
      <c r="A212" s="12">
        <v>40539</v>
      </c>
      <c r="B212" s="18">
        <v>6.36</v>
      </c>
    </row>
    <row r="213" spans="1:2" x14ac:dyDescent="0.25">
      <c r="A213" s="12">
        <v>40546</v>
      </c>
      <c r="B213" s="18">
        <v>7.01</v>
      </c>
    </row>
    <row r="214" spans="1:2" x14ac:dyDescent="0.25">
      <c r="A214" s="12">
        <v>40553</v>
      </c>
      <c r="B214" s="18">
        <v>7.55</v>
      </c>
    </row>
    <row r="215" spans="1:2" x14ac:dyDescent="0.25">
      <c r="A215" s="12">
        <v>40560</v>
      </c>
      <c r="B215" s="18">
        <v>7.27</v>
      </c>
    </row>
    <row r="216" spans="1:2" x14ac:dyDescent="0.25">
      <c r="A216" s="12">
        <v>40567</v>
      </c>
      <c r="B216" s="18">
        <v>7.47</v>
      </c>
    </row>
    <row r="217" spans="1:2" x14ac:dyDescent="0.25">
      <c r="A217" s="12">
        <v>40574</v>
      </c>
      <c r="B217" s="18">
        <v>7.36</v>
      </c>
    </row>
    <row r="218" spans="1:2" x14ac:dyDescent="0.25">
      <c r="A218" s="12">
        <v>40581</v>
      </c>
      <c r="B218" s="18">
        <v>7.18</v>
      </c>
    </row>
    <row r="219" spans="1:2" x14ac:dyDescent="0.25">
      <c r="A219" s="12">
        <v>40588</v>
      </c>
      <c r="B219" s="18">
        <v>7.19</v>
      </c>
    </row>
    <row r="220" spans="1:2" x14ac:dyDescent="0.25">
      <c r="A220" s="12">
        <v>40595</v>
      </c>
      <c r="B220" s="18">
        <v>6.83</v>
      </c>
    </row>
    <row r="221" spans="1:2" x14ac:dyDescent="0.25">
      <c r="A221" s="12">
        <v>40602</v>
      </c>
      <c r="B221" s="18">
        <v>7.37</v>
      </c>
    </row>
    <row r="222" spans="1:2" x14ac:dyDescent="0.25">
      <c r="A222" s="12">
        <v>40609</v>
      </c>
      <c r="B222" s="18">
        <v>7.35</v>
      </c>
    </row>
    <row r="223" spans="1:2" x14ac:dyDescent="0.25">
      <c r="A223" s="12">
        <v>40616</v>
      </c>
      <c r="B223" s="18">
        <v>6.84</v>
      </c>
    </row>
    <row r="224" spans="1:2" x14ac:dyDescent="0.25">
      <c r="A224" s="12">
        <v>40623</v>
      </c>
      <c r="B224" s="18">
        <v>7.86</v>
      </c>
    </row>
    <row r="225" spans="1:2" x14ac:dyDescent="0.25">
      <c r="A225" s="12">
        <v>40630</v>
      </c>
      <c r="B225" s="18">
        <v>8.01</v>
      </c>
    </row>
    <row r="226" spans="1:2" x14ac:dyDescent="0.25">
      <c r="A226" s="12">
        <v>40637</v>
      </c>
      <c r="B226" s="18">
        <v>8.42</v>
      </c>
    </row>
    <row r="227" spans="1:2" x14ac:dyDescent="0.25">
      <c r="A227" s="12">
        <v>40644</v>
      </c>
      <c r="B227" s="18">
        <v>9.16</v>
      </c>
    </row>
    <row r="228" spans="1:2" x14ac:dyDescent="0.25">
      <c r="A228" s="12">
        <v>40651</v>
      </c>
      <c r="B228" s="18">
        <v>10</v>
      </c>
    </row>
    <row r="229" spans="1:2" x14ac:dyDescent="0.25">
      <c r="A229" s="12">
        <v>40658</v>
      </c>
      <c r="B229" s="18">
        <v>10.74</v>
      </c>
    </row>
    <row r="230" spans="1:2" x14ac:dyDescent="0.25">
      <c r="A230" s="12">
        <v>40665</v>
      </c>
      <c r="B230" s="18">
        <v>10.63</v>
      </c>
    </row>
    <row r="231" spans="1:2" x14ac:dyDescent="0.25">
      <c r="A231" s="12">
        <v>40672</v>
      </c>
      <c r="B231" s="18">
        <v>10.49</v>
      </c>
    </row>
    <row r="232" spans="1:2" x14ac:dyDescent="0.25">
      <c r="A232" s="12">
        <v>40679</v>
      </c>
      <c r="B232" s="18">
        <v>10.31</v>
      </c>
    </row>
    <row r="233" spans="1:2" x14ac:dyDescent="0.25">
      <c r="A233" s="12">
        <v>40686</v>
      </c>
      <c r="B233" s="18">
        <v>10.95</v>
      </c>
    </row>
    <row r="234" spans="1:2" x14ac:dyDescent="0.25">
      <c r="A234" s="12">
        <v>40693</v>
      </c>
      <c r="B234" s="18">
        <v>11.45</v>
      </c>
    </row>
    <row r="235" spans="1:2" x14ac:dyDescent="0.25">
      <c r="A235" s="12">
        <v>40700</v>
      </c>
      <c r="B235" s="18">
        <v>10.41</v>
      </c>
    </row>
    <row r="236" spans="1:2" x14ac:dyDescent="0.25">
      <c r="A236" s="12">
        <v>40707</v>
      </c>
      <c r="B236" s="18">
        <v>10.71</v>
      </c>
    </row>
    <row r="237" spans="1:2" x14ac:dyDescent="0.25">
      <c r="A237" s="12">
        <v>40714</v>
      </c>
      <c r="B237" s="18">
        <v>11.45</v>
      </c>
    </row>
    <row r="238" spans="1:2" x14ac:dyDescent="0.25">
      <c r="A238" s="12">
        <v>40721</v>
      </c>
      <c r="B238" s="18">
        <v>13.59</v>
      </c>
    </row>
    <row r="239" spans="1:2" x14ac:dyDescent="0.25">
      <c r="A239" s="12">
        <v>40728</v>
      </c>
      <c r="B239" s="18">
        <v>13.98</v>
      </c>
    </row>
    <row r="240" spans="1:2" x14ac:dyDescent="0.25">
      <c r="A240" s="12">
        <v>40735</v>
      </c>
      <c r="B240" s="18">
        <v>14.47</v>
      </c>
    </row>
    <row r="241" spans="1:2" x14ac:dyDescent="0.25">
      <c r="A241" s="12">
        <v>40742</v>
      </c>
      <c r="B241" s="18">
        <v>15.73</v>
      </c>
    </row>
    <row r="242" spans="1:2" x14ac:dyDescent="0.25">
      <c r="A242" s="12">
        <v>40749</v>
      </c>
      <c r="B242" s="18">
        <v>15.13</v>
      </c>
    </row>
    <row r="243" spans="1:2" x14ac:dyDescent="0.25">
      <c r="A243" s="12">
        <v>40756</v>
      </c>
      <c r="B243" s="18">
        <v>12.54</v>
      </c>
    </row>
    <row r="244" spans="1:2" x14ac:dyDescent="0.25">
      <c r="A244" s="12">
        <v>40763</v>
      </c>
      <c r="B244" s="18">
        <v>13.51</v>
      </c>
    </row>
    <row r="245" spans="1:2" x14ac:dyDescent="0.25">
      <c r="A245" s="12">
        <v>40770</v>
      </c>
      <c r="B245" s="18">
        <v>12.06</v>
      </c>
    </row>
    <row r="246" spans="1:2" x14ac:dyDescent="0.25">
      <c r="A246" s="12">
        <v>40777</v>
      </c>
      <c r="B246" s="18">
        <v>12.06</v>
      </c>
    </row>
    <row r="247" spans="1:2" x14ac:dyDescent="0.25">
      <c r="A247" s="12">
        <v>40784</v>
      </c>
      <c r="B247" s="18">
        <v>12.34</v>
      </c>
    </row>
    <row r="248" spans="1:2" x14ac:dyDescent="0.25">
      <c r="A248" s="12">
        <v>40791</v>
      </c>
      <c r="B248" s="18">
        <v>12.12</v>
      </c>
    </row>
    <row r="249" spans="1:2" x14ac:dyDescent="0.25">
      <c r="A249" s="12">
        <v>40798</v>
      </c>
      <c r="B249" s="18">
        <v>11.51</v>
      </c>
    </row>
    <row r="250" spans="1:2" x14ac:dyDescent="0.25">
      <c r="A250" s="12">
        <v>40805</v>
      </c>
      <c r="B250" s="18">
        <v>10.19</v>
      </c>
    </row>
    <row r="251" spans="1:2" x14ac:dyDescent="0.25">
      <c r="A251" s="12">
        <v>40812</v>
      </c>
      <c r="B251" s="18">
        <v>8.31</v>
      </c>
    </row>
    <row r="252" spans="1:2" x14ac:dyDescent="0.25">
      <c r="A252" s="12">
        <v>40819</v>
      </c>
      <c r="B252" s="18">
        <v>9.4600000000000009</v>
      </c>
    </row>
    <row r="253" spans="1:2" x14ac:dyDescent="0.25">
      <c r="A253" s="12">
        <v>40826</v>
      </c>
      <c r="B253" s="18">
        <v>10.91</v>
      </c>
    </row>
    <row r="254" spans="1:2" x14ac:dyDescent="0.25">
      <c r="A254" s="12">
        <v>40833</v>
      </c>
      <c r="B254" s="18">
        <v>10.08</v>
      </c>
    </row>
    <row r="255" spans="1:2" x14ac:dyDescent="0.25">
      <c r="A255" s="12">
        <v>40840</v>
      </c>
      <c r="B255" s="18">
        <v>12.04</v>
      </c>
    </row>
    <row r="256" spans="1:2" x14ac:dyDescent="0.25">
      <c r="A256" s="12">
        <v>40847</v>
      </c>
      <c r="B256" s="18">
        <v>11.74</v>
      </c>
    </row>
    <row r="257" spans="1:2" x14ac:dyDescent="0.25">
      <c r="A257" s="12">
        <v>40854</v>
      </c>
      <c r="B257" s="18">
        <v>9.6999999999999993</v>
      </c>
    </row>
    <row r="258" spans="1:2" x14ac:dyDescent="0.25">
      <c r="A258" s="12">
        <v>40861</v>
      </c>
      <c r="B258" s="18">
        <v>8.9</v>
      </c>
    </row>
    <row r="259" spans="1:2" x14ac:dyDescent="0.25">
      <c r="A259" s="12">
        <v>40868</v>
      </c>
      <c r="B259" s="18">
        <v>8.43</v>
      </c>
    </row>
    <row r="260" spans="1:2" x14ac:dyDescent="0.25">
      <c r="A260" s="12">
        <v>40875</v>
      </c>
      <c r="B260" s="18">
        <v>10.029999999999999</v>
      </c>
    </row>
    <row r="261" spans="1:2" x14ac:dyDescent="0.25">
      <c r="A261" s="12">
        <v>40882</v>
      </c>
      <c r="B261" s="18">
        <v>9.1999999999999993</v>
      </c>
    </row>
    <row r="262" spans="1:2" x14ac:dyDescent="0.25">
      <c r="A262" s="12">
        <v>40889</v>
      </c>
      <c r="B262" s="18">
        <v>9.09</v>
      </c>
    </row>
    <row r="263" spans="1:2" x14ac:dyDescent="0.25">
      <c r="A263" s="12">
        <v>40896</v>
      </c>
      <c r="B263" s="18">
        <v>9.49</v>
      </c>
    </row>
    <row r="264" spans="1:2" x14ac:dyDescent="0.25">
      <c r="A264" s="12">
        <v>40903</v>
      </c>
      <c r="B264" s="18">
        <v>9.6199999999999992</v>
      </c>
    </row>
    <row r="265" spans="1:2" x14ac:dyDescent="0.25">
      <c r="A265" s="12">
        <v>40910</v>
      </c>
      <c r="B265" s="18">
        <v>9.51</v>
      </c>
    </row>
    <row r="266" spans="1:2" x14ac:dyDescent="0.25">
      <c r="A266" s="12">
        <v>40917</v>
      </c>
      <c r="B266" s="18">
        <v>10.5</v>
      </c>
    </row>
    <row r="267" spans="1:2" x14ac:dyDescent="0.25">
      <c r="A267" s="12">
        <v>40924</v>
      </c>
      <c r="B267" s="18">
        <v>11.18</v>
      </c>
    </row>
    <row r="268" spans="1:2" x14ac:dyDescent="0.25">
      <c r="A268" s="12">
        <v>40931</v>
      </c>
      <c r="B268" s="18">
        <v>11.72</v>
      </c>
    </row>
    <row r="269" spans="1:2" x14ac:dyDescent="0.25">
      <c r="A269" s="12">
        <v>40938</v>
      </c>
      <c r="B269" s="18">
        <v>12.08</v>
      </c>
    </row>
    <row r="270" spans="1:2" x14ac:dyDescent="0.25">
      <c r="A270" s="12">
        <v>40945</v>
      </c>
      <c r="B270" s="18">
        <v>11.53</v>
      </c>
    </row>
    <row r="271" spans="1:2" x14ac:dyDescent="0.25">
      <c r="A271" s="12">
        <v>40952</v>
      </c>
      <c r="B271" s="18">
        <v>12.16</v>
      </c>
    </row>
    <row r="272" spans="1:2" x14ac:dyDescent="0.25">
      <c r="A272" s="12">
        <v>40959</v>
      </c>
      <c r="B272" s="18">
        <v>12.45</v>
      </c>
    </row>
    <row r="273" spans="1:2" x14ac:dyDescent="0.25">
      <c r="A273" s="12">
        <v>40966</v>
      </c>
      <c r="B273" s="18">
        <v>13.39</v>
      </c>
    </row>
    <row r="274" spans="1:2" x14ac:dyDescent="0.25">
      <c r="A274" s="12">
        <v>40973</v>
      </c>
      <c r="B274" s="18">
        <v>13.13</v>
      </c>
    </row>
    <row r="275" spans="1:2" x14ac:dyDescent="0.25">
      <c r="A275" s="12">
        <v>40980</v>
      </c>
      <c r="B275" s="18">
        <v>13.72</v>
      </c>
    </row>
    <row r="276" spans="1:2" x14ac:dyDescent="0.25">
      <c r="A276" s="12">
        <v>40987</v>
      </c>
      <c r="B276" s="18">
        <v>13.73</v>
      </c>
    </row>
    <row r="277" spans="1:2" x14ac:dyDescent="0.25">
      <c r="A277" s="12">
        <v>40994</v>
      </c>
      <c r="B277" s="18">
        <v>13.64</v>
      </c>
    </row>
    <row r="278" spans="1:2" x14ac:dyDescent="0.25">
      <c r="A278" s="12">
        <v>41001</v>
      </c>
      <c r="B278" s="18">
        <v>13.82</v>
      </c>
    </row>
    <row r="279" spans="1:2" x14ac:dyDescent="0.25">
      <c r="A279" s="12">
        <v>41008</v>
      </c>
      <c r="B279" s="18">
        <v>14.28</v>
      </c>
    </row>
    <row r="280" spans="1:2" x14ac:dyDescent="0.25">
      <c r="A280" s="12">
        <v>41015</v>
      </c>
      <c r="B280" s="18">
        <v>15.58</v>
      </c>
    </row>
    <row r="281" spans="1:2" x14ac:dyDescent="0.25">
      <c r="A281" s="12">
        <v>41022</v>
      </c>
      <c r="B281" s="18">
        <v>15.84</v>
      </c>
    </row>
    <row r="282" spans="1:2" x14ac:dyDescent="0.25">
      <c r="A282" s="12">
        <v>41029</v>
      </c>
      <c r="B282" s="18">
        <v>13.9</v>
      </c>
    </row>
    <row r="283" spans="1:2" x14ac:dyDescent="0.25">
      <c r="A283" s="12">
        <v>41036</v>
      </c>
      <c r="B283" s="18">
        <v>14.37</v>
      </c>
    </row>
    <row r="284" spans="1:2" x14ac:dyDescent="0.25">
      <c r="A284" s="12">
        <v>41043</v>
      </c>
      <c r="B284" s="18">
        <v>12.06</v>
      </c>
    </row>
    <row r="285" spans="1:2" x14ac:dyDescent="0.25">
      <c r="A285" s="12">
        <v>41050</v>
      </c>
      <c r="B285" s="18">
        <v>12.1</v>
      </c>
    </row>
    <row r="286" spans="1:2" x14ac:dyDescent="0.25">
      <c r="A286" s="12">
        <v>41057</v>
      </c>
      <c r="B286" s="18">
        <v>10.95</v>
      </c>
    </row>
    <row r="287" spans="1:2" x14ac:dyDescent="0.25">
      <c r="A287" s="12">
        <v>41064</v>
      </c>
      <c r="B287" s="18">
        <v>11.96</v>
      </c>
    </row>
    <row r="288" spans="1:2" x14ac:dyDescent="0.25">
      <c r="A288" s="12">
        <v>41071</v>
      </c>
      <c r="B288" s="18">
        <v>11.33</v>
      </c>
    </row>
    <row r="289" spans="1:2" x14ac:dyDescent="0.25">
      <c r="A289" s="12">
        <v>41078</v>
      </c>
      <c r="B289" s="18">
        <v>11.82</v>
      </c>
    </row>
    <row r="290" spans="1:2" x14ac:dyDescent="0.25">
      <c r="A290" s="12">
        <v>41085</v>
      </c>
      <c r="B290" s="18">
        <v>11.52</v>
      </c>
    </row>
    <row r="291" spans="1:2" x14ac:dyDescent="0.25">
      <c r="A291" s="12">
        <v>41092</v>
      </c>
      <c r="B291" s="18">
        <v>10.84</v>
      </c>
    </row>
    <row r="292" spans="1:2" x14ac:dyDescent="0.25">
      <c r="A292" s="12">
        <v>41099</v>
      </c>
      <c r="B292" s="18">
        <v>10.35</v>
      </c>
    </row>
    <row r="293" spans="1:2" x14ac:dyDescent="0.25">
      <c r="A293" s="12">
        <v>41106</v>
      </c>
      <c r="B293" s="18">
        <v>10.35</v>
      </c>
    </row>
    <row r="294" spans="1:2" x14ac:dyDescent="0.25">
      <c r="A294" s="12">
        <v>41113</v>
      </c>
      <c r="B294" s="18">
        <v>10.3</v>
      </c>
    </row>
    <row r="295" spans="1:2" x14ac:dyDescent="0.25">
      <c r="A295" s="12">
        <v>41120</v>
      </c>
      <c r="B295" s="18">
        <v>10.199999999999999</v>
      </c>
    </row>
    <row r="296" spans="1:2" x14ac:dyDescent="0.25">
      <c r="A296" s="12">
        <v>41127</v>
      </c>
      <c r="B296" s="18">
        <v>10.3</v>
      </c>
    </row>
    <row r="297" spans="1:2" x14ac:dyDescent="0.25">
      <c r="A297" s="12">
        <v>41134</v>
      </c>
      <c r="B297" s="18">
        <v>11.62</v>
      </c>
    </row>
    <row r="298" spans="1:2" x14ac:dyDescent="0.25">
      <c r="A298" s="12">
        <v>41141</v>
      </c>
      <c r="B298" s="18">
        <v>11.9</v>
      </c>
    </row>
    <row r="299" spans="1:2" x14ac:dyDescent="0.25">
      <c r="A299" s="12">
        <v>41148</v>
      </c>
      <c r="B299" s="18">
        <v>11.72</v>
      </c>
    </row>
    <row r="300" spans="1:2" x14ac:dyDescent="0.25">
      <c r="A300" s="12">
        <v>41155</v>
      </c>
      <c r="B300" s="18">
        <v>12.36</v>
      </c>
    </row>
    <row r="301" spans="1:2" x14ac:dyDescent="0.25">
      <c r="A301" s="12">
        <v>41162</v>
      </c>
      <c r="B301" s="18">
        <v>13.15</v>
      </c>
    </row>
    <row r="302" spans="1:2" x14ac:dyDescent="0.25">
      <c r="A302" s="12">
        <v>41169</v>
      </c>
      <c r="B302" s="18">
        <v>12.75</v>
      </c>
    </row>
    <row r="303" spans="1:2" x14ac:dyDescent="0.25">
      <c r="A303" s="12">
        <v>41176</v>
      </c>
      <c r="B303" s="18">
        <v>13.48</v>
      </c>
    </row>
    <row r="304" spans="1:2" x14ac:dyDescent="0.25">
      <c r="A304" s="12">
        <v>41183</v>
      </c>
      <c r="B304" s="18">
        <v>13.2</v>
      </c>
    </row>
    <row r="305" spans="1:2" x14ac:dyDescent="0.25">
      <c r="A305" s="12">
        <v>41190</v>
      </c>
      <c r="B305" s="18">
        <v>13.6</v>
      </c>
    </row>
    <row r="306" spans="1:2" x14ac:dyDescent="0.25">
      <c r="A306" s="12">
        <v>41197</v>
      </c>
      <c r="B306" s="18">
        <v>13.93</v>
      </c>
    </row>
    <row r="307" spans="1:2" x14ac:dyDescent="0.25">
      <c r="A307" s="12">
        <v>41204</v>
      </c>
      <c r="B307" s="18">
        <v>14.36</v>
      </c>
    </row>
    <row r="308" spans="1:2" x14ac:dyDescent="0.25">
      <c r="A308" s="12">
        <v>41211</v>
      </c>
      <c r="B308" s="18">
        <v>14.89</v>
      </c>
    </row>
    <row r="309" spans="1:2" x14ac:dyDescent="0.25">
      <c r="A309" s="12">
        <v>41218</v>
      </c>
      <c r="B309" s="18">
        <v>14.5</v>
      </c>
    </row>
    <row r="310" spans="1:2" x14ac:dyDescent="0.25">
      <c r="A310" s="12">
        <v>41225</v>
      </c>
      <c r="B310" s="18">
        <v>13.83</v>
      </c>
    </row>
    <row r="311" spans="1:2" x14ac:dyDescent="0.25">
      <c r="A311" s="12">
        <v>41232</v>
      </c>
      <c r="B311" s="18">
        <v>15.29</v>
      </c>
    </row>
    <row r="312" spans="1:2" x14ac:dyDescent="0.25">
      <c r="A312" s="12">
        <v>41239</v>
      </c>
      <c r="B312" s="18">
        <v>15.26</v>
      </c>
    </row>
    <row r="313" spans="1:2" x14ac:dyDescent="0.25">
      <c r="A313" s="12">
        <v>41246</v>
      </c>
      <c r="B313" s="18">
        <v>15.13</v>
      </c>
    </row>
    <row r="314" spans="1:2" x14ac:dyDescent="0.25">
      <c r="A314" s="12">
        <v>41253</v>
      </c>
      <c r="B314" s="18">
        <v>16.760000000000002</v>
      </c>
    </row>
    <row r="315" spans="1:2" x14ac:dyDescent="0.25">
      <c r="A315" s="12">
        <v>41260</v>
      </c>
      <c r="B315" s="18">
        <v>16.399999999999999</v>
      </c>
    </row>
    <row r="316" spans="1:2" x14ac:dyDescent="0.25">
      <c r="A316" s="12">
        <v>41267</v>
      </c>
      <c r="B316" s="18">
        <v>16.260000000000002</v>
      </c>
    </row>
    <row r="317" spans="1:2" x14ac:dyDescent="0.25">
      <c r="A317" s="12">
        <v>41274</v>
      </c>
      <c r="B317" s="18">
        <v>18.200001</v>
      </c>
    </row>
    <row r="318" spans="1:2" x14ac:dyDescent="0.25">
      <c r="A318" s="12">
        <v>41281</v>
      </c>
      <c r="B318" s="18">
        <v>18.690000999999999</v>
      </c>
    </row>
    <row r="319" spans="1:2" x14ac:dyDescent="0.25">
      <c r="A319" s="12">
        <v>41288</v>
      </c>
      <c r="B319" s="18">
        <v>19.739999999999998</v>
      </c>
    </row>
    <row r="320" spans="1:2" x14ac:dyDescent="0.25">
      <c r="A320" s="12">
        <v>41295</v>
      </c>
      <c r="B320" s="18">
        <v>20.389999</v>
      </c>
    </row>
    <row r="321" spans="1:2" x14ac:dyDescent="0.25">
      <c r="A321" s="12">
        <v>41302</v>
      </c>
      <c r="B321" s="18">
        <v>21.030000999999999</v>
      </c>
    </row>
    <row r="322" spans="1:2" x14ac:dyDescent="0.25">
      <c r="A322" s="12">
        <v>41309</v>
      </c>
      <c r="B322" s="18">
        <v>20.879999000000002</v>
      </c>
    </row>
    <row r="323" spans="1:2" x14ac:dyDescent="0.25">
      <c r="A323" s="12">
        <v>41316</v>
      </c>
      <c r="B323" s="18">
        <v>20.780000999999999</v>
      </c>
    </row>
    <row r="324" spans="1:2" x14ac:dyDescent="0.25">
      <c r="A324" s="12">
        <v>41323</v>
      </c>
      <c r="B324" s="18">
        <v>19.030000999999999</v>
      </c>
    </row>
    <row r="325" spans="1:2" x14ac:dyDescent="0.25">
      <c r="A325" s="12">
        <v>41330</v>
      </c>
      <c r="B325" s="18">
        <v>19.389999</v>
      </c>
    </row>
    <row r="326" spans="1:2" x14ac:dyDescent="0.25">
      <c r="A326" s="12">
        <v>41337</v>
      </c>
      <c r="B326" s="18">
        <v>20.82</v>
      </c>
    </row>
    <row r="327" spans="1:2" x14ac:dyDescent="0.25">
      <c r="A327" s="12">
        <v>41344</v>
      </c>
      <c r="B327" s="18">
        <v>20.549999</v>
      </c>
    </row>
    <row r="328" spans="1:2" x14ac:dyDescent="0.25">
      <c r="A328" s="12">
        <v>41351</v>
      </c>
      <c r="B328" s="18">
        <v>22.01</v>
      </c>
    </row>
    <row r="329" spans="1:2" x14ac:dyDescent="0.25">
      <c r="A329" s="12">
        <v>41358</v>
      </c>
      <c r="B329" s="18">
        <v>23.35</v>
      </c>
    </row>
    <row r="330" spans="1:2" x14ac:dyDescent="0.25">
      <c r="A330" s="12">
        <v>41365</v>
      </c>
      <c r="B330" s="18">
        <v>21.809999000000001</v>
      </c>
    </row>
    <row r="331" spans="1:2" x14ac:dyDescent="0.25">
      <c r="A331" s="12">
        <v>41372</v>
      </c>
      <c r="B331" s="18">
        <v>23.6</v>
      </c>
    </row>
    <row r="332" spans="1:2" x14ac:dyDescent="0.25">
      <c r="A332" s="12">
        <v>41379</v>
      </c>
      <c r="B332" s="18">
        <v>22.58</v>
      </c>
    </row>
    <row r="333" spans="1:2" x14ac:dyDescent="0.25">
      <c r="A333" s="12">
        <v>41386</v>
      </c>
      <c r="B333" s="18">
        <v>24.27</v>
      </c>
    </row>
    <row r="334" spans="1:2" x14ac:dyDescent="0.25">
      <c r="A334" s="12">
        <v>41393</v>
      </c>
      <c r="B334" s="18">
        <v>24.75</v>
      </c>
    </row>
    <row r="335" spans="1:2" x14ac:dyDescent="0.25">
      <c r="A335" s="12">
        <v>41400</v>
      </c>
      <c r="B335" s="18">
        <v>24.82</v>
      </c>
    </row>
    <row r="336" spans="1:2" x14ac:dyDescent="0.25">
      <c r="A336" s="12">
        <v>41407</v>
      </c>
      <c r="B336" s="18">
        <v>24.01</v>
      </c>
    </row>
    <row r="337" spans="1:2" x14ac:dyDescent="0.25">
      <c r="A337" s="12">
        <v>41414</v>
      </c>
      <c r="B337" s="18">
        <v>23.200001</v>
      </c>
    </row>
    <row r="338" spans="1:2" x14ac:dyDescent="0.25">
      <c r="A338" s="12">
        <v>41421</v>
      </c>
      <c r="B338" s="18">
        <v>23.780000999999999</v>
      </c>
    </row>
    <row r="339" spans="1:2" x14ac:dyDescent="0.25">
      <c r="A339" s="12">
        <v>41428</v>
      </c>
      <c r="B339" s="18">
        <v>24.33</v>
      </c>
    </row>
    <row r="340" spans="1:2" x14ac:dyDescent="0.25">
      <c r="A340" s="12">
        <v>41435</v>
      </c>
      <c r="B340" s="18">
        <v>24.1</v>
      </c>
    </row>
    <row r="341" spans="1:2" x14ac:dyDescent="0.25">
      <c r="A341" s="12">
        <v>41442</v>
      </c>
      <c r="B341" s="18">
        <v>22.49</v>
      </c>
    </row>
    <row r="342" spans="1:2" x14ac:dyDescent="0.25">
      <c r="A342" s="12">
        <v>41449</v>
      </c>
      <c r="B342" s="18">
        <v>22.360001</v>
      </c>
    </row>
    <row r="343" spans="1:2" x14ac:dyDescent="0.25">
      <c r="A343" s="12">
        <v>41456</v>
      </c>
      <c r="B343" s="18">
        <v>22.51</v>
      </c>
    </row>
    <row r="344" spans="1:2" x14ac:dyDescent="0.25">
      <c r="A344" s="12">
        <v>41463</v>
      </c>
      <c r="B344" s="18">
        <v>23.110001</v>
      </c>
    </row>
    <row r="345" spans="1:2" x14ac:dyDescent="0.25">
      <c r="A345" s="12">
        <v>41470</v>
      </c>
      <c r="B345" s="18">
        <v>24.379999000000002</v>
      </c>
    </row>
    <row r="346" spans="1:2" x14ac:dyDescent="0.25">
      <c r="A346" s="12">
        <v>41477</v>
      </c>
      <c r="B346" s="18">
        <v>23.77</v>
      </c>
    </row>
    <row r="347" spans="1:2" x14ac:dyDescent="0.25">
      <c r="A347" s="12">
        <v>41484</v>
      </c>
      <c r="B347" s="18">
        <v>26.190000999999999</v>
      </c>
    </row>
    <row r="348" spans="1:2" x14ac:dyDescent="0.25">
      <c r="A348" s="12">
        <v>41491</v>
      </c>
      <c r="B348" s="18">
        <v>26.360001</v>
      </c>
    </row>
    <row r="349" spans="1:2" x14ac:dyDescent="0.25">
      <c r="A349" s="12">
        <v>41498</v>
      </c>
      <c r="B349" s="18">
        <v>26.799999</v>
      </c>
    </row>
    <row r="350" spans="1:2" x14ac:dyDescent="0.25">
      <c r="A350" s="12">
        <v>41505</v>
      </c>
      <c r="B350" s="18">
        <v>27.299999</v>
      </c>
    </row>
    <row r="351" spans="1:2" x14ac:dyDescent="0.25">
      <c r="A351" s="12">
        <v>41512</v>
      </c>
      <c r="B351" s="18">
        <v>27.190000999999999</v>
      </c>
    </row>
    <row r="352" spans="1:2" x14ac:dyDescent="0.25">
      <c r="A352" s="12">
        <v>41519</v>
      </c>
      <c r="B352" s="18">
        <v>28.74</v>
      </c>
    </row>
    <row r="353" spans="1:2" x14ac:dyDescent="0.25">
      <c r="A353" s="12">
        <v>41526</v>
      </c>
      <c r="B353" s="18">
        <v>30.93</v>
      </c>
    </row>
    <row r="354" spans="1:2" x14ac:dyDescent="0.25">
      <c r="A354" s="12">
        <v>41533</v>
      </c>
      <c r="B354" s="18">
        <v>30.860001</v>
      </c>
    </row>
    <row r="355" spans="1:2" x14ac:dyDescent="0.25">
      <c r="A355" s="12">
        <v>41540</v>
      </c>
      <c r="B355" s="18">
        <v>31.6</v>
      </c>
    </row>
    <row r="356" spans="1:2" x14ac:dyDescent="0.25">
      <c r="A356" s="12">
        <v>41547</v>
      </c>
      <c r="B356" s="18">
        <v>32.889999000000003</v>
      </c>
    </row>
    <row r="357" spans="1:2" x14ac:dyDescent="0.25">
      <c r="A357" s="12">
        <v>41554</v>
      </c>
      <c r="B357" s="18">
        <v>33.939999</v>
      </c>
    </row>
    <row r="358" spans="1:2" x14ac:dyDescent="0.25">
      <c r="A358" s="12">
        <v>41561</v>
      </c>
      <c r="B358" s="18">
        <v>36.509998000000003</v>
      </c>
    </row>
    <row r="359" spans="1:2" x14ac:dyDescent="0.25">
      <c r="A359" s="12">
        <v>41568</v>
      </c>
      <c r="B359" s="18">
        <v>34.32</v>
      </c>
    </row>
    <row r="360" spans="1:2" x14ac:dyDescent="0.25">
      <c r="A360" s="12">
        <v>41575</v>
      </c>
      <c r="B360" s="18">
        <v>33.389999000000003</v>
      </c>
    </row>
    <row r="361" spans="1:2" x14ac:dyDescent="0.25">
      <c r="A361" s="12">
        <v>41582</v>
      </c>
      <c r="B361" s="18">
        <v>34.200001</v>
      </c>
    </row>
    <row r="362" spans="1:2" x14ac:dyDescent="0.25">
      <c r="A362" s="12">
        <v>41589</v>
      </c>
      <c r="B362" s="18">
        <v>34.880001</v>
      </c>
    </row>
    <row r="363" spans="1:2" x14ac:dyDescent="0.25">
      <c r="A363" s="12">
        <v>41596</v>
      </c>
      <c r="B363" s="18">
        <v>34.5</v>
      </c>
    </row>
    <row r="364" spans="1:2" x14ac:dyDescent="0.25">
      <c r="A364" s="12">
        <v>41603</v>
      </c>
      <c r="B364" s="18">
        <v>35.590000000000003</v>
      </c>
    </row>
    <row r="365" spans="1:2" x14ac:dyDescent="0.25">
      <c r="A365" s="12">
        <v>41610</v>
      </c>
      <c r="B365" s="18">
        <v>36.770000000000003</v>
      </c>
    </row>
    <row r="366" spans="1:2" x14ac:dyDescent="0.25">
      <c r="A366" s="12">
        <v>41617</v>
      </c>
      <c r="B366" s="18">
        <v>37.830002</v>
      </c>
    </row>
    <row r="367" spans="1:2" x14ac:dyDescent="0.25">
      <c r="A367" s="12">
        <v>41624</v>
      </c>
      <c r="B367" s="18">
        <v>37.849997999999999</v>
      </c>
    </row>
    <row r="368" spans="1:2" x14ac:dyDescent="0.25">
      <c r="A368" s="12">
        <v>41631</v>
      </c>
      <c r="B368" s="18">
        <v>38.93</v>
      </c>
    </row>
    <row r="369" spans="1:2" x14ac:dyDescent="0.25">
      <c r="A369" s="12">
        <v>41638</v>
      </c>
      <c r="B369" s="18">
        <v>39.630001</v>
      </c>
    </row>
    <row r="370" spans="1:2" x14ac:dyDescent="0.25">
      <c r="A370" s="12">
        <v>41645</v>
      </c>
      <c r="B370" s="18">
        <v>43.009998000000003</v>
      </c>
    </row>
    <row r="371" spans="1:2" x14ac:dyDescent="0.25">
      <c r="A371" s="12">
        <v>41652</v>
      </c>
      <c r="B371" s="18">
        <v>44.970001000000003</v>
      </c>
    </row>
    <row r="372" spans="1:2" x14ac:dyDescent="0.25">
      <c r="A372" s="12">
        <v>41659</v>
      </c>
      <c r="B372" s="18">
        <v>38.200001</v>
      </c>
    </row>
    <row r="373" spans="1:2" x14ac:dyDescent="0.25">
      <c r="A373" s="12">
        <v>41666</v>
      </c>
      <c r="B373" s="18">
        <v>40.990001999999997</v>
      </c>
    </row>
    <row r="374" spans="1:2" x14ac:dyDescent="0.25">
      <c r="A374" s="12">
        <v>41673</v>
      </c>
      <c r="B374" s="18">
        <v>40.939999</v>
      </c>
    </row>
    <row r="375" spans="1:2" x14ac:dyDescent="0.25">
      <c r="A375" s="12">
        <v>41680</v>
      </c>
      <c r="B375" s="18">
        <v>42.619999</v>
      </c>
    </row>
    <row r="376" spans="1:2" x14ac:dyDescent="0.25">
      <c r="A376" s="12">
        <v>41687</v>
      </c>
      <c r="B376" s="18">
        <v>42.27</v>
      </c>
    </row>
    <row r="377" spans="1:2" x14ac:dyDescent="0.25">
      <c r="A377" s="12">
        <v>41694</v>
      </c>
      <c r="B377" s="18">
        <v>42.919998</v>
      </c>
    </row>
    <row r="378" spans="1:2" x14ac:dyDescent="0.25">
      <c r="A378" s="12">
        <v>41701</v>
      </c>
      <c r="B378" s="18">
        <v>44.389999000000003</v>
      </c>
    </row>
    <row r="379" spans="1:2" x14ac:dyDescent="0.25">
      <c r="A379" s="12">
        <v>41708</v>
      </c>
      <c r="B379" s="18">
        <v>41.299999</v>
      </c>
    </row>
    <row r="380" spans="1:2" x14ac:dyDescent="0.25">
      <c r="A380" s="12">
        <v>41715</v>
      </c>
      <c r="B380" s="18">
        <v>40.009998000000003</v>
      </c>
    </row>
    <row r="381" spans="1:2" x14ac:dyDescent="0.25">
      <c r="A381" s="12">
        <v>41722</v>
      </c>
      <c r="B381" s="18">
        <v>37.459999000000003</v>
      </c>
    </row>
    <row r="382" spans="1:2" x14ac:dyDescent="0.25">
      <c r="A382" s="12">
        <v>41729</v>
      </c>
      <c r="B382" s="18">
        <v>37.150002000000001</v>
      </c>
    </row>
    <row r="383" spans="1:2" x14ac:dyDescent="0.25">
      <c r="A383" s="12">
        <v>41736</v>
      </c>
      <c r="B383" s="18">
        <v>35.659999999999997</v>
      </c>
    </row>
    <row r="384" spans="1:2" x14ac:dyDescent="0.25">
      <c r="A384" s="12">
        <v>41743</v>
      </c>
      <c r="B384" s="18">
        <v>37.18</v>
      </c>
    </row>
    <row r="385" spans="1:2" x14ac:dyDescent="0.25">
      <c r="A385" s="12">
        <v>41750</v>
      </c>
      <c r="B385" s="18">
        <v>35.580002</v>
      </c>
    </row>
    <row r="386" spans="1:2" x14ac:dyDescent="0.25">
      <c r="A386" s="12">
        <v>41757</v>
      </c>
      <c r="B386" s="18">
        <v>36.450001</v>
      </c>
    </row>
    <row r="387" spans="1:2" x14ac:dyDescent="0.25">
      <c r="A387" s="12">
        <v>41764</v>
      </c>
      <c r="B387" s="18">
        <v>33.5</v>
      </c>
    </row>
    <row r="388" spans="1:2" x14ac:dyDescent="0.25">
      <c r="A388" s="12">
        <v>41771</v>
      </c>
      <c r="B388" s="18">
        <v>32.229999999999997</v>
      </c>
    </row>
    <row r="389" spans="1:2" x14ac:dyDescent="0.25">
      <c r="A389" s="12">
        <v>41778</v>
      </c>
      <c r="B389" s="18">
        <v>33.889999000000003</v>
      </c>
    </row>
    <row r="390" spans="1:2" x14ac:dyDescent="0.25">
      <c r="A390" s="12">
        <v>41785</v>
      </c>
      <c r="B390" s="18">
        <v>34.470001000000003</v>
      </c>
    </row>
    <row r="391" spans="1:2" x14ac:dyDescent="0.25">
      <c r="A391" s="12">
        <v>41792</v>
      </c>
      <c r="B391" s="18">
        <v>32.549999</v>
      </c>
    </row>
    <row r="392" spans="1:2" x14ac:dyDescent="0.25">
      <c r="A392" s="12">
        <v>41799</v>
      </c>
      <c r="B392" s="18">
        <v>33.290000999999997</v>
      </c>
    </row>
    <row r="393" spans="1:2" x14ac:dyDescent="0.25">
      <c r="A393" s="12">
        <v>41806</v>
      </c>
      <c r="B393" s="18">
        <v>33.560001</v>
      </c>
    </row>
    <row r="394" spans="1:2" x14ac:dyDescent="0.25">
      <c r="A394" s="12">
        <v>41813</v>
      </c>
      <c r="B394" s="18">
        <v>35.259998000000003</v>
      </c>
    </row>
    <row r="395" spans="1:2" x14ac:dyDescent="0.25">
      <c r="A395" s="12">
        <v>41820</v>
      </c>
      <c r="B395" s="18">
        <v>36.840000000000003</v>
      </c>
    </row>
    <row r="396" spans="1:2" x14ac:dyDescent="0.25">
      <c r="A396" s="12">
        <v>41827</v>
      </c>
      <c r="B396" s="18">
        <v>32.990001999999997</v>
      </c>
    </row>
    <row r="397" spans="1:2" x14ac:dyDescent="0.25">
      <c r="A397" s="12">
        <v>41834</v>
      </c>
      <c r="B397" s="18">
        <v>32.57</v>
      </c>
    </row>
    <row r="398" spans="1:2" x14ac:dyDescent="0.25">
      <c r="A398" s="12">
        <v>41841</v>
      </c>
      <c r="B398" s="18">
        <v>32.849997999999999</v>
      </c>
    </row>
    <row r="399" spans="1:2" x14ac:dyDescent="0.25">
      <c r="A399" s="12">
        <v>41848</v>
      </c>
      <c r="B399" s="18">
        <v>32.349997999999999</v>
      </c>
    </row>
    <row r="400" spans="1:2" x14ac:dyDescent="0.25">
      <c r="A400" s="12">
        <v>41855</v>
      </c>
      <c r="B400" s="18">
        <v>29.51</v>
      </c>
    </row>
    <row r="401" spans="1:2" x14ac:dyDescent="0.25">
      <c r="A401" s="12">
        <v>41862</v>
      </c>
      <c r="B401" s="18">
        <v>29.17</v>
      </c>
    </row>
    <row r="402" spans="1:2" x14ac:dyDescent="0.25">
      <c r="A402" s="12">
        <v>41869</v>
      </c>
      <c r="B402" s="18">
        <v>29.08</v>
      </c>
    </row>
    <row r="403" spans="1:2" x14ac:dyDescent="0.25">
      <c r="A403" s="12">
        <v>41876</v>
      </c>
      <c r="B403" s="18">
        <v>28.360001</v>
      </c>
    </row>
    <row r="404" spans="1:2" x14ac:dyDescent="0.25">
      <c r="A404" s="12">
        <v>41883</v>
      </c>
      <c r="B404" s="18">
        <v>28.110001</v>
      </c>
    </row>
    <row r="405" spans="1:2" x14ac:dyDescent="0.25">
      <c r="A405" s="12">
        <v>41890</v>
      </c>
      <c r="B405" s="18">
        <v>27.75</v>
      </c>
    </row>
    <row r="406" spans="1:2" x14ac:dyDescent="0.25">
      <c r="A406" s="12">
        <v>41897</v>
      </c>
      <c r="B406" s="18">
        <v>27.059999000000001</v>
      </c>
    </row>
    <row r="407" spans="1:2" x14ac:dyDescent="0.25">
      <c r="A407" s="12">
        <v>41904</v>
      </c>
      <c r="B407" s="18">
        <v>26.5</v>
      </c>
    </row>
    <row r="408" spans="1:2" x14ac:dyDescent="0.25">
      <c r="A408" s="12">
        <v>41911</v>
      </c>
      <c r="B408" s="18">
        <v>24.799999</v>
      </c>
    </row>
    <row r="409" spans="1:2" x14ac:dyDescent="0.25">
      <c r="A409" s="12">
        <v>41918</v>
      </c>
      <c r="B409" s="18">
        <v>24.639999</v>
      </c>
    </row>
    <row r="410" spans="1:2" x14ac:dyDescent="0.25">
      <c r="A410" s="12">
        <v>41925</v>
      </c>
      <c r="B410" s="18">
        <v>25.49</v>
      </c>
    </row>
    <row r="411" spans="1:2" x14ac:dyDescent="0.25">
      <c r="A411" s="12">
        <v>41932</v>
      </c>
      <c r="B411" s="18">
        <v>25.620000999999998</v>
      </c>
    </row>
    <row r="412" spans="1:2" x14ac:dyDescent="0.25">
      <c r="A412" s="12">
        <v>41939</v>
      </c>
      <c r="B412" s="18">
        <v>27.139999</v>
      </c>
    </row>
    <row r="413" spans="1:2" x14ac:dyDescent="0.25">
      <c r="A413" s="12">
        <v>41946</v>
      </c>
      <c r="B413" s="18">
        <v>24.77</v>
      </c>
    </row>
    <row r="414" spans="1:2" x14ac:dyDescent="0.25">
      <c r="A414" s="12">
        <v>41953</v>
      </c>
      <c r="B414" s="18">
        <v>26.530000999999999</v>
      </c>
    </row>
    <row r="415" spans="1:2" x14ac:dyDescent="0.25">
      <c r="A415" s="12">
        <v>41960</v>
      </c>
      <c r="B415" s="18">
        <v>26.110001</v>
      </c>
    </row>
    <row r="416" spans="1:2" x14ac:dyDescent="0.25">
      <c r="A416" s="12">
        <v>41967</v>
      </c>
      <c r="B416" s="18">
        <v>25.879999000000002</v>
      </c>
    </row>
    <row r="417" spans="1:2" x14ac:dyDescent="0.25">
      <c r="A417" s="12">
        <v>41974</v>
      </c>
      <c r="B417" s="18">
        <v>25.110001</v>
      </c>
    </row>
    <row r="418" spans="1:2" x14ac:dyDescent="0.25">
      <c r="A418" s="12">
        <v>41981</v>
      </c>
      <c r="B418" s="18">
        <v>23.389999</v>
      </c>
    </row>
    <row r="419" spans="1:2" x14ac:dyDescent="0.25">
      <c r="A419" s="12">
        <v>41988</v>
      </c>
      <c r="B419" s="18">
        <v>23.93</v>
      </c>
    </row>
    <row r="420" spans="1:2" x14ac:dyDescent="0.25">
      <c r="A420" s="12">
        <v>41995</v>
      </c>
      <c r="B420" s="18">
        <v>25.049999</v>
      </c>
    </row>
    <row r="421" spans="1:2" x14ac:dyDescent="0.25">
      <c r="A421" s="12">
        <v>42002</v>
      </c>
      <c r="B421" s="18">
        <v>24.16</v>
      </c>
    </row>
    <row r="422" spans="1:2" x14ac:dyDescent="0.25">
      <c r="A422" s="12">
        <v>42009</v>
      </c>
      <c r="B422" s="18">
        <v>24.42</v>
      </c>
    </row>
    <row r="423" spans="1:2" x14ac:dyDescent="0.25">
      <c r="A423" s="12">
        <v>42016</v>
      </c>
      <c r="B423" s="18">
        <v>22.51</v>
      </c>
    </row>
    <row r="424" spans="1:2" x14ac:dyDescent="0.25">
      <c r="A424" s="12">
        <v>42023</v>
      </c>
      <c r="B424" s="18">
        <v>22.959999</v>
      </c>
    </row>
    <row r="425" spans="1:2" x14ac:dyDescent="0.25">
      <c r="A425" s="12">
        <v>42030</v>
      </c>
      <c r="B425" s="18">
        <v>24</v>
      </c>
    </row>
    <row r="426" spans="1:2" x14ac:dyDescent="0.25">
      <c r="A426" s="12">
        <v>42037</v>
      </c>
      <c r="B426" s="18">
        <v>25.110001</v>
      </c>
    </row>
    <row r="427" spans="1:2" x14ac:dyDescent="0.25">
      <c r="A427" s="12">
        <v>42044</v>
      </c>
      <c r="B427" s="18">
        <v>27.540001</v>
      </c>
    </row>
    <row r="428" spans="1:2" x14ac:dyDescent="0.25">
      <c r="A428" s="12">
        <v>42051</v>
      </c>
      <c r="B428" s="18">
        <v>27.459999</v>
      </c>
    </row>
    <row r="429" spans="1:2" x14ac:dyDescent="0.25">
      <c r="A429" s="12">
        <v>42058</v>
      </c>
      <c r="B429" s="18">
        <v>24.02</v>
      </c>
    </row>
    <row r="430" spans="1:2" x14ac:dyDescent="0.25">
      <c r="A430" s="12">
        <v>42065</v>
      </c>
      <c r="B430" s="18">
        <v>23.07</v>
      </c>
    </row>
    <row r="431" spans="1:2" x14ac:dyDescent="0.25">
      <c r="A431" s="12">
        <v>42072</v>
      </c>
      <c r="B431" s="18">
        <v>21.4</v>
      </c>
    </row>
    <row r="432" spans="1:2" x14ac:dyDescent="0.25">
      <c r="A432" s="12">
        <v>42079</v>
      </c>
      <c r="B432" s="18">
        <v>23</v>
      </c>
    </row>
    <row r="433" spans="1:2" x14ac:dyDescent="0.25">
      <c r="A433" s="12">
        <v>42086</v>
      </c>
      <c r="B433" s="18">
        <v>21.700001</v>
      </c>
    </row>
    <row r="434" spans="1:2" x14ac:dyDescent="0.25">
      <c r="A434" s="12">
        <v>42093</v>
      </c>
      <c r="B434" s="18">
        <v>23.1</v>
      </c>
    </row>
    <row r="435" spans="1:2" x14ac:dyDescent="0.25">
      <c r="A435" s="12">
        <v>42100</v>
      </c>
      <c r="B435" s="18">
        <v>24.65</v>
      </c>
    </row>
    <row r="436" spans="1:2" x14ac:dyDescent="0.25">
      <c r="A436" s="12">
        <v>42107</v>
      </c>
      <c r="B436" s="18">
        <v>22.030000999999999</v>
      </c>
    </row>
    <row r="437" spans="1:2" x14ac:dyDescent="0.25">
      <c r="A437" s="12">
        <v>42114</v>
      </c>
      <c r="B437" s="18">
        <v>21.99</v>
      </c>
    </row>
    <row r="438" spans="1:2" x14ac:dyDescent="0.25">
      <c r="A438" s="12">
        <v>42121</v>
      </c>
      <c r="B438" s="18">
        <v>20.76</v>
      </c>
    </row>
    <row r="439" spans="1:2" x14ac:dyDescent="0.25">
      <c r="A439" s="12">
        <v>42128</v>
      </c>
      <c r="B439" s="18">
        <v>20.57</v>
      </c>
    </row>
    <row r="440" spans="1:2" x14ac:dyDescent="0.25">
      <c r="A440" s="12">
        <v>42135</v>
      </c>
      <c r="B440" s="18">
        <v>19.040001</v>
      </c>
    </row>
    <row r="441" spans="1:2" x14ac:dyDescent="0.25">
      <c r="A441" s="12">
        <v>42142</v>
      </c>
      <c r="B441" s="18">
        <v>19.209999</v>
      </c>
    </row>
    <row r="442" spans="1:2" x14ac:dyDescent="0.25">
      <c r="A442" s="12">
        <v>42149</v>
      </c>
      <c r="B442" s="18">
        <v>19.34</v>
      </c>
    </row>
    <row r="443" spans="1:2" x14ac:dyDescent="0.25">
      <c r="A443" s="12">
        <v>42156</v>
      </c>
      <c r="B443" s="18">
        <v>20.950001</v>
      </c>
    </row>
    <row r="444" spans="1:2" x14ac:dyDescent="0.25">
      <c r="A444" s="12">
        <v>42163</v>
      </c>
      <c r="B444" s="18">
        <v>19.690000999999999</v>
      </c>
    </row>
    <row r="445" spans="1:2" x14ac:dyDescent="0.25">
      <c r="A445" s="12">
        <v>42170</v>
      </c>
      <c r="B445" s="18">
        <v>19.48</v>
      </c>
    </row>
    <row r="446" spans="1:2" x14ac:dyDescent="0.25">
      <c r="A446" s="12">
        <v>42177</v>
      </c>
      <c r="B446" s="18">
        <v>18.600000000000001</v>
      </c>
    </row>
    <row r="447" spans="1:2" x14ac:dyDescent="0.25">
      <c r="A447" s="12">
        <v>42184</v>
      </c>
      <c r="B447" s="18">
        <v>20.629999000000002</v>
      </c>
    </row>
    <row r="448" spans="1:2" x14ac:dyDescent="0.25">
      <c r="A448" s="12">
        <v>42191</v>
      </c>
      <c r="B448" s="18">
        <v>20.969999000000001</v>
      </c>
    </row>
    <row r="449" spans="1:2" x14ac:dyDescent="0.25">
      <c r="A449" s="12">
        <v>42198</v>
      </c>
      <c r="B449" s="18">
        <v>20.77</v>
      </c>
    </row>
    <row r="450" spans="1:2" x14ac:dyDescent="0.25">
      <c r="A450" s="12">
        <v>42205</v>
      </c>
      <c r="B450" s="18">
        <v>20.469999000000001</v>
      </c>
    </row>
    <row r="451" spans="1:2" x14ac:dyDescent="0.25">
      <c r="A451" s="12">
        <v>42212</v>
      </c>
      <c r="B451" s="18">
        <v>20.629999000000002</v>
      </c>
    </row>
    <row r="452" spans="1:2" x14ac:dyDescent="0.25">
      <c r="A452" s="12">
        <v>42219</v>
      </c>
      <c r="B452" s="18">
        <v>23.35</v>
      </c>
    </row>
    <row r="453" spans="1:2" x14ac:dyDescent="0.25">
      <c r="A453" s="12">
        <v>42226</v>
      </c>
      <c r="B453" s="18">
        <v>21.940000999999999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42240</v>
      </c>
      <c r="B455" s="18">
        <v>18.219999000000001</v>
      </c>
    </row>
    <row r="456" spans="1:2" x14ac:dyDescent="0.25">
      <c r="A456" s="12">
        <v>42247</v>
      </c>
      <c r="B456" s="18">
        <v>16.91</v>
      </c>
    </row>
    <row r="457" spans="1:2" x14ac:dyDescent="0.25">
      <c r="A457" s="12">
        <v>42254</v>
      </c>
      <c r="B457" s="18">
        <v>16.879999000000002</v>
      </c>
    </row>
    <row r="458" spans="1:2" x14ac:dyDescent="0.25">
      <c r="A458" s="12">
        <v>42261</v>
      </c>
      <c r="B458" s="18">
        <v>17.75</v>
      </c>
    </row>
    <row r="459" spans="1:2" x14ac:dyDescent="0.25">
      <c r="A459" s="12">
        <v>42268</v>
      </c>
      <c r="B459" s="18">
        <v>15.12</v>
      </c>
    </row>
    <row r="460" spans="1:2" x14ac:dyDescent="0.25">
      <c r="A460" s="12">
        <v>42275</v>
      </c>
      <c r="B460" s="18">
        <v>15.51</v>
      </c>
    </row>
    <row r="461" spans="1:2" x14ac:dyDescent="0.25">
      <c r="A461" s="12">
        <v>42282</v>
      </c>
      <c r="B461" s="18">
        <v>17.459999</v>
      </c>
    </row>
    <row r="462" spans="1:2" x14ac:dyDescent="0.25">
      <c r="A462" s="12">
        <v>42289</v>
      </c>
      <c r="B462" s="18">
        <v>18.399999999999999</v>
      </c>
    </row>
    <row r="463" spans="1:2" x14ac:dyDescent="0.25">
      <c r="A463" s="12">
        <v>42296</v>
      </c>
      <c r="B463" s="18">
        <v>18.389999</v>
      </c>
    </row>
    <row r="464" spans="1:2" x14ac:dyDescent="0.25">
      <c r="A464" s="12">
        <v>42303</v>
      </c>
      <c r="B464" s="18">
        <v>18.73</v>
      </c>
    </row>
    <row r="465" spans="1:2" x14ac:dyDescent="0.25">
      <c r="A465" s="12">
        <v>42310</v>
      </c>
      <c r="B465" s="18">
        <v>18.950001</v>
      </c>
    </row>
    <row r="466" spans="1:2" x14ac:dyDescent="0.25">
      <c r="A466" s="12">
        <v>42317</v>
      </c>
      <c r="B466" s="18">
        <v>17.149999999999999</v>
      </c>
    </row>
    <row r="467" spans="1:2" x14ac:dyDescent="0.25">
      <c r="A467" s="12">
        <v>42324</v>
      </c>
      <c r="B467" s="18">
        <v>16.100000000000001</v>
      </c>
    </row>
    <row r="468" spans="1:2" x14ac:dyDescent="0.25">
      <c r="A468" s="12">
        <v>42331</v>
      </c>
      <c r="B468" s="18">
        <v>15.75</v>
      </c>
    </row>
    <row r="469" spans="1:2" x14ac:dyDescent="0.25">
      <c r="A469" s="12">
        <v>42338</v>
      </c>
      <c r="B469" s="18">
        <v>15.72</v>
      </c>
    </row>
    <row r="470" spans="1:2" x14ac:dyDescent="0.25">
      <c r="A470" s="12">
        <v>42345</v>
      </c>
      <c r="B470" s="18">
        <v>15.14</v>
      </c>
    </row>
    <row r="471" spans="1:2" x14ac:dyDescent="0.25">
      <c r="A471" s="12">
        <v>42352</v>
      </c>
      <c r="B471" s="18">
        <v>16.32</v>
      </c>
    </row>
    <row r="472" spans="1:2" x14ac:dyDescent="0.25">
      <c r="A472" s="12">
        <v>42359</v>
      </c>
      <c r="B472" s="18">
        <v>17.450001</v>
      </c>
    </row>
    <row r="473" spans="1:2" x14ac:dyDescent="0.25">
      <c r="A473" s="12">
        <v>42366</v>
      </c>
      <c r="B473" s="18">
        <v>16.799999</v>
      </c>
    </row>
    <row r="474" spans="1:2" x14ac:dyDescent="0.25">
      <c r="A474" s="12">
        <v>42373</v>
      </c>
      <c r="B474" s="18">
        <v>14.15</v>
      </c>
    </row>
    <row r="475" spans="1:2" x14ac:dyDescent="0.25">
      <c r="A475" s="12">
        <v>42380</v>
      </c>
      <c r="B475" s="18">
        <v>14.23</v>
      </c>
    </row>
    <row r="476" spans="1:2" x14ac:dyDescent="0.25">
      <c r="A476" s="12">
        <v>42387</v>
      </c>
      <c r="B476" s="18">
        <v>13.92</v>
      </c>
    </row>
    <row r="477" spans="1:2" x14ac:dyDescent="0.25">
      <c r="A477" s="12">
        <v>42394</v>
      </c>
      <c r="B477" s="18">
        <v>15.24</v>
      </c>
    </row>
    <row r="478" spans="1:2" x14ac:dyDescent="0.25">
      <c r="A478" s="12">
        <v>42401</v>
      </c>
      <c r="B478" s="18">
        <v>13.46</v>
      </c>
    </row>
    <row r="479" spans="1:2" x14ac:dyDescent="0.25">
      <c r="A479" s="12">
        <v>42408</v>
      </c>
      <c r="B479" s="18">
        <v>14.18</v>
      </c>
    </row>
    <row r="480" spans="1:2" x14ac:dyDescent="0.25">
      <c r="A480" s="12">
        <v>42415</v>
      </c>
      <c r="B480" s="18">
        <v>15.6</v>
      </c>
    </row>
    <row r="481" spans="1:2" x14ac:dyDescent="0.25">
      <c r="A481" s="12">
        <v>42422</v>
      </c>
      <c r="B481" s="18">
        <v>15.94</v>
      </c>
    </row>
    <row r="482" spans="1:2" x14ac:dyDescent="0.25">
      <c r="A482" s="12">
        <v>42429</v>
      </c>
      <c r="B482" s="18">
        <v>16.100000000000001</v>
      </c>
    </row>
    <row r="483" spans="1:2" x14ac:dyDescent="0.25">
      <c r="A483" s="12">
        <v>42436</v>
      </c>
      <c r="B483" s="18">
        <v>15.56</v>
      </c>
    </row>
    <row r="484" spans="1:2" x14ac:dyDescent="0.25">
      <c r="A484" s="12">
        <v>42443</v>
      </c>
      <c r="B484" s="18">
        <v>17.27</v>
      </c>
    </row>
    <row r="485" spans="1:2" x14ac:dyDescent="0.25">
      <c r="A485" s="12">
        <v>42450</v>
      </c>
      <c r="B485" s="18">
        <v>16.59</v>
      </c>
    </row>
    <row r="486" spans="1:2" x14ac:dyDescent="0.25">
      <c r="A486" s="12">
        <v>42457</v>
      </c>
      <c r="B486" s="18">
        <v>16.329999999999998</v>
      </c>
    </row>
    <row r="487" spans="1:2" x14ac:dyDescent="0.25">
      <c r="A487" s="12">
        <v>42464</v>
      </c>
      <c r="B487" s="18">
        <v>15.68</v>
      </c>
    </row>
    <row r="488" spans="1:2" x14ac:dyDescent="0.25">
      <c r="A488" s="12">
        <v>42471</v>
      </c>
      <c r="B488" s="18">
        <v>16.600000000000001</v>
      </c>
    </row>
    <row r="489" spans="1:2" x14ac:dyDescent="0.25">
      <c r="A489" s="12">
        <v>42478</v>
      </c>
      <c r="B489" s="18">
        <v>15.48</v>
      </c>
    </row>
    <row r="490" spans="1:2" x14ac:dyDescent="0.25">
      <c r="A490" s="12">
        <v>42485</v>
      </c>
      <c r="B490" s="18">
        <v>14.8</v>
      </c>
    </row>
    <row r="491" spans="1:2" x14ac:dyDescent="0.25">
      <c r="A491" s="12">
        <v>42492</v>
      </c>
      <c r="B491" s="18">
        <v>14.89</v>
      </c>
    </row>
    <row r="492" spans="1:2" x14ac:dyDescent="0.25">
      <c r="A492" s="12">
        <v>42499</v>
      </c>
      <c r="B492" s="18">
        <v>14.62</v>
      </c>
    </row>
    <row r="493" spans="1:2" x14ac:dyDescent="0.25">
      <c r="A493" s="12">
        <v>42506</v>
      </c>
      <c r="B493" s="18">
        <v>14.3</v>
      </c>
    </row>
    <row r="494" spans="1:2" x14ac:dyDescent="0.25">
      <c r="A494" s="12">
        <v>42513</v>
      </c>
      <c r="B494" s="18">
        <v>14.73</v>
      </c>
    </row>
    <row r="495" spans="1:2" x14ac:dyDescent="0.25">
      <c r="A495" s="12">
        <v>42520</v>
      </c>
      <c r="B495" s="18">
        <v>14.06</v>
      </c>
    </row>
    <row r="496" spans="1:2" x14ac:dyDescent="0.25">
      <c r="A496" s="12">
        <v>42527</v>
      </c>
      <c r="B496" s="18">
        <v>13.73</v>
      </c>
    </row>
    <row r="497" spans="1:2" x14ac:dyDescent="0.25">
      <c r="A497" s="12">
        <v>42534</v>
      </c>
      <c r="B497" s="18">
        <v>14.13</v>
      </c>
    </row>
    <row r="498" spans="1:2" x14ac:dyDescent="0.25">
      <c r="A498" s="12">
        <v>42541</v>
      </c>
      <c r="B498" s="18">
        <v>12.73</v>
      </c>
    </row>
    <row r="499" spans="1:2" x14ac:dyDescent="0.25">
      <c r="A499" s="12">
        <v>42548</v>
      </c>
      <c r="B499" s="18">
        <v>12.9</v>
      </c>
    </row>
    <row r="500" spans="1:2" x14ac:dyDescent="0.25">
      <c r="A500" s="12">
        <v>42555</v>
      </c>
      <c r="B500" s="18">
        <v>11.95</v>
      </c>
    </row>
    <row r="501" spans="1:2" x14ac:dyDescent="0.25">
      <c r="A501" s="12">
        <v>42562</v>
      </c>
      <c r="B501" s="18">
        <v>12.41</v>
      </c>
    </row>
    <row r="502" spans="1:2" x14ac:dyDescent="0.25">
      <c r="A502" s="12">
        <v>42569</v>
      </c>
      <c r="B502" s="18">
        <v>12.74</v>
      </c>
    </row>
    <row r="503" spans="1:2" x14ac:dyDescent="0.25">
      <c r="A503" s="12">
        <v>42576</v>
      </c>
      <c r="B503" s="18">
        <v>13.96</v>
      </c>
    </row>
    <row r="504" spans="1:2" x14ac:dyDescent="0.25">
      <c r="A504" s="12">
        <v>42583</v>
      </c>
      <c r="B504" s="18">
        <v>13.89</v>
      </c>
    </row>
    <row r="505" spans="1:2" x14ac:dyDescent="0.25">
      <c r="A505" s="12">
        <v>42590</v>
      </c>
      <c r="B505" s="18">
        <v>14.75</v>
      </c>
    </row>
    <row r="506" spans="1:2" x14ac:dyDescent="0.25">
      <c r="A506" s="12">
        <v>42597</v>
      </c>
      <c r="B506" s="18">
        <v>13.4</v>
      </c>
    </row>
    <row r="507" spans="1:2" x14ac:dyDescent="0.25">
      <c r="A507" s="12">
        <v>42604</v>
      </c>
      <c r="B507" s="18">
        <v>13.05</v>
      </c>
    </row>
    <row r="508" spans="1:2" x14ac:dyDescent="0.25">
      <c r="A508" s="12">
        <v>42611</v>
      </c>
      <c r="B508" s="18">
        <v>14.11</v>
      </c>
    </row>
    <row r="509" spans="1:2" x14ac:dyDescent="0.25">
      <c r="A509" s="12">
        <v>42618</v>
      </c>
      <c r="B509" s="18">
        <v>15.41</v>
      </c>
    </row>
    <row r="510" spans="1:2" x14ac:dyDescent="0.25">
      <c r="A510" s="12">
        <v>42625</v>
      </c>
      <c r="B510" s="18">
        <v>15.79</v>
      </c>
    </row>
    <row r="511" spans="1:2" x14ac:dyDescent="0.25">
      <c r="A511" s="12">
        <v>42632</v>
      </c>
      <c r="B511" s="18">
        <v>15.86</v>
      </c>
    </row>
    <row r="512" spans="1:2" x14ac:dyDescent="0.25">
      <c r="A512" s="12">
        <v>42639</v>
      </c>
      <c r="B512" s="18">
        <v>16.110001</v>
      </c>
    </row>
    <row r="513" spans="1:2" x14ac:dyDescent="0.25">
      <c r="A513" s="12">
        <v>42646</v>
      </c>
      <c r="B513" s="18">
        <v>16.649999999999999</v>
      </c>
    </row>
    <row r="514" spans="1:2" x14ac:dyDescent="0.25">
      <c r="A514" s="12">
        <v>42653</v>
      </c>
      <c r="B514" s="18">
        <v>15.52</v>
      </c>
    </row>
    <row r="515" spans="1:2" x14ac:dyDescent="0.25">
      <c r="A515" s="12">
        <v>42660</v>
      </c>
      <c r="B515" s="18">
        <v>16.370000999999998</v>
      </c>
    </row>
    <row r="516" spans="1:2" x14ac:dyDescent="0.25">
      <c r="A516" s="12">
        <v>42667</v>
      </c>
      <c r="B516" s="18">
        <v>16.899999999999999</v>
      </c>
    </row>
    <row r="517" spans="1:2" x14ac:dyDescent="0.25">
      <c r="A517" s="12">
        <v>42674</v>
      </c>
      <c r="B517" s="18">
        <v>17.600000000000001</v>
      </c>
    </row>
    <row r="518" spans="1:2" x14ac:dyDescent="0.25">
      <c r="A518" s="12">
        <v>42681</v>
      </c>
      <c r="B518" s="18">
        <v>17.02</v>
      </c>
    </row>
    <row r="519" spans="1:2" x14ac:dyDescent="0.25">
      <c r="A519" s="12">
        <v>42688</v>
      </c>
      <c r="B519" s="18">
        <v>18.780000999999999</v>
      </c>
    </row>
    <row r="520" spans="1:2" x14ac:dyDescent="0.25">
      <c r="A520" s="12">
        <v>42695</v>
      </c>
      <c r="B520" s="18">
        <v>19.299999</v>
      </c>
    </row>
    <row r="521" spans="1:2" x14ac:dyDescent="0.25">
      <c r="A521" s="12">
        <v>42702</v>
      </c>
      <c r="B521" s="18">
        <v>18.780000999999999</v>
      </c>
    </row>
    <row r="522" spans="1:2" x14ac:dyDescent="0.25">
      <c r="A522" s="12">
        <v>42709</v>
      </c>
      <c r="B522" s="18">
        <v>17.030000999999999</v>
      </c>
    </row>
    <row r="523" spans="1:2" x14ac:dyDescent="0.25">
      <c r="A523" s="12">
        <v>42716</v>
      </c>
      <c r="B523" s="18">
        <v>16.110001</v>
      </c>
    </row>
    <row r="524" spans="1:2" x14ac:dyDescent="0.25">
      <c r="A524" s="12">
        <v>42723</v>
      </c>
      <c r="B524" s="18">
        <v>15.68</v>
      </c>
    </row>
    <row r="525" spans="1:2" x14ac:dyDescent="0.25">
      <c r="A525" s="12">
        <v>42730</v>
      </c>
      <c r="B525" s="18">
        <v>15.9</v>
      </c>
    </row>
    <row r="526" spans="1:2" x14ac:dyDescent="0.25">
      <c r="A526" s="12">
        <v>42737</v>
      </c>
      <c r="B526" s="18">
        <v>15.85</v>
      </c>
    </row>
    <row r="527" spans="1:2" x14ac:dyDescent="0.25">
      <c r="A527" s="12">
        <v>42744</v>
      </c>
      <c r="B527" s="18">
        <v>17.280000999999999</v>
      </c>
    </row>
    <row r="528" spans="1:2" x14ac:dyDescent="0.25">
      <c r="A528" s="12">
        <v>42751</v>
      </c>
      <c r="B528" s="18">
        <v>16.549999</v>
      </c>
    </row>
    <row r="529" spans="1:2" x14ac:dyDescent="0.25">
      <c r="A529" s="12">
        <v>42758</v>
      </c>
      <c r="B529" s="18">
        <v>17.260000000000002</v>
      </c>
    </row>
    <row r="530" spans="1:2" x14ac:dyDescent="0.25">
      <c r="A530" s="12">
        <v>42765</v>
      </c>
      <c r="B530" s="18">
        <v>16.420000000000002</v>
      </c>
    </row>
    <row r="531" spans="1:2" x14ac:dyDescent="0.25">
      <c r="A531" s="12">
        <v>42772</v>
      </c>
      <c r="B531" s="18">
        <v>16.879999000000002</v>
      </c>
    </row>
    <row r="532" spans="1:2" x14ac:dyDescent="0.25">
      <c r="A532" s="12">
        <v>42779</v>
      </c>
      <c r="B532" s="18">
        <v>16.989999999999998</v>
      </c>
    </row>
    <row r="533" spans="1:2" x14ac:dyDescent="0.25">
      <c r="A533" s="12">
        <v>42786</v>
      </c>
      <c r="B533" s="18">
        <v>16.059999000000001</v>
      </c>
    </row>
    <row r="534" spans="1:2" x14ac:dyDescent="0.25">
      <c r="A534" s="12">
        <v>42793</v>
      </c>
      <c r="B534" s="18">
        <v>16.950001</v>
      </c>
    </row>
    <row r="535" spans="1:2" x14ac:dyDescent="0.25">
      <c r="A535" s="12">
        <v>42800</v>
      </c>
      <c r="B535" s="18">
        <v>16.5</v>
      </c>
    </row>
    <row r="536" spans="1:2" x14ac:dyDescent="0.25">
      <c r="A536" s="12">
        <v>42807</v>
      </c>
      <c r="B536" s="18">
        <v>18.549999</v>
      </c>
    </row>
    <row r="537" spans="1:2" x14ac:dyDescent="0.25">
      <c r="A537" s="12">
        <v>42814</v>
      </c>
      <c r="B537" s="18">
        <v>18.719999000000001</v>
      </c>
    </row>
    <row r="538" spans="1:2" x14ac:dyDescent="0.25">
      <c r="A538" s="12">
        <v>42821</v>
      </c>
      <c r="B538" s="18">
        <v>18.540001</v>
      </c>
    </row>
    <row r="539" spans="1:2" x14ac:dyDescent="0.25">
      <c r="A539" s="12">
        <v>42828</v>
      </c>
      <c r="B539" s="18">
        <v>19.43</v>
      </c>
    </row>
    <row r="540" spans="1:2" x14ac:dyDescent="0.25">
      <c r="A540" s="12">
        <v>42835</v>
      </c>
      <c r="B540" s="18">
        <v>19.790001</v>
      </c>
    </row>
    <row r="541" spans="1:2" x14ac:dyDescent="0.25">
      <c r="A541" s="12">
        <v>42842</v>
      </c>
      <c r="B541" s="18">
        <v>20.549999</v>
      </c>
    </row>
    <row r="542" spans="1:2" x14ac:dyDescent="0.25">
      <c r="A542" s="12">
        <v>42849</v>
      </c>
      <c r="B542" s="18">
        <v>21.950001</v>
      </c>
    </row>
    <row r="543" spans="1:2" x14ac:dyDescent="0.25">
      <c r="A543" s="12">
        <v>42856</v>
      </c>
      <c r="B543" s="18">
        <v>22.34</v>
      </c>
    </row>
    <row r="544" spans="1:2" x14ac:dyDescent="0.25">
      <c r="A544" s="12">
        <v>42863</v>
      </c>
      <c r="B544" s="18">
        <v>22.08</v>
      </c>
    </row>
    <row r="545" spans="1:2" x14ac:dyDescent="0.25">
      <c r="A545" s="12">
        <v>42870</v>
      </c>
      <c r="B545" s="18">
        <v>21.1</v>
      </c>
    </row>
    <row r="546" spans="1:2" x14ac:dyDescent="0.25">
      <c r="A546" s="12">
        <v>42877</v>
      </c>
      <c r="B546" s="18">
        <v>21.950001</v>
      </c>
    </row>
    <row r="547" spans="1:2" x14ac:dyDescent="0.25">
      <c r="A547" s="12">
        <v>42884</v>
      </c>
      <c r="B547" s="18">
        <v>22.450001</v>
      </c>
    </row>
    <row r="548" spans="1:2" x14ac:dyDescent="0.25">
      <c r="A548" s="12">
        <v>42891</v>
      </c>
      <c r="B548" s="18">
        <v>22.530000999999999</v>
      </c>
    </row>
    <row r="549" spans="1:2" x14ac:dyDescent="0.25">
      <c r="A549" s="12">
        <v>42898</v>
      </c>
      <c r="B549" s="18">
        <v>22.700001</v>
      </c>
    </row>
    <row r="550" spans="1:2" x14ac:dyDescent="0.25">
      <c r="A550" s="12">
        <v>42905</v>
      </c>
      <c r="B550" s="18">
        <v>23.530000999999999</v>
      </c>
    </row>
    <row r="551" spans="1:2" x14ac:dyDescent="0.25">
      <c r="A551" s="12">
        <v>42912</v>
      </c>
      <c r="B551" s="18">
        <v>22.450001</v>
      </c>
    </row>
    <row r="552" spans="1:2" x14ac:dyDescent="0.25">
      <c r="A552" s="12">
        <v>42919</v>
      </c>
      <c r="B552" s="18">
        <v>21.68</v>
      </c>
    </row>
    <row r="553" spans="1:2" x14ac:dyDescent="0.25">
      <c r="A553" s="12">
        <v>42926</v>
      </c>
      <c r="B553" s="18">
        <v>21.200001</v>
      </c>
    </row>
    <row r="554" spans="1:2" x14ac:dyDescent="0.25">
      <c r="A554" s="12">
        <v>42933</v>
      </c>
      <c r="B554" s="18">
        <v>21.76</v>
      </c>
    </row>
    <row r="555" spans="1:2" x14ac:dyDescent="0.25">
      <c r="A555" s="12">
        <v>42940</v>
      </c>
      <c r="B555" s="18">
        <v>20.32</v>
      </c>
    </row>
    <row r="556" spans="1:2" x14ac:dyDescent="0.25">
      <c r="A556" s="12">
        <v>42947</v>
      </c>
      <c r="B556" s="18">
        <v>20.239999999999998</v>
      </c>
    </row>
    <row r="557" spans="1:2" x14ac:dyDescent="0.25">
      <c r="A557" s="12">
        <v>42954</v>
      </c>
      <c r="B557" s="18">
        <v>20.100000000000001</v>
      </c>
    </row>
    <row r="558" spans="1:2" x14ac:dyDescent="0.25">
      <c r="A558" s="12">
        <v>42961</v>
      </c>
      <c r="B558" s="18">
        <v>20.639999</v>
      </c>
    </row>
    <row r="559" spans="1:2" x14ac:dyDescent="0.25">
      <c r="A559" s="12">
        <v>42968</v>
      </c>
      <c r="B559" s="18">
        <v>20.85</v>
      </c>
    </row>
    <row r="560" spans="1:2" x14ac:dyDescent="0.25">
      <c r="A560" s="12">
        <v>42975</v>
      </c>
      <c r="B560" s="18">
        <v>22.200001</v>
      </c>
    </row>
    <row r="561" spans="1:2" x14ac:dyDescent="0.25">
      <c r="A561" s="12">
        <v>42982</v>
      </c>
      <c r="B561" s="18">
        <v>22.84</v>
      </c>
    </row>
    <row r="562" spans="1:2" x14ac:dyDescent="0.25">
      <c r="A562" s="12">
        <v>42989</v>
      </c>
      <c r="B562" s="18">
        <v>22.6</v>
      </c>
    </row>
    <row r="563" spans="1:2" x14ac:dyDescent="0.25">
      <c r="A563" s="12">
        <v>42996</v>
      </c>
      <c r="B563" s="18">
        <v>23.530000999999999</v>
      </c>
    </row>
    <row r="564" spans="1:2" x14ac:dyDescent="0.25">
      <c r="A564" s="12">
        <v>43003</v>
      </c>
      <c r="B564" s="18">
        <v>24.120000999999998</v>
      </c>
    </row>
    <row r="565" spans="1:2" x14ac:dyDescent="0.25">
      <c r="A565" s="12">
        <v>43010</v>
      </c>
      <c r="B565" s="18">
        <v>23.57</v>
      </c>
    </row>
    <row r="566" spans="1:2" x14ac:dyDescent="0.25">
      <c r="A566" s="12">
        <v>43017</v>
      </c>
      <c r="B566" s="18">
        <v>23.700001</v>
      </c>
    </row>
    <row r="567" spans="1:2" x14ac:dyDescent="0.25">
      <c r="A567" s="12">
        <v>43024</v>
      </c>
      <c r="B567" s="18">
        <v>23.91</v>
      </c>
    </row>
    <row r="568" spans="1:2" x14ac:dyDescent="0.25">
      <c r="A568" s="12">
        <v>43031</v>
      </c>
      <c r="B568" s="18">
        <v>23.280000999999999</v>
      </c>
    </row>
    <row r="569" spans="1:2" x14ac:dyDescent="0.25">
      <c r="A569" s="12">
        <v>43038</v>
      </c>
      <c r="B569" s="18">
        <v>25.91</v>
      </c>
    </row>
    <row r="570" spans="1:2" x14ac:dyDescent="0.25">
      <c r="A570" s="12">
        <v>43045</v>
      </c>
      <c r="B570" s="18">
        <v>25.200001</v>
      </c>
    </row>
    <row r="571" spans="1:2" x14ac:dyDescent="0.25">
      <c r="A571" s="12">
        <v>43052</v>
      </c>
      <c r="B571" s="18">
        <v>25.450001</v>
      </c>
    </row>
    <row r="572" spans="1:2" x14ac:dyDescent="0.25">
      <c r="A572" s="12">
        <v>43059</v>
      </c>
      <c r="B572" s="18">
        <v>26.5</v>
      </c>
    </row>
    <row r="573" spans="1:2" x14ac:dyDescent="0.25">
      <c r="A573" s="12">
        <v>43066</v>
      </c>
      <c r="B573" s="18">
        <v>26.559999000000001</v>
      </c>
    </row>
    <row r="574" spans="1:2" x14ac:dyDescent="0.25">
      <c r="A574" s="12">
        <v>43073</v>
      </c>
      <c r="B574" s="18">
        <v>25.85</v>
      </c>
    </row>
    <row r="575" spans="1:2" x14ac:dyDescent="0.25">
      <c r="A575" s="12">
        <v>43080</v>
      </c>
      <c r="B575" s="18">
        <v>27.049999</v>
      </c>
    </row>
    <row r="576" spans="1:2" x14ac:dyDescent="0.25">
      <c r="A576" s="12">
        <v>43087</v>
      </c>
      <c r="B576" s="18">
        <v>28.459999</v>
      </c>
    </row>
    <row r="577" spans="1:2" x14ac:dyDescent="0.25">
      <c r="A577" s="12">
        <v>43094</v>
      </c>
      <c r="B577" s="18">
        <v>29.040001</v>
      </c>
    </row>
    <row r="578" spans="1:2" x14ac:dyDescent="0.25">
      <c r="A578" s="12">
        <v>43101</v>
      </c>
      <c r="B578" s="18">
        <v>27.75</v>
      </c>
    </row>
    <row r="579" spans="1:2" x14ac:dyDescent="0.25">
      <c r="A579" s="12">
        <v>43108</v>
      </c>
      <c r="B579" s="18">
        <v>27.01</v>
      </c>
    </row>
    <row r="580" spans="1:2" x14ac:dyDescent="0.25">
      <c r="A580" s="12">
        <v>43115</v>
      </c>
      <c r="B580" s="18">
        <v>29.17</v>
      </c>
    </row>
    <row r="581" spans="1:2" x14ac:dyDescent="0.25">
      <c r="A581" s="12">
        <v>43122</v>
      </c>
      <c r="B581" s="18">
        <v>28.469999000000001</v>
      </c>
    </row>
    <row r="582" spans="1:2" x14ac:dyDescent="0.25">
      <c r="A582" s="12">
        <v>43129</v>
      </c>
      <c r="B582" s="18">
        <v>28.83</v>
      </c>
    </row>
    <row r="583" spans="1:2" x14ac:dyDescent="0.25">
      <c r="A583" s="12">
        <v>43136</v>
      </c>
      <c r="B583" s="18">
        <v>26.35</v>
      </c>
    </row>
    <row r="584" spans="1:2" x14ac:dyDescent="0.25">
      <c r="A584" s="12">
        <v>43143</v>
      </c>
      <c r="B584" s="18">
        <v>28.139999</v>
      </c>
    </row>
    <row r="585" spans="1:2" x14ac:dyDescent="0.25">
      <c r="A585" s="12">
        <v>43150</v>
      </c>
      <c r="B585" s="18">
        <v>28.27</v>
      </c>
    </row>
    <row r="586" spans="1:2" x14ac:dyDescent="0.25">
      <c r="A586" s="12">
        <v>43157</v>
      </c>
      <c r="B586" s="18">
        <v>26.5</v>
      </c>
    </row>
    <row r="587" spans="1:2" x14ac:dyDescent="0.25">
      <c r="A587" s="12">
        <v>43164</v>
      </c>
      <c r="B587" s="18">
        <v>28.48</v>
      </c>
    </row>
    <row r="588" spans="1:2" x14ac:dyDescent="0.25">
      <c r="A588" s="12">
        <v>43171</v>
      </c>
      <c r="B588" s="18">
        <v>27.450001</v>
      </c>
    </row>
    <row r="589" spans="1:2" x14ac:dyDescent="0.25">
      <c r="A589" s="12">
        <v>43178</v>
      </c>
      <c r="B589" s="18">
        <v>27.129999000000002</v>
      </c>
    </row>
    <row r="590" spans="1:2" x14ac:dyDescent="0.25">
      <c r="A590" s="12">
        <v>43185</v>
      </c>
      <c r="B590" s="18">
        <v>28.98</v>
      </c>
    </row>
    <row r="591" spans="1:2" x14ac:dyDescent="0.25">
      <c r="A591" s="12">
        <v>43192</v>
      </c>
      <c r="B591" s="18">
        <v>28.370000999999998</v>
      </c>
    </row>
    <row r="592" spans="1:2" x14ac:dyDescent="0.25">
      <c r="A592" s="12">
        <v>43199</v>
      </c>
      <c r="B592" s="18">
        <v>30.889999</v>
      </c>
    </row>
    <row r="593" spans="1:2" x14ac:dyDescent="0.25">
      <c r="A593" s="12">
        <v>43206</v>
      </c>
      <c r="B593" s="18">
        <v>31.41</v>
      </c>
    </row>
    <row r="594" spans="1:2" x14ac:dyDescent="0.25">
      <c r="A594" s="12">
        <v>43213</v>
      </c>
      <c r="B594" s="18">
        <v>30.51</v>
      </c>
    </row>
    <row r="595" spans="1:2" x14ac:dyDescent="0.25">
      <c r="A595" s="12">
        <v>43220</v>
      </c>
      <c r="B595" s="18">
        <v>32.619999</v>
      </c>
    </row>
    <row r="596" spans="1:2" x14ac:dyDescent="0.25">
      <c r="A596" s="12">
        <v>43227</v>
      </c>
      <c r="B596" s="18">
        <v>31.42</v>
      </c>
    </row>
    <row r="597" spans="1:2" x14ac:dyDescent="0.25">
      <c r="A597" s="12">
        <v>43234</v>
      </c>
      <c r="B597" s="18">
        <v>30.709999</v>
      </c>
    </row>
    <row r="598" spans="1:2" x14ac:dyDescent="0.25">
      <c r="A598" s="12">
        <v>43241</v>
      </c>
      <c r="B598" s="18">
        <v>32.459999000000003</v>
      </c>
    </row>
    <row r="599" spans="1:2" x14ac:dyDescent="0.25">
      <c r="A599" s="12">
        <v>43248</v>
      </c>
      <c r="B599" s="18">
        <v>32.310001</v>
      </c>
    </row>
    <row r="600" spans="1:2" x14ac:dyDescent="0.25">
      <c r="A600" s="12">
        <v>43255</v>
      </c>
      <c r="B600" s="18">
        <v>29.65</v>
      </c>
    </row>
    <row r="601" spans="1:2" x14ac:dyDescent="0.25">
      <c r="A601" s="12">
        <v>43262</v>
      </c>
      <c r="B601" s="18">
        <v>29.700001</v>
      </c>
    </row>
    <row r="602" spans="1:2" x14ac:dyDescent="0.25">
      <c r="A602" s="12">
        <v>43269</v>
      </c>
      <c r="B602" s="18">
        <v>29.91</v>
      </c>
    </row>
    <row r="603" spans="1:2" x14ac:dyDescent="0.25">
      <c r="A603" s="12">
        <v>43276</v>
      </c>
      <c r="B603" s="18">
        <v>28</v>
      </c>
    </row>
    <row r="604" spans="1:2" x14ac:dyDescent="0.25">
      <c r="A604" s="12">
        <v>43283</v>
      </c>
      <c r="B604" s="18">
        <v>24.84</v>
      </c>
    </row>
    <row r="605" spans="1:2" x14ac:dyDescent="0.25">
      <c r="A605" s="12">
        <v>43290</v>
      </c>
      <c r="B605" s="18">
        <v>24.91</v>
      </c>
    </row>
    <row r="606" spans="1:2" x14ac:dyDescent="0.25">
      <c r="A606" s="12">
        <v>43297</v>
      </c>
      <c r="B606" s="18">
        <v>24.35</v>
      </c>
    </row>
    <row r="607" spans="1:2" x14ac:dyDescent="0.25">
      <c r="A607" s="12">
        <v>43304</v>
      </c>
      <c r="B607" s="18">
        <v>24.26</v>
      </c>
    </row>
    <row r="608" spans="1:2" x14ac:dyDescent="0.25">
      <c r="A608" s="12">
        <v>43311</v>
      </c>
      <c r="B608" s="18">
        <v>23.65</v>
      </c>
    </row>
    <row r="609" spans="1:2" x14ac:dyDescent="0.25">
      <c r="A609" s="12">
        <v>43318</v>
      </c>
      <c r="B609" s="18">
        <v>22.58</v>
      </c>
    </row>
    <row r="610" spans="1:2" x14ac:dyDescent="0.25">
      <c r="A610" s="12">
        <v>43325</v>
      </c>
      <c r="B610" s="18">
        <v>22.1</v>
      </c>
    </row>
    <row r="611" spans="1:2" x14ac:dyDescent="0.25">
      <c r="A611" s="12">
        <v>43332</v>
      </c>
      <c r="B611" s="18">
        <v>23.51</v>
      </c>
    </row>
    <row r="612" spans="1:2" x14ac:dyDescent="0.25">
      <c r="A612" s="12">
        <v>43339</v>
      </c>
      <c r="B612" s="18">
        <v>23.879999000000002</v>
      </c>
    </row>
    <row r="613" spans="1:2" x14ac:dyDescent="0.25">
      <c r="A613" s="12">
        <v>43346</v>
      </c>
      <c r="B613" s="18">
        <v>21.139999</v>
      </c>
    </row>
    <row r="614" spans="1:2" x14ac:dyDescent="0.25">
      <c r="A614" s="12">
        <v>43353</v>
      </c>
      <c r="B614" s="18">
        <v>20.84</v>
      </c>
    </row>
    <row r="615" spans="1:2" x14ac:dyDescent="0.25">
      <c r="A615" s="12">
        <v>43360</v>
      </c>
      <c r="B615" s="18">
        <v>22.07</v>
      </c>
    </row>
    <row r="616" spans="1:2" x14ac:dyDescent="0.25">
      <c r="A616" s="12">
        <v>43367</v>
      </c>
      <c r="B616" s="18">
        <v>21.15</v>
      </c>
    </row>
    <row r="617" spans="1:2" x14ac:dyDescent="0.25">
      <c r="A617" s="12">
        <v>43374</v>
      </c>
      <c r="B617" s="18">
        <v>19.82</v>
      </c>
    </row>
    <row r="618" spans="1:2" x14ac:dyDescent="0.25">
      <c r="A618" s="12">
        <v>43381</v>
      </c>
      <c r="B618" s="18">
        <v>18.84</v>
      </c>
    </row>
    <row r="619" spans="1:2" x14ac:dyDescent="0.25">
      <c r="A619" s="12">
        <v>43388</v>
      </c>
      <c r="B619" s="18">
        <v>17.780000999999999</v>
      </c>
    </row>
    <row r="620" spans="1:2" x14ac:dyDescent="0.25">
      <c r="A620" s="12">
        <v>43395</v>
      </c>
      <c r="B620" s="18">
        <v>16.540001</v>
      </c>
    </row>
    <row r="621" spans="1:2" x14ac:dyDescent="0.25">
      <c r="A621" s="12">
        <v>43402</v>
      </c>
      <c r="B621" s="18">
        <v>18.719999000000001</v>
      </c>
    </row>
    <row r="622" spans="1:2" x14ac:dyDescent="0.25">
      <c r="A622" s="12">
        <v>43409</v>
      </c>
      <c r="B622" s="18">
        <v>15.6</v>
      </c>
    </row>
    <row r="623" spans="1:2" x14ac:dyDescent="0.25">
      <c r="A623" s="12">
        <v>43416</v>
      </c>
      <c r="B623" s="18">
        <v>16.920000000000002</v>
      </c>
    </row>
    <row r="624" spans="1:2" x14ac:dyDescent="0.25">
      <c r="A624" s="12">
        <v>43423</v>
      </c>
      <c r="B624" s="18">
        <v>16.969999000000001</v>
      </c>
    </row>
    <row r="625" spans="1:2" x14ac:dyDescent="0.25">
      <c r="A625" s="12">
        <v>43430</v>
      </c>
      <c r="B625" s="18">
        <v>18.07</v>
      </c>
    </row>
    <row r="626" spans="1:2" x14ac:dyDescent="0.25">
      <c r="A626" s="12">
        <v>43437</v>
      </c>
      <c r="B626" s="18">
        <v>17.040001</v>
      </c>
    </row>
    <row r="627" spans="1:2" x14ac:dyDescent="0.25">
      <c r="A627" s="12">
        <v>43444</v>
      </c>
      <c r="B627" s="18">
        <v>17.579999999999998</v>
      </c>
    </row>
    <row r="628" spans="1:2" x14ac:dyDescent="0.25">
      <c r="A628" s="12">
        <v>43451</v>
      </c>
      <c r="B628" s="18">
        <v>16.700001</v>
      </c>
    </row>
    <row r="629" spans="1:2" x14ac:dyDescent="0.25">
      <c r="A629" s="12">
        <v>43458</v>
      </c>
      <c r="B629" s="18">
        <v>17.52</v>
      </c>
    </row>
    <row r="630" spans="1:2" x14ac:dyDescent="0.25">
      <c r="A630" s="12">
        <v>43465</v>
      </c>
      <c r="B630" s="18">
        <v>19.34</v>
      </c>
    </row>
    <row r="631" spans="1:2" x14ac:dyDescent="0.25">
      <c r="A631" s="12">
        <v>43472</v>
      </c>
      <c r="B631" s="18">
        <v>19.75</v>
      </c>
    </row>
    <row r="632" spans="1:2" x14ac:dyDescent="0.25">
      <c r="A632" s="12">
        <v>43479</v>
      </c>
      <c r="B632" s="18">
        <v>21.200001</v>
      </c>
    </row>
    <row r="633" spans="1:2" x14ac:dyDescent="0.25">
      <c r="A633" s="12">
        <v>43486</v>
      </c>
      <c r="B633" s="18">
        <v>21.639999</v>
      </c>
    </row>
    <row r="634" spans="1:2" x14ac:dyDescent="0.25">
      <c r="A634" s="12">
        <v>43493</v>
      </c>
      <c r="B634" s="18">
        <v>22.15</v>
      </c>
    </row>
    <row r="635" spans="1:2" x14ac:dyDescent="0.25">
      <c r="A635" s="12">
        <v>43500</v>
      </c>
      <c r="B635" s="18">
        <v>21.940000999999999</v>
      </c>
    </row>
    <row r="636" spans="1:2" x14ac:dyDescent="0.25">
      <c r="A636" s="12">
        <v>43507</v>
      </c>
      <c r="B636" s="18">
        <v>21.74</v>
      </c>
    </row>
    <row r="637" spans="1:2" x14ac:dyDescent="0.25">
      <c r="A637" s="12">
        <v>43514</v>
      </c>
      <c r="B637" s="18">
        <v>23.719999000000001</v>
      </c>
    </row>
    <row r="638" spans="1:2" x14ac:dyDescent="0.25">
      <c r="A638" s="12">
        <v>43521</v>
      </c>
      <c r="B638" s="18">
        <v>23.1</v>
      </c>
    </row>
    <row r="639" spans="1:2" x14ac:dyDescent="0.25">
      <c r="A639" s="12">
        <v>43528</v>
      </c>
      <c r="B639" s="18">
        <v>22.41</v>
      </c>
    </row>
    <row r="640" spans="1:2" x14ac:dyDescent="0.25">
      <c r="A640" s="12">
        <v>43535</v>
      </c>
      <c r="B640" s="18">
        <v>22.67</v>
      </c>
    </row>
    <row r="641" spans="1:2" x14ac:dyDescent="0.25">
      <c r="A641" s="12">
        <v>43542</v>
      </c>
      <c r="B641" s="18">
        <v>21.620000999999998</v>
      </c>
    </row>
    <row r="642" spans="1:2" x14ac:dyDescent="0.25">
      <c r="A642" s="12">
        <v>43549</v>
      </c>
      <c r="B642" s="18">
        <v>22.59</v>
      </c>
    </row>
    <row r="643" spans="1:2" x14ac:dyDescent="0.25">
      <c r="A643" s="12">
        <v>43556</v>
      </c>
      <c r="B643" s="18">
        <v>25.1</v>
      </c>
    </row>
    <row r="644" spans="1:2" x14ac:dyDescent="0.25">
      <c r="A644" s="12">
        <v>43563</v>
      </c>
      <c r="B644" s="18">
        <v>25.66</v>
      </c>
    </row>
    <row r="645" spans="1:2" x14ac:dyDescent="0.25">
      <c r="A645" s="12">
        <v>43570</v>
      </c>
      <c r="B645" s="18">
        <v>25.790001</v>
      </c>
    </row>
    <row r="646" spans="1:2" x14ac:dyDescent="0.25">
      <c r="A646" s="12">
        <v>43577</v>
      </c>
      <c r="B646" s="18">
        <v>26.620000999999998</v>
      </c>
    </row>
    <row r="647" spans="1:2" x14ac:dyDescent="0.25">
      <c r="A647" s="12">
        <v>43584</v>
      </c>
      <c r="B647" s="18">
        <v>25.33</v>
      </c>
    </row>
    <row r="648" spans="1:2" x14ac:dyDescent="0.25">
      <c r="A648" s="12">
        <v>43591</v>
      </c>
      <c r="B648" s="18">
        <v>22.219999000000001</v>
      </c>
    </row>
    <row r="649" spans="1:2" x14ac:dyDescent="0.25">
      <c r="A649" s="12">
        <v>43598</v>
      </c>
      <c r="B649" s="18">
        <v>20.49</v>
      </c>
    </row>
    <row r="650" spans="1:2" x14ac:dyDescent="0.25">
      <c r="A650" s="12">
        <v>43605</v>
      </c>
      <c r="B650" s="18">
        <v>20.549999</v>
      </c>
    </row>
    <row r="651" spans="1:2" x14ac:dyDescent="0.25">
      <c r="A651" s="12">
        <v>43612</v>
      </c>
      <c r="B651" s="18">
        <v>19.299999</v>
      </c>
    </row>
    <row r="652" spans="1:2" x14ac:dyDescent="0.25">
      <c r="A652" s="12">
        <v>43619</v>
      </c>
      <c r="B652" s="18">
        <v>19.370000999999998</v>
      </c>
    </row>
    <row r="653" spans="1:2" x14ac:dyDescent="0.25">
      <c r="A653" s="12">
        <v>43626</v>
      </c>
      <c r="B653" s="18">
        <v>20.040001</v>
      </c>
    </row>
    <row r="654" spans="1:2" x14ac:dyDescent="0.25">
      <c r="A654" s="12">
        <v>43633</v>
      </c>
      <c r="B654" s="18">
        <v>21.620000999999998</v>
      </c>
    </row>
    <row r="655" spans="1:2" x14ac:dyDescent="0.25">
      <c r="A655" s="12">
        <v>43640</v>
      </c>
      <c r="B655" s="18">
        <v>21.719999000000001</v>
      </c>
    </row>
    <row r="656" spans="1:2" x14ac:dyDescent="0.25">
      <c r="A656" s="12">
        <v>43647</v>
      </c>
      <c r="B656" s="18">
        <v>23.530000999999999</v>
      </c>
    </row>
    <row r="657" spans="1:2" x14ac:dyDescent="0.25">
      <c r="A657" s="12">
        <v>43654</v>
      </c>
      <c r="B657" s="18">
        <v>23.75</v>
      </c>
    </row>
    <row r="658" spans="1:2" x14ac:dyDescent="0.25">
      <c r="A658" s="12">
        <v>43661</v>
      </c>
      <c r="B658" s="18">
        <v>24.42</v>
      </c>
    </row>
    <row r="659" spans="1:2" x14ac:dyDescent="0.25">
      <c r="A659" s="12">
        <v>43668</v>
      </c>
      <c r="B659" s="18">
        <v>23.959999</v>
      </c>
    </row>
    <row r="660" spans="1:2" x14ac:dyDescent="0.25">
      <c r="A660" s="12">
        <v>43675</v>
      </c>
      <c r="B660" s="18">
        <v>20.950001</v>
      </c>
    </row>
    <row r="661" spans="1:2" x14ac:dyDescent="0.25">
      <c r="A661" s="12">
        <v>43682</v>
      </c>
      <c r="B661" s="18">
        <v>20.149999999999999</v>
      </c>
    </row>
    <row r="662" spans="1:2" x14ac:dyDescent="0.25">
      <c r="A662" s="12">
        <v>43689</v>
      </c>
      <c r="B662" s="18">
        <v>20.040001</v>
      </c>
    </row>
    <row r="663" spans="1:2" x14ac:dyDescent="0.25">
      <c r="A663" s="12">
        <v>43696</v>
      </c>
      <c r="B663" s="18">
        <v>19.670000000000002</v>
      </c>
    </row>
    <row r="664" spans="1:2" x14ac:dyDescent="0.25">
      <c r="A664" s="12">
        <v>43703</v>
      </c>
      <c r="B664" s="18">
        <v>20.799999</v>
      </c>
    </row>
    <row r="665" spans="1:2" x14ac:dyDescent="0.25">
      <c r="A665" s="12">
        <v>43710</v>
      </c>
      <c r="B665" s="18">
        <v>20.950001</v>
      </c>
    </row>
    <row r="666" spans="1:2" x14ac:dyDescent="0.25">
      <c r="A666" s="12">
        <v>43717</v>
      </c>
      <c r="B666" s="18">
        <v>21.690000999999999</v>
      </c>
    </row>
    <row r="667" spans="1:2" x14ac:dyDescent="0.25">
      <c r="A667" s="12">
        <v>43724</v>
      </c>
      <c r="B667" s="18">
        <v>20.799999</v>
      </c>
    </row>
    <row r="668" spans="1:2" x14ac:dyDescent="0.25">
      <c r="A668" s="12">
        <v>43731</v>
      </c>
      <c r="B668" s="18">
        <v>19.149999999999999</v>
      </c>
    </row>
    <row r="669" spans="1:2" x14ac:dyDescent="0.25">
      <c r="A669" s="12">
        <v>43738</v>
      </c>
      <c r="B669" s="18">
        <v>19.43</v>
      </c>
    </row>
    <row r="670" spans="1:2" x14ac:dyDescent="0.25">
      <c r="A670" s="12">
        <v>43745</v>
      </c>
      <c r="B670" s="18">
        <v>20.299999</v>
      </c>
    </row>
    <row r="671" spans="1:2" x14ac:dyDescent="0.25">
      <c r="A671" s="12">
        <v>43752</v>
      </c>
      <c r="B671" s="18">
        <v>20.290001</v>
      </c>
    </row>
    <row r="672" spans="1:2" x14ac:dyDescent="0.25">
      <c r="A672" s="12">
        <v>43759</v>
      </c>
      <c r="B672" s="18">
        <v>22.440000999999999</v>
      </c>
    </row>
    <row r="673" spans="1:2" x14ac:dyDescent="0.25">
      <c r="A673" s="12">
        <v>43766</v>
      </c>
      <c r="B673" s="18">
        <v>22.18</v>
      </c>
    </row>
    <row r="674" spans="1:2" x14ac:dyDescent="0.25">
      <c r="A674" s="12">
        <v>43773</v>
      </c>
      <c r="B674" s="18">
        <v>22.190000999999999</v>
      </c>
    </row>
    <row r="675" spans="1:2" x14ac:dyDescent="0.25">
      <c r="A675" s="12">
        <v>43780</v>
      </c>
      <c r="B675" s="18">
        <v>21.860001</v>
      </c>
    </row>
    <row r="676" spans="1:2" x14ac:dyDescent="0.25">
      <c r="A676" s="12">
        <v>43787</v>
      </c>
      <c r="B676" s="18">
        <v>21.66</v>
      </c>
    </row>
    <row r="677" spans="1:2" x14ac:dyDescent="0.25">
      <c r="A677" s="12">
        <v>43794</v>
      </c>
      <c r="B677" s="18">
        <v>21.280000999999999</v>
      </c>
    </row>
    <row r="678" spans="1:2" x14ac:dyDescent="0.25">
      <c r="A678" s="12">
        <v>43801</v>
      </c>
      <c r="B678" s="18">
        <v>21.379999000000002</v>
      </c>
    </row>
    <row r="679" spans="1:2" x14ac:dyDescent="0.25">
      <c r="A679" s="12">
        <v>43808</v>
      </c>
      <c r="B679" s="18">
        <v>23.58</v>
      </c>
    </row>
    <row r="680" spans="1:2" x14ac:dyDescent="0.25">
      <c r="A680" s="12">
        <v>43815</v>
      </c>
      <c r="B680" s="18">
        <v>24.1</v>
      </c>
    </row>
    <row r="681" spans="1:2" x14ac:dyDescent="0.25">
      <c r="A681" s="12">
        <v>43822</v>
      </c>
      <c r="B681" s="18">
        <v>24.370000999999998</v>
      </c>
    </row>
    <row r="682" spans="1:2" x14ac:dyDescent="0.25">
      <c r="A682" s="12">
        <v>43829</v>
      </c>
      <c r="B682" s="18">
        <v>24.66</v>
      </c>
    </row>
    <row r="683" spans="1:2" x14ac:dyDescent="0.25">
      <c r="A683" s="12">
        <v>43836</v>
      </c>
      <c r="B683" s="18">
        <v>22.969999000000001</v>
      </c>
    </row>
    <row r="684" spans="1:2" x14ac:dyDescent="0.25">
      <c r="A684" s="12">
        <v>43843</v>
      </c>
      <c r="B684" s="18">
        <v>25.02</v>
      </c>
    </row>
    <row r="685" spans="1:2" x14ac:dyDescent="0.25">
      <c r="A685" s="12">
        <v>43850</v>
      </c>
      <c r="B685" s="18">
        <v>21.24</v>
      </c>
    </row>
    <row r="686" spans="1:2" x14ac:dyDescent="0.25">
      <c r="A686" s="12">
        <v>43857</v>
      </c>
      <c r="B686" s="18">
        <v>20.170000000000002</v>
      </c>
    </row>
    <row r="687" spans="1:2" x14ac:dyDescent="0.25">
      <c r="A687" s="12">
        <v>43864</v>
      </c>
      <c r="B687" s="18">
        <v>20.260000000000002</v>
      </c>
    </row>
    <row r="688" spans="1:2" x14ac:dyDescent="0.25">
      <c r="A688" s="12">
        <v>43871</v>
      </c>
      <c r="B688" s="18">
        <v>21.4</v>
      </c>
    </row>
    <row r="689" spans="1:2" x14ac:dyDescent="0.25">
      <c r="A689" s="12">
        <v>43878</v>
      </c>
      <c r="B689" s="18">
        <v>20.360001</v>
      </c>
    </row>
    <row r="690" spans="1:2" x14ac:dyDescent="0.25">
      <c r="A690" s="12">
        <v>43885</v>
      </c>
      <c r="B690" s="18">
        <v>17.34</v>
      </c>
    </row>
    <row r="691" spans="1:2" x14ac:dyDescent="0.25">
      <c r="A691" s="12">
        <v>43892</v>
      </c>
      <c r="B691" s="18">
        <v>16.73</v>
      </c>
    </row>
    <row r="692" spans="1:2" x14ac:dyDescent="0.25">
      <c r="A692" s="12">
        <v>43899</v>
      </c>
      <c r="B692" s="18">
        <v>16.02</v>
      </c>
    </row>
    <row r="693" spans="1:2" x14ac:dyDescent="0.25">
      <c r="A693" s="12">
        <v>43906</v>
      </c>
      <c r="B693" s="18">
        <v>13.46</v>
      </c>
    </row>
    <row r="694" spans="1:2" x14ac:dyDescent="0.25">
      <c r="A694" s="12">
        <v>43913</v>
      </c>
      <c r="B694" s="18">
        <v>12.26</v>
      </c>
    </row>
    <row r="695" spans="1:2" x14ac:dyDescent="0.25">
      <c r="A695" s="12">
        <v>43920</v>
      </c>
      <c r="B695" s="18">
        <v>11</v>
      </c>
    </row>
    <row r="696" spans="1:2" x14ac:dyDescent="0.25">
      <c r="A696" s="12">
        <v>43927</v>
      </c>
      <c r="B696" s="18">
        <v>13.6</v>
      </c>
    </row>
    <row r="697" spans="1:2" x14ac:dyDescent="0.25">
      <c r="A697" s="12">
        <v>43934</v>
      </c>
      <c r="B697" s="18">
        <v>15</v>
      </c>
    </row>
    <row r="698" spans="1:2" x14ac:dyDescent="0.25">
      <c r="A698" s="12">
        <v>43941</v>
      </c>
      <c r="B698" s="18">
        <v>15.11</v>
      </c>
    </row>
    <row r="699" spans="1:2" x14ac:dyDescent="0.25">
      <c r="A699" s="12">
        <v>43948</v>
      </c>
      <c r="B699" s="18">
        <v>15.07</v>
      </c>
    </row>
    <row r="700" spans="1:2" x14ac:dyDescent="0.25">
      <c r="A700" s="12">
        <v>43955</v>
      </c>
      <c r="B700" s="18">
        <v>16.739999999999998</v>
      </c>
    </row>
    <row r="701" spans="1:2" x14ac:dyDescent="0.25">
      <c r="A701" s="12">
        <v>43962</v>
      </c>
      <c r="B701" s="18">
        <v>15.14</v>
      </c>
    </row>
    <row r="702" spans="1:2" x14ac:dyDescent="0.25">
      <c r="A702" s="12">
        <v>43969</v>
      </c>
      <c r="B702" s="18">
        <v>14.31</v>
      </c>
    </row>
    <row r="703" spans="1:2" x14ac:dyDescent="0.25">
      <c r="A703" s="12">
        <v>43976</v>
      </c>
      <c r="B703" s="18">
        <v>16.030000999999999</v>
      </c>
    </row>
    <row r="704" spans="1:2" x14ac:dyDescent="0.25">
      <c r="A704" s="12">
        <v>43983</v>
      </c>
      <c r="B704" s="18">
        <v>18.75</v>
      </c>
    </row>
    <row r="705" spans="1:2" x14ac:dyDescent="0.25">
      <c r="A705" s="12">
        <v>43990</v>
      </c>
      <c r="B705" s="18">
        <v>17.799999</v>
      </c>
    </row>
    <row r="706" spans="1:2" x14ac:dyDescent="0.25">
      <c r="A706" s="12">
        <v>43997</v>
      </c>
      <c r="B706" s="18">
        <v>16.440000999999999</v>
      </c>
    </row>
    <row r="707" spans="1:2" x14ac:dyDescent="0.25">
      <c r="A707" s="12">
        <v>44004</v>
      </c>
      <c r="B707" s="18">
        <v>15.15</v>
      </c>
    </row>
    <row r="708" spans="1:2" x14ac:dyDescent="0.25">
      <c r="A708" s="12">
        <v>44011</v>
      </c>
      <c r="B708" s="18">
        <v>16.579999999999998</v>
      </c>
    </row>
    <row r="709" spans="1:2" x14ac:dyDescent="0.25">
      <c r="A709" s="12">
        <v>44018</v>
      </c>
      <c r="B709" s="18">
        <v>15.61</v>
      </c>
    </row>
    <row r="710" spans="1:2" x14ac:dyDescent="0.25">
      <c r="A710" s="12">
        <v>44025</v>
      </c>
      <c r="B710" s="18">
        <v>17.110001</v>
      </c>
    </row>
    <row r="711" spans="1:2" x14ac:dyDescent="0.25">
      <c r="A711" s="12">
        <v>44032</v>
      </c>
      <c r="B711" s="18">
        <v>15.25</v>
      </c>
    </row>
    <row r="712" spans="1:2" x14ac:dyDescent="0.25">
      <c r="A712" s="12">
        <v>44039</v>
      </c>
      <c r="B712" s="18">
        <v>16.459999</v>
      </c>
    </row>
    <row r="713" spans="1:2" x14ac:dyDescent="0.25">
      <c r="A713" s="12">
        <v>44046</v>
      </c>
      <c r="B713" s="18">
        <v>17.370000999999998</v>
      </c>
    </row>
    <row r="714" spans="1:2" x14ac:dyDescent="0.25">
      <c r="A714" s="12">
        <v>44053</v>
      </c>
      <c r="B714" s="18">
        <v>19.489999999999998</v>
      </c>
    </row>
    <row r="715" spans="1:2" x14ac:dyDescent="0.25">
      <c r="A715" s="12">
        <v>44060</v>
      </c>
      <c r="B715" s="18">
        <v>19.18</v>
      </c>
    </row>
    <row r="716" spans="1:2" x14ac:dyDescent="0.25">
      <c r="A716" s="12">
        <v>44067</v>
      </c>
      <c r="B716" s="18">
        <v>19.899999999999999</v>
      </c>
    </row>
    <row r="717" spans="1:2" x14ac:dyDescent="0.25">
      <c r="A717" s="12">
        <v>44074</v>
      </c>
      <c r="B717" s="18">
        <v>19.040001</v>
      </c>
    </row>
    <row r="718" spans="1:2" x14ac:dyDescent="0.25">
      <c r="A718" s="12">
        <v>44081</v>
      </c>
      <c r="B718" s="18">
        <v>18.700001</v>
      </c>
    </row>
    <row r="719" spans="1:2" x14ac:dyDescent="0.25">
      <c r="A719" s="12">
        <v>44088</v>
      </c>
      <c r="B719" s="18">
        <v>18.100000000000001</v>
      </c>
    </row>
    <row r="720" spans="1:2" x14ac:dyDescent="0.25">
      <c r="A720" s="12">
        <v>44095</v>
      </c>
      <c r="B720" s="18">
        <v>16.41</v>
      </c>
    </row>
    <row r="721" spans="1:2" x14ac:dyDescent="0.25">
      <c r="A721" s="12">
        <v>44102</v>
      </c>
      <c r="B721" s="18">
        <v>16.780000999999999</v>
      </c>
    </row>
    <row r="722" spans="1:2" x14ac:dyDescent="0.25">
      <c r="A722" s="12">
        <v>44109</v>
      </c>
      <c r="B722" s="18">
        <v>15.44</v>
      </c>
    </row>
    <row r="723" spans="1:2" x14ac:dyDescent="0.25">
      <c r="A723" s="12">
        <v>44116</v>
      </c>
      <c r="B723" s="18">
        <v>14.93</v>
      </c>
    </row>
    <row r="724" spans="1:2" x14ac:dyDescent="0.25">
      <c r="A724" s="12">
        <v>44123</v>
      </c>
      <c r="B724" s="18">
        <v>16.059999000000001</v>
      </c>
    </row>
    <row r="725" spans="1:2" x14ac:dyDescent="0.25">
      <c r="A725" s="12">
        <v>44130</v>
      </c>
      <c r="B725" s="18">
        <v>16.120000999999998</v>
      </c>
    </row>
    <row r="726" spans="1:2" x14ac:dyDescent="0.25">
      <c r="A726" s="12">
        <v>44137</v>
      </c>
      <c r="B726" s="18">
        <v>16.200001</v>
      </c>
    </row>
    <row r="727" spans="1:2" x14ac:dyDescent="0.25">
      <c r="A727" s="12">
        <v>44144</v>
      </c>
      <c r="B727" s="18">
        <v>18.059999000000001</v>
      </c>
    </row>
    <row r="728" spans="1:2" x14ac:dyDescent="0.25">
      <c r="A728" s="12">
        <v>44151</v>
      </c>
      <c r="B728" s="18">
        <v>18.780000999999999</v>
      </c>
    </row>
    <row r="729" spans="1:2" x14ac:dyDescent="0.25">
      <c r="A729" s="12">
        <v>44158</v>
      </c>
      <c r="B729" s="18">
        <v>18.489999999999998</v>
      </c>
    </row>
    <row r="730" spans="1:2" x14ac:dyDescent="0.25">
      <c r="A730" s="12">
        <v>44165</v>
      </c>
      <c r="B730" s="18">
        <v>19.66</v>
      </c>
    </row>
    <row r="731" spans="1:2" x14ac:dyDescent="0.25">
      <c r="A731" s="12">
        <v>44172</v>
      </c>
      <c r="B731" s="18">
        <v>18.360001</v>
      </c>
    </row>
    <row r="732" spans="1:2" x14ac:dyDescent="0.25">
      <c r="A732" s="12">
        <v>44179</v>
      </c>
      <c r="B732" s="18">
        <v>18.969999000000001</v>
      </c>
    </row>
    <row r="733" spans="1:2" x14ac:dyDescent="0.25">
      <c r="A733" s="12">
        <v>44186</v>
      </c>
      <c r="B733" s="18">
        <v>18.549999</v>
      </c>
    </row>
    <row r="734" spans="1:2" x14ac:dyDescent="0.25">
      <c r="A734" s="12">
        <v>44193</v>
      </c>
      <c r="B734" s="18">
        <v>18.549999</v>
      </c>
    </row>
    <row r="735" spans="1:2" x14ac:dyDescent="0.25">
      <c r="A735" s="12">
        <v>44200</v>
      </c>
      <c r="B735" s="18">
        <v>18.510000000000002</v>
      </c>
    </row>
    <row r="736" spans="1:2" x14ac:dyDescent="0.25">
      <c r="A736" s="12">
        <v>44207</v>
      </c>
      <c r="B736" s="18">
        <v>16.43</v>
      </c>
    </row>
    <row r="737" spans="1:2" x14ac:dyDescent="0.25">
      <c r="A737" s="12">
        <v>44214</v>
      </c>
      <c r="B737" s="18">
        <v>16.360001</v>
      </c>
    </row>
    <row r="738" spans="1:2" x14ac:dyDescent="0.25">
      <c r="A738" s="12">
        <v>44221</v>
      </c>
      <c r="B738" s="18">
        <v>15.99</v>
      </c>
    </row>
    <row r="739" spans="1:2" x14ac:dyDescent="0.25">
      <c r="A739" s="12">
        <v>44228</v>
      </c>
      <c r="B739" s="18">
        <v>17.370000999999998</v>
      </c>
    </row>
    <row r="740" spans="1:2" x14ac:dyDescent="0.25">
      <c r="A740" s="12">
        <v>44235</v>
      </c>
      <c r="B740" s="18">
        <v>17.799999</v>
      </c>
    </row>
    <row r="741" spans="1:2" x14ac:dyDescent="0.25">
      <c r="A741" s="12">
        <v>44242</v>
      </c>
      <c r="B741" s="18">
        <v>18.68</v>
      </c>
    </row>
    <row r="742" spans="1:2" x14ac:dyDescent="0.25">
      <c r="A742" s="12">
        <v>44249</v>
      </c>
      <c r="B742" s="18">
        <v>21.66</v>
      </c>
    </row>
    <row r="743" spans="1:2" x14ac:dyDescent="0.25">
      <c r="A743" s="12">
        <v>44256</v>
      </c>
      <c r="B743" s="18">
        <v>21.91</v>
      </c>
    </row>
    <row r="744" spans="1:2" x14ac:dyDescent="0.25">
      <c r="A744" s="12">
        <v>44263</v>
      </c>
      <c r="B744" s="18">
        <v>20.83</v>
      </c>
    </row>
    <row r="745" spans="1:2" x14ac:dyDescent="0.25">
      <c r="A745" s="12">
        <v>44270</v>
      </c>
      <c r="B745" s="18">
        <v>21.08</v>
      </c>
    </row>
    <row r="746" spans="1:2" x14ac:dyDescent="0.25">
      <c r="A746" s="12">
        <v>44277</v>
      </c>
      <c r="B746" s="18">
        <v>19.59</v>
      </c>
    </row>
    <row r="747" spans="1:2" x14ac:dyDescent="0.25">
      <c r="A747" s="12">
        <v>44284</v>
      </c>
      <c r="B747" s="18">
        <v>20.280000999999999</v>
      </c>
    </row>
    <row r="748" spans="1:2" x14ac:dyDescent="0.25">
      <c r="A748" s="12">
        <v>44291</v>
      </c>
      <c r="B748" s="18">
        <v>20.309999000000001</v>
      </c>
    </row>
    <row r="749" spans="1:2" x14ac:dyDescent="0.25">
      <c r="A749" s="12">
        <v>44298</v>
      </c>
      <c r="B749" s="18">
        <v>19.360001</v>
      </c>
    </row>
    <row r="750" spans="1:2" x14ac:dyDescent="0.25">
      <c r="A750" s="12">
        <v>44305</v>
      </c>
      <c r="B750" s="18">
        <v>18.77</v>
      </c>
    </row>
    <row r="751" spans="1:2" x14ac:dyDescent="0.25">
      <c r="A751" s="12">
        <v>44312</v>
      </c>
      <c r="B751" s="18">
        <v>19.290001</v>
      </c>
    </row>
    <row r="752" spans="1:2" x14ac:dyDescent="0.25">
      <c r="A752" s="12">
        <v>44319</v>
      </c>
      <c r="B752" s="18">
        <v>18.209999</v>
      </c>
    </row>
    <row r="753" spans="1:2" x14ac:dyDescent="0.25">
      <c r="A753" s="12">
        <v>44326</v>
      </c>
      <c r="B753" s="18">
        <v>17.639999</v>
      </c>
    </row>
    <row r="754" spans="1:2" x14ac:dyDescent="0.25">
      <c r="A754" s="12">
        <v>44333</v>
      </c>
      <c r="B754" s="18">
        <v>17.34</v>
      </c>
    </row>
    <row r="755" spans="1:2" x14ac:dyDescent="0.25">
      <c r="A755" s="12">
        <v>44340</v>
      </c>
      <c r="B755" s="18">
        <v>17.190000999999999</v>
      </c>
    </row>
    <row r="756" spans="1:2" x14ac:dyDescent="0.25">
      <c r="A756" s="12">
        <v>44347</v>
      </c>
      <c r="B756" s="18">
        <v>17.07</v>
      </c>
    </row>
    <row r="757" spans="1:2" x14ac:dyDescent="0.25">
      <c r="A757" s="12">
        <v>44354</v>
      </c>
      <c r="B757" s="18">
        <v>17.48</v>
      </c>
    </row>
    <row r="758" spans="1:2" x14ac:dyDescent="0.25">
      <c r="A758" s="12">
        <v>44361</v>
      </c>
      <c r="B758" s="18">
        <v>17.32</v>
      </c>
    </row>
    <row r="759" spans="1:2" x14ac:dyDescent="0.25">
      <c r="A759" s="12">
        <v>44368</v>
      </c>
      <c r="B759" s="18">
        <v>16.950001</v>
      </c>
    </row>
    <row r="760" spans="1:2" x14ac:dyDescent="0.25">
      <c r="A760" s="12">
        <v>44375</v>
      </c>
      <c r="B760" s="18">
        <v>16.82</v>
      </c>
    </row>
    <row r="761" spans="1:2" x14ac:dyDescent="0.25">
      <c r="A761" s="12">
        <v>44382</v>
      </c>
      <c r="B761" s="18">
        <v>16.120000999999998</v>
      </c>
    </row>
    <row r="762" spans="1:2" x14ac:dyDescent="0.25">
      <c r="A762" s="12">
        <v>44389</v>
      </c>
      <c r="B762" s="18">
        <v>14.93</v>
      </c>
    </row>
    <row r="763" spans="1:2" x14ac:dyDescent="0.25">
      <c r="A763" s="12">
        <v>44396</v>
      </c>
      <c r="B763" s="18">
        <v>14.48</v>
      </c>
    </row>
    <row r="764" spans="1:2" x14ac:dyDescent="0.25">
      <c r="A764" s="12">
        <v>44403</v>
      </c>
      <c r="B764" s="18">
        <v>13.92</v>
      </c>
    </row>
    <row r="765" spans="1:2" x14ac:dyDescent="0.25">
      <c r="A765" s="12">
        <v>44410</v>
      </c>
      <c r="B765" s="18">
        <v>13.16</v>
      </c>
    </row>
    <row r="766" spans="1:2" x14ac:dyDescent="0.25">
      <c r="A766" s="12">
        <v>44417</v>
      </c>
      <c r="B766" s="18">
        <v>12.41</v>
      </c>
    </row>
    <row r="767" spans="1:2" x14ac:dyDescent="0.25">
      <c r="A767" s="12">
        <v>44424</v>
      </c>
      <c r="B767" s="18">
        <v>10.84</v>
      </c>
    </row>
    <row r="768" spans="1:2" x14ac:dyDescent="0.25">
      <c r="A768" s="12">
        <v>44431</v>
      </c>
      <c r="B768" s="18">
        <v>12.88</v>
      </c>
    </row>
    <row r="769" spans="1:2" x14ac:dyDescent="0.25">
      <c r="A769" s="12">
        <v>44438</v>
      </c>
      <c r="B769" s="18">
        <v>13.81</v>
      </c>
    </row>
    <row r="770" spans="1:2" x14ac:dyDescent="0.25">
      <c r="A770" s="12">
        <v>44445</v>
      </c>
      <c r="B770" s="18">
        <v>13.08</v>
      </c>
    </row>
    <row r="771" spans="1:2" x14ac:dyDescent="0.25">
      <c r="A771" s="12">
        <v>44452</v>
      </c>
      <c r="B771" s="18">
        <v>10.29</v>
      </c>
    </row>
    <row r="772" spans="1:2" x14ac:dyDescent="0.25">
      <c r="A772" s="12">
        <v>44459</v>
      </c>
      <c r="B772" s="18">
        <v>9.9499999999999993</v>
      </c>
    </row>
    <row r="773" spans="1:2" x14ac:dyDescent="0.25">
      <c r="A773" s="12">
        <v>44466</v>
      </c>
      <c r="B773" s="18">
        <v>10.71</v>
      </c>
    </row>
    <row r="774" spans="1:2" x14ac:dyDescent="0.25">
      <c r="A774" s="12">
        <v>44473</v>
      </c>
      <c r="B774" s="18">
        <v>10.81</v>
      </c>
    </row>
    <row r="775" spans="1:2" x14ac:dyDescent="0.25">
      <c r="A775" s="12">
        <v>44480</v>
      </c>
      <c r="B775" s="18">
        <v>11.12</v>
      </c>
    </row>
    <row r="776" spans="1:2" x14ac:dyDescent="0.25">
      <c r="A776" s="12">
        <v>44487</v>
      </c>
      <c r="B776" s="18">
        <v>11.17</v>
      </c>
    </row>
    <row r="777" spans="1:2" x14ac:dyDescent="0.25">
      <c r="A777" s="12">
        <v>44494</v>
      </c>
      <c r="B777" s="18">
        <v>10.83</v>
      </c>
    </row>
    <row r="778" spans="1:2" x14ac:dyDescent="0.25">
      <c r="A778" s="12">
        <v>44501</v>
      </c>
      <c r="B778" s="18">
        <v>11.47</v>
      </c>
    </row>
    <row r="779" spans="1:2" x14ac:dyDescent="0.25">
      <c r="A779" s="12">
        <v>44508</v>
      </c>
      <c r="B779" s="18">
        <v>11.6</v>
      </c>
    </row>
    <row r="780" spans="1:2" x14ac:dyDescent="0.25">
      <c r="A780" s="12">
        <v>44515</v>
      </c>
      <c r="B780" s="18">
        <v>10.94</v>
      </c>
    </row>
    <row r="781" spans="1:2" x14ac:dyDescent="0.25">
      <c r="A781" s="12">
        <v>44522</v>
      </c>
      <c r="B781" s="18">
        <v>10.4</v>
      </c>
    </row>
    <row r="782" spans="1:2" x14ac:dyDescent="0.25">
      <c r="A782" s="12">
        <v>44529</v>
      </c>
      <c r="B782" s="18">
        <v>9.2899999999999991</v>
      </c>
    </row>
    <row r="783" spans="1:2" x14ac:dyDescent="0.25">
      <c r="A783" s="12">
        <v>44536</v>
      </c>
      <c r="B783" s="18">
        <v>10.220000000000001</v>
      </c>
    </row>
    <row r="784" spans="1:2" x14ac:dyDescent="0.25">
      <c r="A784" s="12">
        <v>44543</v>
      </c>
      <c r="B784" s="18">
        <v>9.34</v>
      </c>
    </row>
    <row r="785" spans="1:2" x14ac:dyDescent="0.25">
      <c r="A785" s="12">
        <v>44550</v>
      </c>
      <c r="B785" s="18">
        <v>10.44</v>
      </c>
    </row>
    <row r="786" spans="1:2" x14ac:dyDescent="0.25">
      <c r="A786" s="12">
        <v>44557</v>
      </c>
      <c r="B786" s="18">
        <v>10.18</v>
      </c>
    </row>
    <row r="787" spans="1:2" x14ac:dyDescent="0.25">
      <c r="A787" s="12">
        <v>44564</v>
      </c>
      <c r="B787" s="18">
        <v>9.7100000000000009</v>
      </c>
    </row>
    <row r="788" spans="1:2" x14ac:dyDescent="0.25">
      <c r="A788" s="12">
        <v>44571</v>
      </c>
      <c r="B788" s="18">
        <v>11.1</v>
      </c>
    </row>
    <row r="789" spans="1:2" x14ac:dyDescent="0.25">
      <c r="A789" s="12">
        <v>44578</v>
      </c>
      <c r="B789" s="18">
        <v>11.16</v>
      </c>
    </row>
    <row r="790" spans="1:2" x14ac:dyDescent="0.25">
      <c r="A790" s="12">
        <v>44585</v>
      </c>
      <c r="B790" s="18">
        <v>9.9600000000000009</v>
      </c>
    </row>
    <row r="791" spans="1:2" x14ac:dyDescent="0.25">
      <c r="A791" s="12">
        <v>44592</v>
      </c>
      <c r="B791" s="18">
        <v>10.37</v>
      </c>
    </row>
    <row r="792" spans="1:2" x14ac:dyDescent="0.25">
      <c r="A792" s="12">
        <v>44599</v>
      </c>
      <c r="B792" s="18">
        <v>10.61</v>
      </c>
    </row>
    <row r="793" spans="1:2" x14ac:dyDescent="0.25">
      <c r="A793" s="12">
        <v>44606</v>
      </c>
      <c r="B793" s="18">
        <v>11.12</v>
      </c>
    </row>
    <row r="794" spans="1:2" x14ac:dyDescent="0.25">
      <c r="A794" s="12">
        <v>44613</v>
      </c>
      <c r="B794" s="18">
        <v>10.3</v>
      </c>
    </row>
    <row r="795" spans="1:2" x14ac:dyDescent="0.25">
      <c r="A795" s="12">
        <v>44620</v>
      </c>
      <c r="B795" s="18">
        <v>9.41</v>
      </c>
    </row>
    <row r="796" spans="1:2" x14ac:dyDescent="0.25">
      <c r="A796" s="12">
        <v>44627</v>
      </c>
      <c r="B796" s="18">
        <v>6.73</v>
      </c>
    </row>
    <row r="797" spans="1:2" x14ac:dyDescent="0.25">
      <c r="A797" s="12">
        <v>44634</v>
      </c>
      <c r="B797" s="18">
        <v>8.32</v>
      </c>
    </row>
    <row r="798" spans="1:2" x14ac:dyDescent="0.25">
      <c r="A798" s="12">
        <v>44641</v>
      </c>
      <c r="B798" s="18">
        <v>8.06</v>
      </c>
    </row>
    <row r="799" spans="1:2" x14ac:dyDescent="0.25">
      <c r="A799" s="12">
        <v>44648</v>
      </c>
      <c r="B799" s="18">
        <v>8.08</v>
      </c>
    </row>
    <row r="800" spans="1:2" x14ac:dyDescent="0.25">
      <c r="A800" s="12">
        <v>44655</v>
      </c>
      <c r="B800" s="18">
        <v>6.85</v>
      </c>
    </row>
    <row r="801" spans="1:2" x14ac:dyDescent="0.25">
      <c r="A801" s="12">
        <v>44662</v>
      </c>
      <c r="B801" s="18">
        <v>6.8</v>
      </c>
    </row>
    <row r="802" spans="1:2" x14ac:dyDescent="0.25">
      <c r="A802" s="12">
        <v>44669</v>
      </c>
      <c r="B802" s="18">
        <v>6.07</v>
      </c>
    </row>
    <row r="803" spans="1:2" x14ac:dyDescent="0.25">
      <c r="A803" s="12">
        <v>44676</v>
      </c>
      <c r="B803" s="18">
        <v>5.72</v>
      </c>
    </row>
    <row r="804" spans="1:2" x14ac:dyDescent="0.25">
      <c r="A804" s="12">
        <v>44683</v>
      </c>
      <c r="B804" s="18">
        <v>5.0199999999999996</v>
      </c>
    </row>
    <row r="805" spans="1:2" x14ac:dyDescent="0.25">
      <c r="A805" s="12">
        <v>44690</v>
      </c>
      <c r="B805" s="18">
        <v>5.37</v>
      </c>
    </row>
    <row r="806" spans="1:2" x14ac:dyDescent="0.25">
      <c r="A806" s="12">
        <v>44697</v>
      </c>
      <c r="B806" s="18">
        <v>5.46</v>
      </c>
    </row>
    <row r="807" spans="1:2" x14ac:dyDescent="0.25">
      <c r="A807" s="12">
        <v>44704</v>
      </c>
      <c r="B807" s="18">
        <v>5.3</v>
      </c>
    </row>
    <row r="808" spans="1:2" x14ac:dyDescent="0.25">
      <c r="A808" s="12">
        <v>44711</v>
      </c>
      <c r="B808" s="18">
        <v>5.46</v>
      </c>
    </row>
    <row r="809" spans="1:2" x14ac:dyDescent="0.25">
      <c r="A809" s="12">
        <v>44718</v>
      </c>
      <c r="B809" s="18">
        <v>5.7</v>
      </c>
    </row>
    <row r="810" spans="1:2" x14ac:dyDescent="0.25">
      <c r="A810" s="12">
        <v>44725</v>
      </c>
      <c r="B810" s="18">
        <v>5.38</v>
      </c>
    </row>
    <row r="811" spans="1:2" x14ac:dyDescent="0.25">
      <c r="A811" s="12">
        <v>44732</v>
      </c>
      <c r="B811" s="18">
        <v>6.11</v>
      </c>
    </row>
    <row r="812" spans="1:2" x14ac:dyDescent="0.25">
      <c r="A812" s="12">
        <v>44739</v>
      </c>
      <c r="B812" s="18">
        <v>6.02</v>
      </c>
    </row>
    <row r="813" spans="1:2" x14ac:dyDescent="0.25">
      <c r="A813" s="12">
        <v>44746</v>
      </c>
      <c r="B813" s="18">
        <v>5.6</v>
      </c>
    </row>
    <row r="814" spans="1:2" x14ac:dyDescent="0.25">
      <c r="A814" s="12">
        <v>44753</v>
      </c>
      <c r="B814" s="18">
        <v>4.8499999999999996</v>
      </c>
    </row>
    <row r="815" spans="1:2" x14ac:dyDescent="0.25">
      <c r="A815" s="12">
        <v>44760</v>
      </c>
      <c r="B815" s="18">
        <v>5.63</v>
      </c>
    </row>
    <row r="816" spans="1:2" x14ac:dyDescent="0.25">
      <c r="A816" s="12">
        <v>44767</v>
      </c>
      <c r="B816" s="18">
        <v>5.15</v>
      </c>
    </row>
    <row r="817" spans="1:2" x14ac:dyDescent="0.25">
      <c r="A817" s="12">
        <v>44774</v>
      </c>
      <c r="B817" s="18">
        <v>5.33</v>
      </c>
    </row>
    <row r="818" spans="1:2" x14ac:dyDescent="0.25">
      <c r="A818" s="12">
        <v>44781</v>
      </c>
      <c r="B818" s="18">
        <v>5.28</v>
      </c>
    </row>
    <row r="819" spans="1:2" x14ac:dyDescent="0.25">
      <c r="A819" s="12">
        <v>44788</v>
      </c>
      <c r="B819" s="18">
        <v>5.36</v>
      </c>
    </row>
    <row r="820" spans="1:2" x14ac:dyDescent="0.25">
      <c r="A820" s="12">
        <v>44795</v>
      </c>
      <c r="B820" s="18">
        <v>5.88</v>
      </c>
    </row>
    <row r="821" spans="1:2" x14ac:dyDescent="0.25">
      <c r="A821" s="12">
        <v>44802</v>
      </c>
      <c r="B821" s="18">
        <v>5.12</v>
      </c>
    </row>
    <row r="822" spans="1:2" x14ac:dyDescent="0.25">
      <c r="A822" s="12">
        <v>44809</v>
      </c>
      <c r="B822" s="18">
        <v>5.5</v>
      </c>
    </row>
    <row r="823" spans="1:2" x14ac:dyDescent="0.25">
      <c r="A823" s="12">
        <v>44816</v>
      </c>
      <c r="B823" s="18">
        <v>5.81</v>
      </c>
    </row>
    <row r="824" spans="1:2" x14ac:dyDescent="0.25">
      <c r="A824" s="12">
        <v>44823</v>
      </c>
      <c r="B824" s="18">
        <v>5.3</v>
      </c>
    </row>
    <row r="825" spans="1:2" x14ac:dyDescent="0.25">
      <c r="A825" s="12">
        <v>44830</v>
      </c>
      <c r="B825" s="18">
        <v>6.63</v>
      </c>
    </row>
    <row r="826" spans="1:2" x14ac:dyDescent="0.25">
      <c r="A826" s="12">
        <v>44837</v>
      </c>
      <c r="B826" s="18">
        <v>8.09</v>
      </c>
    </row>
    <row r="827" spans="1:2" x14ac:dyDescent="0.25">
      <c r="A827" s="12">
        <v>44844</v>
      </c>
      <c r="B827" s="18">
        <v>6.28</v>
      </c>
    </row>
    <row r="828" spans="1:2" x14ac:dyDescent="0.25">
      <c r="A828" s="12">
        <v>44851</v>
      </c>
      <c r="B828" s="18">
        <v>6.18</v>
      </c>
    </row>
    <row r="829" spans="1:2" x14ac:dyDescent="0.25">
      <c r="A829" s="12">
        <v>44858</v>
      </c>
      <c r="B829" s="18">
        <v>5.32</v>
      </c>
    </row>
    <row r="830" spans="1:2" x14ac:dyDescent="0.25">
      <c r="A830" s="12">
        <v>44865</v>
      </c>
      <c r="B830" s="18">
        <v>6.43</v>
      </c>
    </row>
    <row r="831" spans="1:2" x14ac:dyDescent="0.25">
      <c r="A831" s="12">
        <v>44872</v>
      </c>
      <c r="B831" s="18">
        <v>7.38</v>
      </c>
    </row>
    <row r="832" spans="1:2" x14ac:dyDescent="0.25">
      <c r="A832" s="12">
        <v>44879</v>
      </c>
      <c r="B832" s="18">
        <v>7.43</v>
      </c>
    </row>
    <row r="833" spans="1:2" x14ac:dyDescent="0.25">
      <c r="A833" s="12">
        <v>44886</v>
      </c>
      <c r="B833" s="18">
        <v>6.59</v>
      </c>
    </row>
    <row r="834" spans="1:2" x14ac:dyDescent="0.25">
      <c r="A834" s="12">
        <v>44893</v>
      </c>
      <c r="B834" s="18">
        <v>9</v>
      </c>
    </row>
    <row r="835" spans="1:2" x14ac:dyDescent="0.25">
      <c r="A835" s="12">
        <v>44900</v>
      </c>
      <c r="B835" s="18">
        <v>11.32</v>
      </c>
    </row>
    <row r="836" spans="1:2" x14ac:dyDescent="0.25">
      <c r="A836" s="12">
        <v>44907</v>
      </c>
      <c r="B836" s="18">
        <v>12.03</v>
      </c>
    </row>
    <row r="837" spans="1:2" x14ac:dyDescent="0.25">
      <c r="A837" s="12">
        <v>44914</v>
      </c>
      <c r="B837" s="18">
        <v>11.17</v>
      </c>
    </row>
    <row r="838" spans="1:2" x14ac:dyDescent="0.25">
      <c r="A838" s="12">
        <v>44921</v>
      </c>
      <c r="B838" s="18">
        <v>11.5</v>
      </c>
    </row>
    <row r="839" spans="1:2" x14ac:dyDescent="0.25">
      <c r="A839" s="12">
        <v>44928</v>
      </c>
      <c r="B839" s="18">
        <v>12.94</v>
      </c>
    </row>
    <row r="840" spans="1:2" x14ac:dyDescent="0.25">
      <c r="A840" s="12">
        <v>44935</v>
      </c>
      <c r="B840" s="18">
        <v>13.62</v>
      </c>
    </row>
    <row r="841" spans="1:2" x14ac:dyDescent="0.25">
      <c r="A841" s="12">
        <v>44942</v>
      </c>
      <c r="B841" s="18">
        <v>13.21</v>
      </c>
    </row>
    <row r="842" spans="1:2" x14ac:dyDescent="0.25">
      <c r="A842" s="12">
        <v>44949</v>
      </c>
      <c r="B842" s="18">
        <v>13.55</v>
      </c>
    </row>
    <row r="843" spans="1:2" x14ac:dyDescent="0.25">
      <c r="A843" s="12">
        <v>44956</v>
      </c>
      <c r="B843" s="18">
        <v>13.37</v>
      </c>
    </row>
    <row r="844" spans="1:2" x14ac:dyDescent="0.25">
      <c r="A844" s="12">
        <v>44963</v>
      </c>
      <c r="B844" s="18">
        <v>12.94</v>
      </c>
    </row>
    <row r="845" spans="1:2" x14ac:dyDescent="0.25">
      <c r="A845" s="12">
        <v>44970</v>
      </c>
      <c r="B845" s="18">
        <v>12.57</v>
      </c>
    </row>
    <row r="846" spans="1:2" x14ac:dyDescent="0.25">
      <c r="A846" s="12">
        <v>44977</v>
      </c>
      <c r="B846" s="18">
        <v>12.04</v>
      </c>
    </row>
    <row r="847" spans="1:2" x14ac:dyDescent="0.25">
      <c r="A847" s="12">
        <v>44984</v>
      </c>
      <c r="B847" s="18">
        <v>13.98</v>
      </c>
    </row>
    <row r="848" spans="1:2" x14ac:dyDescent="0.25">
      <c r="A848" s="12">
        <v>44991</v>
      </c>
      <c r="B848" s="18">
        <v>12.41</v>
      </c>
    </row>
    <row r="849" spans="1:2" x14ac:dyDescent="0.25">
      <c r="A849" s="12">
        <v>44998</v>
      </c>
      <c r="B849" s="18">
        <v>11.67</v>
      </c>
    </row>
    <row r="850" spans="1:2" x14ac:dyDescent="0.25">
      <c r="A850" s="12">
        <v>45005</v>
      </c>
      <c r="B850" s="18">
        <v>12.02</v>
      </c>
    </row>
    <row r="851" spans="1:2" x14ac:dyDescent="0.25">
      <c r="A851" s="12">
        <v>45012</v>
      </c>
      <c r="B851" s="18">
        <v>12.73</v>
      </c>
    </row>
    <row r="852" spans="1:2" x14ac:dyDescent="0.25">
      <c r="A852" s="12">
        <v>45019</v>
      </c>
      <c r="B852" s="18">
        <v>12.63</v>
      </c>
    </row>
    <row r="853" spans="1:2" x14ac:dyDescent="0.25">
      <c r="A853" s="12">
        <v>45026</v>
      </c>
      <c r="B853" s="18">
        <v>12.84</v>
      </c>
    </row>
    <row r="854" spans="1:2" x14ac:dyDescent="0.25">
      <c r="A854" s="12">
        <v>45033</v>
      </c>
      <c r="B854" s="18">
        <v>14.39</v>
      </c>
    </row>
    <row r="855" spans="1:2" x14ac:dyDescent="0.25">
      <c r="A855" s="12">
        <v>45040</v>
      </c>
      <c r="B855" s="18">
        <v>13.64</v>
      </c>
    </row>
    <row r="856" spans="1:2" x14ac:dyDescent="0.25">
      <c r="A856" s="12">
        <v>45047</v>
      </c>
      <c r="B856" s="18">
        <v>13.01</v>
      </c>
    </row>
    <row r="857" spans="1:2" x14ac:dyDescent="0.25">
      <c r="A857" s="12">
        <v>45054</v>
      </c>
      <c r="B857" s="18">
        <v>11.19</v>
      </c>
    </row>
    <row r="858" spans="1:2" x14ac:dyDescent="0.25">
      <c r="A858" s="12">
        <v>45061</v>
      </c>
      <c r="B858" s="18">
        <v>11.47</v>
      </c>
    </row>
    <row r="859" spans="1:2" x14ac:dyDescent="0.25">
      <c r="A859" s="12">
        <v>45068</v>
      </c>
      <c r="B859" s="18">
        <v>11.08</v>
      </c>
    </row>
    <row r="860" spans="1:2" x14ac:dyDescent="0.25">
      <c r="A860" s="12">
        <v>45075</v>
      </c>
      <c r="B860" s="18">
        <v>11.65</v>
      </c>
    </row>
    <row r="861" spans="1:2" x14ac:dyDescent="0.25">
      <c r="A861" s="12">
        <v>45082</v>
      </c>
      <c r="B861" s="18">
        <v>12.1</v>
      </c>
    </row>
    <row r="862" spans="1:2" x14ac:dyDescent="0.25">
      <c r="A862" s="12">
        <v>45089</v>
      </c>
      <c r="B862" s="18">
        <v>12.52</v>
      </c>
    </row>
    <row r="863" spans="1:2" x14ac:dyDescent="0.25">
      <c r="A863" s="12">
        <v>45096</v>
      </c>
      <c r="B863" s="18">
        <v>12.86</v>
      </c>
    </row>
    <row r="864" spans="1:2" x14ac:dyDescent="0.25">
      <c r="A864" s="12">
        <v>45103</v>
      </c>
      <c r="B864" s="18">
        <v>12.21</v>
      </c>
    </row>
    <row r="865" spans="1:2" x14ac:dyDescent="0.25">
      <c r="A865" s="12">
        <v>45110</v>
      </c>
      <c r="B865" s="18">
        <v>12</v>
      </c>
    </row>
    <row r="866" spans="1:2" x14ac:dyDescent="0.25">
      <c r="A866" s="12">
        <v>45117</v>
      </c>
      <c r="B866" s="18">
        <v>13.77</v>
      </c>
    </row>
    <row r="867" spans="1:2" x14ac:dyDescent="0.25">
      <c r="A867" s="12">
        <v>45124</v>
      </c>
      <c r="B867" s="18">
        <v>12.98</v>
      </c>
    </row>
    <row r="868" spans="1:2" x14ac:dyDescent="0.25">
      <c r="A868" s="12">
        <v>45131</v>
      </c>
      <c r="B868" s="18">
        <v>13.45</v>
      </c>
    </row>
    <row r="869" spans="1:2" x14ac:dyDescent="0.25">
      <c r="A869" s="12">
        <v>45138</v>
      </c>
      <c r="B869" s="18">
        <v>12.86</v>
      </c>
    </row>
    <row r="870" spans="1:2" x14ac:dyDescent="0.25">
      <c r="A870" s="12">
        <v>45145</v>
      </c>
      <c r="B870" s="18">
        <v>12</v>
      </c>
    </row>
    <row r="871" spans="1:2" x14ac:dyDescent="0.25">
      <c r="A871" s="12">
        <v>45152</v>
      </c>
      <c r="B871" s="18">
        <v>10.59</v>
      </c>
    </row>
    <row r="872" spans="1:2" x14ac:dyDescent="0.25">
      <c r="A872" s="12">
        <v>45159</v>
      </c>
      <c r="B872" s="18">
        <v>10.98</v>
      </c>
    </row>
    <row r="873" spans="1:2" x14ac:dyDescent="0.25">
      <c r="A873" s="12">
        <v>45166</v>
      </c>
      <c r="B873" s="18">
        <v>11.26</v>
      </c>
    </row>
    <row r="874" spans="1:2" x14ac:dyDescent="0.25">
      <c r="A874" s="12">
        <v>45173</v>
      </c>
      <c r="B874" s="18">
        <v>10.15</v>
      </c>
    </row>
    <row r="875" spans="1:2" x14ac:dyDescent="0.25">
      <c r="A875" s="12">
        <v>45180</v>
      </c>
      <c r="B875" s="18">
        <v>10.41</v>
      </c>
    </row>
    <row r="876" spans="1:2" x14ac:dyDescent="0.25">
      <c r="A876" s="12">
        <v>45187</v>
      </c>
      <c r="B876" s="18">
        <v>9.7799999999999994</v>
      </c>
    </row>
    <row r="877" spans="1:2" x14ac:dyDescent="0.25">
      <c r="A877" s="12">
        <v>45194</v>
      </c>
      <c r="B877" s="18">
        <v>9.89</v>
      </c>
    </row>
    <row r="878" spans="1:2" x14ac:dyDescent="0.25">
      <c r="A878" s="12">
        <v>45201</v>
      </c>
      <c r="B878" s="18">
        <v>9.15</v>
      </c>
    </row>
    <row r="879" spans="1:2" x14ac:dyDescent="0.25">
      <c r="A879" s="12">
        <v>45208</v>
      </c>
      <c r="B879" s="18">
        <v>8.7899999999999991</v>
      </c>
    </row>
    <row r="880" spans="1:2" x14ac:dyDescent="0.25">
      <c r="A880" s="12">
        <v>45215</v>
      </c>
      <c r="B880" s="18">
        <v>8.01</v>
      </c>
    </row>
    <row r="881" spans="1:2" x14ac:dyDescent="0.25">
      <c r="A881" s="12">
        <v>45222</v>
      </c>
      <c r="B881" s="18">
        <v>8.39</v>
      </c>
    </row>
    <row r="882" spans="1:2" x14ac:dyDescent="0.25">
      <c r="A882" s="12">
        <v>45229</v>
      </c>
      <c r="B882" s="18">
        <v>8.57</v>
      </c>
    </row>
    <row r="883" spans="1:2" x14ac:dyDescent="0.25">
      <c r="A883" s="12">
        <v>45236</v>
      </c>
      <c r="B883" s="18">
        <v>7.15</v>
      </c>
    </row>
    <row r="884" spans="1:2" x14ac:dyDescent="0.25">
      <c r="A884" s="12">
        <v>45243</v>
      </c>
      <c r="B884" s="18">
        <v>7.26</v>
      </c>
    </row>
    <row r="885" spans="1:2" x14ac:dyDescent="0.25">
      <c r="A885" s="12">
        <v>45250</v>
      </c>
      <c r="B885" s="18">
        <v>7.44</v>
      </c>
    </row>
    <row r="886" spans="1:2" x14ac:dyDescent="0.25">
      <c r="A886" s="12">
        <v>45257</v>
      </c>
      <c r="B886" s="18">
        <v>6.96</v>
      </c>
    </row>
    <row r="887" spans="1:2" x14ac:dyDescent="0.25">
      <c r="A887" s="12">
        <v>45264</v>
      </c>
      <c r="B887" s="18">
        <v>7.83</v>
      </c>
    </row>
    <row r="888" spans="1:2" x14ac:dyDescent="0.25">
      <c r="A888" s="12">
        <v>45271</v>
      </c>
      <c r="B888" s="18">
        <v>8.64</v>
      </c>
    </row>
    <row r="889" spans="1:2" x14ac:dyDescent="0.25">
      <c r="A889" s="12">
        <v>45278</v>
      </c>
      <c r="B889" s="18">
        <v>8.7799999999999994</v>
      </c>
    </row>
    <row r="890" spans="1:2" x14ac:dyDescent="0.25">
      <c r="A890" s="12">
        <v>45285</v>
      </c>
      <c r="B890" s="18">
        <v>8.8699999999999992</v>
      </c>
    </row>
    <row r="891" spans="1:2" x14ac:dyDescent="0.25">
      <c r="A891" s="12">
        <v>45292</v>
      </c>
      <c r="B891" s="18">
        <v>9.0299999999999994</v>
      </c>
    </row>
    <row r="892" spans="1:2" x14ac:dyDescent="0.25">
      <c r="A892" s="12">
        <v>45299</v>
      </c>
      <c r="B892" s="18">
        <v>8.2100000000000009</v>
      </c>
    </row>
    <row r="893" spans="1:2" x14ac:dyDescent="0.25">
      <c r="A893" s="12">
        <v>45306</v>
      </c>
      <c r="B893" s="18">
        <v>7.61</v>
      </c>
    </row>
    <row r="894" spans="1:2" x14ac:dyDescent="0.25">
      <c r="A894" s="12">
        <v>45313</v>
      </c>
      <c r="B894" s="18">
        <v>8.44</v>
      </c>
    </row>
    <row r="895" spans="1:2" x14ac:dyDescent="0.25">
      <c r="A895" s="12">
        <v>45320</v>
      </c>
      <c r="B895" s="18">
        <v>8</v>
      </c>
    </row>
    <row r="896" spans="1:2" x14ac:dyDescent="0.25">
      <c r="A896" s="12">
        <v>45327</v>
      </c>
      <c r="B896" s="18">
        <v>8.8699999999999992</v>
      </c>
    </row>
    <row r="897" spans="1:2" x14ac:dyDescent="0.25">
      <c r="A897" s="12">
        <v>45334</v>
      </c>
      <c r="B897" s="18">
        <v>8.83</v>
      </c>
    </row>
    <row r="898" spans="1:2" x14ac:dyDescent="0.25">
      <c r="A898" s="12">
        <v>45341</v>
      </c>
      <c r="B898" s="18">
        <v>8.59</v>
      </c>
    </row>
    <row r="899" spans="1:2" x14ac:dyDescent="0.25">
      <c r="A899" s="12">
        <v>45348</v>
      </c>
      <c r="B899" s="18">
        <v>7.12</v>
      </c>
    </row>
    <row r="900" spans="1:2" x14ac:dyDescent="0.25">
      <c r="A900" s="12">
        <v>45355</v>
      </c>
      <c r="B900" s="18">
        <v>7.3</v>
      </c>
    </row>
    <row r="901" spans="1:2" x14ac:dyDescent="0.25">
      <c r="A901" s="12">
        <v>45362</v>
      </c>
      <c r="B901" s="18">
        <v>7.2</v>
      </c>
    </row>
    <row r="902" spans="1:2" x14ac:dyDescent="0.25">
      <c r="A902" s="12">
        <v>45366</v>
      </c>
      <c r="B902" s="18">
        <v>7.2</v>
      </c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2024-03-18T15:05:56Z</dcterms:modified>
</cp:coreProperties>
</file>