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3C0182A4-8866-4D80-9A12-2D56F9F446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14" i="1"/>
  <c r="Q5" i="1"/>
  <c r="Q14" i="1" s="1"/>
  <c r="P5" i="1"/>
  <c r="P14" i="1"/>
  <c r="O5" i="1"/>
  <c r="M5" i="1"/>
  <c r="O14" i="1"/>
  <c r="M14" i="1"/>
  <c r="N12" i="1"/>
  <c r="M12" i="1"/>
  <c r="N11" i="1"/>
  <c r="M11" i="1"/>
  <c r="N10" i="1"/>
  <c r="M10" i="1"/>
  <c r="N9" i="1"/>
  <c r="N8" i="1"/>
  <c r="M8" i="1"/>
  <c r="N7" i="1"/>
  <c r="M7" i="1"/>
  <c r="N6" i="1"/>
  <c r="M6" i="1"/>
  <c r="N5" i="1"/>
  <c r="N4" i="1"/>
  <c r="M4" i="1"/>
  <c r="M3" i="1"/>
  <c r="N3" i="1"/>
  <c r="N2" i="1"/>
  <c r="N14" i="1" s="1"/>
  <c r="M2" i="1"/>
</calcChain>
</file>

<file path=xl/sharedStrings.xml><?xml version="1.0" encoding="utf-8"?>
<sst xmlns="http://schemas.openxmlformats.org/spreadsheetml/2006/main" count="77" uniqueCount="48">
  <si>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</si>
  <si>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</si>
  <si>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</si>
  <si>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</si>
  <si>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</si>
  <si>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</si>
  <si>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</si>
  <si>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</si>
  <si>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</si>
  <si>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</si>
  <si>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</si>
  <si>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</si>
  <si>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</si>
  <si>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</si>
  <si>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</si>
  <si>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</si>
  <si>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</si>
  <si>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</si>
  <si>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Boyd Gaming</t>
  </si>
  <si>
    <t>BYD</t>
  </si>
  <si>
    <t>NYSE</t>
  </si>
  <si>
    <t>Consumer Discretionary</t>
  </si>
  <si>
    <t>Gaming</t>
  </si>
  <si>
    <t>Churchill Downs</t>
  </si>
  <si>
    <t>CHDN</t>
  </si>
  <si>
    <t>NSDQ</t>
  </si>
  <si>
    <t>DraftKings</t>
  </si>
  <si>
    <t>DKNG</t>
  </si>
  <si>
    <t>International Game Technology</t>
  </si>
  <si>
    <t>IGT</t>
  </si>
  <si>
    <t>Light &amp; Wonder</t>
  </si>
  <si>
    <t>LNW</t>
  </si>
  <si>
    <t>Las Vegas Sands</t>
  </si>
  <si>
    <t>LVS</t>
  </si>
  <si>
    <t>MGM Resorts International</t>
  </si>
  <si>
    <t>MGM</t>
  </si>
  <si>
    <t>Melco Resorts &amp; Entertainment Limited</t>
  </si>
  <si>
    <t>MLCO</t>
  </si>
  <si>
    <t>Roblox</t>
  </si>
  <si>
    <t>RBLX</t>
  </si>
  <si>
    <t>Red Rock Resorts</t>
  </si>
  <si>
    <t>RRR</t>
  </si>
  <si>
    <t>Wynn Resorts</t>
  </si>
  <si>
    <t>WYNN</t>
  </si>
  <si>
    <t>Revenue Growth Story, Road to Profitability</t>
  </si>
  <si>
    <t>Turnaround in later Phase with upwards momentum</t>
  </si>
  <si>
    <t>Turnaround Play, High debt</t>
  </si>
  <si>
    <t>ex growth, vermutlich halbes Jahr zu frühes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</si>
</sst>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10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T3" sqref="T3"/>
    </sheetView>
  </sheetViews>
  <sheetFormatPr defaultRowHeight="15" x14ac:dyDescent="0.25"/>
  <cols>
    <col min="1" max="1" width="36.5703125" bestFit="1" customWidth="1"/>
    <col min="4" max="4" width="22.5703125" bestFit="1" customWidth="1"/>
    <col min="6" max="6" width="16" bestFit="1" customWidth="1"/>
    <col min="8" max="8" width="9" customWidth="1"/>
    <col min="9" max="9" width="9.140625" style="7"/>
    <col min="10" max="12" width="5.7109375" bestFit="1" customWidth="1"/>
    <col min="14" max="14" width="8.5703125" customWidth="1"/>
    <col min="15" max="16" width="6.7109375" bestFit="1" customWidth="1"/>
    <col min="17" max="17" width="5.7109375" bestFit="1" customWidth="1"/>
    <col min="18" max="18" width="5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>
        <v>6349.29</v>
      </c>
      <c r="G2" s="9">
        <v>12</v>
      </c>
      <c r="H2" s="9">
        <v>202312</v>
      </c>
      <c r="I2" s="10">
        <v>64.88</v>
      </c>
      <c r="J2" s="9">
        <v>6.31</v>
      </c>
      <c r="K2" s="9">
        <v>6.19</v>
      </c>
      <c r="L2" s="9">
        <v>6.54</v>
      </c>
      <c r="M2" s="11">
        <f>K2/J2-1</f>
        <v>-1.9017432646592614E-2</v>
      </c>
      <c r="N2" s="11">
        <f>L2/K2-1</f>
        <v>5.6542810985460434E-2</v>
      </c>
      <c r="O2" s="9">
        <v>10.48</v>
      </c>
      <c r="P2" s="9">
        <v>9.92</v>
      </c>
      <c r="Q2" s="9">
        <v>-5.51</v>
      </c>
      <c r="R2" s="9">
        <v>1.75</v>
      </c>
      <c r="T2" t="s">
        <v>47</v>
      </c>
    </row>
    <row r="3" spans="1:20" x14ac:dyDescent="0.25">
      <c r="A3" t="s">
        <v>23</v>
      </c>
      <c r="B3" t="s">
        <v>24</v>
      </c>
      <c r="C3" t="s">
        <v>25</v>
      </c>
      <c r="D3" t="s">
        <v>21</v>
      </c>
      <c r="E3" t="s">
        <v>22</v>
      </c>
      <c r="F3">
        <v>8813.2900000000009</v>
      </c>
      <c r="G3">
        <v>12</v>
      </c>
      <c r="H3">
        <v>202312</v>
      </c>
      <c r="I3" s="7">
        <v>119.62</v>
      </c>
      <c r="J3">
        <v>4.99</v>
      </c>
      <c r="K3">
        <v>5.44</v>
      </c>
      <c r="L3">
        <v>7.08</v>
      </c>
      <c r="M3" s="2">
        <f>K3/J3-1</f>
        <v>9.0180360721442865E-2</v>
      </c>
      <c r="N3" s="2">
        <f>L3/K3-1</f>
        <v>0.30147058823529393</v>
      </c>
      <c r="O3">
        <v>21.99</v>
      </c>
      <c r="P3">
        <v>16.899999999999999</v>
      </c>
      <c r="Q3">
        <v>2.44</v>
      </c>
      <c r="R3">
        <v>0.56000000000000005</v>
      </c>
    </row>
    <row r="4" spans="1:20" x14ac:dyDescent="0.25">
      <c r="A4" s="3" t="s">
        <v>26</v>
      </c>
      <c r="B4" s="3" t="s">
        <v>27</v>
      </c>
      <c r="C4" s="3" t="s">
        <v>25</v>
      </c>
      <c r="D4" s="3" t="s">
        <v>21</v>
      </c>
      <c r="E4" s="3" t="s">
        <v>22</v>
      </c>
      <c r="F4" s="3">
        <v>37724.550000000003</v>
      </c>
      <c r="G4" s="3">
        <v>12</v>
      </c>
      <c r="H4" s="3">
        <v>202312</v>
      </c>
      <c r="I4" s="8">
        <v>43.53</v>
      </c>
      <c r="J4" s="3">
        <v>-1.73</v>
      </c>
      <c r="K4" s="3">
        <v>-0.24</v>
      </c>
      <c r="L4" s="3">
        <v>0.77</v>
      </c>
      <c r="M4" s="4">
        <f>K4/J4-1</f>
        <v>-0.8612716763005781</v>
      </c>
      <c r="N4" s="4">
        <f>1</f>
        <v>1</v>
      </c>
      <c r="O4" s="3"/>
      <c r="P4" s="3">
        <v>56.53</v>
      </c>
      <c r="Q4" s="3">
        <v>-2.11</v>
      </c>
      <c r="R4" s="3">
        <v>0.13</v>
      </c>
      <c r="T4" t="s">
        <v>44</v>
      </c>
    </row>
    <row r="5" spans="1:20" x14ac:dyDescent="0.25">
      <c r="A5" s="9" t="s">
        <v>28</v>
      </c>
      <c r="B5" s="9" t="s">
        <v>29</v>
      </c>
      <c r="C5" s="9" t="s">
        <v>20</v>
      </c>
      <c r="D5" s="9" t="s">
        <v>21</v>
      </c>
      <c r="E5" s="9" t="s">
        <v>22</v>
      </c>
      <c r="F5" s="9">
        <v>5303.46</v>
      </c>
      <c r="G5" s="9">
        <v>12</v>
      </c>
      <c r="H5" s="9">
        <v>202312</v>
      </c>
      <c r="I5" s="10">
        <v>20.27</v>
      </c>
      <c r="J5" s="9">
        <v>1.99</v>
      </c>
      <c r="K5" s="9">
        <v>2.0699999999999998</v>
      </c>
      <c r="L5" s="9">
        <v>2.35</v>
      </c>
      <c r="M5" s="11">
        <f>K5/J5-1</f>
        <v>4.020100502512558E-2</v>
      </c>
      <c r="N5" s="11">
        <f t="shared" ref="N5:N12" si="0">L5/K5-1</f>
        <v>0.13526570048309194</v>
      </c>
      <c r="O5" s="12">
        <f>I5/K5</f>
        <v>9.7922705314009661</v>
      </c>
      <c r="P5" s="12">
        <f>I5/L5</f>
        <v>8.6255319148936174</v>
      </c>
      <c r="Q5" s="12">
        <f>O5/(M5*100)</f>
        <v>2.4358272946859931</v>
      </c>
      <c r="R5" s="9">
        <f>P5/(N5*100)</f>
        <v>0.63767325227963456</v>
      </c>
    </row>
    <row r="6" spans="1:20" x14ac:dyDescent="0.25">
      <c r="A6" s="3" t="s">
        <v>30</v>
      </c>
      <c r="B6" s="3" t="s">
        <v>31</v>
      </c>
      <c r="C6" s="3" t="s">
        <v>25</v>
      </c>
      <c r="D6" s="3" t="s">
        <v>21</v>
      </c>
      <c r="E6" s="3" t="s">
        <v>22</v>
      </c>
      <c r="F6" s="3">
        <v>9202.11</v>
      </c>
      <c r="G6" s="3">
        <v>12</v>
      </c>
      <c r="H6" s="3">
        <v>202312</v>
      </c>
      <c r="I6" s="8">
        <v>102.44</v>
      </c>
      <c r="J6" s="3">
        <v>1.75</v>
      </c>
      <c r="K6" s="3">
        <v>3.51</v>
      </c>
      <c r="L6" s="3">
        <v>4.8</v>
      </c>
      <c r="M6" s="4">
        <f>K6/J6-1</f>
        <v>1.0057142857142858</v>
      </c>
      <c r="N6" s="4">
        <f t="shared" si="0"/>
        <v>0.36752136752136755</v>
      </c>
      <c r="O6" s="3">
        <v>29.19</v>
      </c>
      <c r="P6" s="3">
        <v>21.34</v>
      </c>
      <c r="Q6" s="3">
        <v>0.28999999999999998</v>
      </c>
      <c r="R6" s="3">
        <v>0.57999999999999996</v>
      </c>
      <c r="T6" t="s">
        <v>45</v>
      </c>
    </row>
    <row r="7" spans="1:20" x14ac:dyDescent="0.25">
      <c r="A7" t="s">
        <v>32</v>
      </c>
      <c r="B7" t="s">
        <v>33</v>
      </c>
      <c r="C7" t="s">
        <v>20</v>
      </c>
      <c r="D7" t="s">
        <v>21</v>
      </c>
      <c r="E7" t="s">
        <v>22</v>
      </c>
      <c r="F7">
        <v>38645.71</v>
      </c>
      <c r="G7">
        <v>12</v>
      </c>
      <c r="H7">
        <v>202312</v>
      </c>
      <c r="I7" s="7">
        <v>51.28</v>
      </c>
      <c r="J7">
        <v>1.89</v>
      </c>
      <c r="K7">
        <v>2.74</v>
      </c>
      <c r="L7">
        <v>3.14</v>
      </c>
      <c r="M7" s="2">
        <f>K7/J7-1</f>
        <v>0.44973544973544999</v>
      </c>
      <c r="N7" s="2">
        <f t="shared" si="0"/>
        <v>0.14598540145985406</v>
      </c>
      <c r="O7">
        <v>18.72</v>
      </c>
      <c r="P7">
        <v>16.329999999999998</v>
      </c>
      <c r="Q7">
        <v>0.42</v>
      </c>
      <c r="R7">
        <v>1.1200000000000001</v>
      </c>
    </row>
    <row r="8" spans="1:20" x14ac:dyDescent="0.25">
      <c r="A8" t="s">
        <v>34</v>
      </c>
      <c r="B8" t="s">
        <v>35</v>
      </c>
      <c r="C8" t="s">
        <v>20</v>
      </c>
      <c r="D8" t="s">
        <v>21</v>
      </c>
      <c r="E8" t="s">
        <v>22</v>
      </c>
      <c r="F8">
        <v>13733.38</v>
      </c>
      <c r="G8">
        <v>12</v>
      </c>
      <c r="H8">
        <v>202312</v>
      </c>
      <c r="I8" s="7">
        <v>42.96</v>
      </c>
      <c r="J8">
        <v>2.67</v>
      </c>
      <c r="K8">
        <v>2.5099999999999998</v>
      </c>
      <c r="L8">
        <v>2.7</v>
      </c>
      <c r="M8" s="2">
        <f>K8/J8-1</f>
        <v>-5.9925093632958837E-2</v>
      </c>
      <c r="N8" s="2">
        <f t="shared" si="0"/>
        <v>7.5697211155378641E-2</v>
      </c>
      <c r="O8">
        <v>17.12</v>
      </c>
      <c r="P8">
        <v>15.91</v>
      </c>
      <c r="Q8">
        <v>-2.86</v>
      </c>
      <c r="R8">
        <v>2.1</v>
      </c>
    </row>
    <row r="9" spans="1:20" x14ac:dyDescent="0.25">
      <c r="A9" s="3" t="s">
        <v>36</v>
      </c>
      <c r="B9" s="3" t="s">
        <v>37</v>
      </c>
      <c r="C9" s="3" t="s">
        <v>25</v>
      </c>
      <c r="D9" s="3" t="s">
        <v>21</v>
      </c>
      <c r="E9" s="3" t="s">
        <v>22</v>
      </c>
      <c r="F9" s="3">
        <v>3169.03</v>
      </c>
      <c r="G9" s="3">
        <v>12</v>
      </c>
      <c r="H9" s="3">
        <v>202312</v>
      </c>
      <c r="I9" s="8">
        <v>7.12</v>
      </c>
      <c r="J9" s="3">
        <v>-0.05</v>
      </c>
      <c r="K9" s="3">
        <v>0.27</v>
      </c>
      <c r="L9" s="3">
        <v>0.72</v>
      </c>
      <c r="M9" s="4">
        <v>1</v>
      </c>
      <c r="N9" s="4">
        <f t="shared" si="0"/>
        <v>1.6666666666666665</v>
      </c>
      <c r="O9" s="3">
        <v>26.37</v>
      </c>
      <c r="P9" s="3">
        <v>9.89</v>
      </c>
      <c r="Q9" s="3">
        <v>0.04</v>
      </c>
      <c r="R9" s="3">
        <v>0.06</v>
      </c>
      <c r="T9" t="s">
        <v>46</v>
      </c>
    </row>
    <row r="10" spans="1:20" x14ac:dyDescent="0.25">
      <c r="A10" t="s">
        <v>38</v>
      </c>
      <c r="B10" t="s">
        <v>39</v>
      </c>
      <c r="C10" t="s">
        <v>20</v>
      </c>
      <c r="D10" t="s">
        <v>21</v>
      </c>
      <c r="E10" t="s">
        <v>22</v>
      </c>
      <c r="F10">
        <v>24029.73</v>
      </c>
      <c r="G10">
        <v>12</v>
      </c>
      <c r="H10">
        <v>202312</v>
      </c>
      <c r="I10" s="7">
        <v>41.32</v>
      </c>
      <c r="J10">
        <v>-1.87</v>
      </c>
      <c r="K10">
        <v>-2.1</v>
      </c>
      <c r="L10">
        <v>-2.15</v>
      </c>
      <c r="M10" s="2">
        <f>K10/J10-1</f>
        <v>0.12299465240641716</v>
      </c>
      <c r="N10" s="2">
        <f t="shared" si="0"/>
        <v>2.3809523809523725E-2</v>
      </c>
      <c r="O10">
        <v>-19.68</v>
      </c>
      <c r="P10">
        <v>-19.22</v>
      </c>
      <c r="Q10">
        <v>1.6</v>
      </c>
      <c r="R10">
        <v>8.07</v>
      </c>
    </row>
    <row r="11" spans="1:20" x14ac:dyDescent="0.25">
      <c r="A11" t="s">
        <v>40</v>
      </c>
      <c r="B11" t="s">
        <v>41</v>
      </c>
      <c r="C11" t="s">
        <v>25</v>
      </c>
      <c r="D11" t="s">
        <v>21</v>
      </c>
      <c r="E11" t="s">
        <v>22</v>
      </c>
      <c r="F11">
        <v>6089.34</v>
      </c>
      <c r="G11">
        <v>12</v>
      </c>
      <c r="H11">
        <v>202312</v>
      </c>
      <c r="I11" s="7">
        <v>57.89</v>
      </c>
      <c r="J11">
        <v>2.94</v>
      </c>
      <c r="K11">
        <v>1.9</v>
      </c>
      <c r="L11">
        <v>2.15</v>
      </c>
      <c r="M11" s="2">
        <f>K11/J11-1</f>
        <v>-0.35374149659863952</v>
      </c>
      <c r="N11" s="2">
        <f t="shared" si="0"/>
        <v>0.13157894736842102</v>
      </c>
      <c r="O11">
        <v>30.47</v>
      </c>
      <c r="P11">
        <v>26.93</v>
      </c>
      <c r="Q11">
        <v>-0.86</v>
      </c>
      <c r="R11">
        <v>2.0499999999999998</v>
      </c>
    </row>
    <row r="12" spans="1:20" x14ac:dyDescent="0.25">
      <c r="A12" t="s">
        <v>42</v>
      </c>
      <c r="B12" t="s">
        <v>43</v>
      </c>
      <c r="C12" t="s">
        <v>25</v>
      </c>
      <c r="D12" t="s">
        <v>21</v>
      </c>
      <c r="E12" t="s">
        <v>22</v>
      </c>
      <c r="F12">
        <v>11343.44</v>
      </c>
      <c r="G12">
        <v>12</v>
      </c>
      <c r="H12">
        <v>202312</v>
      </c>
      <c r="I12" s="7">
        <v>101.21</v>
      </c>
      <c r="J12">
        <v>4.0999999999999996</v>
      </c>
      <c r="K12">
        <v>5.28</v>
      </c>
      <c r="L12">
        <v>5.68</v>
      </c>
      <c r="M12" s="2">
        <f>K12/J12-1</f>
        <v>0.28780487804878074</v>
      </c>
      <c r="N12" s="2">
        <f t="shared" si="0"/>
        <v>7.575757575757569E-2</v>
      </c>
      <c r="O12">
        <v>19.170000000000002</v>
      </c>
      <c r="P12">
        <v>17.82</v>
      </c>
      <c r="Q12">
        <v>0.67</v>
      </c>
      <c r="R12">
        <v>2.35</v>
      </c>
    </row>
    <row r="14" spans="1:20" x14ac:dyDescent="0.25">
      <c r="M14" s="2">
        <f t="shared" ref="M14:R14" si="1">AVERAGE(M2:M12)</f>
        <v>0.15478863022479394</v>
      </c>
      <c r="N14" s="2">
        <f t="shared" si="1"/>
        <v>0.36184507213114842</v>
      </c>
      <c r="O14" s="5">
        <f t="shared" si="1"/>
        <v>16.362227053140096</v>
      </c>
      <c r="P14" s="5">
        <f t="shared" si="1"/>
        <v>16.452321083172144</v>
      </c>
      <c r="Q14" s="5">
        <f t="shared" si="1"/>
        <v>-0.31310660957400055</v>
      </c>
      <c r="R14" s="5">
        <f t="shared" si="1"/>
        <v>1.7643339320254214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2024-03-18T15:40:59Z</dcterms:modified>
</cp:coreProperties>
</file>