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4BCBD80D-085E-4CEE-A8EA-07E6721129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N26" i="1"/>
  <c r="P26" i="1" s="1"/>
  <c r="M26" i="1"/>
  <c r="Q26" i="1" s="1"/>
  <c r="L26" i="1"/>
  <c r="O19" i="1"/>
  <c r="Q19" i="1" s="1"/>
  <c r="N19" i="1"/>
  <c r="M19" i="1"/>
  <c r="L19" i="1"/>
  <c r="P19" i="1" s="1"/>
  <c r="Q18" i="1"/>
  <c r="O18" i="1"/>
  <c r="N18" i="1"/>
  <c r="P18" i="1" s="1"/>
  <c r="M18" i="1"/>
  <c r="L18" i="1"/>
  <c r="O17" i="1"/>
  <c r="Q17" i="1" s="1"/>
  <c r="N17" i="1"/>
  <c r="M17" i="1"/>
  <c r="L17" i="1"/>
  <c r="P17" i="1" s="1"/>
  <c r="O12" i="1"/>
  <c r="Q12" i="1" s="1"/>
  <c r="N12" i="1"/>
  <c r="M12" i="1"/>
  <c r="L12" i="1"/>
  <c r="P12" i="1" s="1"/>
  <c r="Q11" i="1"/>
  <c r="O11" i="1"/>
  <c r="N11" i="1"/>
  <c r="P11" i="1" s="1"/>
  <c r="M11" i="1"/>
  <c r="L11" i="1"/>
  <c r="P10" i="1"/>
  <c r="O10" i="1"/>
  <c r="Q10" i="1" s="1"/>
  <c r="N10" i="1"/>
  <c r="M10" i="1"/>
  <c r="L10" i="1"/>
  <c r="O9" i="1"/>
  <c r="N9" i="1"/>
  <c r="P9" i="1" s="1"/>
  <c r="M9" i="1"/>
  <c r="Q9" i="1" s="1"/>
  <c r="L9" i="1"/>
  <c r="O8" i="1"/>
  <c r="Q8" i="1" s="1"/>
  <c r="N8" i="1"/>
  <c r="M8" i="1"/>
  <c r="L8" i="1"/>
  <c r="P8" i="1" s="1"/>
  <c r="Q7" i="1"/>
  <c r="O7" i="1"/>
  <c r="N7" i="1"/>
  <c r="P7" i="1" s="1"/>
  <c r="M7" i="1"/>
  <c r="L7" i="1"/>
  <c r="P5" i="1"/>
  <c r="O5" i="1"/>
  <c r="Q5" i="1" s="1"/>
  <c r="N5" i="1"/>
  <c r="M5" i="1"/>
  <c r="L5" i="1"/>
  <c r="O4" i="1"/>
  <c r="N4" i="1"/>
  <c r="P4" i="1" s="1"/>
  <c r="M4" i="1"/>
  <c r="Q4" i="1" s="1"/>
  <c r="L4" i="1"/>
  <c r="O3" i="1"/>
  <c r="Q3" i="1" s="1"/>
  <c r="N3" i="1"/>
  <c r="M3" i="1"/>
  <c r="L3" i="1"/>
  <c r="P3" i="1" s="1"/>
  <c r="Q2" i="1"/>
  <c r="O2" i="1"/>
  <c r="O14" i="1" s="1"/>
  <c r="N2" i="1"/>
  <c r="N14" i="1" s="1"/>
  <c r="M2" i="1"/>
  <c r="M14" i="1" s="1"/>
  <c r="L2" i="1"/>
  <c r="L14" i="1" s="1"/>
  <c r="Q14" i="1" l="1"/>
  <c r="P2" i="1"/>
  <c r="P14" i="1" s="1"/>
</calcChain>
</file>

<file path=xl/sharedStrings.xml><?xml version="1.0" encoding="utf-8"?>
<sst xmlns="http://schemas.openxmlformats.org/spreadsheetml/2006/main" count="100" uniqueCount="53">
  <si>
    <t>Company Name</t>
  </si>
  <si>
    <t>Ticker</t>
  </si>
  <si>
    <t>Exchange</t>
  </si>
  <si>
    <t>Sector</t>
  </si>
  <si>
    <t>Industry</t>
  </si>
  <si>
    <t>Market Cap (mil)</t>
  </si>
  <si>
    <t>Month of Fiscal Yr End</t>
  </si>
  <si>
    <t>Last Close</t>
  </si>
  <si>
    <t>EPS0</t>
  </si>
  <si>
    <t>EPS1</t>
  </si>
  <si>
    <t>EPS2</t>
  </si>
  <si>
    <t>EG1</t>
  </si>
  <si>
    <t>EG2</t>
  </si>
  <si>
    <t>PE1</t>
  </si>
  <si>
    <t>PE2</t>
  </si>
  <si>
    <t>PEG1</t>
  </si>
  <si>
    <t>PEG2</t>
  </si>
  <si>
    <t>Chipotle Mexican Grill</t>
  </si>
  <si>
    <t>CMG</t>
  </si>
  <si>
    <t>NYSE</t>
  </si>
  <si>
    <t>Retail-Wholesale</t>
  </si>
  <si>
    <t>Retail - Restaurants</t>
  </si>
  <si>
    <t>12</t>
  </si>
  <si>
    <t>Compass Group</t>
  </si>
  <si>
    <t>CMPGY</t>
  </si>
  <si>
    <t>OTC</t>
  </si>
  <si>
    <t>9</t>
  </si>
  <si>
    <t>Domino's Pizza</t>
  </si>
  <si>
    <t>DPZ</t>
  </si>
  <si>
    <t>Darden Restaurants</t>
  </si>
  <si>
    <t>DRI</t>
  </si>
  <si>
    <t>5</t>
  </si>
  <si>
    <t>Restaurant Brands International</t>
  </si>
  <si>
    <t>QSR</t>
  </si>
  <si>
    <t>Starbucks</t>
  </si>
  <si>
    <t>SBUX</t>
  </si>
  <si>
    <t>NSDQ</t>
  </si>
  <si>
    <t>Texas Roadhouse</t>
  </si>
  <si>
    <t>TXRH</t>
  </si>
  <si>
    <t>Wendy's</t>
  </si>
  <si>
    <t>WEN</t>
  </si>
  <si>
    <t>Yum Brands</t>
  </si>
  <si>
    <t>YUM</t>
  </si>
  <si>
    <t>Yum China</t>
  </si>
  <si>
    <t>YUMC</t>
  </si>
  <si>
    <t>CAVA Group</t>
  </si>
  <si>
    <t>CAVA</t>
  </si>
  <si>
    <t>Shake Shack</t>
  </si>
  <si>
    <t>SHAK</t>
  </si>
  <si>
    <t>Wingstop</t>
  </si>
  <si>
    <t>WING</t>
  </si>
  <si>
    <t>McDonald's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</si>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</sst>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9" fontId="2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10" fontId="0" fillId="0" borderId="0" xfId="1" applyNumberFormat="1" applyFont="1"/>
    <xf numFmtId="0" fontId="0" fillId="2" borderId="0" xfId="0" applyFill="1"/>
    <xf numFmtId="2" fontId="0" fillId="2" borderId="0" xfId="0" applyNumberFormat="1" applyFill="1"/>
    <xf numFmtId="2" fontId="0" fillId="2" borderId="0" xfId="0" applyNumberFormat="1" applyFill="1" applyAlignment="1">
      <alignment horizontal="right"/>
    </xf>
    <xf numFmtId="10" fontId="0" fillId="2" borderId="0" xfId="1" applyNumberFormat="1" applyFont="1" applyFill="1"/>
    <xf numFmtId="10" fontId="2" fillId="0" borderId="0" xfId="0" applyNumberFormat="1" applyFont="1"/>
    <xf numFmtId="2" fontId="2" fillId="0" borderId="0" xfId="0" applyNumberFormat="1" applyFont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3" borderId="0" xfId="0" applyNumberFormat="1" applyFill="1" applyAlignment="1">
      <alignment horizontal="right"/>
    </xf>
    <xf numFmtId="10" fontId="0" fillId="3" borderId="0" xfId="1" applyNumberFormat="1" applyFont="1" applyFill="1"/>
    <xf numFmtId="0" fontId="0" fillId="4" borderId="0" xfId="0" applyFill="1"/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10" fontId="0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L13" sqref="L13"/>
    </sheetView>
  </sheetViews>
  <sheetFormatPr defaultRowHeight="15" x14ac:dyDescent="0.25"/>
  <cols>
    <col min="1" max="1" width="29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3">
        <v>78315.679999999993</v>
      </c>
      <c r="G2" s="4" t="s">
        <v>22</v>
      </c>
      <c r="H2" s="4">
        <v>2902.96</v>
      </c>
      <c r="I2" s="4">
        <v>44.86</v>
      </c>
      <c r="J2" s="4">
        <v>53.73</v>
      </c>
      <c r="K2" s="4">
        <v>65.12</v>
      </c>
      <c r="L2" s="5">
        <f t="shared" ref="L2:M12" si="0">J2/I2-1</f>
        <v>0.19772625947391886</v>
      </c>
      <c r="M2" s="5">
        <f t="shared" si="0"/>
        <v>0.2119858552019358</v>
      </c>
      <c r="N2" s="3">
        <f t="shared" ref="N2:N12" si="1">H2/I2</f>
        <v>64.71154703522069</v>
      </c>
      <c r="O2" s="3">
        <f t="shared" ref="O2:O12" si="2">H2/J2</f>
        <v>54.028661827656805</v>
      </c>
      <c r="P2" s="3">
        <f t="shared" ref="P2:Q12" si="3">N2/(L2*100)</f>
        <v>3.2727846674182639</v>
      </c>
      <c r="Q2" s="3">
        <f t="shared" si="3"/>
        <v>2.5486918349429297</v>
      </c>
    </row>
    <row r="3" spans="1:17" x14ac:dyDescent="0.25">
      <c r="A3" t="s">
        <v>23</v>
      </c>
      <c r="B3" t="s">
        <v>24</v>
      </c>
      <c r="C3" t="s">
        <v>25</v>
      </c>
      <c r="D3" t="s">
        <v>20</v>
      </c>
      <c r="E3" t="s">
        <v>21</v>
      </c>
      <c r="F3" s="3">
        <v>47862.400000000001</v>
      </c>
      <c r="G3" s="4" t="s">
        <v>26</v>
      </c>
      <c r="H3" s="4">
        <v>26.66</v>
      </c>
      <c r="I3" s="4">
        <v>1.2</v>
      </c>
      <c r="J3" s="4">
        <v>1.07</v>
      </c>
      <c r="K3" s="4">
        <v>1.35</v>
      </c>
      <c r="L3" s="5">
        <f t="shared" si="0"/>
        <v>-0.10833333333333328</v>
      </c>
      <c r="M3" s="5">
        <f t="shared" si="0"/>
        <v>0.26168224299065423</v>
      </c>
      <c r="N3" s="3">
        <f t="shared" si="1"/>
        <v>22.216666666666669</v>
      </c>
      <c r="O3" s="3">
        <f t="shared" si="2"/>
        <v>24.915887850467289</v>
      </c>
      <c r="P3" s="3">
        <f t="shared" si="3"/>
        <v>-2.050769230769232</v>
      </c>
      <c r="Q3" s="3">
        <f t="shared" si="3"/>
        <v>0.95214285714285707</v>
      </c>
    </row>
    <row r="4" spans="1:17" x14ac:dyDescent="0.25">
      <c r="A4" t="s">
        <v>27</v>
      </c>
      <c r="B4" t="s">
        <v>28</v>
      </c>
      <c r="C4" t="s">
        <v>19</v>
      </c>
      <c r="D4" t="s">
        <v>20</v>
      </c>
      <c r="E4" t="s">
        <v>21</v>
      </c>
      <c r="F4" s="3">
        <v>16817.439999999999</v>
      </c>
      <c r="G4" s="4" t="s">
        <v>22</v>
      </c>
      <c r="H4" s="4">
        <v>482.05</v>
      </c>
      <c r="I4" s="4">
        <v>14.67</v>
      </c>
      <c r="J4" s="4">
        <v>15.78</v>
      </c>
      <c r="K4" s="4">
        <v>17.78</v>
      </c>
      <c r="L4" s="5">
        <f t="shared" si="0"/>
        <v>7.5664621676891475E-2</v>
      </c>
      <c r="M4" s="5">
        <f t="shared" si="0"/>
        <v>0.12674271229404321</v>
      </c>
      <c r="N4" s="3">
        <f t="shared" si="1"/>
        <v>32.859577368779824</v>
      </c>
      <c r="O4" s="3">
        <f t="shared" si="2"/>
        <v>30.548162230671739</v>
      </c>
      <c r="P4" s="3">
        <f t="shared" si="3"/>
        <v>4.3427927927928014</v>
      </c>
      <c r="Q4" s="3">
        <f t="shared" si="3"/>
        <v>2.4102499999999978</v>
      </c>
    </row>
    <row r="5" spans="1:17" x14ac:dyDescent="0.25">
      <c r="A5" s="6" t="s">
        <v>29</v>
      </c>
      <c r="B5" s="6" t="s">
        <v>30</v>
      </c>
      <c r="C5" s="6" t="s">
        <v>19</v>
      </c>
      <c r="D5" s="6" t="s">
        <v>20</v>
      </c>
      <c r="E5" s="6" t="s">
        <v>21</v>
      </c>
      <c r="F5" s="7">
        <v>18919.580000000002</v>
      </c>
      <c r="G5" s="8" t="s">
        <v>31</v>
      </c>
      <c r="H5" s="8">
        <v>152.97</v>
      </c>
      <c r="I5" s="8">
        <v>7.99</v>
      </c>
      <c r="J5" s="8">
        <v>8.85</v>
      </c>
      <c r="K5" s="8">
        <v>9.6199999999999992</v>
      </c>
      <c r="L5" s="9">
        <f t="shared" si="0"/>
        <v>0.10763454317897359</v>
      </c>
      <c r="M5" s="9">
        <f t="shared" si="0"/>
        <v>8.7005649717514011E-2</v>
      </c>
      <c r="N5" s="7">
        <f t="shared" si="1"/>
        <v>19.145181476846059</v>
      </c>
      <c r="O5" s="7">
        <f t="shared" si="2"/>
        <v>17.284745762711864</v>
      </c>
      <c r="P5" s="7">
        <f t="shared" si="3"/>
        <v>1.7787209302325602</v>
      </c>
      <c r="Q5" s="7">
        <f t="shared" si="3"/>
        <v>1.9866233766233792</v>
      </c>
    </row>
    <row r="7" spans="1:17" x14ac:dyDescent="0.25">
      <c r="A7" t="s">
        <v>32</v>
      </c>
      <c r="B7" t="s">
        <v>33</v>
      </c>
      <c r="C7" t="s">
        <v>19</v>
      </c>
      <c r="D7" t="s">
        <v>20</v>
      </c>
      <c r="E7" t="s">
        <v>21</v>
      </c>
      <c r="F7" s="3">
        <v>23542.15</v>
      </c>
      <c r="G7" s="4" t="s">
        <v>22</v>
      </c>
      <c r="H7" s="4">
        <v>70.73</v>
      </c>
      <c r="I7" s="4">
        <v>3.24</v>
      </c>
      <c r="J7" s="4">
        <v>3.49</v>
      </c>
      <c r="K7" s="4">
        <v>3.93</v>
      </c>
      <c r="L7" s="5">
        <f t="shared" si="0"/>
        <v>7.7160493827160392E-2</v>
      </c>
      <c r="M7" s="5">
        <f t="shared" si="0"/>
        <v>0.12607449856733521</v>
      </c>
      <c r="N7" s="3">
        <f t="shared" si="1"/>
        <v>21.830246913580247</v>
      </c>
      <c r="O7" s="3">
        <f t="shared" si="2"/>
        <v>20.266475644699142</v>
      </c>
      <c r="P7" s="3">
        <f t="shared" si="3"/>
        <v>2.8292000000000037</v>
      </c>
      <c r="Q7" s="3">
        <f t="shared" si="3"/>
        <v>1.6075000000000006</v>
      </c>
    </row>
    <row r="8" spans="1:17" x14ac:dyDescent="0.25">
      <c r="A8" t="s">
        <v>34</v>
      </c>
      <c r="B8" t="s">
        <v>35</v>
      </c>
      <c r="C8" t="s">
        <v>36</v>
      </c>
      <c r="D8" t="s">
        <v>20</v>
      </c>
      <c r="E8" t="s">
        <v>21</v>
      </c>
      <c r="F8" s="3">
        <v>99203.38</v>
      </c>
      <c r="G8" s="4" t="s">
        <v>26</v>
      </c>
      <c r="H8" s="4">
        <v>86.2</v>
      </c>
      <c r="I8" s="4">
        <v>3.54</v>
      </c>
      <c r="J8" s="4">
        <v>4.04</v>
      </c>
      <c r="K8" s="4">
        <v>4.6900000000000004</v>
      </c>
      <c r="L8" s="5">
        <f t="shared" si="0"/>
        <v>0.14124293785310726</v>
      </c>
      <c r="M8" s="5">
        <f t="shared" si="0"/>
        <v>0.16089108910891103</v>
      </c>
      <c r="N8" s="3">
        <f t="shared" si="1"/>
        <v>24.350282485875706</v>
      </c>
      <c r="O8" s="3">
        <f t="shared" si="2"/>
        <v>21.336633663366339</v>
      </c>
      <c r="P8" s="3">
        <f t="shared" si="3"/>
        <v>1.7240000000000009</v>
      </c>
      <c r="Q8" s="3">
        <f>O8/(M8*100)</f>
        <v>1.3261538461538451</v>
      </c>
    </row>
    <row r="9" spans="1:17" x14ac:dyDescent="0.25">
      <c r="A9" t="s">
        <v>37</v>
      </c>
      <c r="B9" t="s">
        <v>38</v>
      </c>
      <c r="C9" t="s">
        <v>36</v>
      </c>
      <c r="D9" t="s">
        <v>20</v>
      </c>
      <c r="E9" t="s">
        <v>21</v>
      </c>
      <c r="F9" s="3">
        <v>9908.6</v>
      </c>
      <c r="G9" s="4" t="s">
        <v>22</v>
      </c>
      <c r="H9" s="4">
        <v>147.01</v>
      </c>
      <c r="I9" s="4">
        <v>4.54</v>
      </c>
      <c r="J9" s="4">
        <v>5.64</v>
      </c>
      <c r="K9" s="4">
        <v>6.29</v>
      </c>
      <c r="L9" s="5">
        <f t="shared" si="0"/>
        <v>0.2422907488986783</v>
      </c>
      <c r="M9" s="5">
        <f t="shared" si="0"/>
        <v>0.11524822695035475</v>
      </c>
      <c r="N9" s="3">
        <f t="shared" si="1"/>
        <v>32.381057268722465</v>
      </c>
      <c r="O9" s="3">
        <f t="shared" si="2"/>
        <v>26.065602836879432</v>
      </c>
      <c r="P9" s="3">
        <f t="shared" si="3"/>
        <v>1.336454545454546</v>
      </c>
      <c r="Q9" s="3">
        <f t="shared" si="3"/>
        <v>2.261692307692305</v>
      </c>
    </row>
    <row r="10" spans="1:17" x14ac:dyDescent="0.25">
      <c r="A10" t="s">
        <v>39</v>
      </c>
      <c r="B10" t="s">
        <v>40</v>
      </c>
      <c r="C10" t="s">
        <v>36</v>
      </c>
      <c r="D10" t="s">
        <v>20</v>
      </c>
      <c r="E10" t="s">
        <v>21</v>
      </c>
      <c r="F10" s="3">
        <v>3731.26</v>
      </c>
      <c r="G10" s="4" t="s">
        <v>22</v>
      </c>
      <c r="H10" s="4">
        <v>19.02</v>
      </c>
      <c r="I10" s="4">
        <v>0.97</v>
      </c>
      <c r="J10" s="4">
        <v>1</v>
      </c>
      <c r="K10" s="4">
        <v>1.1200000000000001</v>
      </c>
      <c r="L10" s="5">
        <f t="shared" si="0"/>
        <v>3.0927835051546504E-2</v>
      </c>
      <c r="M10" s="5">
        <f t="shared" si="0"/>
        <v>0.12000000000000011</v>
      </c>
      <c r="N10" s="3">
        <f t="shared" si="1"/>
        <v>19.608247422680414</v>
      </c>
      <c r="O10" s="3">
        <f t="shared" si="2"/>
        <v>19.02</v>
      </c>
      <c r="P10" s="3">
        <f>N10/(L10*100)</f>
        <v>6.3399999999999777</v>
      </c>
      <c r="Q10" s="3">
        <f t="shared" si="3"/>
        <v>1.5849999999999986</v>
      </c>
    </row>
    <row r="11" spans="1:17" x14ac:dyDescent="0.25">
      <c r="A11" t="s">
        <v>41</v>
      </c>
      <c r="B11" t="s">
        <v>42</v>
      </c>
      <c r="C11" t="s">
        <v>19</v>
      </c>
      <c r="D11" t="s">
        <v>20</v>
      </c>
      <c r="E11" t="s">
        <v>21</v>
      </c>
      <c r="F11" s="3">
        <v>38340.51</v>
      </c>
      <c r="G11" s="4" t="s">
        <v>22</v>
      </c>
      <c r="H11" s="4">
        <v>137.28</v>
      </c>
      <c r="I11" s="4">
        <v>5.17</v>
      </c>
      <c r="J11" s="4">
        <v>5.79</v>
      </c>
      <c r="K11" s="4">
        <v>6.5</v>
      </c>
      <c r="L11" s="5">
        <f t="shared" si="0"/>
        <v>0.11992263056092844</v>
      </c>
      <c r="M11" s="5">
        <f t="shared" si="0"/>
        <v>0.12262521588946451</v>
      </c>
      <c r="N11" s="3">
        <f t="shared" si="1"/>
        <v>26.553191489361701</v>
      </c>
      <c r="O11" s="3">
        <f t="shared" si="2"/>
        <v>23.709844559585491</v>
      </c>
      <c r="P11" s="3">
        <f t="shared" si="3"/>
        <v>2.2141935483870965</v>
      </c>
      <c r="Q11" s="3">
        <f t="shared" si="3"/>
        <v>1.9335211267605645</v>
      </c>
    </row>
    <row r="12" spans="1:17" x14ac:dyDescent="0.25">
      <c r="A12" t="s">
        <v>43</v>
      </c>
      <c r="B12" t="s">
        <v>44</v>
      </c>
      <c r="C12" t="s">
        <v>19</v>
      </c>
      <c r="D12" t="s">
        <v>20</v>
      </c>
      <c r="E12" t="s">
        <v>21</v>
      </c>
      <c r="F12" s="3">
        <v>15461.58</v>
      </c>
      <c r="G12" s="4" t="s">
        <v>22</v>
      </c>
      <c r="H12" s="4">
        <v>36.86</v>
      </c>
      <c r="I12" s="4">
        <v>2</v>
      </c>
      <c r="J12" s="4">
        <v>2.2000000000000002</v>
      </c>
      <c r="K12" s="4">
        <v>2.5</v>
      </c>
      <c r="L12" s="5">
        <f t="shared" si="0"/>
        <v>0.10000000000000009</v>
      </c>
      <c r="M12" s="5">
        <f t="shared" si="0"/>
        <v>0.13636363636363624</v>
      </c>
      <c r="N12" s="3">
        <f t="shared" si="1"/>
        <v>18.43</v>
      </c>
      <c r="O12" s="3">
        <f t="shared" si="2"/>
        <v>16.754545454545454</v>
      </c>
      <c r="P12" s="3">
        <f t="shared" si="3"/>
        <v>1.8429999999999984</v>
      </c>
      <c r="Q12" s="3">
        <f t="shared" si="3"/>
        <v>1.2286666666666677</v>
      </c>
    </row>
    <row r="14" spans="1:17" x14ac:dyDescent="0.25">
      <c r="L14" s="10">
        <f t="shared" ref="L14:Q14" si="4">AVERAGE(L2:L12)</f>
        <v>9.8423673718787158E-2</v>
      </c>
      <c r="M14" s="10">
        <f t="shared" si="4"/>
        <v>0.14686191270838492</v>
      </c>
      <c r="N14" s="11">
        <f t="shared" si="4"/>
        <v>28.208599812773379</v>
      </c>
      <c r="O14" s="11">
        <f t="shared" si="4"/>
        <v>25.393055983058357</v>
      </c>
      <c r="P14" s="11">
        <f t="shared" si="4"/>
        <v>2.3630377253516017</v>
      </c>
      <c r="Q14" s="11">
        <f t="shared" si="4"/>
        <v>1.7840242015982546</v>
      </c>
    </row>
    <row r="17" spans="1:17" x14ac:dyDescent="0.25">
      <c r="A17" t="s">
        <v>45</v>
      </c>
      <c r="B17" s="12" t="s">
        <v>46</v>
      </c>
      <c r="C17" s="12" t="s">
        <v>19</v>
      </c>
      <c r="D17" t="s">
        <v>20</v>
      </c>
      <c r="E17" s="12" t="s">
        <v>21</v>
      </c>
      <c r="F17" s="3">
        <v>7219.76</v>
      </c>
      <c r="G17" s="4">
        <v>12</v>
      </c>
      <c r="H17" s="4">
        <v>61.26</v>
      </c>
      <c r="I17" s="4">
        <v>0.21</v>
      </c>
      <c r="J17" s="4">
        <v>0.23</v>
      </c>
      <c r="K17" s="4">
        <v>0.32</v>
      </c>
      <c r="L17" s="5">
        <f>J17/I17-1</f>
        <v>9.5238095238095344E-2</v>
      </c>
      <c r="M17" s="5">
        <f>K17/J17-1</f>
        <v>0.39130434782608692</v>
      </c>
      <c r="N17" s="3">
        <f>H17/I17</f>
        <v>291.71428571428572</v>
      </c>
      <c r="O17" s="3">
        <f>H17/J17</f>
        <v>266.3478260869565</v>
      </c>
      <c r="P17" s="3">
        <f>N17/(L17*100)</f>
        <v>30.629999999999967</v>
      </c>
      <c r="Q17" s="3">
        <f>O17/(M17*100)</f>
        <v>6.8066666666666675</v>
      </c>
    </row>
    <row r="18" spans="1:17" x14ac:dyDescent="0.25">
      <c r="A18" s="13" t="s">
        <v>47</v>
      </c>
      <c r="B18" s="13" t="s">
        <v>48</v>
      </c>
      <c r="C18" s="13" t="s">
        <v>19</v>
      </c>
      <c r="D18" s="13" t="s">
        <v>20</v>
      </c>
      <c r="E18" s="13" t="s">
        <v>21</v>
      </c>
      <c r="F18" s="14">
        <v>4244.87</v>
      </c>
      <c r="G18" s="15" t="s">
        <v>22</v>
      </c>
      <c r="H18" s="15">
        <v>94.91</v>
      </c>
      <c r="I18" s="15">
        <v>0.37</v>
      </c>
      <c r="J18" s="15">
        <v>0.68</v>
      </c>
      <c r="K18" s="15">
        <v>0.97</v>
      </c>
      <c r="L18" s="16">
        <f t="shared" ref="L18:M19" si="5">J18/I18-1</f>
        <v>0.83783783783783794</v>
      </c>
      <c r="M18" s="16">
        <f t="shared" si="5"/>
        <v>0.42647058823529393</v>
      </c>
      <c r="N18" s="14">
        <f t="shared" ref="N18:N19" si="6">H18/I18</f>
        <v>256.51351351351349</v>
      </c>
      <c r="O18" s="14">
        <f t="shared" ref="O18:O19" si="7">H18/J18</f>
        <v>139.5735294117647</v>
      </c>
      <c r="P18" s="14">
        <f t="shared" ref="P18:Q19" si="8">N18/(L18*100)</f>
        <v>3.0616129032258059</v>
      </c>
      <c r="Q18" s="14">
        <f t="shared" si="8"/>
        <v>3.2727586206896566</v>
      </c>
    </row>
    <row r="19" spans="1:17" x14ac:dyDescent="0.25">
      <c r="A19" t="s">
        <v>49</v>
      </c>
      <c r="B19" t="s">
        <v>50</v>
      </c>
      <c r="C19" t="s">
        <v>36</v>
      </c>
      <c r="D19" t="s">
        <v>20</v>
      </c>
      <c r="E19" t="s">
        <v>21</v>
      </c>
      <c r="F19" s="3">
        <v>10281.370000000001</v>
      </c>
      <c r="G19" s="4" t="s">
        <v>22</v>
      </c>
      <c r="H19" s="4">
        <v>358.57</v>
      </c>
      <c r="I19" s="4">
        <v>2.48</v>
      </c>
      <c r="J19" s="4">
        <v>3.02</v>
      </c>
      <c r="K19" s="4">
        <v>3.67</v>
      </c>
      <c r="L19" s="5">
        <f t="shared" si="5"/>
        <v>0.217741935483871</v>
      </c>
      <c r="M19" s="5">
        <f t="shared" si="5"/>
        <v>0.21523178807947008</v>
      </c>
      <c r="N19" s="3">
        <f t="shared" si="6"/>
        <v>144.58467741935485</v>
      </c>
      <c r="O19" s="3">
        <f t="shared" si="7"/>
        <v>118.73178807947019</v>
      </c>
      <c r="P19" s="3">
        <f t="shared" si="8"/>
        <v>6.6401851851851843</v>
      </c>
      <c r="Q19" s="3">
        <f t="shared" si="8"/>
        <v>5.5164615384615407</v>
      </c>
    </row>
    <row r="26" spans="1:17" x14ac:dyDescent="0.25">
      <c r="A26" s="17" t="s">
        <v>51</v>
      </c>
      <c r="B26" s="17" t="s">
        <v>52</v>
      </c>
      <c r="C26" s="17" t="s">
        <v>19</v>
      </c>
      <c r="D26" s="17" t="s">
        <v>20</v>
      </c>
      <c r="E26" s="17" t="s">
        <v>21</v>
      </c>
      <c r="F26" s="18">
        <v>195018.89</v>
      </c>
      <c r="G26" s="19" t="s">
        <v>22</v>
      </c>
      <c r="H26" s="19">
        <v>270.08999999999997</v>
      </c>
      <c r="I26" s="19">
        <v>11.94</v>
      </c>
      <c r="J26" s="19">
        <v>12.41</v>
      </c>
      <c r="K26" s="19">
        <v>13.52</v>
      </c>
      <c r="L26" s="20">
        <f>J26/I26-1</f>
        <v>3.9363484087102218E-2</v>
      </c>
      <c r="M26" s="20">
        <f>K26/J26-1</f>
        <v>8.9443996776792822E-2</v>
      </c>
      <c r="N26" s="18">
        <f>H26/I26</f>
        <v>22.620603015075375</v>
      </c>
      <c r="O26" s="18">
        <f>H26/J26</f>
        <v>21.763900080580175</v>
      </c>
      <c r="P26" s="18">
        <f>N26/(L26*100)</f>
        <v>5.7465957446808442</v>
      </c>
      <c r="Q26" s="18">
        <f>O26/(M26*100)</f>
        <v>2.4332432432432451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2024-04-17T22:23:27Z</dcterms:modified>
</cp:coreProperties>
</file>