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26D5A492-DE97-4996-A06F-3911B954CC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K28" i="1"/>
  <c r="L28" i="1"/>
  <c r="M28" i="1"/>
  <c r="N28" i="1"/>
  <c r="O28" i="1"/>
  <c r="L3" i="1"/>
  <c r="J3" i="1"/>
  <c r="K3" i="1"/>
  <c r="J5" i="1"/>
  <c r="K5" i="1"/>
  <c r="J6" i="1"/>
  <c r="K6" i="1"/>
  <c r="J7" i="1"/>
  <c r="K7" i="1"/>
  <c r="J18" i="1"/>
  <c r="K18" i="1"/>
  <c r="J19" i="1"/>
  <c r="K19" i="1"/>
  <c r="J20" i="1"/>
  <c r="K20" i="1"/>
  <c r="J21" i="1"/>
  <c r="K21" i="1"/>
  <c r="J22" i="1"/>
  <c r="K22" i="1"/>
  <c r="J23" i="1"/>
  <c r="K23" i="1"/>
  <c r="J31" i="1"/>
  <c r="K31" i="1"/>
  <c r="J17" i="1"/>
  <c r="K17" i="1"/>
  <c r="J27" i="1"/>
  <c r="K27" i="1"/>
  <c r="J29" i="1"/>
  <c r="K29" i="1"/>
  <c r="J30" i="1"/>
  <c r="K30" i="1"/>
  <c r="J33" i="1"/>
  <c r="K33" i="1"/>
  <c r="J9" i="1"/>
  <c r="K9" i="1"/>
  <c r="J10" i="1"/>
  <c r="K10" i="1"/>
  <c r="J32" i="1"/>
  <c r="K32" i="1"/>
  <c r="J34" i="1"/>
  <c r="K34" i="1"/>
  <c r="J11" i="1"/>
  <c r="K11" i="1"/>
  <c r="J12" i="1"/>
  <c r="K12" i="1"/>
  <c r="J13" i="1"/>
  <c r="K13" i="1"/>
  <c r="J8" i="1"/>
  <c r="K8" i="1"/>
  <c r="J4" i="1"/>
  <c r="K4" i="1"/>
  <c r="J14" i="1"/>
  <c r="K14" i="1"/>
  <c r="J15" i="1"/>
  <c r="K15" i="1"/>
  <c r="J16" i="1"/>
  <c r="K16" i="1"/>
  <c r="K2" i="1"/>
  <c r="J2" i="1"/>
  <c r="L5" i="1"/>
  <c r="M5" i="1"/>
  <c r="N5" i="1"/>
  <c r="O5" i="1"/>
  <c r="L6" i="1"/>
  <c r="M6" i="1"/>
  <c r="N6" i="1"/>
  <c r="O6" i="1"/>
  <c r="L7" i="1"/>
  <c r="M7" i="1"/>
  <c r="N7" i="1"/>
  <c r="O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31" i="1"/>
  <c r="M31" i="1"/>
  <c r="N31" i="1"/>
  <c r="O31" i="1"/>
  <c r="L17" i="1"/>
  <c r="M17" i="1"/>
  <c r="N17" i="1"/>
  <c r="O17" i="1"/>
  <c r="L27" i="1"/>
  <c r="M27" i="1"/>
  <c r="N27" i="1"/>
  <c r="O27" i="1"/>
  <c r="L29" i="1"/>
  <c r="M29" i="1"/>
  <c r="N29" i="1"/>
  <c r="O29" i="1"/>
  <c r="L30" i="1"/>
  <c r="M30" i="1"/>
  <c r="N30" i="1"/>
  <c r="O30" i="1"/>
  <c r="L33" i="1"/>
  <c r="M33" i="1"/>
  <c r="N33" i="1"/>
  <c r="O33" i="1"/>
  <c r="L9" i="1"/>
  <c r="M9" i="1"/>
  <c r="N9" i="1"/>
  <c r="O9" i="1"/>
  <c r="L10" i="1"/>
  <c r="M10" i="1"/>
  <c r="N10" i="1"/>
  <c r="O10" i="1"/>
  <c r="L32" i="1"/>
  <c r="M32" i="1"/>
  <c r="N32" i="1"/>
  <c r="O32" i="1"/>
  <c r="L34" i="1"/>
  <c r="M34" i="1"/>
  <c r="N34" i="1"/>
  <c r="O34" i="1"/>
  <c r="L11" i="1"/>
  <c r="M11" i="1"/>
  <c r="N11" i="1"/>
  <c r="O11" i="1"/>
  <c r="L12" i="1"/>
  <c r="M12" i="1"/>
  <c r="N12" i="1"/>
  <c r="O12" i="1"/>
  <c r="L13" i="1"/>
  <c r="M13" i="1"/>
  <c r="N13" i="1"/>
  <c r="O13" i="1"/>
  <c r="L8" i="1"/>
  <c r="M8" i="1"/>
  <c r="N8" i="1"/>
  <c r="O8" i="1"/>
  <c r="L4" i="1"/>
  <c r="M4" i="1"/>
  <c r="N4" i="1"/>
  <c r="O4" i="1"/>
  <c r="L14" i="1"/>
  <c r="M14" i="1"/>
  <c r="N14" i="1"/>
  <c r="O14" i="1"/>
  <c r="L15" i="1"/>
  <c r="M15" i="1"/>
  <c r="N15" i="1"/>
  <c r="O15" i="1"/>
  <c r="L16" i="1"/>
  <c r="M16" i="1"/>
  <c r="N16" i="1"/>
  <c r="O16" i="1"/>
  <c r="N3" i="1"/>
  <c r="O3" i="1"/>
  <c r="O2" i="1"/>
  <c r="N2" i="1"/>
  <c r="L2" i="1"/>
  <c r="M3" i="1"/>
  <c r="M2" i="1"/>
  <c r="Q28" i="1" l="1"/>
  <c r="P28" i="1"/>
  <c r="Q2" i="1"/>
  <c r="P15" i="1"/>
  <c r="P4" i="1"/>
  <c r="P13" i="1"/>
  <c r="P11" i="1"/>
  <c r="P32" i="1"/>
  <c r="P9" i="1"/>
  <c r="P30" i="1"/>
  <c r="P17" i="1"/>
  <c r="P23" i="1"/>
  <c r="P21" i="1"/>
  <c r="P19" i="1"/>
  <c r="P7" i="1"/>
  <c r="Q8" i="1"/>
  <c r="Q12" i="1"/>
  <c r="Q34" i="1"/>
  <c r="Q33" i="1"/>
  <c r="Q29" i="1"/>
  <c r="Q27" i="1"/>
  <c r="Q31" i="1"/>
  <c r="Q16" i="1"/>
  <c r="Q14" i="1"/>
  <c r="Q10" i="1"/>
  <c r="Q22" i="1"/>
  <c r="Q6" i="1"/>
  <c r="Q20" i="1"/>
  <c r="Q18" i="1"/>
  <c r="P2" i="1"/>
  <c r="Q15" i="1"/>
  <c r="Q13" i="1"/>
  <c r="Q11" i="1"/>
  <c r="Q32" i="1"/>
  <c r="Q9" i="1"/>
  <c r="Q30" i="1"/>
  <c r="Q17" i="1"/>
  <c r="Q23" i="1"/>
  <c r="Q21" i="1"/>
  <c r="Q19" i="1"/>
  <c r="Q7" i="1"/>
  <c r="P16" i="1"/>
  <c r="P8" i="1"/>
  <c r="P12" i="1"/>
  <c r="P34" i="1"/>
  <c r="P10" i="1"/>
  <c r="P29" i="1"/>
  <c r="P27" i="1"/>
  <c r="P31" i="1"/>
  <c r="P22" i="1"/>
  <c r="P20" i="1"/>
  <c r="P18" i="1"/>
  <c r="P6" i="1"/>
  <c r="P14" i="1"/>
  <c r="P33" i="1"/>
  <c r="Q4" i="1"/>
  <c r="Q5" i="1"/>
  <c r="P5" i="1"/>
  <c r="Q3" i="1"/>
  <c r="P3" i="1"/>
</calcChain>
</file>

<file path=xl/sharedStrings.xml><?xml version="1.0" encoding="utf-8"?>
<sst xmlns="http://schemas.openxmlformats.org/spreadsheetml/2006/main" count="115" uniqueCount="89">
  <si>
    <t>Company Name</t>
  </si>
  <si>
    <t>Ticker</t>
  </si>
  <si>
    <t>Exchange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</si>
  <si>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</si>
  <si>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</si>
  <si>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</si>
  <si>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</si>
  <si>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</si>
  <si>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</si>
  <si>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</si>
  <si>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</si>
  <si>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</si>
  <si>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</si>
  <si>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BYD</t>
  </si>
  <si>
    <t>NYSE</t>
  </si>
  <si>
    <t>NSDQ</t>
  </si>
  <si>
    <t>Comment</t>
  </si>
  <si>
    <t>RG1</t>
  </si>
  <si>
    <t>RG2</t>
  </si>
  <si>
    <t>EV</t>
  </si>
  <si>
    <t>Cash</t>
  </si>
  <si>
    <t>Debt</t>
  </si>
  <si>
    <t>Net Cash</t>
  </si>
  <si>
    <t>China Exp.</t>
  </si>
  <si>
    <t>BMW</t>
  </si>
  <si>
    <t>Volkswagen</t>
  </si>
  <si>
    <t>Porsche</t>
  </si>
  <si>
    <t>Ferrari</t>
  </si>
  <si>
    <t>Rolls Royce</t>
  </si>
  <si>
    <t>Nio</t>
  </si>
  <si>
    <t>Tesla</t>
  </si>
  <si>
    <t>LCID</t>
  </si>
  <si>
    <t>Lucid Group</t>
  </si>
  <si>
    <t>LI</t>
  </si>
  <si>
    <t>LI Auto Inc</t>
  </si>
  <si>
    <t>Xpeng Inc</t>
  </si>
  <si>
    <t>XPEV</t>
  </si>
  <si>
    <t>ChargePoint Holdings</t>
  </si>
  <si>
    <t>CHPT</t>
  </si>
  <si>
    <t>NIO</t>
  </si>
  <si>
    <t>Rivian Automotive</t>
  </si>
  <si>
    <t>RIVN</t>
  </si>
  <si>
    <t>FREYR Battery</t>
  </si>
  <si>
    <t>FREY</t>
  </si>
  <si>
    <t>Solid Power</t>
  </si>
  <si>
    <t>SLDP</t>
  </si>
  <si>
    <t>Plug Power</t>
  </si>
  <si>
    <t>PLUG</t>
  </si>
  <si>
    <t>Wallbox NV</t>
  </si>
  <si>
    <t>WBX</t>
  </si>
  <si>
    <t>Enovix Corporation</t>
  </si>
  <si>
    <t>ENVX</t>
  </si>
  <si>
    <t>Toyota</t>
  </si>
  <si>
    <t>Honda</t>
  </si>
  <si>
    <t>Bridgestone</t>
  </si>
  <si>
    <t>Subaru</t>
  </si>
  <si>
    <t>Suzuki Motor</t>
  </si>
  <si>
    <t>Nissan Motor</t>
  </si>
  <si>
    <t>Yamaha Motor</t>
  </si>
  <si>
    <t>TLSA</t>
  </si>
  <si>
    <t>VOW3</t>
  </si>
  <si>
    <t>P911</t>
  </si>
  <si>
    <t>RACE</t>
  </si>
  <si>
    <t>RYCEY</t>
  </si>
  <si>
    <t>BYDDY</t>
  </si>
  <si>
    <t>XETR</t>
  </si>
  <si>
    <t>OTC</t>
  </si>
  <si>
    <t>HMC</t>
  </si>
  <si>
    <t>REV0</t>
  </si>
  <si>
    <t>REV1</t>
  </si>
  <si>
    <t>REV2</t>
  </si>
  <si>
    <t>MC (b)</t>
  </si>
  <si>
    <t>TM</t>
  </si>
  <si>
    <t>BGT</t>
  </si>
  <si>
    <t>GETTEX</t>
  </si>
  <si>
    <t>SUK</t>
  </si>
  <si>
    <t>YMA</t>
  </si>
  <si>
    <t>NISA</t>
  </si>
  <si>
    <t>Aston Martin Lagonda Global</t>
  </si>
  <si>
    <t>ARGGY</t>
  </si>
  <si>
    <t>Daimler AG</t>
  </si>
  <si>
    <t>Mazda</t>
  </si>
  <si>
    <t>MZDAY</t>
  </si>
  <si>
    <t>Renault</t>
  </si>
  <si>
    <t>RNLSY</t>
  </si>
  <si>
    <t>Volvo</t>
  </si>
  <si>
    <t>VLVCY</t>
  </si>
  <si>
    <t>MBG</t>
  </si>
  <si>
    <t>FUJHY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</si>
</sst>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0" fontId="0" fillId="0" borderId="0" xfId="0" applyFill="1"/>
    <xf numFmtId="0" fontId="0" fillId="0" borderId="2" xfId="0" applyFill="1" applyBorder="1"/>
    <xf numFmtId="10" fontId="0" fillId="0" borderId="0" xfId="0" applyNumberFormat="1" applyFill="1"/>
    <xf numFmtId="2" fontId="0" fillId="0" borderId="0" xfId="0" applyNumberFormat="1" applyFill="1"/>
    <xf numFmtId="10" fontId="0" fillId="0" borderId="0" xfId="1" applyNumberFormat="1" applyFont="1" applyFill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11" sqref="S11"/>
    </sheetView>
  </sheetViews>
  <sheetFormatPr defaultRowHeight="15" x14ac:dyDescent="0.25"/>
  <cols>
    <col min="1" max="1" width="26.85546875" bestFit="1" customWidth="1"/>
    <col min="18" max="18" width="10.140625" bestFit="1" customWidth="1"/>
    <col min="19" max="19" width="22.28515625" customWidth="1"/>
    <col min="20" max="20" width="6.28515625" bestFit="1" customWidth="1"/>
    <col min="21" max="22" width="5.5703125" bestFit="1" customWidth="1"/>
    <col min="23" max="25" width="6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20</v>
      </c>
      <c r="F1" s="1" t="s">
        <v>21</v>
      </c>
      <c r="G1" s="1" t="s">
        <v>22</v>
      </c>
      <c r="H1" s="1" t="s">
        <v>19</v>
      </c>
      <c r="I1" s="2" t="s">
        <v>3</v>
      </c>
      <c r="J1" s="1" t="s">
        <v>17</v>
      </c>
      <c r="K1" s="1" t="s">
        <v>18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23</v>
      </c>
      <c r="S1" s="1" t="s">
        <v>16</v>
      </c>
      <c r="T1" s="10" t="s">
        <v>4</v>
      </c>
      <c r="U1" s="10" t="s">
        <v>5</v>
      </c>
      <c r="V1" s="10" t="s">
        <v>6</v>
      </c>
      <c r="W1" s="10" t="s">
        <v>68</v>
      </c>
      <c r="X1" s="10" t="s">
        <v>69</v>
      </c>
      <c r="Y1" s="10" t="s">
        <v>70</v>
      </c>
    </row>
    <row r="2" spans="1:25" x14ac:dyDescent="0.25">
      <c r="A2" s="5" t="s">
        <v>24</v>
      </c>
      <c r="B2" s="5" t="s">
        <v>24</v>
      </c>
      <c r="C2" s="5" t="s">
        <v>65</v>
      </c>
      <c r="D2" s="5">
        <v>48.84</v>
      </c>
      <c r="E2" s="5"/>
      <c r="F2" s="5"/>
      <c r="G2" s="5"/>
      <c r="H2" s="5"/>
      <c r="I2" s="6">
        <v>76.42</v>
      </c>
      <c r="J2" s="9">
        <f>X2/W2-1</f>
        <v>-4.3858520900321496E-2</v>
      </c>
      <c r="K2" s="9">
        <f>Y2/X2-1</f>
        <v>8.6763518966908038E-3</v>
      </c>
      <c r="L2" s="7">
        <f>U2/T2-1</f>
        <v>-0.26542161856253543</v>
      </c>
      <c r="M2" s="7">
        <f>V2/U2-1</f>
        <v>5.6240369799691825E-2</v>
      </c>
      <c r="N2" s="8">
        <f>I2/T2</f>
        <v>4.3248443689869829</v>
      </c>
      <c r="O2" s="8">
        <f>I2/U2</f>
        <v>5.8875192604006159</v>
      </c>
      <c r="P2" s="8">
        <f>N2/L2/100</f>
        <v>-0.16294243070362466</v>
      </c>
      <c r="Q2" s="8">
        <f>O2/M2/100</f>
        <v>1.0468493150684932</v>
      </c>
      <c r="R2" s="5"/>
      <c r="T2" s="8">
        <v>17.670000000000002</v>
      </c>
      <c r="U2" s="8">
        <v>12.98</v>
      </c>
      <c r="V2" s="8">
        <v>13.71</v>
      </c>
      <c r="W2" s="8">
        <v>155.5</v>
      </c>
      <c r="X2" s="8">
        <v>148.68</v>
      </c>
      <c r="Y2" s="8">
        <v>149.97</v>
      </c>
    </row>
    <row r="3" spans="1:25" x14ac:dyDescent="0.25">
      <c r="A3" s="5" t="s">
        <v>25</v>
      </c>
      <c r="B3" s="5" t="s">
        <v>60</v>
      </c>
      <c r="C3" s="5" t="s">
        <v>65</v>
      </c>
      <c r="D3" s="5">
        <v>44.34</v>
      </c>
      <c r="E3" s="5"/>
      <c r="F3" s="5"/>
      <c r="G3" s="5"/>
      <c r="H3" s="5"/>
      <c r="I3" s="6">
        <v>86.94</v>
      </c>
      <c r="J3" s="9">
        <f t="shared" ref="J3:J16" si="0">X3/W3-1</f>
        <v>-6.2368127094452053E-3</v>
      </c>
      <c r="K3" s="9">
        <f t="shared" ref="K3:K16" si="1">Y3/X3-1</f>
        <v>1.7922377993567995E-2</v>
      </c>
      <c r="L3" s="7">
        <f>U3/T3-1</f>
        <v>-0.31425891181988741</v>
      </c>
      <c r="M3" s="7">
        <f>V3/U3-1</f>
        <v>0.14272685818513442</v>
      </c>
      <c r="N3" s="8">
        <f>I3/T3</f>
        <v>2.7185741088180113</v>
      </c>
      <c r="O3" s="8">
        <f>I3/U3</f>
        <v>3.9644322845417235</v>
      </c>
      <c r="P3" s="8">
        <f t="shared" ref="P3:P16" si="2">N3/L3/100</f>
        <v>-8.6507462686567185E-2</v>
      </c>
      <c r="Q3" s="8">
        <f t="shared" ref="Q3:Q16" si="3">O3/M3/100</f>
        <v>0.27776357827476056</v>
      </c>
      <c r="R3" s="5"/>
      <c r="T3" s="8">
        <v>31.98</v>
      </c>
      <c r="U3" s="8">
        <v>21.93</v>
      </c>
      <c r="V3" s="8">
        <v>25.06</v>
      </c>
      <c r="W3" s="8">
        <v>322.27999999999997</v>
      </c>
      <c r="X3" s="8">
        <v>320.27</v>
      </c>
      <c r="Y3" s="8">
        <v>326.01</v>
      </c>
    </row>
    <row r="4" spans="1:25" x14ac:dyDescent="0.25">
      <c r="A4" t="s">
        <v>80</v>
      </c>
      <c r="B4" t="s">
        <v>87</v>
      </c>
      <c r="C4" t="s">
        <v>65</v>
      </c>
      <c r="D4" s="5">
        <v>50.92</v>
      </c>
      <c r="I4" s="6">
        <v>52.45</v>
      </c>
      <c r="J4" s="9">
        <f>X4/W4-1</f>
        <v>-4.7382848192142002E-2</v>
      </c>
      <c r="K4" s="9">
        <f>Y4/X4-1</f>
        <v>-1.2332145793368943E-3</v>
      </c>
      <c r="L4" s="7">
        <f>U4/T4-1</f>
        <v>-0.29364499634769903</v>
      </c>
      <c r="M4" s="7">
        <f>V4/U4-1</f>
        <v>-4.0330920372285473E-2</v>
      </c>
      <c r="N4" s="8">
        <f>I4/T4</f>
        <v>3.8312636961285613</v>
      </c>
      <c r="O4" s="8">
        <f>I4/U4</f>
        <v>5.4239917269906934</v>
      </c>
      <c r="P4" s="8">
        <f>N4/L4/100</f>
        <v>-0.13047263681592042</v>
      </c>
      <c r="Q4" s="8">
        <f>O4/M4/100</f>
        <v>-1.3448717948717934</v>
      </c>
      <c r="T4" s="4">
        <v>13.69</v>
      </c>
      <c r="U4" s="4">
        <v>9.67</v>
      </c>
      <c r="V4" s="4">
        <v>9.2799999999999994</v>
      </c>
      <c r="W4" s="4">
        <v>153.22</v>
      </c>
      <c r="X4" s="4">
        <v>145.96</v>
      </c>
      <c r="Y4" s="4">
        <v>145.78</v>
      </c>
    </row>
    <row r="5" spans="1:25" x14ac:dyDescent="0.25">
      <c r="A5" s="5" t="s">
        <v>26</v>
      </c>
      <c r="B5" s="5" t="s">
        <v>61</v>
      </c>
      <c r="C5" s="5" t="s">
        <v>65</v>
      </c>
      <c r="D5" s="5">
        <v>52.92</v>
      </c>
      <c r="E5" s="5"/>
      <c r="F5" s="5"/>
      <c r="G5" s="5"/>
      <c r="H5" s="5"/>
      <c r="I5" s="6">
        <v>57.3</v>
      </c>
      <c r="J5" s="9">
        <f t="shared" si="0"/>
        <v>-3.676289168517155E-2</v>
      </c>
      <c r="K5" s="9">
        <f t="shared" si="1"/>
        <v>4.9692622950819665E-2</v>
      </c>
      <c r="L5" s="7">
        <f t="shared" ref="L5:L16" si="4">U5/T5-1</f>
        <v>-0.23809523809523803</v>
      </c>
      <c r="M5" s="7">
        <f t="shared" ref="M5:M16" si="5">V5/U5-1</f>
        <v>0.16435185185185186</v>
      </c>
      <c r="N5" s="8">
        <f>I5/T5</f>
        <v>10.105820105820106</v>
      </c>
      <c r="O5" s="8">
        <f>I5/U5</f>
        <v>13.263888888888888</v>
      </c>
      <c r="P5" s="8">
        <f t="shared" si="2"/>
        <v>-0.42444444444444457</v>
      </c>
      <c r="Q5" s="8">
        <f t="shared" si="3"/>
        <v>0.80704225352112657</v>
      </c>
      <c r="R5" s="5"/>
      <c r="T5" s="8">
        <v>5.67</v>
      </c>
      <c r="U5" s="8">
        <v>4.32</v>
      </c>
      <c r="V5" s="8">
        <v>5.03</v>
      </c>
      <c r="W5" s="8">
        <v>40.53</v>
      </c>
      <c r="X5" s="8">
        <v>39.04</v>
      </c>
      <c r="Y5" s="8">
        <v>40.98</v>
      </c>
    </row>
    <row r="6" spans="1:25" x14ac:dyDescent="0.25">
      <c r="A6" s="5" t="s">
        <v>27</v>
      </c>
      <c r="B6" s="5" t="s">
        <v>62</v>
      </c>
      <c r="C6" s="5" t="s">
        <v>14</v>
      </c>
      <c r="D6" s="5">
        <v>101.46</v>
      </c>
      <c r="E6" s="5"/>
      <c r="F6" s="5"/>
      <c r="G6" s="5"/>
      <c r="H6" s="5"/>
      <c r="I6" s="6">
        <v>416.88</v>
      </c>
      <c r="J6" s="9">
        <f t="shared" si="0"/>
        <v>0.10887772194304857</v>
      </c>
      <c r="K6" s="9">
        <f t="shared" si="1"/>
        <v>7.8549848942598199E-2</v>
      </c>
      <c r="L6" s="7">
        <f t="shared" si="4"/>
        <v>0.17826086956521747</v>
      </c>
      <c r="M6" s="7">
        <f t="shared" si="5"/>
        <v>0.10332103321033204</v>
      </c>
      <c r="N6" s="8">
        <f>I6/T6</f>
        <v>60.417391304347824</v>
      </c>
      <c r="O6" s="8">
        <f>I6/U6</f>
        <v>51.276752767527668</v>
      </c>
      <c r="P6" s="8">
        <f t="shared" si="2"/>
        <v>3.3892682926829254</v>
      </c>
      <c r="Q6" s="8">
        <f t="shared" si="3"/>
        <v>4.9628571428571453</v>
      </c>
      <c r="R6" s="5"/>
      <c r="T6" s="8">
        <v>6.9</v>
      </c>
      <c r="U6" s="8">
        <v>8.1300000000000008</v>
      </c>
      <c r="V6" s="8">
        <v>8.9700000000000006</v>
      </c>
      <c r="W6" s="8">
        <v>5.97</v>
      </c>
      <c r="X6" s="8">
        <v>6.62</v>
      </c>
      <c r="Y6" s="8">
        <v>7.14</v>
      </c>
    </row>
    <row r="7" spans="1:25" x14ac:dyDescent="0.25">
      <c r="A7" s="5" t="s">
        <v>28</v>
      </c>
      <c r="B7" s="5" t="s">
        <v>63</v>
      </c>
      <c r="C7" s="5" t="s">
        <v>66</v>
      </c>
      <c r="D7" s="5">
        <v>61.95</v>
      </c>
      <c r="E7" s="5"/>
      <c r="F7" s="5"/>
      <c r="G7" s="5"/>
      <c r="H7" s="5"/>
      <c r="I7" s="6">
        <v>7.27</v>
      </c>
      <c r="J7" s="9">
        <f t="shared" si="0"/>
        <v>0.11291369240752758</v>
      </c>
      <c r="K7" s="9">
        <f t="shared" si="1"/>
        <v>7.9300291545189694E-2</v>
      </c>
      <c r="L7" s="7">
        <f t="shared" si="4"/>
        <v>0.23529411764705865</v>
      </c>
      <c r="M7" s="7">
        <f t="shared" si="5"/>
        <v>0.19047619047619047</v>
      </c>
      <c r="N7" s="8">
        <f>I7/T7</f>
        <v>42.764705882352935</v>
      </c>
      <c r="O7" s="8">
        <f>I7/U7</f>
        <v>34.61904761904762</v>
      </c>
      <c r="P7" s="8">
        <f t="shared" si="2"/>
        <v>1.8175000000000012</v>
      </c>
      <c r="Q7" s="8">
        <f t="shared" si="3"/>
        <v>1.8175000000000003</v>
      </c>
      <c r="R7" s="5"/>
      <c r="T7" s="8">
        <v>0.17</v>
      </c>
      <c r="U7" s="8">
        <v>0.21</v>
      </c>
      <c r="V7" s="8">
        <v>0.25</v>
      </c>
      <c r="W7" s="8">
        <v>15.41</v>
      </c>
      <c r="X7" s="8">
        <v>17.149999999999999</v>
      </c>
      <c r="Y7" s="8">
        <v>18.510000000000002</v>
      </c>
    </row>
    <row r="8" spans="1:25" x14ac:dyDescent="0.25">
      <c r="A8" t="s">
        <v>78</v>
      </c>
      <c r="B8" t="s">
        <v>79</v>
      </c>
      <c r="C8" t="s">
        <v>14</v>
      </c>
      <c r="D8" s="5">
        <v>1.25</v>
      </c>
      <c r="I8" s="6">
        <v>1.29</v>
      </c>
      <c r="J8" s="9">
        <f>X8/W8-1</f>
        <v>-1.2269938650306678E-2</v>
      </c>
      <c r="K8" s="9">
        <f>Y8/X8-1</f>
        <v>0.13664596273291929</v>
      </c>
      <c r="L8" s="7" t="e">
        <f>U8/T8-1</f>
        <v>#DIV/0!</v>
      </c>
      <c r="M8" s="7" t="e">
        <f>V8/U8-1</f>
        <v>#DIV/0!</v>
      </c>
      <c r="N8" s="8" t="e">
        <f>I8/T8</f>
        <v>#DIV/0!</v>
      </c>
      <c r="O8" s="8" t="e">
        <f>I8/U8</f>
        <v>#DIV/0!</v>
      </c>
      <c r="P8" s="8" t="e">
        <f>N8/L8/100</f>
        <v>#DIV/0!</v>
      </c>
      <c r="Q8" s="8" t="e">
        <f>O8/M8/100</f>
        <v>#DIV/0!</v>
      </c>
      <c r="T8" s="4"/>
      <c r="U8" s="4"/>
      <c r="V8" s="4"/>
      <c r="W8" s="8">
        <v>1.63</v>
      </c>
      <c r="X8" s="8">
        <v>1.61</v>
      </c>
      <c r="Y8" s="8">
        <v>1.83</v>
      </c>
    </row>
    <row r="9" spans="1:25" x14ac:dyDescent="0.25">
      <c r="A9" t="s">
        <v>52</v>
      </c>
      <c r="B9" t="s">
        <v>72</v>
      </c>
      <c r="C9" t="s">
        <v>14</v>
      </c>
      <c r="D9" s="5">
        <v>268.91000000000003</v>
      </c>
      <c r="I9" s="3">
        <v>196.1</v>
      </c>
      <c r="J9" s="9">
        <f t="shared" si="0"/>
        <v>1.6751990898748583</v>
      </c>
      <c r="K9" s="9">
        <f t="shared" si="1"/>
        <v>3.678503083138418E-2</v>
      </c>
      <c r="L9" s="7" t="e">
        <f t="shared" si="4"/>
        <v>#DIV/0!</v>
      </c>
      <c r="M9" s="7" t="e">
        <f t="shared" si="5"/>
        <v>#DIV/0!</v>
      </c>
      <c r="N9" s="8" t="e">
        <f>I9/T9</f>
        <v>#DIV/0!</v>
      </c>
      <c r="O9" s="8" t="e">
        <f>I9/U9</f>
        <v>#DIV/0!</v>
      </c>
      <c r="P9" s="8" t="e">
        <f t="shared" si="2"/>
        <v>#DIV/0!</v>
      </c>
      <c r="Q9" s="8" t="e">
        <f t="shared" si="3"/>
        <v>#DIV/0!</v>
      </c>
      <c r="T9" s="4"/>
      <c r="U9" s="4"/>
      <c r="V9" s="4"/>
      <c r="W9" s="8">
        <v>17.579999999999998</v>
      </c>
      <c r="X9" s="8">
        <v>47.03</v>
      </c>
      <c r="Y9" s="8">
        <v>48.76</v>
      </c>
    </row>
    <row r="10" spans="1:25" x14ac:dyDescent="0.25">
      <c r="A10" t="s">
        <v>53</v>
      </c>
      <c r="B10" t="s">
        <v>67</v>
      </c>
      <c r="C10" t="s">
        <v>14</v>
      </c>
      <c r="D10" s="5">
        <v>46.97</v>
      </c>
      <c r="I10" s="3">
        <v>28.65</v>
      </c>
      <c r="J10" s="9">
        <f t="shared" si="0"/>
        <v>3.7312775330396475</v>
      </c>
      <c r="K10" s="9">
        <f t="shared" si="1"/>
        <v>5.1210428305399347E-3</v>
      </c>
      <c r="L10" s="7" t="e">
        <f t="shared" si="4"/>
        <v>#DIV/0!</v>
      </c>
      <c r="M10" s="7" t="e">
        <f t="shared" si="5"/>
        <v>#DIV/0!</v>
      </c>
      <c r="N10" s="8" t="e">
        <f>I10/T10</f>
        <v>#DIV/0!</v>
      </c>
      <c r="O10" s="8" t="e">
        <f>I10/U10</f>
        <v>#DIV/0!</v>
      </c>
      <c r="P10" s="8" t="e">
        <f t="shared" si="2"/>
        <v>#DIV/0!</v>
      </c>
      <c r="Q10" s="8" t="e">
        <f t="shared" si="3"/>
        <v>#DIV/0!</v>
      </c>
      <c r="T10" s="4"/>
      <c r="U10" s="4"/>
      <c r="V10" s="4"/>
      <c r="W10" s="8">
        <v>4.54</v>
      </c>
      <c r="X10" s="8">
        <v>21.48</v>
      </c>
      <c r="Y10" s="8">
        <v>21.59</v>
      </c>
    </row>
    <row r="11" spans="1:25" x14ac:dyDescent="0.25">
      <c r="A11" t="s">
        <v>56</v>
      </c>
      <c r="B11" t="s">
        <v>75</v>
      </c>
      <c r="C11" t="s">
        <v>74</v>
      </c>
      <c r="D11" s="5">
        <v>21.69</v>
      </c>
      <c r="I11" s="3">
        <v>10.7</v>
      </c>
      <c r="J11" s="9" t="e">
        <f t="shared" si="0"/>
        <v>#DIV/0!</v>
      </c>
      <c r="K11" s="9" t="e">
        <f t="shared" si="1"/>
        <v>#DIV/0!</v>
      </c>
      <c r="L11" s="7" t="e">
        <f t="shared" si="4"/>
        <v>#DIV/0!</v>
      </c>
      <c r="M11" s="7" t="e">
        <f t="shared" si="5"/>
        <v>#DIV/0!</v>
      </c>
      <c r="N11" s="8" t="e">
        <f>I11/T11</f>
        <v>#DIV/0!</v>
      </c>
      <c r="O11" s="8" t="e">
        <f>I11/U11</f>
        <v>#DIV/0!</v>
      </c>
      <c r="P11" s="8" t="e">
        <f t="shared" si="2"/>
        <v>#DIV/0!</v>
      </c>
      <c r="Q11" s="8" t="e">
        <f t="shared" si="3"/>
        <v>#DIV/0!</v>
      </c>
      <c r="T11" s="4"/>
      <c r="U11" s="4"/>
      <c r="V11" s="4"/>
      <c r="W11" s="4"/>
      <c r="X11" s="4"/>
      <c r="Y11" s="4"/>
    </row>
    <row r="12" spans="1:25" x14ac:dyDescent="0.25">
      <c r="A12" t="s">
        <v>58</v>
      </c>
      <c r="B12" t="s">
        <v>76</v>
      </c>
      <c r="C12" t="s">
        <v>74</v>
      </c>
      <c r="D12" s="5">
        <v>8.34</v>
      </c>
      <c r="I12" s="3">
        <v>8.6199999999999992</v>
      </c>
      <c r="J12" s="9" t="e">
        <f t="shared" si="0"/>
        <v>#DIV/0!</v>
      </c>
      <c r="K12" s="9" t="e">
        <f t="shared" si="1"/>
        <v>#DIV/0!</v>
      </c>
      <c r="L12" s="7" t="e">
        <f t="shared" si="4"/>
        <v>#DIV/0!</v>
      </c>
      <c r="M12" s="7" t="e">
        <f t="shared" si="5"/>
        <v>#DIV/0!</v>
      </c>
      <c r="N12" s="8" t="e">
        <f>I12/T12</f>
        <v>#DIV/0!</v>
      </c>
      <c r="O12" s="8" t="e">
        <f>I12/U12</f>
        <v>#DIV/0!</v>
      </c>
      <c r="P12" s="8" t="e">
        <f t="shared" si="2"/>
        <v>#DIV/0!</v>
      </c>
      <c r="Q12" s="8" t="e">
        <f t="shared" si="3"/>
        <v>#DIV/0!</v>
      </c>
      <c r="T12" s="4"/>
      <c r="U12" s="4"/>
      <c r="V12" s="4"/>
      <c r="W12" s="4"/>
      <c r="X12" s="4"/>
      <c r="Y12" s="4"/>
    </row>
    <row r="13" spans="1:25" x14ac:dyDescent="0.25">
      <c r="A13" t="s">
        <v>57</v>
      </c>
      <c r="B13" t="s">
        <v>77</v>
      </c>
      <c r="C13" t="s">
        <v>74</v>
      </c>
      <c r="D13" s="5">
        <v>10.27</v>
      </c>
      <c r="I13" s="3">
        <v>2.92</v>
      </c>
      <c r="J13" s="9" t="e">
        <f t="shared" si="0"/>
        <v>#DIV/0!</v>
      </c>
      <c r="K13" s="9" t="e">
        <f t="shared" si="1"/>
        <v>#DIV/0!</v>
      </c>
      <c r="L13" s="7" t="e">
        <f t="shared" si="4"/>
        <v>#DIV/0!</v>
      </c>
      <c r="M13" s="7" t="e">
        <f t="shared" si="5"/>
        <v>#DIV/0!</v>
      </c>
      <c r="N13" s="8" t="e">
        <f>I13/T13</f>
        <v>#DIV/0!</v>
      </c>
      <c r="O13" s="8" t="e">
        <f>I13/U13</f>
        <v>#DIV/0!</v>
      </c>
      <c r="P13" s="8" t="e">
        <f t="shared" si="2"/>
        <v>#DIV/0!</v>
      </c>
      <c r="Q13" s="8" t="e">
        <f t="shared" si="3"/>
        <v>#DIV/0!</v>
      </c>
      <c r="T13" s="4"/>
      <c r="U13" s="4"/>
      <c r="V13" s="4"/>
      <c r="W13" s="4"/>
      <c r="X13" s="4"/>
      <c r="Y13" s="4"/>
    </row>
    <row r="14" spans="1:25" x14ac:dyDescent="0.25">
      <c r="A14" t="s">
        <v>81</v>
      </c>
      <c r="B14" t="s">
        <v>82</v>
      </c>
      <c r="C14" t="s">
        <v>14</v>
      </c>
      <c r="D14" s="5">
        <v>4.33</v>
      </c>
      <c r="I14" s="6">
        <v>3.41</v>
      </c>
      <c r="J14" s="9" t="e">
        <f t="shared" si="0"/>
        <v>#DIV/0!</v>
      </c>
      <c r="K14" s="9" t="e">
        <f t="shared" si="1"/>
        <v>#DIV/0!</v>
      </c>
      <c r="L14" s="7" t="e">
        <f t="shared" si="4"/>
        <v>#DIV/0!</v>
      </c>
      <c r="M14" s="7" t="e">
        <f t="shared" si="5"/>
        <v>#DIV/0!</v>
      </c>
      <c r="N14" s="8" t="e">
        <f>I14/T14</f>
        <v>#DIV/0!</v>
      </c>
      <c r="O14" s="8" t="e">
        <f>I14/U14</f>
        <v>#DIV/0!</v>
      </c>
      <c r="P14" s="8" t="e">
        <f t="shared" si="2"/>
        <v>#DIV/0!</v>
      </c>
      <c r="Q14" s="8" t="e">
        <f t="shared" si="3"/>
        <v>#DIV/0!</v>
      </c>
      <c r="T14" s="4"/>
      <c r="U14" s="4"/>
      <c r="V14" s="4"/>
      <c r="W14" s="4"/>
      <c r="X14" s="4"/>
      <c r="Y14" s="4"/>
    </row>
    <row r="15" spans="1:25" x14ac:dyDescent="0.25">
      <c r="A15" t="s">
        <v>83</v>
      </c>
      <c r="B15" t="s">
        <v>84</v>
      </c>
      <c r="C15" t="s">
        <v>66</v>
      </c>
      <c r="D15" s="5">
        <v>13.98</v>
      </c>
      <c r="I15" s="6">
        <v>9.42</v>
      </c>
      <c r="J15" s="9" t="e">
        <f t="shared" si="0"/>
        <v>#DIV/0!</v>
      </c>
      <c r="K15" s="9" t="e">
        <f t="shared" si="1"/>
        <v>#DIV/0!</v>
      </c>
      <c r="L15" s="7" t="e">
        <f t="shared" si="4"/>
        <v>#DIV/0!</v>
      </c>
      <c r="M15" s="7" t="e">
        <f t="shared" si="5"/>
        <v>#DIV/0!</v>
      </c>
      <c r="N15" s="8" t="e">
        <f>I15/T15</f>
        <v>#DIV/0!</v>
      </c>
      <c r="O15" s="8" t="e">
        <f>I15/U15</f>
        <v>#DIV/0!</v>
      </c>
      <c r="P15" s="8" t="e">
        <f t="shared" si="2"/>
        <v>#DIV/0!</v>
      </c>
      <c r="Q15" s="8" t="e">
        <f t="shared" si="3"/>
        <v>#DIV/0!</v>
      </c>
      <c r="T15" s="4"/>
      <c r="U15" s="4"/>
      <c r="V15" s="4"/>
      <c r="W15" s="4"/>
      <c r="X15" s="4"/>
      <c r="Y15" s="4"/>
    </row>
    <row r="16" spans="1:25" x14ac:dyDescent="0.25">
      <c r="A16" t="s">
        <v>85</v>
      </c>
      <c r="B16" t="s">
        <v>86</v>
      </c>
      <c r="C16" t="s">
        <v>66</v>
      </c>
      <c r="D16" s="5">
        <v>6.31</v>
      </c>
      <c r="I16" s="6">
        <v>4.13</v>
      </c>
      <c r="J16" s="9" t="e">
        <f t="shared" si="0"/>
        <v>#DIV/0!</v>
      </c>
      <c r="K16" s="9" t="e">
        <f t="shared" si="1"/>
        <v>#DIV/0!</v>
      </c>
      <c r="L16" s="7" t="e">
        <f t="shared" si="4"/>
        <v>#DIV/0!</v>
      </c>
      <c r="M16" s="7" t="e">
        <f t="shared" si="5"/>
        <v>#DIV/0!</v>
      </c>
      <c r="N16" s="8" t="e">
        <f>I16/T16</f>
        <v>#DIV/0!</v>
      </c>
      <c r="O16" s="8" t="e">
        <f>I16/U16</f>
        <v>#DIV/0!</v>
      </c>
      <c r="P16" s="8" t="e">
        <f t="shared" si="2"/>
        <v>#DIV/0!</v>
      </c>
      <c r="Q16" s="8" t="e">
        <f t="shared" si="3"/>
        <v>#DIV/0!</v>
      </c>
      <c r="T16" s="4"/>
      <c r="U16" s="4"/>
      <c r="V16" s="4"/>
      <c r="W16" s="4"/>
      <c r="X16" s="4"/>
      <c r="Y16" s="4"/>
    </row>
    <row r="17" spans="1:25" x14ac:dyDescent="0.25">
      <c r="A17" t="s">
        <v>40</v>
      </c>
      <c r="B17" t="s">
        <v>41</v>
      </c>
      <c r="C17" t="s">
        <v>15</v>
      </c>
      <c r="D17" s="5">
        <v>16.829999999999998</v>
      </c>
      <c r="I17" s="3">
        <v>16.489999999999998</v>
      </c>
      <c r="J17" s="9">
        <f>X17/W17-1</f>
        <v>4.7404063205417568E-2</v>
      </c>
      <c r="K17" s="9">
        <f>Y17/X17-1</f>
        <v>0.12284482758620707</v>
      </c>
      <c r="L17" s="7">
        <f>U17/T17-1</f>
        <v>-0.17622950819672134</v>
      </c>
      <c r="M17" s="7">
        <f>V17/U17-1</f>
        <v>-0.32835820895522372</v>
      </c>
      <c r="N17" s="8">
        <f>I17/T17</f>
        <v>-3.3790983606557377</v>
      </c>
      <c r="O17" s="8">
        <f>I17/U17</f>
        <v>-4.1019900497512438</v>
      </c>
      <c r="P17" s="8">
        <f>N17/L17/100</f>
        <v>0.19174418604651158</v>
      </c>
      <c r="Q17" s="8">
        <f>O17/M17/100</f>
        <v>0.12492424242424249</v>
      </c>
      <c r="T17" s="4">
        <v>-4.88</v>
      </c>
      <c r="U17" s="4">
        <v>-4.0199999999999996</v>
      </c>
      <c r="V17" s="4">
        <v>-2.7</v>
      </c>
      <c r="W17" s="4">
        <v>4.43</v>
      </c>
      <c r="X17" s="4">
        <v>4.6399999999999997</v>
      </c>
      <c r="Y17" s="4">
        <v>5.21</v>
      </c>
    </row>
    <row r="18" spans="1:25" x14ac:dyDescent="0.25">
      <c r="A18" s="5" t="s">
        <v>13</v>
      </c>
      <c r="B18" s="5" t="s">
        <v>64</v>
      </c>
      <c r="C18" s="5" t="s">
        <v>66</v>
      </c>
      <c r="D18" s="5">
        <v>101.06</v>
      </c>
      <c r="E18" s="5"/>
      <c r="F18" s="5"/>
      <c r="G18" s="5"/>
      <c r="H18" s="5"/>
      <c r="I18" s="6">
        <v>67.34</v>
      </c>
      <c r="J18" s="9">
        <f>X18/W18-1</f>
        <v>0.26368043564882448</v>
      </c>
      <c r="K18" s="9">
        <f>Y18/X18-1</f>
        <v>0.21080221772604268</v>
      </c>
      <c r="L18" s="7">
        <f>U18/T18-1</f>
        <v>0.39483394833948338</v>
      </c>
      <c r="M18" s="7">
        <f>V18/U18-1</f>
        <v>0.14814814814814814</v>
      </c>
      <c r="N18" s="8">
        <f>I18/T18</f>
        <v>24.848708487084874</v>
      </c>
      <c r="O18" s="8">
        <f>I18/U18</f>
        <v>17.814814814814817</v>
      </c>
      <c r="P18" s="8">
        <f>N18/L18/100</f>
        <v>0.62934579439252347</v>
      </c>
      <c r="Q18" s="8">
        <f>O18/M18/100</f>
        <v>1.2025000000000001</v>
      </c>
      <c r="R18" s="5"/>
      <c r="T18" s="8">
        <v>2.71</v>
      </c>
      <c r="U18" s="8">
        <v>3.78</v>
      </c>
      <c r="V18" s="8">
        <v>4.34</v>
      </c>
      <c r="W18" s="8">
        <v>602.32000000000005</v>
      </c>
      <c r="X18" s="8">
        <v>761.14</v>
      </c>
      <c r="Y18" s="8">
        <v>921.59</v>
      </c>
    </row>
    <row r="19" spans="1:25" x14ac:dyDescent="0.25">
      <c r="A19" s="5" t="s">
        <v>29</v>
      </c>
      <c r="B19" s="5" t="s">
        <v>39</v>
      </c>
      <c r="C19" s="5" t="s">
        <v>14</v>
      </c>
      <c r="D19" s="5">
        <v>8.48</v>
      </c>
      <c r="E19" s="5"/>
      <c r="F19" s="5"/>
      <c r="G19" s="5"/>
      <c r="H19" s="5"/>
      <c r="I19" s="6">
        <v>4.63</v>
      </c>
      <c r="J19" s="9">
        <f>X19/W19-1</f>
        <v>0.23247033441208198</v>
      </c>
      <c r="K19" s="9">
        <f>Y19/X19-1</f>
        <v>0.43092633114514967</v>
      </c>
      <c r="L19" s="7">
        <f>U19/T19-1</f>
        <v>-0.13339466421343138</v>
      </c>
      <c r="M19" s="7">
        <f>V19/U19-1</f>
        <v>-0.19639065817409762</v>
      </c>
      <c r="N19" s="8">
        <f>I19/T19</f>
        <v>-0.42594296228150874</v>
      </c>
      <c r="O19" s="8">
        <f>I19/U19</f>
        <v>-0.49150743099787686</v>
      </c>
      <c r="P19" s="8">
        <f>N19/L19/100</f>
        <v>3.1931034482758643E-2</v>
      </c>
      <c r="Q19" s="8">
        <f>O19/M19/100</f>
        <v>2.5027027027027034E-2</v>
      </c>
      <c r="R19" s="5"/>
      <c r="T19" s="8">
        <v>-10.87</v>
      </c>
      <c r="U19" s="8">
        <v>-9.42</v>
      </c>
      <c r="V19" s="8">
        <v>-7.57</v>
      </c>
      <c r="W19" s="8">
        <v>55.62</v>
      </c>
      <c r="X19" s="8">
        <v>68.55</v>
      </c>
      <c r="Y19" s="8">
        <v>98.09</v>
      </c>
    </row>
    <row r="20" spans="1:25" x14ac:dyDescent="0.25">
      <c r="A20" s="5" t="s">
        <v>30</v>
      </c>
      <c r="B20" s="5" t="s">
        <v>59</v>
      </c>
      <c r="C20" s="5" t="s">
        <v>15</v>
      </c>
      <c r="D20" s="5">
        <v>1320</v>
      </c>
      <c r="E20" s="5"/>
      <c r="F20" s="5"/>
      <c r="G20" s="5"/>
      <c r="H20" s="5"/>
      <c r="I20" s="6">
        <v>412.1</v>
      </c>
      <c r="J20" s="9">
        <f>X20/W20-1</f>
        <v>2.9554614033274751E-2</v>
      </c>
      <c r="K20" s="9">
        <f>Y20/X20-1</f>
        <v>0.16340459700893306</v>
      </c>
      <c r="L20" s="7">
        <f>U20/T20-1</f>
        <v>-0.20512820512820518</v>
      </c>
      <c r="M20" s="7">
        <f>V20/U20-1</f>
        <v>0.31451612903225801</v>
      </c>
      <c r="N20" s="8">
        <f>I20/T20</f>
        <v>132.08333333333334</v>
      </c>
      <c r="O20" s="8">
        <f>I20/U20</f>
        <v>166.16935483870969</v>
      </c>
      <c r="P20" s="8">
        <f>N20/L20/100</f>
        <v>-6.4390624999999986</v>
      </c>
      <c r="Q20" s="8">
        <f>O20/M20/100</f>
        <v>5.283333333333335</v>
      </c>
      <c r="R20" s="5"/>
      <c r="T20" s="8">
        <v>3.12</v>
      </c>
      <c r="U20" s="8">
        <v>2.48</v>
      </c>
      <c r="V20" s="8">
        <v>3.26</v>
      </c>
      <c r="W20" s="8">
        <v>96.77</v>
      </c>
      <c r="X20" s="8">
        <v>99.63</v>
      </c>
      <c r="Y20" s="8">
        <v>115.91</v>
      </c>
    </row>
    <row r="21" spans="1:25" x14ac:dyDescent="0.25">
      <c r="A21" s="5" t="s">
        <v>32</v>
      </c>
      <c r="B21" s="5" t="s">
        <v>31</v>
      </c>
      <c r="C21" s="5" t="s">
        <v>15</v>
      </c>
      <c r="D21" s="5">
        <v>9.91</v>
      </c>
      <c r="E21" s="5"/>
      <c r="F21" s="5"/>
      <c r="G21" s="5"/>
      <c r="H21" s="5"/>
      <c r="I21" s="6">
        <v>3.29</v>
      </c>
      <c r="J21" s="9">
        <f>X21/W21-1</f>
        <v>0.29017084684260941</v>
      </c>
      <c r="K21" s="9">
        <f>Y21/X21-1</f>
        <v>1.200520833333333</v>
      </c>
      <c r="L21" s="7">
        <f>U21/T21-1</f>
        <v>-0.20863309352517978</v>
      </c>
      <c r="M21" s="7">
        <f>V21/U21-1</f>
        <v>-0.20000000000000007</v>
      </c>
      <c r="N21" s="8">
        <f>I21/T21</f>
        <v>-2.3669064748201443</v>
      </c>
      <c r="O21" s="8">
        <f>I21/U21</f>
        <v>-2.9909090909090907</v>
      </c>
      <c r="P21" s="8">
        <f>N21/L21/100</f>
        <v>0.11344827586206901</v>
      </c>
      <c r="Q21" s="8">
        <f>O21/M21/100</f>
        <v>0.14954545454545448</v>
      </c>
      <c r="R21" s="5"/>
      <c r="T21" s="8">
        <v>-1.39</v>
      </c>
      <c r="U21" s="8">
        <v>-1.1000000000000001</v>
      </c>
      <c r="V21" s="8">
        <v>-0.88</v>
      </c>
      <c r="W21" s="8">
        <v>0.59526999999999997</v>
      </c>
      <c r="X21" s="8">
        <v>0.76800000000000002</v>
      </c>
      <c r="Y21" s="8">
        <v>1.69</v>
      </c>
    </row>
    <row r="22" spans="1:25" x14ac:dyDescent="0.25">
      <c r="A22" s="5" t="s">
        <v>34</v>
      </c>
      <c r="B22" s="5" t="s">
        <v>33</v>
      </c>
      <c r="C22" s="5" t="s">
        <v>15</v>
      </c>
      <c r="D22" s="5">
        <v>23.97</v>
      </c>
      <c r="E22" s="5"/>
      <c r="F22" s="5"/>
      <c r="G22" s="5"/>
      <c r="H22" s="5"/>
      <c r="I22" s="6">
        <v>24.75</v>
      </c>
      <c r="J22" s="9">
        <f>X22/W22-1</f>
        <v>0.18094469115865963</v>
      </c>
      <c r="K22" s="9">
        <f>Y22/X22-1</f>
        <v>0.33064405852591294</v>
      </c>
      <c r="L22" s="7">
        <f>U22/T22-1</f>
        <v>-0.25130890052356025</v>
      </c>
      <c r="M22" s="7">
        <f>V22/U22-1</f>
        <v>0.34265734265734249</v>
      </c>
      <c r="N22" s="8">
        <f>I22/T22</f>
        <v>2.1596858638743455</v>
      </c>
      <c r="O22" s="8">
        <f>I22/U22</f>
        <v>2.8846153846153846</v>
      </c>
      <c r="P22" s="8">
        <f>N22/L22/100</f>
        <v>-8.5937499999999986E-2</v>
      </c>
      <c r="Q22" s="8">
        <f>O22/M22/100</f>
        <v>8.4183673469387793E-2</v>
      </c>
      <c r="R22" s="5"/>
      <c r="T22" s="8">
        <v>11.46</v>
      </c>
      <c r="U22" s="8">
        <v>8.58</v>
      </c>
      <c r="V22" s="8">
        <v>11.52</v>
      </c>
      <c r="W22" s="8">
        <v>123.85</v>
      </c>
      <c r="X22" s="8">
        <v>146.26</v>
      </c>
      <c r="Y22" s="8">
        <v>194.62</v>
      </c>
    </row>
    <row r="23" spans="1:25" x14ac:dyDescent="0.25">
      <c r="A23" s="5" t="s">
        <v>35</v>
      </c>
      <c r="B23" s="5" t="s">
        <v>36</v>
      </c>
      <c r="C23" s="5" t="s">
        <v>14</v>
      </c>
      <c r="D23" s="5">
        <v>10.95</v>
      </c>
      <c r="E23" s="5"/>
      <c r="F23" s="5"/>
      <c r="G23" s="5"/>
      <c r="H23" s="5"/>
      <c r="I23" s="6">
        <v>11.7</v>
      </c>
      <c r="J23" s="9">
        <f>X23/W23-1</f>
        <v>0.35430247718383301</v>
      </c>
      <c r="K23" s="9">
        <f>Y23/X23-1</f>
        <v>0.69458483754512645</v>
      </c>
      <c r="L23" s="7">
        <f>U23/T23-1</f>
        <v>-0.45622119815668194</v>
      </c>
      <c r="M23" s="7">
        <f>V23/U23-1</f>
        <v>-0.30169491525423731</v>
      </c>
      <c r="N23" s="8">
        <f>I23/T23</f>
        <v>-1.0783410138248848</v>
      </c>
      <c r="O23" s="8">
        <f>I23/U23</f>
        <v>-1.9830508474576269</v>
      </c>
      <c r="P23" s="8">
        <f>N23/L23/100</f>
        <v>2.3636363636363643E-2</v>
      </c>
      <c r="Q23" s="8">
        <f>O23/M23/100</f>
        <v>6.5730337078651682E-2</v>
      </c>
      <c r="R23" s="5"/>
      <c r="T23" s="8">
        <v>-10.85</v>
      </c>
      <c r="U23" s="8">
        <v>-5.9</v>
      </c>
      <c r="V23" s="8">
        <v>-4.12</v>
      </c>
      <c r="W23" s="8">
        <v>30.68</v>
      </c>
      <c r="X23" s="8">
        <v>41.55</v>
      </c>
      <c r="Y23" s="8">
        <v>70.41</v>
      </c>
    </row>
    <row r="24" spans="1:25" x14ac:dyDescent="0.25">
      <c r="I24" s="6"/>
      <c r="T24" s="4"/>
      <c r="U24" s="4"/>
      <c r="V24" s="4"/>
      <c r="W24" s="4"/>
      <c r="X24" s="4"/>
      <c r="Y24" s="4"/>
    </row>
    <row r="25" spans="1:25" x14ac:dyDescent="0.25">
      <c r="I25" s="6"/>
      <c r="T25" s="4"/>
      <c r="U25" s="4"/>
      <c r="V25" s="4"/>
      <c r="W25" s="4"/>
      <c r="X25" s="4"/>
      <c r="Y25" s="4"/>
    </row>
    <row r="26" spans="1:25" x14ac:dyDescent="0.25">
      <c r="I26" s="6"/>
      <c r="T26" s="4"/>
      <c r="U26" s="4"/>
      <c r="V26" s="4"/>
      <c r="W26" s="4"/>
      <c r="X26" s="4"/>
      <c r="Y26" s="4"/>
    </row>
    <row r="27" spans="1:25" x14ac:dyDescent="0.25">
      <c r="A27" t="s">
        <v>42</v>
      </c>
      <c r="B27" t="s">
        <v>43</v>
      </c>
      <c r="C27" t="s">
        <v>14</v>
      </c>
      <c r="D27" s="5">
        <v>0.40600000000000003</v>
      </c>
      <c r="I27" s="3">
        <v>2.89</v>
      </c>
      <c r="J27" s="9" t="e">
        <f>X27/W27-1</f>
        <v>#DIV/0!</v>
      </c>
      <c r="K27" s="9" t="e">
        <f>Y27/X27-1</f>
        <v>#DIV/0!</v>
      </c>
      <c r="L27" s="7">
        <f>U27/T27-1</f>
        <v>-0.17441860465116277</v>
      </c>
      <c r="M27" s="7">
        <f>V27/U27-1</f>
        <v>-1.1267605633802817</v>
      </c>
      <c r="N27" s="8">
        <f>I27/T27</f>
        <v>-3.36046511627907</v>
      </c>
      <c r="O27" s="8">
        <f>I27/U27</f>
        <v>-4.070422535211268</v>
      </c>
      <c r="P27" s="8">
        <f>N27/L27/100</f>
        <v>0.19266666666666668</v>
      </c>
      <c r="Q27" s="8">
        <f>O27/M27/100</f>
        <v>3.6125000000000004E-2</v>
      </c>
      <c r="T27" s="4">
        <v>-0.86</v>
      </c>
      <c r="U27" s="4">
        <v>-0.71</v>
      </c>
      <c r="V27" s="4">
        <v>0.09</v>
      </c>
      <c r="W27" s="4"/>
      <c r="X27" s="4"/>
      <c r="Y27" s="4"/>
    </row>
    <row r="28" spans="1:25" x14ac:dyDescent="0.25">
      <c r="A28" t="s">
        <v>44</v>
      </c>
      <c r="B28" t="s">
        <v>45</v>
      </c>
      <c r="C28" t="s">
        <v>15</v>
      </c>
      <c r="D28" s="5">
        <v>0.39866000000000001</v>
      </c>
      <c r="I28" s="3">
        <v>2.21</v>
      </c>
      <c r="J28" s="9">
        <f>X28/W28-1</f>
        <v>5.7471264367818797E-3</v>
      </c>
      <c r="K28" s="9">
        <f>Y28/X28-1</f>
        <v>0.95428571428571418</v>
      </c>
      <c r="L28" s="7">
        <f>U28/T28-1</f>
        <v>0.32432432432432434</v>
      </c>
      <c r="M28" s="7">
        <f>V28/U28-1</f>
        <v>-4.081632653061229E-2</v>
      </c>
      <c r="N28" s="8">
        <f>I28/T28</f>
        <v>-5.9729729729729728</v>
      </c>
      <c r="O28" s="8">
        <f>I28/U28</f>
        <v>-4.5102040816326534</v>
      </c>
      <c r="P28" s="8">
        <f>N28/L28/100</f>
        <v>-0.18416666666666665</v>
      </c>
      <c r="Q28" s="8">
        <f>O28/M28/100</f>
        <v>1.1049999999999989</v>
      </c>
      <c r="T28" s="4">
        <v>-0.37</v>
      </c>
      <c r="U28" s="4">
        <v>-0.49</v>
      </c>
      <c r="V28" s="4">
        <v>-0.47</v>
      </c>
      <c r="W28" s="4">
        <v>1.7399999999999999E-2</v>
      </c>
      <c r="X28" s="4">
        <v>1.7500000000000002E-2</v>
      </c>
      <c r="Y28" s="4">
        <v>3.4200000000000001E-2</v>
      </c>
    </row>
    <row r="29" spans="1:25" x14ac:dyDescent="0.25">
      <c r="A29" t="s">
        <v>46</v>
      </c>
      <c r="B29" t="s">
        <v>47</v>
      </c>
      <c r="C29" t="s">
        <v>15</v>
      </c>
      <c r="D29" s="5">
        <v>2.4</v>
      </c>
      <c r="I29" s="3">
        <v>2.63</v>
      </c>
      <c r="J29" s="9">
        <f>X29/W29-1</f>
        <v>-0.19849888931272019</v>
      </c>
      <c r="K29" s="9">
        <f>Y29/X29-1</f>
        <v>0.355916070603715</v>
      </c>
      <c r="L29" s="7">
        <f>U29/T29-1</f>
        <v>-0.35555555555555562</v>
      </c>
      <c r="M29" s="7">
        <f>V29/U29-1</f>
        <v>-0.48275862068965514</v>
      </c>
      <c r="N29" s="8">
        <f>I29/T29</f>
        <v>-1.461111111111111</v>
      </c>
      <c r="O29" s="8">
        <f>I29/U29</f>
        <v>-2.2672413793103448</v>
      </c>
      <c r="P29" s="8">
        <f>N29/L29/100</f>
        <v>4.1093749999999991E-2</v>
      </c>
      <c r="Q29" s="8">
        <f>O29/M29/100</f>
        <v>4.6964285714285708E-2</v>
      </c>
      <c r="T29" s="4">
        <v>-1.8</v>
      </c>
      <c r="U29" s="4">
        <v>-1.1599999999999999</v>
      </c>
      <c r="V29" s="4">
        <v>-0.6</v>
      </c>
      <c r="W29" s="4">
        <v>0.89134000000000002</v>
      </c>
      <c r="X29" s="4">
        <v>0.71440999999999999</v>
      </c>
      <c r="Y29" s="4">
        <v>0.96867999999999999</v>
      </c>
    </row>
    <row r="30" spans="1:25" x14ac:dyDescent="0.25">
      <c r="A30" t="s">
        <v>48</v>
      </c>
      <c r="B30" t="s">
        <v>49</v>
      </c>
      <c r="C30" t="s">
        <v>14</v>
      </c>
      <c r="D30" s="5">
        <v>0.154</v>
      </c>
      <c r="I30" s="3">
        <v>0.63</v>
      </c>
      <c r="J30" s="9">
        <f>X30/W30-1</f>
        <v>0.15004815409309802</v>
      </c>
      <c r="K30" s="9">
        <f>Y30/X30-1</f>
        <v>0.21655873157659666</v>
      </c>
      <c r="L30" s="7">
        <f>U30/T30-1</f>
        <v>-0.69117647058823528</v>
      </c>
      <c r="M30" s="7">
        <f>V30/U30-1</f>
        <v>0.4285714285714286</v>
      </c>
      <c r="N30" s="8">
        <f>I30/T30</f>
        <v>-0.92647058823529405</v>
      </c>
      <c r="O30" s="8">
        <f>I30/U30</f>
        <v>-3</v>
      </c>
      <c r="P30" s="8">
        <f>N30/L30/100</f>
        <v>1.3404255319148935E-2</v>
      </c>
      <c r="Q30" s="8">
        <f>O30/M30/100</f>
        <v>-6.9999999999999993E-2</v>
      </c>
      <c r="T30" s="4">
        <v>-0.68</v>
      </c>
      <c r="U30" s="4">
        <v>-0.21</v>
      </c>
      <c r="V30" s="4">
        <v>-0.3</v>
      </c>
      <c r="W30" s="4">
        <v>0.15575</v>
      </c>
      <c r="X30" s="4">
        <v>0.17912</v>
      </c>
      <c r="Y30" s="4">
        <v>0.21790999999999999</v>
      </c>
    </row>
    <row r="31" spans="1:25" x14ac:dyDescent="0.25">
      <c r="A31" t="s">
        <v>37</v>
      </c>
      <c r="B31" t="s">
        <v>38</v>
      </c>
      <c r="C31" t="s">
        <v>14</v>
      </c>
      <c r="D31" s="5">
        <v>0.51312000000000002</v>
      </c>
      <c r="I31" s="3">
        <v>1.1599999999999999</v>
      </c>
      <c r="J31" s="9">
        <f>X31/W31-1</f>
        <v>-0.17920022106426647</v>
      </c>
      <c r="K31" s="9">
        <f>Y31/X31-1</f>
        <v>0.20293375015029458</v>
      </c>
      <c r="L31" s="7">
        <f>U31/T31-1</f>
        <v>-0.51898734177215189</v>
      </c>
      <c r="M31" s="7">
        <f>V31/U31-1</f>
        <v>-0.47368421052631582</v>
      </c>
      <c r="N31" s="8">
        <f>I31/T31</f>
        <v>-1.4683544303797467</v>
      </c>
      <c r="O31" s="8">
        <f>I31/U31</f>
        <v>-3.0526315789473681</v>
      </c>
      <c r="P31" s="8">
        <f>N31/L31/100</f>
        <v>2.8292682926829266E-2</v>
      </c>
      <c r="Q31" s="8">
        <f>O31/M31/100</f>
        <v>6.4444444444444443E-2</v>
      </c>
      <c r="R31" s="4"/>
      <c r="T31" s="4">
        <v>-0.79</v>
      </c>
      <c r="U31" s="4">
        <v>-0.38</v>
      </c>
      <c r="V31" s="4">
        <v>-0.2</v>
      </c>
      <c r="W31" s="4">
        <v>0.50663999999999998</v>
      </c>
      <c r="X31" s="4">
        <v>0.41585</v>
      </c>
      <c r="Y31" s="4">
        <v>0.50024000000000002</v>
      </c>
    </row>
    <row r="32" spans="1:25" x14ac:dyDescent="0.25">
      <c r="A32" t="s">
        <v>54</v>
      </c>
      <c r="B32" t="s">
        <v>73</v>
      </c>
      <c r="C32" t="s">
        <v>14</v>
      </c>
      <c r="D32" s="5">
        <v>23.68</v>
      </c>
      <c r="I32" s="3">
        <v>16.8</v>
      </c>
      <c r="J32" s="9" t="e">
        <f>X32/W32-1</f>
        <v>#DIV/0!</v>
      </c>
      <c r="K32" s="9" t="e">
        <f>Y32/X32-1</f>
        <v>#DIV/0!</v>
      </c>
      <c r="L32" s="7" t="e">
        <f>U32/T32-1</f>
        <v>#DIV/0!</v>
      </c>
      <c r="M32" s="7" t="e">
        <f>V32/U32-1</f>
        <v>#DIV/0!</v>
      </c>
      <c r="N32" s="8" t="e">
        <f>I32/T32</f>
        <v>#DIV/0!</v>
      </c>
      <c r="O32" s="8" t="e">
        <f>I32/U32</f>
        <v>#DIV/0!</v>
      </c>
      <c r="P32" s="8" t="e">
        <f>N32/L32/100</f>
        <v>#DIV/0!</v>
      </c>
      <c r="Q32" s="8" t="e">
        <f>O32/M32/100</f>
        <v>#DIV/0!</v>
      </c>
    </row>
    <row r="33" spans="1:17" x14ac:dyDescent="0.25">
      <c r="A33" t="s">
        <v>50</v>
      </c>
      <c r="B33" t="s">
        <v>51</v>
      </c>
      <c r="C33" t="s">
        <v>15</v>
      </c>
      <c r="D33" s="5">
        <v>2.39</v>
      </c>
      <c r="I33" s="3">
        <v>12.66</v>
      </c>
      <c r="J33" s="9" t="e">
        <f>X33/W33-1</f>
        <v>#DIV/0!</v>
      </c>
      <c r="K33" s="9" t="e">
        <f>Y33/X33-1</f>
        <v>#DIV/0!</v>
      </c>
      <c r="L33" s="7" t="e">
        <f>U33/T33-1</f>
        <v>#DIV/0!</v>
      </c>
      <c r="M33" s="7" t="e">
        <f>V33/U33-1</f>
        <v>#DIV/0!</v>
      </c>
      <c r="N33" s="8" t="e">
        <f>I33/T33</f>
        <v>#DIV/0!</v>
      </c>
      <c r="O33" s="8" t="e">
        <f>I33/U33</f>
        <v>#DIV/0!</v>
      </c>
      <c r="P33" s="8" t="e">
        <f>N33/L33/100</f>
        <v>#DIV/0!</v>
      </c>
      <c r="Q33" s="8" t="e">
        <f>O33/M33/100</f>
        <v>#DIV/0!</v>
      </c>
    </row>
    <row r="34" spans="1:17" x14ac:dyDescent="0.25">
      <c r="A34" t="s">
        <v>55</v>
      </c>
      <c r="B34" t="s">
        <v>88</v>
      </c>
      <c r="C34" t="s">
        <v>74</v>
      </c>
      <c r="D34" s="5">
        <v>12.75</v>
      </c>
      <c r="I34" s="3">
        <v>17.2</v>
      </c>
      <c r="J34" s="9" t="e">
        <f>X34/W34-1</f>
        <v>#DIV/0!</v>
      </c>
      <c r="K34" s="9" t="e">
        <f>Y34/X34-1</f>
        <v>#DIV/0!</v>
      </c>
      <c r="L34" s="7" t="e">
        <f>U34/T34-1</f>
        <v>#DIV/0!</v>
      </c>
      <c r="M34" s="7" t="e">
        <f>V34/U34-1</f>
        <v>#DIV/0!</v>
      </c>
      <c r="N34" s="8" t="e">
        <f>I34/T34</f>
        <v>#DIV/0!</v>
      </c>
      <c r="O34" s="8" t="e">
        <f>I34/U34</f>
        <v>#DIV/0!</v>
      </c>
      <c r="P34" s="8" t="e">
        <f>N34/L34/100</f>
        <v>#DIV/0!</v>
      </c>
      <c r="Q34" s="8" t="e">
        <f>O34/M34/100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2025-01-04T00:47:04Z</dcterms:modified>
</cp:coreProperties>
</file>