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Documents\models\Dax\"/>
    </mc:Choice>
  </mc:AlternateContent>
  <xr:revisionPtr revIDLastSave="0" documentId="13_ncr:1_{DD95CD51-EDD2-461D-93A0-8D6D30C02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Tabelle1!$B$1:$AA$41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P4" i="1"/>
  <c r="Q2" i="1"/>
  <c r="P2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R26" i="1" s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R36" i="1" s="1"/>
  <c r="O36" i="1"/>
  <c r="N37" i="1"/>
  <c r="O37" i="1"/>
  <c r="N38" i="1"/>
  <c r="O38" i="1"/>
  <c r="N39" i="1"/>
  <c r="O39" i="1"/>
  <c r="N40" i="1"/>
  <c r="O40" i="1"/>
  <c r="N41" i="1"/>
  <c r="O41" i="1"/>
  <c r="O2" i="1"/>
  <c r="N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P18" i="1"/>
  <c r="P41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R16" i="1" s="1"/>
  <c r="Q16" i="1"/>
  <c r="P17" i="1"/>
  <c r="Q17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R32" i="1" s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Q41" i="1"/>
  <c r="S21" i="1" l="1"/>
  <c r="R31" i="1"/>
  <c r="R33" i="1"/>
  <c r="R13" i="1"/>
  <c r="S25" i="1"/>
  <c r="S15" i="1"/>
  <c r="S7" i="1"/>
  <c r="S16" i="1"/>
  <c r="S4" i="1"/>
  <c r="S32" i="1"/>
  <c r="S30" i="1"/>
  <c r="R17" i="1"/>
  <c r="S2" i="1"/>
  <c r="R39" i="1"/>
  <c r="R35" i="1"/>
  <c r="R27" i="1"/>
  <c r="R23" i="1"/>
  <c r="R19" i="1"/>
  <c r="R2" i="1"/>
  <c r="S38" i="1"/>
  <c r="S34" i="1"/>
  <c r="S26" i="1"/>
  <c r="S22" i="1"/>
  <c r="S18" i="1"/>
  <c r="R4" i="1"/>
  <c r="S35" i="1"/>
  <c r="S31" i="1"/>
  <c r="S19" i="1"/>
  <c r="R41" i="1"/>
  <c r="R37" i="1"/>
  <c r="R29" i="1"/>
  <c r="R25" i="1"/>
  <c r="R21" i="1"/>
  <c r="R9" i="1"/>
  <c r="R5" i="1"/>
  <c r="R15" i="1"/>
  <c r="S10" i="1"/>
  <c r="S40" i="1"/>
  <c r="S36" i="1"/>
  <c r="S28" i="1"/>
  <c r="S24" i="1"/>
  <c r="S20" i="1"/>
  <c r="S12" i="1"/>
  <c r="S8" i="1"/>
  <c r="R11" i="1"/>
  <c r="S14" i="1"/>
  <c r="R40" i="1"/>
  <c r="R28" i="1"/>
  <c r="R24" i="1"/>
  <c r="R20" i="1"/>
  <c r="R12" i="1"/>
  <c r="R8" i="1"/>
  <c r="S39" i="1"/>
  <c r="S27" i="1"/>
  <c r="S23" i="1"/>
  <c r="S11" i="1"/>
  <c r="R7" i="1"/>
  <c r="R38" i="1"/>
  <c r="R34" i="1"/>
  <c r="R30" i="1"/>
  <c r="R22" i="1"/>
  <c r="R18" i="1"/>
  <c r="R14" i="1"/>
  <c r="R10" i="1"/>
  <c r="R6" i="1"/>
  <c r="S6" i="1"/>
  <c r="S41" i="1"/>
  <c r="S37" i="1"/>
  <c r="S33" i="1"/>
  <c r="S29" i="1"/>
  <c r="S17" i="1"/>
  <c r="S13" i="1"/>
  <c r="S9" i="1"/>
  <c r="S5" i="1"/>
</calcChain>
</file>

<file path=xl/sharedStrings.xml><?xml version="1.0" encoding="utf-8"?>
<sst xmlns="http://schemas.openxmlformats.org/spreadsheetml/2006/main" count="189" uniqueCount="145">
  <si>
    <t>Ticker</t>
  </si>
  <si>
    <t>Exchange</t>
  </si>
  <si>
    <t>Sector</t>
  </si>
  <si>
    <t>Industry</t>
  </si>
  <si>
    <t>MC</t>
  </si>
  <si>
    <t>Month of Fiscal Yr End</t>
  </si>
  <si>
    <t>Price</t>
  </si>
  <si>
    <t>EPS0</t>
  </si>
  <si>
    <t>EPS1</t>
  </si>
  <si>
    <t>EPS2</t>
  </si>
  <si>
    <t>PE0</t>
  </si>
  <si>
    <t>PE1</t>
  </si>
  <si>
    <t>PE2</t>
  </si>
  <si>
    <t>EG1</t>
  </si>
  <si>
    <t>EG2</t>
  </si>
  <si>
    <t>PEG1</t>
  </si>
  <si>
    <t>PEG2</t>
  </si>
  <si>
    <t>RG</t>
  </si>
  <si>
    <t>52 W Low</t>
  </si>
  <si>
    <t>52 W High</t>
  </si>
  <si>
    <t>Beta</t>
  </si>
  <si>
    <t>%P 1W</t>
  </si>
  <si>
    <t>%P 4W</t>
  </si>
  <si>
    <t>%P 12W</t>
  </si>
  <si>
    <t>%P YTD</t>
  </si>
  <si>
    <t>Name</t>
  </si>
  <si>
    <t>adidas</t>
  </si>
  <si>
    <t>Airbus</t>
  </si>
  <si>
    <t>Allianz</t>
  </si>
  <si>
    <t>BASF</t>
  </si>
  <si>
    <t>Bayer</t>
  </si>
  <si>
    <t>Beierdorf</t>
  </si>
  <si>
    <t>BMW</t>
  </si>
  <si>
    <t>Brenntag</t>
  </si>
  <si>
    <t>Commerzbank</t>
  </si>
  <si>
    <t>Continental</t>
  </si>
  <si>
    <t>Daimler Truck</t>
  </si>
  <si>
    <t>Deutsche Bank</t>
  </si>
  <si>
    <t>Deutsche Börse</t>
  </si>
  <si>
    <t>Deutsche Telekom</t>
  </si>
  <si>
    <t>E.ON</t>
  </si>
  <si>
    <t>Fresenius</t>
  </si>
  <si>
    <t>Fresenius Medical Care</t>
  </si>
  <si>
    <t>Hannover Rück</t>
  </si>
  <si>
    <t>Heidelberg Materials</t>
  </si>
  <si>
    <t>Henkel vz.</t>
  </si>
  <si>
    <t>Infineon</t>
  </si>
  <si>
    <t>Mercedes-Benz Group</t>
  </si>
  <si>
    <t>Merck</t>
  </si>
  <si>
    <t>MTU Aero Engines</t>
  </si>
  <si>
    <t>Münchener Rückversicherung</t>
  </si>
  <si>
    <t>Porsche</t>
  </si>
  <si>
    <t>Porsche Automobil vz.</t>
  </si>
  <si>
    <t>QIAGEN</t>
  </si>
  <si>
    <t>Rheinmetall</t>
  </si>
  <si>
    <t>RWE</t>
  </si>
  <si>
    <t>SAP</t>
  </si>
  <si>
    <t>Sartorius vz.</t>
  </si>
  <si>
    <t>Siemens</t>
  </si>
  <si>
    <t>Siemens Energy</t>
  </si>
  <si>
    <t>Siemens Healthineers</t>
  </si>
  <si>
    <t>Symrise</t>
  </si>
  <si>
    <t>Volkswagen</t>
  </si>
  <si>
    <t>Vonovia</t>
  </si>
  <si>
    <t>Zalando</t>
  </si>
  <si>
    <t>ADS</t>
  </si>
  <si>
    <t>Consumer Non-Durables</t>
  </si>
  <si>
    <t>Apparel/Footwear</t>
  </si>
  <si>
    <t>AIR</t>
  </si>
  <si>
    <t>BAS</t>
  </si>
  <si>
    <t>BEI</t>
  </si>
  <si>
    <t>CON</t>
  </si>
  <si>
    <t>DHL</t>
  </si>
  <si>
    <t>FRE</t>
  </si>
  <si>
    <t>HEI</t>
  </si>
  <si>
    <t>HEN</t>
  </si>
  <si>
    <t>QIA</t>
  </si>
  <si>
    <t>SIE</t>
  </si>
  <si>
    <t>Electronic Technology</t>
  </si>
  <si>
    <t>Aerospace &amp; Defense</t>
  </si>
  <si>
    <t>ALV</t>
  </si>
  <si>
    <t>Finance</t>
  </si>
  <si>
    <t>Multi-Line Insurance</t>
  </si>
  <si>
    <t>Producer Manufacturing</t>
  </si>
  <si>
    <t>Electrical Products</t>
  </si>
  <si>
    <t>BAYN</t>
  </si>
  <si>
    <t>Health Technology</t>
  </si>
  <si>
    <t>Pharmaceuticals: Major</t>
  </si>
  <si>
    <t>Household/Personal Care</t>
  </si>
  <si>
    <t>Consumer Durables</t>
  </si>
  <si>
    <t>Motor Vehicles</t>
  </si>
  <si>
    <t>BNR</t>
  </si>
  <si>
    <t>Distribution Services</t>
  </si>
  <si>
    <t>Wholesale Distributors</t>
  </si>
  <si>
    <t>CBK</t>
  </si>
  <si>
    <t>Regional Banks</t>
  </si>
  <si>
    <t>Automotive Aftermarket</t>
  </si>
  <si>
    <t>DTG</t>
  </si>
  <si>
    <t>DBK</t>
  </si>
  <si>
    <t>Investment Banks/Brokers</t>
  </si>
  <si>
    <t>DB1</t>
  </si>
  <si>
    <t>DTE</t>
  </si>
  <si>
    <t>Communications</t>
  </si>
  <si>
    <t>Major Telecommunications</t>
  </si>
  <si>
    <t>Deutsche Post AG</t>
  </si>
  <si>
    <t>Transportation</t>
  </si>
  <si>
    <t>Air Freight/Couriers</t>
  </si>
  <si>
    <t>EOAN</t>
  </si>
  <si>
    <t>Utilities</t>
  </si>
  <si>
    <t>Electric Utilities</t>
  </si>
  <si>
    <t>Medical Specialities</t>
  </si>
  <si>
    <t>FME</t>
  </si>
  <si>
    <t>Health Services</t>
  </si>
  <si>
    <t>Medical/Nursing Services</t>
  </si>
  <si>
    <t>HNR1</t>
  </si>
  <si>
    <t>Life/Health Insurance</t>
  </si>
  <si>
    <t>Non-Energy Minerals</t>
  </si>
  <si>
    <t>Construction Materials</t>
  </si>
  <si>
    <t>IFX</t>
  </si>
  <si>
    <t>Semiconductors</t>
  </si>
  <si>
    <t>MBG</t>
  </si>
  <si>
    <t>MRK</t>
  </si>
  <si>
    <t>MTX</t>
  </si>
  <si>
    <t>MUV2</t>
  </si>
  <si>
    <t>P911</t>
  </si>
  <si>
    <t>PAH3</t>
  </si>
  <si>
    <t>RHM</t>
  </si>
  <si>
    <t>Technology Services</t>
  </si>
  <si>
    <t>Packaged Software</t>
  </si>
  <si>
    <t>SRT3</t>
  </si>
  <si>
    <t>ZAL</t>
  </si>
  <si>
    <t>Industiral Machinery</t>
  </si>
  <si>
    <t>ENR</t>
  </si>
  <si>
    <t>SHL</t>
  </si>
  <si>
    <t>SY1</t>
  </si>
  <si>
    <t>Process Industries</t>
  </si>
  <si>
    <t>Chemicals: Speciality</t>
  </si>
  <si>
    <t>VOW</t>
  </si>
  <si>
    <t>VNA</t>
  </si>
  <si>
    <t>Real Estate Development</t>
  </si>
  <si>
    <t>Retail Trade</t>
  </si>
  <si>
    <t>Internet Retail</t>
  </si>
  <si>
    <t>https://www.boerse.de/performance/Adidas-Aktie/DE000A1EWWW0</t>
  </si>
  <si>
    <t>https://www.boerse.de/performance/Airbus-Aktie/NL0000235190</t>
  </si>
  <si>
    <t>https://www.boerse.de/performance/Allianz-Aktie/DE0008404005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</si>
</sst>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erse.de/performance/Allianz-Aktie/DE0008404005" TargetMode="External"/><Relationship Id="rId2" Type="http://schemas.openxmlformats.org/officeDocument/2006/relationships/hyperlink" Target="https://www.boerse.de/performance/Airbus-Aktie/NL0000235190" TargetMode="External"/><Relationship Id="rId1" Type="http://schemas.openxmlformats.org/officeDocument/2006/relationships/hyperlink" Target="https://www.boerse.de/performance/Adidas-Aktie/DE000A1EWW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zoomScaleNormal="100" workbookViewId="0">
      <pane ySplit="1" topLeftCell="A2" activePane="bottomLeft" state="frozen"/>
      <selection pane="bottomLeft" activeCell="A4" sqref="A2:A4"/>
    </sheetView>
  </sheetViews>
  <sheetFormatPr defaultRowHeight="15" x14ac:dyDescent="0.25"/>
  <cols>
    <col min="2" max="2" width="27.85546875" customWidth="1"/>
    <col min="5" max="5" width="23.140625" bestFit="1" customWidth="1"/>
    <col min="6" max="6" width="20.28515625" bestFit="1" customWidth="1"/>
    <col min="8" max="8" width="9.7109375" customWidth="1"/>
  </cols>
  <sheetData>
    <row r="1" spans="1:27" s="1" customFormat="1" x14ac:dyDescent="0.25"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 s="6" t="s">
        <v>142</v>
      </c>
      <c r="B2" t="s">
        <v>26</v>
      </c>
      <c r="C2" t="s">
        <v>65</v>
      </c>
      <c r="E2" t="s">
        <v>66</v>
      </c>
      <c r="F2" t="s">
        <v>67</v>
      </c>
      <c r="G2">
        <v>44.69</v>
      </c>
      <c r="I2">
        <v>223</v>
      </c>
      <c r="J2">
        <v>1.24</v>
      </c>
      <c r="K2">
        <v>4.3</v>
      </c>
      <c r="L2">
        <v>7.71</v>
      </c>
      <c r="M2" s="3">
        <f>$I2/J2</f>
        <v>179.83870967741936</v>
      </c>
      <c r="N2" s="3">
        <f>$I2/K2</f>
        <v>51.860465116279073</v>
      </c>
      <c r="O2" s="3">
        <f>$I2/L2</f>
        <v>28.923476005188068</v>
      </c>
      <c r="P2" s="4">
        <f>K2/J2-1</f>
        <v>2.467741935483871</v>
      </c>
      <c r="Q2" s="4">
        <f>L2/K2-1</f>
        <v>0.79302325581395361</v>
      </c>
      <c r="R2" s="3">
        <f>N2/(P2*100)</f>
        <v>0.21015351877184985</v>
      </c>
      <c r="S2" s="3">
        <f>O2/(Q2*100)</f>
        <v>0.3647241842296442</v>
      </c>
      <c r="W2">
        <v>0.93</v>
      </c>
      <c r="X2" s="5">
        <v>-6.4199999999999993E-2</v>
      </c>
      <c r="Y2" s="5">
        <v>-0.14560000000000001</v>
      </c>
      <c r="Z2" s="5">
        <v>-7.8899999999999998E-2</v>
      </c>
      <c r="AA2" s="5">
        <v>8.3099999999999993E-2</v>
      </c>
    </row>
    <row r="3" spans="1:27" x14ac:dyDescent="0.25">
      <c r="A3" s="6" t="s">
        <v>143</v>
      </c>
      <c r="B3" t="s">
        <v>27</v>
      </c>
      <c r="C3" t="s">
        <v>68</v>
      </c>
      <c r="E3" t="s">
        <v>78</v>
      </c>
      <c r="F3" t="s">
        <v>79</v>
      </c>
      <c r="G3">
        <v>140</v>
      </c>
      <c r="I3">
        <v>171.24</v>
      </c>
      <c r="M3" s="3"/>
      <c r="N3" s="3"/>
      <c r="O3" s="3"/>
      <c r="P3" s="4"/>
      <c r="Q3" s="4"/>
      <c r="R3" s="3"/>
      <c r="S3" s="3"/>
      <c r="W3">
        <v>1.04</v>
      </c>
      <c r="X3" s="5">
        <v>0.28999999999999998</v>
      </c>
      <c r="Y3" s="5">
        <v>1.6500000000000001E-2</v>
      </c>
      <c r="Z3" s="5">
        <v>7.0900000000000005E-2</v>
      </c>
      <c r="AA3" s="5">
        <v>9.8500000000000004E-2</v>
      </c>
    </row>
    <row r="4" spans="1:27" x14ac:dyDescent="0.25">
      <c r="A4" s="6" t="s">
        <v>144</v>
      </c>
      <c r="B4" t="s">
        <v>28</v>
      </c>
      <c r="C4" t="s">
        <v>80</v>
      </c>
      <c r="E4" t="s">
        <v>81</v>
      </c>
      <c r="F4" t="s">
        <v>82</v>
      </c>
      <c r="G4">
        <v>136</v>
      </c>
      <c r="I4">
        <v>354</v>
      </c>
      <c r="J4">
        <v>25.42</v>
      </c>
      <c r="K4">
        <v>28.45</v>
      </c>
      <c r="L4">
        <v>30.79</v>
      </c>
      <c r="M4" s="3">
        <f>$I4/J4</f>
        <v>13.926042486231314</v>
      </c>
      <c r="N4" s="3">
        <f>$I4/K4</f>
        <v>12.442882249560633</v>
      </c>
      <c r="O4" s="3">
        <f>$I4/L4</f>
        <v>11.497239363429685</v>
      </c>
      <c r="P4" s="4">
        <f>K4/J4-1</f>
        <v>0.11919748229740357</v>
      </c>
      <c r="Q4" s="4">
        <f t="shared" ref="Q4:Q41" si="0">L4/K4-1</f>
        <v>8.2249560632688956E-2</v>
      </c>
      <c r="R4" s="3">
        <f>N4/(P4*100)</f>
        <v>1.0438880091875624</v>
      </c>
      <c r="S4" s="3">
        <f t="shared" ref="S4:S41" si="1">O4/(Q4*100)</f>
        <v>1.3978481191862155</v>
      </c>
      <c r="W4">
        <v>0.76</v>
      </c>
      <c r="X4" s="5"/>
      <c r="Y4" s="5"/>
      <c r="Z4" s="5"/>
      <c r="AA4" s="5"/>
    </row>
    <row r="5" spans="1:27" x14ac:dyDescent="0.25">
      <c r="B5" t="s">
        <v>29</v>
      </c>
      <c r="C5" t="s">
        <v>69</v>
      </c>
      <c r="E5" t="s">
        <v>83</v>
      </c>
      <c r="F5" t="s">
        <v>84</v>
      </c>
      <c r="G5">
        <v>46.92</v>
      </c>
      <c r="I5">
        <v>52.47</v>
      </c>
      <c r="J5">
        <v>3.51</v>
      </c>
      <c r="K5">
        <v>3.35</v>
      </c>
      <c r="L5">
        <v>4.09</v>
      </c>
      <c r="M5" s="3">
        <f t="shared" ref="M5:M41" si="2">$I5/J5</f>
        <v>14.948717948717949</v>
      </c>
      <c r="N5" s="3">
        <f>$I5/K5</f>
        <v>15.662686567164178</v>
      </c>
      <c r="O5" s="3">
        <f>$I5/L5</f>
        <v>12.828850855745721</v>
      </c>
      <c r="P5" s="4">
        <f t="shared" ref="P5:P40" si="3">K5/J5-1</f>
        <v>-4.5584045584045496E-2</v>
      </c>
      <c r="Q5" s="4">
        <f t="shared" si="0"/>
        <v>0.22089552238805954</v>
      </c>
      <c r="R5" s="3">
        <f t="shared" ref="R5:R41" si="4">N5/(P5*100)</f>
        <v>-3.4360018656716482</v>
      </c>
      <c r="S5" s="3">
        <f t="shared" si="1"/>
        <v>0.5807655454965972</v>
      </c>
      <c r="W5">
        <v>1.03</v>
      </c>
      <c r="X5" s="5"/>
      <c r="Y5" s="5"/>
      <c r="Z5" s="5"/>
      <c r="AA5" s="5"/>
    </row>
    <row r="6" spans="1:27" x14ac:dyDescent="0.25">
      <c r="B6" t="s">
        <v>30</v>
      </c>
      <c r="C6" t="s">
        <v>85</v>
      </c>
      <c r="E6" t="s">
        <v>86</v>
      </c>
      <c r="F6" t="s">
        <v>87</v>
      </c>
      <c r="G6">
        <v>22.88</v>
      </c>
      <c r="I6">
        <v>23.79</v>
      </c>
      <c r="J6">
        <v>6.39</v>
      </c>
      <c r="K6">
        <v>4.9800000000000004</v>
      </c>
      <c r="L6">
        <v>4.6100000000000003</v>
      </c>
      <c r="M6" s="3">
        <f t="shared" si="2"/>
        <v>3.723004694835681</v>
      </c>
      <c r="N6" s="3">
        <f>$I6/K6</f>
        <v>4.7771084337349388</v>
      </c>
      <c r="O6" s="3">
        <f>$I6/L6</f>
        <v>5.160520607375271</v>
      </c>
      <c r="P6" s="4">
        <f t="shared" si="3"/>
        <v>-0.22065727699530502</v>
      </c>
      <c r="Q6" s="4">
        <f t="shared" si="0"/>
        <v>-7.4297188755020116E-2</v>
      </c>
      <c r="R6" s="3">
        <f t="shared" si="4"/>
        <v>-0.21649448859266865</v>
      </c>
      <c r="S6" s="3">
        <f t="shared" si="1"/>
        <v>-0.69457817904672536</v>
      </c>
      <c r="W6">
        <v>0.85</v>
      </c>
      <c r="X6" s="5"/>
      <c r="Y6" s="5"/>
      <c r="Z6" s="5"/>
      <c r="AA6" s="5"/>
    </row>
    <row r="7" spans="1:27" x14ac:dyDescent="0.25">
      <c r="B7" t="s">
        <v>31</v>
      </c>
      <c r="C7" t="s">
        <v>70</v>
      </c>
      <c r="E7" t="s">
        <v>66</v>
      </c>
      <c r="F7" t="s">
        <v>88</v>
      </c>
      <c r="G7">
        <v>32.020000000000003</v>
      </c>
      <c r="I7">
        <v>133.65</v>
      </c>
      <c r="J7">
        <v>4.3099999999999996</v>
      </c>
      <c r="K7">
        <v>4.8</v>
      </c>
      <c r="L7">
        <v>5.32</v>
      </c>
      <c r="M7" s="3">
        <f t="shared" si="2"/>
        <v>31.009280742459399</v>
      </c>
      <c r="N7" s="3">
        <f>$I7/K7</f>
        <v>27.843750000000004</v>
      </c>
      <c r="O7" s="3">
        <f>$I7/L7</f>
        <v>25.122180451127818</v>
      </c>
      <c r="P7" s="4">
        <f t="shared" si="3"/>
        <v>0.11368909512761016</v>
      </c>
      <c r="Q7" s="4">
        <f t="shared" si="0"/>
        <v>0.10833333333333339</v>
      </c>
      <c r="R7" s="3">
        <f t="shared" si="4"/>
        <v>2.4491135204081647</v>
      </c>
      <c r="S7" s="3">
        <f t="shared" si="1"/>
        <v>2.3189705031810282</v>
      </c>
      <c r="W7">
        <v>0.47</v>
      </c>
      <c r="X7" s="5"/>
      <c r="Y7" s="5"/>
      <c r="Z7" s="5"/>
      <c r="AA7" s="5"/>
    </row>
    <row r="8" spans="1:27" x14ac:dyDescent="0.25">
      <c r="B8" t="s">
        <v>32</v>
      </c>
      <c r="C8" t="s">
        <v>32</v>
      </c>
      <c r="E8" t="s">
        <v>89</v>
      </c>
      <c r="F8" t="s">
        <v>90</v>
      </c>
      <c r="G8">
        <v>52.55</v>
      </c>
      <c r="I8">
        <v>83.54</v>
      </c>
      <c r="J8">
        <v>17.670000000000002</v>
      </c>
      <c r="K8">
        <v>12.04</v>
      </c>
      <c r="L8">
        <v>12.54</v>
      </c>
      <c r="M8" s="3">
        <f t="shared" si="2"/>
        <v>4.7277872099603844</v>
      </c>
      <c r="N8" s="3">
        <f>$I8/K8</f>
        <v>6.9385382059800671</v>
      </c>
      <c r="O8" s="3">
        <f>$I8/L8</f>
        <v>6.6618819776714524</v>
      </c>
      <c r="P8" s="4">
        <f t="shared" si="3"/>
        <v>-0.31861912846632723</v>
      </c>
      <c r="Q8" s="4">
        <f t="shared" si="0"/>
        <v>4.1528239202657913E-2</v>
      </c>
      <c r="R8" s="3">
        <f t="shared" si="4"/>
        <v>-0.21776904102960523</v>
      </c>
      <c r="S8" s="3">
        <f t="shared" si="1"/>
        <v>1.6041811802232817</v>
      </c>
      <c r="W8">
        <v>1.22</v>
      </c>
      <c r="X8" s="5"/>
      <c r="Y8" s="5"/>
      <c r="Z8" s="5"/>
      <c r="AA8" s="5"/>
    </row>
    <row r="9" spans="1:27" x14ac:dyDescent="0.25">
      <c r="B9" t="s">
        <v>33</v>
      </c>
      <c r="C9" t="s">
        <v>91</v>
      </c>
      <c r="E9" t="s">
        <v>92</v>
      </c>
      <c r="F9" t="s">
        <v>93</v>
      </c>
      <c r="G9">
        <v>9.4600000000000009</v>
      </c>
      <c r="I9">
        <v>65</v>
      </c>
      <c r="J9">
        <v>5.0999999999999996</v>
      </c>
      <c r="K9">
        <v>4.7</v>
      </c>
      <c r="L9">
        <v>5.24</v>
      </c>
      <c r="M9" s="3">
        <f t="shared" si="2"/>
        <v>12.745098039215687</v>
      </c>
      <c r="N9" s="3">
        <f>$I9/K9</f>
        <v>13.829787234042552</v>
      </c>
      <c r="O9" s="3">
        <f>$I9/L9</f>
        <v>12.404580152671755</v>
      </c>
      <c r="P9" s="4">
        <f t="shared" si="3"/>
        <v>-7.8431372549019551E-2</v>
      </c>
      <c r="Q9" s="4">
        <f t="shared" si="0"/>
        <v>0.11489361702127665</v>
      </c>
      <c r="R9" s="3">
        <f t="shared" si="4"/>
        <v>-1.7632978723404267</v>
      </c>
      <c r="S9" s="3">
        <f t="shared" si="1"/>
        <v>1.0796579021769857</v>
      </c>
      <c r="W9">
        <v>0.79</v>
      </c>
      <c r="X9" s="5"/>
      <c r="Y9" s="5"/>
      <c r="Z9" s="5"/>
      <c r="AA9" s="5"/>
    </row>
    <row r="10" spans="1:27" x14ac:dyDescent="0.25">
      <c r="B10" t="s">
        <v>34</v>
      </c>
      <c r="C10" t="s">
        <v>94</v>
      </c>
      <c r="E10" t="s">
        <v>81</v>
      </c>
      <c r="F10" t="s">
        <v>95</v>
      </c>
      <c r="G10">
        <v>25.66</v>
      </c>
      <c r="I10">
        <v>24.08</v>
      </c>
      <c r="J10">
        <v>2.3199999999999998</v>
      </c>
      <c r="K10">
        <v>2.29</v>
      </c>
      <c r="L10">
        <v>2.85</v>
      </c>
      <c r="M10" s="3">
        <f t="shared" si="2"/>
        <v>10.379310344827585</v>
      </c>
      <c r="N10" s="3">
        <f>$I10/K10</f>
        <v>10.515283842794759</v>
      </c>
      <c r="O10" s="3">
        <f>$I10/L10</f>
        <v>8.4491228070175435</v>
      </c>
      <c r="P10" s="4">
        <f t="shared" si="3"/>
        <v>-1.2931034482758563E-2</v>
      </c>
      <c r="Q10" s="4">
        <f t="shared" si="0"/>
        <v>0.24454148471615733</v>
      </c>
      <c r="R10" s="3">
        <f t="shared" si="4"/>
        <v>-8.1318195050946489</v>
      </c>
      <c r="S10" s="3">
        <f t="shared" si="1"/>
        <v>0.34550877192982438</v>
      </c>
      <c r="W10">
        <v>1.22</v>
      </c>
      <c r="X10" s="5"/>
      <c r="Y10" s="5"/>
      <c r="Z10" s="5"/>
      <c r="AA10" s="5"/>
    </row>
    <row r="11" spans="1:27" x14ac:dyDescent="0.25">
      <c r="B11" t="s">
        <v>35</v>
      </c>
      <c r="C11" t="s">
        <v>71</v>
      </c>
      <c r="E11" t="s">
        <v>89</v>
      </c>
      <c r="F11" t="s">
        <v>96</v>
      </c>
      <c r="G11">
        <v>12.92</v>
      </c>
      <c r="I11">
        <v>70.28</v>
      </c>
      <c r="J11">
        <v>8.23</v>
      </c>
      <c r="K11">
        <v>7.82</v>
      </c>
      <c r="L11">
        <v>9.24</v>
      </c>
      <c r="M11" s="3">
        <f t="shared" si="2"/>
        <v>8.5394896719319551</v>
      </c>
      <c r="N11" s="3">
        <f>$I11/K11</f>
        <v>8.9872122762148337</v>
      </c>
      <c r="O11" s="3">
        <f>$I11/L11</f>
        <v>7.6060606060606064</v>
      </c>
      <c r="P11" s="4">
        <f t="shared" si="3"/>
        <v>-4.9817739975698716E-2</v>
      </c>
      <c r="Q11" s="4">
        <f t="shared" si="0"/>
        <v>0.18158567774936052</v>
      </c>
      <c r="R11" s="3">
        <f t="shared" si="4"/>
        <v>-1.804018464225561</v>
      </c>
      <c r="S11" s="3">
        <f t="shared" si="1"/>
        <v>0.41886897140418289</v>
      </c>
      <c r="W11">
        <v>1.17</v>
      </c>
      <c r="X11" s="5"/>
      <c r="Y11" s="5"/>
      <c r="Z11" s="5"/>
      <c r="AA11" s="5"/>
    </row>
    <row r="12" spans="1:27" x14ac:dyDescent="0.25">
      <c r="B12" t="s">
        <v>36</v>
      </c>
      <c r="C12" t="s">
        <v>97</v>
      </c>
      <c r="E12" t="s">
        <v>89</v>
      </c>
      <c r="F12" t="s">
        <v>90</v>
      </c>
      <c r="G12">
        <v>32.78</v>
      </c>
      <c r="I12">
        <v>40.479999999999997</v>
      </c>
      <c r="J12">
        <v>4.8899999999999997</v>
      </c>
      <c r="K12">
        <v>4.26</v>
      </c>
      <c r="L12">
        <v>4.6100000000000003</v>
      </c>
      <c r="M12" s="3">
        <f t="shared" si="2"/>
        <v>8.2781186094069525</v>
      </c>
      <c r="N12" s="3">
        <f>$I12/K12</f>
        <v>9.502347417840376</v>
      </c>
      <c r="O12" s="3">
        <f>$I12/L12</f>
        <v>8.7809110629067231</v>
      </c>
      <c r="P12" s="4">
        <f t="shared" si="3"/>
        <v>-0.12883435582822089</v>
      </c>
      <c r="Q12" s="4">
        <f t="shared" si="0"/>
        <v>8.2159624413145727E-2</v>
      </c>
      <c r="R12" s="3">
        <f t="shared" si="4"/>
        <v>-0.73756315671808614</v>
      </c>
      <c r="S12" s="3">
        <f t="shared" si="1"/>
        <v>1.0687623179423587</v>
      </c>
      <c r="W12">
        <v>1.17</v>
      </c>
      <c r="X12" s="5"/>
      <c r="Y12" s="5"/>
      <c r="Z12" s="5"/>
      <c r="AA12" s="5"/>
    </row>
    <row r="13" spans="1:27" x14ac:dyDescent="0.25">
      <c r="B13" t="s">
        <v>37</v>
      </c>
      <c r="C13" t="s">
        <v>98</v>
      </c>
      <c r="E13" t="s">
        <v>81</v>
      </c>
      <c r="F13" t="s">
        <v>99</v>
      </c>
      <c r="G13">
        <v>39.64</v>
      </c>
      <c r="I13">
        <v>21.94</v>
      </c>
      <c r="J13">
        <v>2.16</v>
      </c>
      <c r="K13">
        <v>2.8</v>
      </c>
      <c r="L13">
        <v>3.13</v>
      </c>
      <c r="M13" s="3">
        <f t="shared" si="2"/>
        <v>10.157407407407407</v>
      </c>
      <c r="N13" s="3">
        <f>$I13/K13</f>
        <v>7.8357142857142863</v>
      </c>
      <c r="O13" s="3">
        <f>$I13/L13</f>
        <v>7.0095846645367414</v>
      </c>
      <c r="P13" s="4">
        <f t="shared" si="3"/>
        <v>0.29629629629629606</v>
      </c>
      <c r="Q13" s="4">
        <f t="shared" si="0"/>
        <v>0.11785714285714288</v>
      </c>
      <c r="R13" s="3">
        <f t="shared" si="4"/>
        <v>0.26445535714285739</v>
      </c>
      <c r="S13" s="3">
        <f t="shared" si="1"/>
        <v>0.5947526382031173</v>
      </c>
      <c r="W13">
        <v>1.22</v>
      </c>
      <c r="X13" s="5"/>
      <c r="Y13" s="5"/>
      <c r="Z13" s="5"/>
      <c r="AA13" s="5"/>
    </row>
    <row r="14" spans="1:27" x14ac:dyDescent="0.25">
      <c r="B14" t="s">
        <v>38</v>
      </c>
      <c r="C14" t="s">
        <v>100</v>
      </c>
      <c r="E14" t="s">
        <v>81</v>
      </c>
      <c r="F14" t="s">
        <v>99</v>
      </c>
      <c r="G14">
        <v>49.25</v>
      </c>
      <c r="I14">
        <v>270.2</v>
      </c>
      <c r="J14">
        <v>10.6</v>
      </c>
      <c r="K14">
        <v>11.15</v>
      </c>
      <c r="L14">
        <v>11.97</v>
      </c>
      <c r="M14" s="3">
        <f t="shared" si="2"/>
        <v>25.490566037735849</v>
      </c>
      <c r="N14" s="3">
        <f>$I14/K14</f>
        <v>24.23318385650224</v>
      </c>
      <c r="O14" s="3">
        <f>$I14/L14</f>
        <v>22.573099415204677</v>
      </c>
      <c r="P14" s="4">
        <f t="shared" si="3"/>
        <v>5.1886792452830344E-2</v>
      </c>
      <c r="Q14" s="4">
        <f t="shared" si="0"/>
        <v>7.3542600896860932E-2</v>
      </c>
      <c r="R14" s="3">
        <f t="shared" si="4"/>
        <v>4.670395434162236</v>
      </c>
      <c r="S14" s="3">
        <f t="shared" si="1"/>
        <v>3.0693909570674673</v>
      </c>
      <c r="W14">
        <v>0.51</v>
      </c>
      <c r="X14" s="5"/>
      <c r="Y14" s="5"/>
      <c r="Z14" s="5"/>
      <c r="AA14" s="5"/>
    </row>
    <row r="15" spans="1:27" x14ac:dyDescent="0.25">
      <c r="B15" t="s">
        <v>39</v>
      </c>
      <c r="C15" t="s">
        <v>101</v>
      </c>
      <c r="E15" t="s">
        <v>102</v>
      </c>
      <c r="F15" t="s">
        <v>103</v>
      </c>
      <c r="G15">
        <v>181</v>
      </c>
      <c r="I15">
        <v>33.82</v>
      </c>
      <c r="J15">
        <v>1.9</v>
      </c>
      <c r="K15">
        <v>2.14</v>
      </c>
      <c r="L15">
        <v>2.39</v>
      </c>
      <c r="M15" s="3">
        <f t="shared" si="2"/>
        <v>17.8</v>
      </c>
      <c r="N15" s="3">
        <f>$I15/K15</f>
        <v>15.803738317757009</v>
      </c>
      <c r="O15" s="3">
        <f>$I15/L15</f>
        <v>14.150627615062762</v>
      </c>
      <c r="P15" s="4">
        <f t="shared" si="3"/>
        <v>0.12631578947368438</v>
      </c>
      <c r="Q15" s="4">
        <f t="shared" si="0"/>
        <v>0.11682242990654212</v>
      </c>
      <c r="R15" s="3">
        <f t="shared" si="4"/>
        <v>1.2511292834890948</v>
      </c>
      <c r="S15" s="3">
        <f t="shared" si="1"/>
        <v>1.2112937238493715</v>
      </c>
      <c r="W15">
        <v>0.41</v>
      </c>
      <c r="X15" s="5"/>
      <c r="Y15" s="5"/>
      <c r="Z15" s="5"/>
      <c r="AA15" s="5"/>
    </row>
    <row r="16" spans="1:27" x14ac:dyDescent="0.25">
      <c r="B16" t="s">
        <v>104</v>
      </c>
      <c r="C16" t="s">
        <v>72</v>
      </c>
      <c r="E16" t="s">
        <v>105</v>
      </c>
      <c r="F16" t="s">
        <v>106</v>
      </c>
      <c r="G16">
        <v>45.13</v>
      </c>
      <c r="I16">
        <v>42.41</v>
      </c>
      <c r="J16">
        <v>3.04</v>
      </c>
      <c r="K16">
        <v>2.8</v>
      </c>
      <c r="L16">
        <v>3.15</v>
      </c>
      <c r="M16" s="3">
        <f t="shared" si="2"/>
        <v>13.950657894736841</v>
      </c>
      <c r="N16" s="3">
        <f>$I16/K16</f>
        <v>15.14642857142857</v>
      </c>
      <c r="O16" s="3">
        <f>$I16/L16</f>
        <v>13.463492063492064</v>
      </c>
      <c r="P16" s="4">
        <f t="shared" si="3"/>
        <v>-7.8947368421052655E-2</v>
      </c>
      <c r="Q16" s="4">
        <f t="shared" si="0"/>
        <v>0.125</v>
      </c>
      <c r="R16" s="3">
        <f t="shared" si="4"/>
        <v>-1.9185476190476183</v>
      </c>
      <c r="S16" s="3">
        <f t="shared" si="1"/>
        <v>1.0770793650793651</v>
      </c>
      <c r="W16">
        <v>1.0900000000000001</v>
      </c>
      <c r="X16" s="5"/>
      <c r="Y16" s="5"/>
      <c r="Z16" s="5"/>
      <c r="AA16" s="5"/>
    </row>
    <row r="17" spans="2:27" x14ac:dyDescent="0.25">
      <c r="B17" t="s">
        <v>40</v>
      </c>
      <c r="C17" t="s">
        <v>107</v>
      </c>
      <c r="E17" t="s">
        <v>108</v>
      </c>
      <c r="F17" t="s">
        <v>109</v>
      </c>
      <c r="G17">
        <v>34.270000000000003</v>
      </c>
      <c r="I17">
        <v>13</v>
      </c>
      <c r="J17">
        <v>1.0900000000000001</v>
      </c>
      <c r="K17">
        <v>1.1100000000000001</v>
      </c>
      <c r="L17">
        <v>1.08</v>
      </c>
      <c r="M17" s="3">
        <f t="shared" si="2"/>
        <v>11.926605504587155</v>
      </c>
      <c r="N17" s="3">
        <f>$I17/K17</f>
        <v>11.711711711711711</v>
      </c>
      <c r="O17" s="3">
        <f>$I17/L17</f>
        <v>12.037037037037036</v>
      </c>
      <c r="P17" s="4">
        <f t="shared" si="3"/>
        <v>1.8348623853211121E-2</v>
      </c>
      <c r="Q17" s="4">
        <f t="shared" si="0"/>
        <v>-2.7027027027027084E-2</v>
      </c>
      <c r="R17" s="3">
        <f t="shared" si="4"/>
        <v>6.3828828828828437</v>
      </c>
      <c r="S17" s="3">
        <f t="shared" si="1"/>
        <v>-4.4537037037036944</v>
      </c>
      <c r="W17">
        <v>0.49</v>
      </c>
      <c r="X17" s="5"/>
      <c r="Y17" s="5"/>
      <c r="Z17" s="5"/>
      <c r="AA17" s="5"/>
    </row>
    <row r="18" spans="2:27" x14ac:dyDescent="0.25">
      <c r="B18" t="s">
        <v>41</v>
      </c>
      <c r="C18" t="s">
        <v>73</v>
      </c>
      <c r="E18" t="s">
        <v>86</v>
      </c>
      <c r="F18" t="s">
        <v>110</v>
      </c>
      <c r="G18">
        <v>13.3</v>
      </c>
      <c r="I18">
        <v>39.92</v>
      </c>
      <c r="J18">
        <v>3.12</v>
      </c>
      <c r="K18">
        <v>3.33</v>
      </c>
      <c r="L18">
        <v>3.72</v>
      </c>
      <c r="M18" s="3">
        <f t="shared" si="2"/>
        <v>12.794871794871796</v>
      </c>
      <c r="N18" s="3">
        <f>$I18/K18</f>
        <v>11.987987987987989</v>
      </c>
      <c r="O18" s="3">
        <f>$I18/L18</f>
        <v>10.731182795698924</v>
      </c>
      <c r="P18" s="4">
        <f t="shared" si="3"/>
        <v>6.7307692307692291E-2</v>
      </c>
      <c r="Q18" s="4">
        <f t="shared" si="0"/>
        <v>0.11711711711711725</v>
      </c>
      <c r="R18" s="3">
        <f t="shared" si="4"/>
        <v>1.7810725010725017</v>
      </c>
      <c r="S18" s="3">
        <f t="shared" si="1"/>
        <v>0.91627791563275318</v>
      </c>
      <c r="W18">
        <v>0.41</v>
      </c>
      <c r="X18" s="5"/>
      <c r="Y18" s="5"/>
      <c r="Z18" s="5"/>
      <c r="AA18" s="5"/>
    </row>
    <row r="19" spans="2:27" x14ac:dyDescent="0.25">
      <c r="B19" t="s">
        <v>42</v>
      </c>
      <c r="C19" t="s">
        <v>111</v>
      </c>
      <c r="E19" t="s">
        <v>112</v>
      </c>
      <c r="F19" t="s">
        <v>113</v>
      </c>
      <c r="G19">
        <v>23.38</v>
      </c>
      <c r="I19">
        <v>44.16</v>
      </c>
      <c r="J19">
        <v>3.11</v>
      </c>
      <c r="K19">
        <v>3.64</v>
      </c>
      <c r="L19">
        <v>4.07</v>
      </c>
      <c r="M19" s="3">
        <f t="shared" si="2"/>
        <v>14.19935691318328</v>
      </c>
      <c r="N19" s="3">
        <f>$I19/K19</f>
        <v>12.131868131868131</v>
      </c>
      <c r="O19" s="3">
        <f>$I19/L19</f>
        <v>10.850122850122849</v>
      </c>
      <c r="P19" s="4">
        <f t="shared" si="3"/>
        <v>0.17041800643086824</v>
      </c>
      <c r="Q19" s="4">
        <f t="shared" si="0"/>
        <v>0.11813186813186816</v>
      </c>
      <c r="R19" s="3">
        <f t="shared" si="4"/>
        <v>0.71188886585112976</v>
      </c>
      <c r="S19" s="3">
        <f t="shared" si="1"/>
        <v>0.91847551568481778</v>
      </c>
      <c r="W19">
        <v>0.74</v>
      </c>
      <c r="X19" s="5"/>
      <c r="Y19" s="5"/>
      <c r="Z19" s="5"/>
      <c r="AA19" s="5"/>
    </row>
    <row r="20" spans="2:27" x14ac:dyDescent="0.25">
      <c r="B20" t="s">
        <v>43</v>
      </c>
      <c r="C20" t="s">
        <v>114</v>
      </c>
      <c r="E20" t="s">
        <v>81</v>
      </c>
      <c r="F20" t="s">
        <v>115</v>
      </c>
      <c r="G20">
        <v>33.32</v>
      </c>
      <c r="I20">
        <v>273.10000000000002</v>
      </c>
      <c r="J20">
        <v>15.13</v>
      </c>
      <c r="K20">
        <v>19.579999999999998</v>
      </c>
      <c r="L20">
        <v>20.64</v>
      </c>
      <c r="M20" s="3">
        <f t="shared" si="2"/>
        <v>18.050231328486451</v>
      </c>
      <c r="N20" s="3">
        <f>$I20/K20</f>
        <v>13.947906026557714</v>
      </c>
      <c r="O20" s="3">
        <f>$I20/L20</f>
        <v>13.231589147286822</v>
      </c>
      <c r="P20" s="4">
        <f t="shared" si="3"/>
        <v>0.29411764705882337</v>
      </c>
      <c r="Q20" s="4">
        <f t="shared" si="0"/>
        <v>5.4136874361593534E-2</v>
      </c>
      <c r="R20" s="3">
        <f t="shared" si="4"/>
        <v>0.47422880490296254</v>
      </c>
      <c r="S20" s="3">
        <f t="shared" si="1"/>
        <v>2.4440992028667514</v>
      </c>
      <c r="W20">
        <v>1.0900000000000001</v>
      </c>
      <c r="X20" s="5"/>
      <c r="Y20" s="5"/>
      <c r="Z20" s="5"/>
      <c r="AA20" s="5"/>
    </row>
    <row r="21" spans="2:27" x14ac:dyDescent="0.25">
      <c r="B21" t="s">
        <v>44</v>
      </c>
      <c r="C21" t="s">
        <v>74</v>
      </c>
      <c r="E21" t="s">
        <v>116</v>
      </c>
      <c r="F21" t="s">
        <v>117</v>
      </c>
      <c r="G21">
        <v>26.65</v>
      </c>
      <c r="I21">
        <v>176.55</v>
      </c>
      <c r="J21">
        <v>11.63</v>
      </c>
      <c r="K21">
        <v>13.13</v>
      </c>
      <c r="L21">
        <v>14.55</v>
      </c>
      <c r="M21" s="3">
        <f t="shared" si="2"/>
        <v>15.180567497850387</v>
      </c>
      <c r="N21" s="3">
        <f>$I21/K21</f>
        <v>13.446306169078447</v>
      </c>
      <c r="O21" s="3">
        <f>$I21/L21</f>
        <v>12.134020618556701</v>
      </c>
      <c r="P21" s="4">
        <f t="shared" si="3"/>
        <v>0.12897678417884784</v>
      </c>
      <c r="Q21" s="4">
        <f t="shared" si="0"/>
        <v>0.10814927646610806</v>
      </c>
      <c r="R21" s="3">
        <f t="shared" si="4"/>
        <v>1.0425369383092153</v>
      </c>
      <c r="S21" s="3">
        <f t="shared" si="1"/>
        <v>1.1219696529693635</v>
      </c>
      <c r="W21">
        <v>1.1299999999999999</v>
      </c>
      <c r="X21" s="5"/>
      <c r="Y21" s="5"/>
      <c r="Z21" s="5"/>
      <c r="AA21" s="5"/>
    </row>
    <row r="22" spans="2:27" x14ac:dyDescent="0.25">
      <c r="B22" t="s">
        <v>45</v>
      </c>
      <c r="C22" t="s">
        <v>75</v>
      </c>
      <c r="E22" t="s">
        <v>66</v>
      </c>
      <c r="F22" t="s">
        <v>88</v>
      </c>
      <c r="G22">
        <v>34.979999999999997</v>
      </c>
      <c r="I22">
        <v>67.7</v>
      </c>
      <c r="J22">
        <v>4.33</v>
      </c>
      <c r="K22">
        <v>5.45</v>
      </c>
      <c r="L22">
        <v>5.84</v>
      </c>
      <c r="M22" s="3">
        <f t="shared" si="2"/>
        <v>15.635103926096997</v>
      </c>
      <c r="N22" s="3">
        <f>$I22/K22</f>
        <v>12.422018348623853</v>
      </c>
      <c r="O22" s="3">
        <f>$I22/L22</f>
        <v>11.592465753424658</v>
      </c>
      <c r="P22" s="4">
        <f t="shared" si="3"/>
        <v>0.25866050808314101</v>
      </c>
      <c r="Q22" s="4">
        <f t="shared" si="0"/>
        <v>7.1559633027522773E-2</v>
      </c>
      <c r="R22" s="3">
        <f t="shared" si="4"/>
        <v>0.48024410222804698</v>
      </c>
      <c r="S22" s="3">
        <f t="shared" si="1"/>
        <v>1.6199727783631932</v>
      </c>
      <c r="W22">
        <v>0.52</v>
      </c>
      <c r="X22" s="5"/>
      <c r="Y22" s="5"/>
      <c r="Z22" s="5"/>
      <c r="AA22" s="5"/>
    </row>
    <row r="23" spans="2:27" x14ac:dyDescent="0.25">
      <c r="B23" t="s">
        <v>46</v>
      </c>
      <c r="C23" t="s">
        <v>118</v>
      </c>
      <c r="E23" t="s">
        <v>78</v>
      </c>
      <c r="F23" t="s">
        <v>119</v>
      </c>
      <c r="I23">
        <v>34.405000000000001</v>
      </c>
      <c r="J23">
        <v>1.87</v>
      </c>
      <c r="K23">
        <v>1.57</v>
      </c>
      <c r="L23">
        <v>2.19</v>
      </c>
      <c r="M23" s="3">
        <f t="shared" si="2"/>
        <v>18.398395721925134</v>
      </c>
      <c r="N23" s="3">
        <f>$I23/K23</f>
        <v>21.914012738853504</v>
      </c>
      <c r="O23" s="3">
        <f>$I23/L23</f>
        <v>15.710045662100457</v>
      </c>
      <c r="P23" s="4">
        <f t="shared" si="3"/>
        <v>-0.16042780748663099</v>
      </c>
      <c r="Q23" s="4">
        <f t="shared" si="0"/>
        <v>0.39490445859872603</v>
      </c>
      <c r="R23" s="3">
        <f t="shared" si="4"/>
        <v>-1.3659734607218688</v>
      </c>
      <c r="S23" s="3">
        <f t="shared" si="1"/>
        <v>0.39781889821770522</v>
      </c>
      <c r="W23">
        <v>1.9</v>
      </c>
      <c r="X23" s="5"/>
      <c r="Y23" s="5"/>
      <c r="Z23" s="5"/>
      <c r="AA23" s="5"/>
    </row>
    <row r="24" spans="2:27" x14ac:dyDescent="0.25">
      <c r="B24" t="s">
        <v>47</v>
      </c>
      <c r="C24" t="s">
        <v>120</v>
      </c>
      <c r="E24" t="s">
        <v>89</v>
      </c>
      <c r="F24" t="s">
        <v>90</v>
      </c>
      <c r="G24">
        <v>57.91</v>
      </c>
      <c r="I24">
        <v>59.88</v>
      </c>
      <c r="J24">
        <v>13.69</v>
      </c>
      <c r="K24">
        <v>10</v>
      </c>
      <c r="L24">
        <v>8.77</v>
      </c>
      <c r="M24" s="3">
        <f t="shared" si="2"/>
        <v>4.3739956172388608</v>
      </c>
      <c r="N24" s="3">
        <f>$I24/K24</f>
        <v>5.9880000000000004</v>
      </c>
      <c r="O24" s="3">
        <f>$I24/L24</f>
        <v>6.8278221208665917</v>
      </c>
      <c r="P24" s="4">
        <f t="shared" si="3"/>
        <v>-0.26953981008035055</v>
      </c>
      <c r="Q24" s="4">
        <f t="shared" si="0"/>
        <v>-0.123</v>
      </c>
      <c r="R24" s="3">
        <f t="shared" si="4"/>
        <v>-0.22215642276422773</v>
      </c>
      <c r="S24" s="3">
        <f t="shared" si="1"/>
        <v>-0.55510748950134892</v>
      </c>
      <c r="W24">
        <v>1.02</v>
      </c>
      <c r="X24" s="5"/>
      <c r="Y24" s="5"/>
      <c r="Z24" s="5"/>
      <c r="AA24" s="5"/>
    </row>
    <row r="25" spans="2:27" x14ac:dyDescent="0.25">
      <c r="B25" t="s">
        <v>48</v>
      </c>
      <c r="C25" t="s">
        <v>121</v>
      </c>
      <c r="E25" t="s">
        <v>86</v>
      </c>
      <c r="F25" t="s">
        <v>87</v>
      </c>
      <c r="G25">
        <v>61.63</v>
      </c>
      <c r="I25">
        <v>136.05000000000001</v>
      </c>
      <c r="J25">
        <v>8.49</v>
      </c>
      <c r="K25">
        <v>8.75</v>
      </c>
      <c r="L25">
        <v>9.56</v>
      </c>
      <c r="M25" s="3">
        <f t="shared" si="2"/>
        <v>16.024734982332156</v>
      </c>
      <c r="N25" s="3">
        <f>$I25/K25</f>
        <v>15.54857142857143</v>
      </c>
      <c r="O25" s="3">
        <f>$I25/L25</f>
        <v>14.231171548117155</v>
      </c>
      <c r="P25" s="4">
        <f t="shared" si="3"/>
        <v>3.0624263839811539E-2</v>
      </c>
      <c r="Q25" s="4">
        <f t="shared" si="0"/>
        <v>9.2571428571428527E-2</v>
      </c>
      <c r="R25" s="3">
        <f t="shared" si="4"/>
        <v>5.0772065934065944</v>
      </c>
      <c r="S25" s="3">
        <f t="shared" si="1"/>
        <v>1.5373179141484588</v>
      </c>
      <c r="W25">
        <v>0.53</v>
      </c>
      <c r="X25" s="5"/>
      <c r="Y25" s="5"/>
      <c r="Z25" s="5"/>
      <c r="AA25" s="5"/>
    </row>
    <row r="26" spans="2:27" x14ac:dyDescent="0.25">
      <c r="B26" t="s">
        <v>49</v>
      </c>
      <c r="C26" t="s">
        <v>122</v>
      </c>
      <c r="E26" t="s">
        <v>78</v>
      </c>
      <c r="F26" t="s">
        <v>79</v>
      </c>
      <c r="G26">
        <v>19.18</v>
      </c>
      <c r="I26">
        <v>334.8</v>
      </c>
      <c r="J26">
        <v>14.04</v>
      </c>
      <c r="K26">
        <v>16.12</v>
      </c>
      <c r="L26">
        <v>17.86</v>
      </c>
      <c r="M26" s="3">
        <f t="shared" si="2"/>
        <v>23.846153846153847</v>
      </c>
      <c r="N26" s="3">
        <f>$I26/K26</f>
        <v>20.76923076923077</v>
      </c>
      <c r="O26" s="3">
        <f>$I26/L26</f>
        <v>18.7458006718925</v>
      </c>
      <c r="P26" s="4">
        <f t="shared" si="3"/>
        <v>0.14814814814814836</v>
      </c>
      <c r="Q26" s="4">
        <f t="shared" si="0"/>
        <v>0.10794044665012392</v>
      </c>
      <c r="R26" s="3">
        <f t="shared" si="4"/>
        <v>1.4019230769230751</v>
      </c>
      <c r="S26" s="3">
        <f t="shared" si="1"/>
        <v>1.7366799243155602</v>
      </c>
      <c r="W26">
        <v>0.78</v>
      </c>
      <c r="X26" s="5"/>
      <c r="Y26" s="5"/>
      <c r="Z26" s="5"/>
      <c r="AA26" s="5"/>
    </row>
    <row r="27" spans="2:27" x14ac:dyDescent="0.25">
      <c r="B27" t="s">
        <v>50</v>
      </c>
      <c r="C27" t="s">
        <v>123</v>
      </c>
      <c r="E27" t="s">
        <v>81</v>
      </c>
      <c r="F27" t="s">
        <v>115</v>
      </c>
      <c r="G27">
        <v>76.64</v>
      </c>
      <c r="I27">
        <v>583.4</v>
      </c>
      <c r="J27">
        <v>48.41</v>
      </c>
      <c r="K27">
        <v>45.79</v>
      </c>
      <c r="L27">
        <v>49.33</v>
      </c>
      <c r="M27" s="3">
        <f t="shared" si="2"/>
        <v>12.051229084899814</v>
      </c>
      <c r="N27" s="3">
        <f>$I27/K27</f>
        <v>12.740773094562131</v>
      </c>
      <c r="O27" s="3">
        <f>$I27/L27</f>
        <v>11.82647476180823</v>
      </c>
      <c r="P27" s="4">
        <f t="shared" si="3"/>
        <v>-5.4121049369964869E-2</v>
      </c>
      <c r="Q27" s="4">
        <f t="shared" si="0"/>
        <v>7.7309456213146888E-2</v>
      </c>
      <c r="R27" s="3">
        <f t="shared" si="4"/>
        <v>-2.3541252881975305</v>
      </c>
      <c r="S27" s="3">
        <f t="shared" si="1"/>
        <v>1.5297578512519758</v>
      </c>
      <c r="W27">
        <v>1.2</v>
      </c>
      <c r="X27" s="5"/>
      <c r="Y27" s="5"/>
      <c r="Z27" s="5"/>
      <c r="AA27" s="5"/>
    </row>
    <row r="28" spans="2:27" x14ac:dyDescent="0.25">
      <c r="B28" t="s">
        <v>51</v>
      </c>
      <c r="C28" t="s">
        <v>124</v>
      </c>
      <c r="E28" t="s">
        <v>89</v>
      </c>
      <c r="F28" t="s">
        <v>90</v>
      </c>
      <c r="G28">
        <v>51.56</v>
      </c>
      <c r="I28">
        <v>54.08</v>
      </c>
      <c r="J28">
        <v>5.67</v>
      </c>
      <c r="K28">
        <v>4.3600000000000003</v>
      </c>
      <c r="L28">
        <v>4.04</v>
      </c>
      <c r="M28" s="3">
        <f t="shared" si="2"/>
        <v>9.5379188712522041</v>
      </c>
      <c r="N28" s="3">
        <f>$I28/K28</f>
        <v>12.403669724770641</v>
      </c>
      <c r="O28" s="3">
        <f>$I28/L28</f>
        <v>13.386138613861386</v>
      </c>
      <c r="P28" s="4">
        <f t="shared" si="3"/>
        <v>-0.23104056437389764</v>
      </c>
      <c r="Q28" s="4">
        <f t="shared" si="0"/>
        <v>-7.3394495412844152E-2</v>
      </c>
      <c r="R28" s="3">
        <f t="shared" si="4"/>
        <v>-0.53686112472862246</v>
      </c>
      <c r="S28" s="3">
        <f t="shared" si="1"/>
        <v>-1.823861386138611</v>
      </c>
      <c r="W28">
        <v>1.1299999999999999</v>
      </c>
      <c r="X28" s="5"/>
      <c r="Y28" s="5"/>
      <c r="Z28" s="5"/>
      <c r="AA28" s="5"/>
    </row>
    <row r="29" spans="2:27" x14ac:dyDescent="0.25">
      <c r="B29" t="s">
        <v>52</v>
      </c>
      <c r="C29" t="s">
        <v>125</v>
      </c>
      <c r="E29" t="s">
        <v>89</v>
      </c>
      <c r="F29" t="s">
        <v>90</v>
      </c>
      <c r="G29">
        <v>11.49</v>
      </c>
      <c r="I29">
        <v>38.229999999999997</v>
      </c>
      <c r="J29">
        <v>16.64</v>
      </c>
      <c r="K29">
        <v>12.63</v>
      </c>
      <c r="L29">
        <v>13.88</v>
      </c>
      <c r="M29" s="3">
        <f t="shared" si="2"/>
        <v>2.2974759615384612</v>
      </c>
      <c r="N29" s="3">
        <f>$I29/K29</f>
        <v>3.0269200316706248</v>
      </c>
      <c r="O29" s="3">
        <f>$I29/L29</f>
        <v>2.7543227665706049</v>
      </c>
      <c r="P29" s="4">
        <f t="shared" si="3"/>
        <v>-0.24098557692307687</v>
      </c>
      <c r="Q29" s="4">
        <f t="shared" si="0"/>
        <v>9.897070467141722E-2</v>
      </c>
      <c r="R29" s="3">
        <f t="shared" si="4"/>
        <v>-0.12560585867082097</v>
      </c>
      <c r="S29" s="3">
        <f t="shared" si="1"/>
        <v>0.27829677233429406</v>
      </c>
      <c r="W29">
        <v>1.03</v>
      </c>
      <c r="X29" s="5"/>
      <c r="Y29" s="5"/>
      <c r="Z29" s="5"/>
      <c r="AA29" s="5"/>
    </row>
    <row r="30" spans="2:27" x14ac:dyDescent="0.25">
      <c r="B30" t="s">
        <v>53</v>
      </c>
      <c r="C30" t="s">
        <v>76</v>
      </c>
      <c r="E30" t="s">
        <v>86</v>
      </c>
      <c r="F30" t="s">
        <v>110</v>
      </c>
      <c r="G30">
        <v>8.17</v>
      </c>
      <c r="I30">
        <v>36.28</v>
      </c>
      <c r="J30">
        <v>2.09</v>
      </c>
      <c r="K30">
        <v>2.2400000000000002</v>
      </c>
      <c r="L30">
        <v>2.4700000000000002</v>
      </c>
      <c r="M30" s="3">
        <f t="shared" si="2"/>
        <v>17.358851674641151</v>
      </c>
      <c r="N30" s="3">
        <f>$I30/K30</f>
        <v>16.196428571428569</v>
      </c>
      <c r="O30" s="3">
        <f>$I30/L30</f>
        <v>14.688259109311741</v>
      </c>
      <c r="P30" s="4">
        <f t="shared" si="3"/>
        <v>7.1770334928229929E-2</v>
      </c>
      <c r="Q30" s="4">
        <f t="shared" si="0"/>
        <v>0.1026785714285714</v>
      </c>
      <c r="R30" s="3">
        <f t="shared" si="4"/>
        <v>2.2567023809523725</v>
      </c>
      <c r="S30" s="3">
        <f t="shared" si="1"/>
        <v>1.4305087132547092</v>
      </c>
      <c r="W30">
        <v>0.56000000000000005</v>
      </c>
      <c r="X30" s="5"/>
      <c r="Y30" s="5"/>
      <c r="Z30" s="5"/>
      <c r="AA30" s="5"/>
    </row>
    <row r="31" spans="2:27" x14ac:dyDescent="0.25">
      <c r="B31" t="s">
        <v>54</v>
      </c>
      <c r="C31" t="s">
        <v>126</v>
      </c>
      <c r="E31" t="s">
        <v>78</v>
      </c>
      <c r="F31" t="s">
        <v>79</v>
      </c>
      <c r="G31">
        <v>51.3</v>
      </c>
      <c r="I31">
        <v>1368</v>
      </c>
      <c r="J31">
        <v>12.93</v>
      </c>
      <c r="K31">
        <v>21.24</v>
      </c>
      <c r="L31">
        <v>30.5</v>
      </c>
      <c r="M31" s="3">
        <f t="shared" si="2"/>
        <v>105.80046403712298</v>
      </c>
      <c r="N31" s="3">
        <f>$I31/K31</f>
        <v>64.406779661016955</v>
      </c>
      <c r="O31" s="3">
        <f>$I31/L31</f>
        <v>44.852459016393439</v>
      </c>
      <c r="P31" s="4">
        <f t="shared" si="3"/>
        <v>0.64269141531322505</v>
      </c>
      <c r="Q31" s="4">
        <f t="shared" si="0"/>
        <v>0.435969868173258</v>
      </c>
      <c r="R31" s="3">
        <f t="shared" si="4"/>
        <v>1.002141589671419</v>
      </c>
      <c r="S31" s="3">
        <f t="shared" si="1"/>
        <v>1.0287972240909251</v>
      </c>
      <c r="W31">
        <v>1.03</v>
      </c>
      <c r="X31" s="5"/>
      <c r="Y31" s="5"/>
      <c r="Z31" s="5"/>
      <c r="AA31" s="5"/>
    </row>
    <row r="32" spans="2:27" x14ac:dyDescent="0.25">
      <c r="B32" t="s">
        <v>55</v>
      </c>
      <c r="C32" t="s">
        <v>55</v>
      </c>
      <c r="E32" t="s">
        <v>108</v>
      </c>
      <c r="F32" t="s">
        <v>109</v>
      </c>
      <c r="G32">
        <v>23.53</v>
      </c>
      <c r="I32">
        <v>32.42</v>
      </c>
      <c r="J32">
        <v>6.1</v>
      </c>
      <c r="K32">
        <v>3.01</v>
      </c>
      <c r="L32">
        <v>2.14</v>
      </c>
      <c r="M32" s="3">
        <f t="shared" si="2"/>
        <v>5.3147540983606563</v>
      </c>
      <c r="N32" s="3">
        <f>$I32/K32</f>
        <v>10.77076411960133</v>
      </c>
      <c r="O32" s="3">
        <f>$I32/L32</f>
        <v>15.149532710280374</v>
      </c>
      <c r="P32" s="4">
        <f t="shared" si="3"/>
        <v>-0.50655737704918036</v>
      </c>
      <c r="Q32" s="4">
        <f t="shared" si="0"/>
        <v>-0.28903654485049823</v>
      </c>
      <c r="R32" s="3">
        <f t="shared" si="4"/>
        <v>-0.21262673504714596</v>
      </c>
      <c r="S32" s="3">
        <f t="shared" si="1"/>
        <v>-0.52413900526372348</v>
      </c>
      <c r="W32">
        <v>0.56999999999999995</v>
      </c>
      <c r="X32" s="5"/>
      <c r="Y32" s="5"/>
      <c r="Z32" s="5"/>
      <c r="AA32" s="5"/>
    </row>
    <row r="33" spans="2:27" x14ac:dyDescent="0.25">
      <c r="B33" t="s">
        <v>56</v>
      </c>
      <c r="C33" t="s">
        <v>56</v>
      </c>
      <c r="E33" t="s">
        <v>127</v>
      </c>
      <c r="F33" t="s">
        <v>128</v>
      </c>
      <c r="G33">
        <v>318</v>
      </c>
      <c r="I33">
        <v>246.7</v>
      </c>
      <c r="J33">
        <v>4.53</v>
      </c>
      <c r="K33">
        <v>6.25</v>
      </c>
      <c r="L33">
        <v>7.44</v>
      </c>
      <c r="M33" s="3">
        <f t="shared" si="2"/>
        <v>54.459161147902861</v>
      </c>
      <c r="N33" s="3">
        <f>$I33/K33</f>
        <v>39.472000000000001</v>
      </c>
      <c r="O33" s="3">
        <f>$I33/L33</f>
        <v>33.158602150537632</v>
      </c>
      <c r="P33" s="4">
        <f t="shared" si="3"/>
        <v>0.37969094922737301</v>
      </c>
      <c r="Q33" s="4">
        <f t="shared" si="0"/>
        <v>0.19040000000000012</v>
      </c>
      <c r="R33" s="3">
        <f t="shared" si="4"/>
        <v>1.0395823255813956</v>
      </c>
      <c r="S33" s="3">
        <f t="shared" si="1"/>
        <v>1.7415232221921013</v>
      </c>
      <c r="W33">
        <v>1.1200000000000001</v>
      </c>
      <c r="X33" s="5"/>
      <c r="Y33" s="5"/>
      <c r="Z33" s="5"/>
      <c r="AA33" s="5"/>
    </row>
    <row r="34" spans="2:27" x14ac:dyDescent="0.25">
      <c r="B34" t="s">
        <v>57</v>
      </c>
      <c r="C34" t="s">
        <v>129</v>
      </c>
      <c r="E34" t="s">
        <v>86</v>
      </c>
      <c r="F34" t="s">
        <v>87</v>
      </c>
      <c r="G34">
        <v>14.62</v>
      </c>
      <c r="I34">
        <v>247.5</v>
      </c>
      <c r="J34">
        <v>4.0599999999999996</v>
      </c>
      <c r="K34">
        <v>5.05</v>
      </c>
      <c r="L34">
        <v>6.41</v>
      </c>
      <c r="M34" s="3">
        <f t="shared" si="2"/>
        <v>60.960591133004932</v>
      </c>
      <c r="N34" s="3">
        <f>$I34/K34</f>
        <v>49.009900990099013</v>
      </c>
      <c r="O34" s="3">
        <f>$I34/L34</f>
        <v>38.611544461778472</v>
      </c>
      <c r="P34" s="4">
        <f t="shared" si="3"/>
        <v>0.2438423645320198</v>
      </c>
      <c r="Q34" s="4">
        <f t="shared" si="0"/>
        <v>0.26930693069306932</v>
      </c>
      <c r="R34" s="3">
        <f t="shared" si="4"/>
        <v>2.0099009900990095</v>
      </c>
      <c r="S34" s="3">
        <f t="shared" si="1"/>
        <v>1.4337374965586858</v>
      </c>
      <c r="W34">
        <v>1.45</v>
      </c>
      <c r="X34" s="5"/>
      <c r="Y34" s="5"/>
      <c r="Z34" s="5"/>
      <c r="AA34" s="5"/>
    </row>
    <row r="35" spans="2:27" x14ac:dyDescent="0.25">
      <c r="B35" t="s">
        <v>58</v>
      </c>
      <c r="C35" t="s">
        <v>77</v>
      </c>
      <c r="E35" t="s">
        <v>83</v>
      </c>
      <c r="F35" t="s">
        <v>131</v>
      </c>
      <c r="G35">
        <v>176</v>
      </c>
      <c r="I35">
        <v>234.3</v>
      </c>
      <c r="J35">
        <v>10.85</v>
      </c>
      <c r="K35">
        <v>11.15</v>
      </c>
      <c r="L35">
        <v>12.27</v>
      </c>
      <c r="M35" s="3">
        <f t="shared" si="2"/>
        <v>21.59447004608295</v>
      </c>
      <c r="N35" s="3">
        <f>$I35/K35</f>
        <v>21.013452914798208</v>
      </c>
      <c r="O35" s="3">
        <f>$I35/L35</f>
        <v>19.095354523227385</v>
      </c>
      <c r="P35" s="4">
        <f t="shared" si="3"/>
        <v>2.7649769585253559E-2</v>
      </c>
      <c r="Q35" s="4">
        <f t="shared" si="0"/>
        <v>0.10044843049327357</v>
      </c>
      <c r="R35" s="3">
        <f t="shared" si="4"/>
        <v>7.5998654708519906</v>
      </c>
      <c r="S35" s="3">
        <f t="shared" si="1"/>
        <v>1.9010107404820116</v>
      </c>
      <c r="W35">
        <v>1.44</v>
      </c>
      <c r="X35" s="5"/>
      <c r="Y35" s="5"/>
      <c r="Z35" s="5"/>
      <c r="AA35" s="5"/>
    </row>
    <row r="36" spans="2:27" x14ac:dyDescent="0.25">
      <c r="B36" t="s">
        <v>59</v>
      </c>
      <c r="C36" t="s">
        <v>132</v>
      </c>
      <c r="E36" t="s">
        <v>83</v>
      </c>
      <c r="F36" t="s">
        <v>84</v>
      </c>
      <c r="G36">
        <v>42.52</v>
      </c>
      <c r="I36">
        <v>60.86</v>
      </c>
      <c r="J36">
        <v>-0.35</v>
      </c>
      <c r="K36">
        <v>0.86</v>
      </c>
      <c r="L36">
        <v>2.4700000000000002</v>
      </c>
      <c r="M36" s="3">
        <f t="shared" si="2"/>
        <v>-173.8857142857143</v>
      </c>
      <c r="N36" s="3">
        <f>$I36/K36</f>
        <v>70.767441860465112</v>
      </c>
      <c r="O36" s="3">
        <f>$I36/L36</f>
        <v>24.639676113360323</v>
      </c>
      <c r="P36" s="4">
        <f t="shared" si="3"/>
        <v>-3.4571428571428573</v>
      </c>
      <c r="Q36" s="4">
        <f t="shared" si="0"/>
        <v>1.8720930232558142</v>
      </c>
      <c r="R36" s="3">
        <f t="shared" si="4"/>
        <v>-0.20469921199308089</v>
      </c>
      <c r="S36" s="3">
        <f t="shared" si="1"/>
        <v>0.1316156612266452</v>
      </c>
      <c r="W36">
        <v>1.53</v>
      </c>
      <c r="X36" s="5"/>
      <c r="Y36" s="5"/>
      <c r="Z36" s="5"/>
      <c r="AA36" s="5"/>
    </row>
    <row r="37" spans="2:27" x14ac:dyDescent="0.25">
      <c r="B37" t="s">
        <v>60</v>
      </c>
      <c r="C37" t="s">
        <v>133</v>
      </c>
      <c r="E37" t="s">
        <v>86</v>
      </c>
      <c r="F37" t="s">
        <v>110</v>
      </c>
      <c r="G37">
        <v>61.76</v>
      </c>
      <c r="I37">
        <v>52.78</v>
      </c>
      <c r="J37">
        <v>2.2200000000000002</v>
      </c>
      <c r="K37">
        <v>2.46</v>
      </c>
      <c r="L37">
        <v>2.81</v>
      </c>
      <c r="M37" s="3">
        <f t="shared" si="2"/>
        <v>23.774774774774773</v>
      </c>
      <c r="N37" s="3">
        <f>$I37/K37</f>
        <v>21.45528455284553</v>
      </c>
      <c r="O37" s="3">
        <f>$I37/L37</f>
        <v>18.782918149466191</v>
      </c>
      <c r="P37" s="4">
        <f t="shared" si="3"/>
        <v>0.10810810810810789</v>
      </c>
      <c r="Q37" s="4">
        <f t="shared" si="0"/>
        <v>0.14227642276422769</v>
      </c>
      <c r="R37" s="3">
        <f t="shared" si="4"/>
        <v>1.9846138211382156</v>
      </c>
      <c r="S37" s="3">
        <f t="shared" si="1"/>
        <v>1.3201708185053374</v>
      </c>
      <c r="W37">
        <v>1.1299999999999999</v>
      </c>
      <c r="X37" s="5"/>
      <c r="Y37" s="5"/>
      <c r="Z37" s="5"/>
      <c r="AA37" s="5"/>
    </row>
    <row r="38" spans="2:27" x14ac:dyDescent="0.25">
      <c r="B38" t="s">
        <v>61</v>
      </c>
      <c r="C38" t="s">
        <v>134</v>
      </c>
      <c r="E38" t="s">
        <v>135</v>
      </c>
      <c r="F38" t="s">
        <v>136</v>
      </c>
      <c r="G38">
        <v>14.32</v>
      </c>
      <c r="I38">
        <v>92.52</v>
      </c>
      <c r="J38">
        <v>2.71</v>
      </c>
      <c r="K38">
        <v>3.31</v>
      </c>
      <c r="L38">
        <v>3.78</v>
      </c>
      <c r="M38" s="3">
        <f t="shared" si="2"/>
        <v>34.140221402214024</v>
      </c>
      <c r="N38" s="3">
        <f>$I38/K38</f>
        <v>27.951661631419938</v>
      </c>
      <c r="O38" s="3">
        <f>$I38/L38</f>
        <v>24.476190476190478</v>
      </c>
      <c r="P38" s="4">
        <f t="shared" si="3"/>
        <v>0.22140221402214033</v>
      </c>
      <c r="Q38" s="4">
        <f t="shared" si="0"/>
        <v>0.14199395770392731</v>
      </c>
      <c r="R38" s="3">
        <f t="shared" si="4"/>
        <v>1.2624833836858</v>
      </c>
      <c r="S38" s="3">
        <f t="shared" si="1"/>
        <v>1.72374873353597</v>
      </c>
      <c r="W38">
        <v>0.37</v>
      </c>
      <c r="X38" s="5"/>
      <c r="Y38" s="5"/>
      <c r="Z38" s="5"/>
      <c r="AA38" s="5"/>
    </row>
    <row r="39" spans="2:27" x14ac:dyDescent="0.25">
      <c r="B39" t="s">
        <v>62</v>
      </c>
      <c r="C39" t="s">
        <v>137</v>
      </c>
      <c r="E39" t="s">
        <v>89</v>
      </c>
      <c r="F39" t="s">
        <v>90</v>
      </c>
      <c r="G39">
        <v>54.61</v>
      </c>
      <c r="I39">
        <v>110.7</v>
      </c>
      <c r="J39">
        <v>31.98</v>
      </c>
      <c r="K39">
        <v>23.17</v>
      </c>
      <c r="L39">
        <v>26.76</v>
      </c>
      <c r="M39" s="3">
        <f t="shared" si="2"/>
        <v>3.4615384615384617</v>
      </c>
      <c r="N39" s="3">
        <f>$I39/K39</f>
        <v>4.7777298230470437</v>
      </c>
      <c r="O39" s="3">
        <f>$I39/L39</f>
        <v>4.1367713004484301</v>
      </c>
      <c r="P39" s="4">
        <f t="shared" si="3"/>
        <v>-0.27548467792370224</v>
      </c>
      <c r="Q39" s="4">
        <f t="shared" si="0"/>
        <v>0.15494173500215802</v>
      </c>
      <c r="R39" s="3">
        <f t="shared" si="4"/>
        <v>-0.17342996565385299</v>
      </c>
      <c r="S39" s="3">
        <f t="shared" si="1"/>
        <v>0.26698883295651837</v>
      </c>
      <c r="W39">
        <v>1.26</v>
      </c>
      <c r="X39" s="5"/>
      <c r="Y39" s="5"/>
      <c r="Z39" s="5"/>
      <c r="AA39" s="5"/>
    </row>
    <row r="40" spans="2:27" x14ac:dyDescent="0.25">
      <c r="B40" t="s">
        <v>63</v>
      </c>
      <c r="C40" t="s">
        <v>138</v>
      </c>
      <c r="E40" t="s">
        <v>81</v>
      </c>
      <c r="F40" t="s">
        <v>139</v>
      </c>
      <c r="G40">
        <v>25.35</v>
      </c>
      <c r="I40">
        <v>26</v>
      </c>
      <c r="J40">
        <v>2.25</v>
      </c>
      <c r="K40">
        <v>1.93</v>
      </c>
      <c r="L40">
        <v>1.94</v>
      </c>
      <c r="M40" s="3">
        <f t="shared" si="2"/>
        <v>11.555555555555555</v>
      </c>
      <c r="N40" s="3">
        <f>$I40/K40</f>
        <v>13.471502590673575</v>
      </c>
      <c r="O40" s="3">
        <f>$I40/L40</f>
        <v>13.402061855670103</v>
      </c>
      <c r="P40" s="4">
        <f t="shared" si="3"/>
        <v>-0.14222222222222225</v>
      </c>
      <c r="Q40" s="4">
        <f t="shared" si="0"/>
        <v>5.1813471502590858E-3</v>
      </c>
      <c r="R40" s="3">
        <f t="shared" si="4"/>
        <v>-0.94721502590673556</v>
      </c>
      <c r="S40" s="3">
        <f t="shared" si="1"/>
        <v>25.865979381443207</v>
      </c>
      <c r="W40">
        <v>0.3</v>
      </c>
      <c r="X40" s="5"/>
      <c r="Y40" s="5"/>
      <c r="Z40" s="5"/>
      <c r="AA40" s="5"/>
    </row>
    <row r="41" spans="2:27" x14ac:dyDescent="0.25">
      <c r="B41" t="s">
        <v>64</v>
      </c>
      <c r="C41" t="s">
        <v>130</v>
      </c>
      <c r="E41" t="s">
        <v>140</v>
      </c>
      <c r="F41" t="s">
        <v>141</v>
      </c>
      <c r="G41">
        <v>8.91</v>
      </c>
      <c r="I41">
        <v>31</v>
      </c>
      <c r="J41">
        <v>0.48</v>
      </c>
      <c r="K41">
        <v>1.02</v>
      </c>
      <c r="L41">
        <v>1.18</v>
      </c>
      <c r="M41" s="3">
        <f t="shared" si="2"/>
        <v>64.583333333333343</v>
      </c>
      <c r="N41" s="3">
        <f>$I41/K41</f>
        <v>30.392156862745097</v>
      </c>
      <c r="O41" s="3">
        <f>$I41/L41</f>
        <v>26.271186440677969</v>
      </c>
      <c r="P41" s="4">
        <f>K41/J41-1</f>
        <v>1.125</v>
      </c>
      <c r="Q41" s="4">
        <f t="shared" si="0"/>
        <v>0.1568627450980391</v>
      </c>
      <c r="R41" s="3">
        <f t="shared" si="4"/>
        <v>0.27015250544662306</v>
      </c>
      <c r="S41" s="3">
        <f t="shared" si="1"/>
        <v>1.6747881355932217</v>
      </c>
      <c r="W41">
        <v>1.8</v>
      </c>
      <c r="X41" s="5"/>
      <c r="Y41" s="5"/>
      <c r="Z41" s="5"/>
      <c r="AA41" s="5"/>
    </row>
  </sheetData>
  <autoFilter ref="B1:AA41" xr:uid="{00000000-0001-0000-0000-000000000000}"/>
  <hyperlinks>
    <hyperlink ref="A2" r:id="rId1" xr:uid="{31B70746-FCCC-4848-BA71-3718F4B77156}"/>
    <hyperlink ref="A3" r:id="rId2" xr:uid="{A16B2CBA-DC0E-4D4A-91E5-C07E2E892AD5}"/>
    <hyperlink ref="A4" r:id="rId3" xr:uid="{7B920610-D76C-49A5-9F31-D9DC2ACDA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2025-03-18T02:53:48Z</dcterms:modified>
</cp:coreProperties>
</file>